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omments1.xml" ContentType="application/vnd.openxmlformats-officedocument.spreadsheetml.comments+xml"/>
  <Override PartName="/xl/queryTables/queryTable16.xml" ContentType="application/vnd.openxmlformats-officedocument.spreadsheetml.queryTable+xml"/>
  <Override PartName="/xl/comments2.xml" ContentType="application/vnd.openxmlformats-officedocument.spreadsheetml.comments+xml"/>
  <Override PartName="/xl/queryTables/queryTable17.xml" ContentType="application/vnd.openxmlformats-officedocument.spreadsheetml.queryTable+xml"/>
  <Override PartName="/xl/comments3.xml" ContentType="application/vnd.openxmlformats-officedocument.spreadsheetml.comments+xml"/>
  <Override PartName="/xl/queryTables/queryTable18.xml" ContentType="application/vnd.openxmlformats-officedocument.spreadsheetml.queryTable+xml"/>
  <Override PartName="/xl/comments4.xml" ContentType="application/vnd.openxmlformats-officedocument.spreadsheetml.comments+xml"/>
  <Override PartName="/xl/queryTables/queryTable19.xml" ContentType="application/vnd.openxmlformats-officedocument.spreadsheetml.queryTable+xml"/>
  <Override PartName="/xl/comments5.xml" ContentType="application/vnd.openxmlformats-officedocument.spreadsheetml.comments+xml"/>
  <Override PartName="/xl/queryTables/queryTable20.xml" ContentType="application/vnd.openxmlformats-officedocument.spreadsheetml.queryTable+xml"/>
  <Override PartName="/xl/comments6.xml" ContentType="application/vnd.openxmlformats-officedocument.spreadsheetml.comments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omments7.xml" ContentType="application/vnd.openxmlformats-officedocument.spreadsheetml.comments+xml"/>
  <Override PartName="/xl/queryTables/queryTable25.xml" ContentType="application/vnd.openxmlformats-officedocument.spreadsheetml.queryTable+xml"/>
  <Override PartName="/xl/comments8.xml" ContentType="application/vnd.openxmlformats-officedocument.spreadsheetml.comments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924" activeTab="1"/>
  </bookViews>
  <sheets>
    <sheet name="Tabelle-Alle" sheetId="2" r:id="rId1"/>
    <sheet name="Tabelle22" sheetId="23" r:id="rId2"/>
    <sheet name="Tabelle21" sheetId="22" r:id="rId3"/>
    <sheet name="Tabelle20" sheetId="21" r:id="rId4"/>
    <sheet name="Tabelle19" sheetId="20" r:id="rId5"/>
    <sheet name="Tabelle18" sheetId="19" r:id="rId6"/>
    <sheet name="Tabelle16" sheetId="17" r:id="rId7"/>
    <sheet name="Tabelle9" sheetId="9" r:id="rId8"/>
    <sheet name="Tabelle2" sheetId="10" r:id="rId9"/>
    <sheet name="Tabelle17" sheetId="18" r:id="rId10"/>
    <sheet name="Tabelle15" sheetId="16" r:id="rId11"/>
    <sheet name="Tabelle14" sheetId="15" r:id="rId12"/>
    <sheet name="Tabelle13" sheetId="14" r:id="rId13"/>
    <sheet name="Tabelle12" sheetId="13" r:id="rId14"/>
    <sheet name="Tabelle11" sheetId="12" r:id="rId15"/>
    <sheet name="Tabelle10" sheetId="11" r:id="rId16"/>
    <sheet name="Tabelle8" sheetId="8" r:id="rId17"/>
    <sheet name="Tabelle7" sheetId="7" r:id="rId18"/>
    <sheet name="Tabelle6" sheetId="6" r:id="rId19"/>
    <sheet name="Tabelle5" sheetId="5" r:id="rId20"/>
    <sheet name="Tabelle4" sheetId="4" r:id="rId21"/>
    <sheet name="Tabelle3" sheetId="3" r:id="rId22"/>
    <sheet name="Tabelle1" sheetId="1" r:id="rId23"/>
  </sheets>
  <definedNames>
    <definedName name="_xlnm._FilterDatabase" localSheetId="22" hidden="1">Tabelle1!$A$2:$M$228</definedName>
    <definedName name="_xlnm._FilterDatabase" localSheetId="15" hidden="1">Tabelle10!$A$2:$S$152</definedName>
    <definedName name="_xlnm._FilterDatabase" localSheetId="14" hidden="1">Tabelle11!$A$2:$Q$263</definedName>
    <definedName name="_xlnm._FilterDatabase" localSheetId="13" hidden="1">Tabelle12!$A$2:$Q$180</definedName>
    <definedName name="_xlnm._FilterDatabase" localSheetId="12" hidden="1">Tabelle13!$A$2:$Q$198</definedName>
    <definedName name="_xlnm._FilterDatabase" localSheetId="11" hidden="1">Tabelle14!$A$2:$Q$332</definedName>
    <definedName name="_xlnm._FilterDatabase" localSheetId="10" hidden="1">Tabelle15!$A$2:$Q$72</definedName>
    <definedName name="_xlnm._FilterDatabase" localSheetId="6" hidden="1">Tabelle16!$A$2:$Q$73</definedName>
    <definedName name="_xlnm._FilterDatabase" localSheetId="9" hidden="1">Tabelle17!$A$2:$Q$91</definedName>
    <definedName name="_xlnm._FilterDatabase" localSheetId="5" hidden="1">Tabelle18!$A$2:$Q$509</definedName>
    <definedName name="_xlnm._FilterDatabase" localSheetId="4" hidden="1">Tabelle19!$A$2:$Q$95</definedName>
    <definedName name="_xlnm._FilterDatabase" localSheetId="8" hidden="1">Tabelle2!$A$2:$M$266</definedName>
    <definedName name="_xlnm._FilterDatabase" localSheetId="3" hidden="1">Tabelle20!$A$2:$Q$92</definedName>
    <definedName name="_xlnm._FilterDatabase" localSheetId="2" hidden="1">Tabelle21!$A$2:$Q$57</definedName>
    <definedName name="_xlnm._FilterDatabase" localSheetId="1" hidden="1">Tabelle22!$A$2:$Q$44</definedName>
    <definedName name="_xlnm._FilterDatabase" localSheetId="21" hidden="1">Tabelle3!$A$2:$M$199</definedName>
    <definedName name="_xlnm._FilterDatabase" localSheetId="20" hidden="1">Tabelle4!$A$2:$M$84</definedName>
    <definedName name="_xlnm._FilterDatabase" localSheetId="19" hidden="1">Tabelle5!$A$2:$M$216</definedName>
    <definedName name="_xlnm._FilterDatabase" localSheetId="18" hidden="1">Tabelle6!$A$2:$M$268</definedName>
    <definedName name="_xlnm._FilterDatabase" localSheetId="17" hidden="1">Tabelle7!$A$2:$M$437</definedName>
    <definedName name="_xlnm._FilterDatabase" localSheetId="16" hidden="1">Tabelle8!$A$2:$M$236</definedName>
    <definedName name="_xlnm._FilterDatabase" localSheetId="7" hidden="1">Tabelle9!$A$2:$Q$116</definedName>
    <definedName name="_xlnm._FilterDatabase" localSheetId="0" hidden="1">'Tabelle-Alle'!$A$2:$Q$1246</definedName>
    <definedName name="logs_hz_km271_logs_2023_03_05_A" localSheetId="3">Tabelle20!$A$3:$N$92</definedName>
    <definedName name="logs_hz_km271_logs_2023_03_05_A_1" localSheetId="3">Tabelle20!$A$95:$N$273</definedName>
    <definedName name="logs_hz_m404_logs_2023_01_29_B" localSheetId="22">Tabelle1!$A$3:$M$130</definedName>
    <definedName name="logs_hz_m404_logs_2023_01_29_B" localSheetId="0">'Tabelle-Alle'!$A$3:$M$130</definedName>
    <definedName name="logs_hz_m404_logs_2023_01_29_C" localSheetId="0">'Tabelle-Alle'!$A$131:$M$311</definedName>
    <definedName name="logs_hz_m404_logs_2023_01_29_D" localSheetId="21">Tabelle3!$A$3:$M$102</definedName>
    <definedName name="logs_hz_m404_logs_2023_01_29_D" localSheetId="0">'Tabelle-Alle'!$A$312:$M$411</definedName>
    <definedName name="logs_hz_m404_logs_2023_01_29_E" localSheetId="20">Tabelle4!$A$3:$M$84</definedName>
    <definedName name="logs_hz_m404_logs_2023_01_29_E" localSheetId="0">'Tabelle-Alle'!$A$412:$M$493</definedName>
    <definedName name="logs_hz_m404_logs_2023_01_29_F" localSheetId="19">Tabelle5!$A$3:$M$116</definedName>
    <definedName name="logs_hz_m404_logs_2023_01_29_F" localSheetId="0">'Tabelle-Alle'!$A$494:$M$607</definedName>
    <definedName name="logs_hz_m404_logs_2023_01_29_G" localSheetId="18">Tabelle6!$A$3:$M$167</definedName>
    <definedName name="logs_hz_m404_logs_2023_01_29_G" localSheetId="0">'Tabelle-Alle'!$A$608:$M$772</definedName>
    <definedName name="logs_hz_m404_logs_2023_01_29_J" localSheetId="17">Tabelle7!$A$3:$M$341</definedName>
    <definedName name="logs_hz_m404_logs_2023_01_29_J" localSheetId="0">'Tabelle-Alle'!$A$773:$M$1111</definedName>
    <definedName name="logs_hz_m404_logs_2023_01_29_K" localSheetId="16">Tabelle8!$A$3:$M$140</definedName>
    <definedName name="logs_hz_m404_logs_2023_01_29_K" localSheetId="0">'Tabelle-Alle'!$A$1112:$M$1188</definedName>
    <definedName name="logs_hz_m404_logs_2023_01_29_K_1" localSheetId="0">'Tabelle-Alle'!$A$1189:$M$1246</definedName>
    <definedName name="logs_hz_m404_logs_2023_01_29_L" localSheetId="7">Tabelle9!$A$3:$N$116</definedName>
    <definedName name="logs_hz_m404_logs_2023_01_30_A" localSheetId="8">Tabelle2!$A$3:$BB$171</definedName>
    <definedName name="logs_hz_m404_logs_2023_01_30_B" localSheetId="15">Tabelle10!$A$3:$M$152</definedName>
    <definedName name="logs_hz_m404_logs_2023_01_30_C" localSheetId="14">Tabelle11!$A$3:$M$263</definedName>
    <definedName name="logs_hz_m404_logs_2023_01_30_D" localSheetId="13">Tabelle12!$A$3:$M$180</definedName>
    <definedName name="logs_hz_m404_logs_2023_01_30_E" localSheetId="12">Tabelle13!$A$3:$M$198</definedName>
    <definedName name="logs_hz_m404_logs_2023_01_30_F" localSheetId="11">Tabelle14!$A$3:$M$332</definedName>
    <definedName name="logs_hz_m404_logs_2023_01_31_A" localSheetId="10">Tabelle15!$A$3:$M$72</definedName>
    <definedName name="logs_hz_m404_logs_2023_02_01_A" localSheetId="6">Tabelle16!$A$3:$M$73</definedName>
    <definedName name="logs_hz_m404_logs_2023_02_01_B" localSheetId="9">Tabelle17!$A$3:$M$91</definedName>
    <definedName name="logs_hz_m404_logs_2023_02_01_C" localSheetId="5">Tabelle18!#REF!</definedName>
    <definedName name="logs_hz_m404_logs_2023_02_01_C_1" localSheetId="5">Tabelle18!$A$3:$M$198</definedName>
    <definedName name="logs_hz_m404_logs_2023_02_02_A" localSheetId="5">Tabelle18!$A$199:$BB$509</definedName>
    <definedName name="logs_hz_m404_logs_2023_02_03_A" localSheetId="4">Tabelle19!$A$3:$M$95</definedName>
    <definedName name="logs_hz_m404_logs_2023_02_10_B" localSheetId="2">Tabelle21!$A$3:$L$57</definedName>
  </definedNames>
  <calcPr calcId="152511"/>
</workbook>
</file>

<file path=xl/calcChain.xml><?xml version="1.0" encoding="utf-8"?>
<calcChain xmlns="http://schemas.openxmlformats.org/spreadsheetml/2006/main">
  <c r="G6" i="23" l="1"/>
  <c r="E6" i="23" s="1"/>
  <c r="G7" i="23"/>
  <c r="E7" i="23" s="1"/>
  <c r="G15" i="23"/>
  <c r="E15" i="23" s="1"/>
  <c r="G16" i="23"/>
  <c r="E16" i="23" s="1"/>
  <c r="J17" i="23"/>
  <c r="G146" i="23" l="1"/>
  <c r="F146" i="23" s="1"/>
  <c r="G145" i="23"/>
  <c r="F145" i="23" s="1"/>
  <c r="G144" i="23"/>
  <c r="F144" i="23" s="1"/>
  <c r="G143" i="23"/>
  <c r="E143" i="23" s="1"/>
  <c r="G142" i="23"/>
  <c r="F142" i="23" s="1"/>
  <c r="G141" i="23"/>
  <c r="F141" i="23" s="1"/>
  <c r="G140" i="23"/>
  <c r="E140" i="23" s="1"/>
  <c r="G133" i="23"/>
  <c r="F133" i="23" s="1"/>
  <c r="G132" i="23"/>
  <c r="F132" i="23" s="1"/>
  <c r="G131" i="23"/>
  <c r="E131" i="23" s="1"/>
  <c r="G130" i="23"/>
  <c r="F130" i="23" s="1"/>
  <c r="G129" i="23"/>
  <c r="E129" i="23" s="1"/>
  <c r="G128" i="23"/>
  <c r="F128" i="23" s="1"/>
  <c r="G127" i="23"/>
  <c r="E127" i="23" s="1"/>
  <c r="G120" i="23"/>
  <c r="E120" i="23" s="1"/>
  <c r="G119" i="23"/>
  <c r="F119" i="23" s="1"/>
  <c r="G118" i="23"/>
  <c r="E118" i="23" s="1"/>
  <c r="G117" i="23"/>
  <c r="E117" i="23" s="1"/>
  <c r="G116" i="23"/>
  <c r="F116" i="23" s="1"/>
  <c r="G115" i="23"/>
  <c r="F115" i="23" s="1"/>
  <c r="G114" i="23"/>
  <c r="E114" i="23" s="1"/>
  <c r="G107" i="23"/>
  <c r="E107" i="23" s="1"/>
  <c r="G106" i="23"/>
  <c r="F106" i="23" s="1"/>
  <c r="G105" i="23"/>
  <c r="E105" i="23" s="1"/>
  <c r="G104" i="23"/>
  <c r="E104" i="23" s="1"/>
  <c r="G103" i="23"/>
  <c r="E103" i="23" s="1"/>
  <c r="G102" i="23"/>
  <c r="F102" i="23" s="1"/>
  <c r="G101" i="23"/>
  <c r="E101" i="23" s="1"/>
  <c r="G36" i="23"/>
  <c r="F36" i="23" s="1"/>
  <c r="G23" i="23"/>
  <c r="E23" i="23" s="1"/>
  <c r="G30" i="23"/>
  <c r="F30" i="23" s="1"/>
  <c r="G41" i="23"/>
  <c r="F41" i="23" s="1"/>
  <c r="G94" i="23"/>
  <c r="F94" i="23" s="1"/>
  <c r="G93" i="23"/>
  <c r="E93" i="23" s="1"/>
  <c r="G92" i="23"/>
  <c r="F92" i="23" s="1"/>
  <c r="G91" i="23"/>
  <c r="F91" i="23" s="1"/>
  <c r="G90" i="23"/>
  <c r="F90" i="23" s="1"/>
  <c r="G89" i="23"/>
  <c r="E89" i="23" s="1"/>
  <c r="G88" i="23"/>
  <c r="F88" i="23" s="1"/>
  <c r="G81" i="23"/>
  <c r="F81" i="23" s="1"/>
  <c r="G80" i="23"/>
  <c r="E80" i="23" s="1"/>
  <c r="G79" i="23"/>
  <c r="E79" i="23" s="1"/>
  <c r="G78" i="23"/>
  <c r="F78" i="23" s="1"/>
  <c r="G77" i="23"/>
  <c r="F77" i="23" s="1"/>
  <c r="G76" i="23"/>
  <c r="E76" i="23" s="1"/>
  <c r="G75" i="23"/>
  <c r="F75" i="23" s="1"/>
  <c r="G62" i="23"/>
  <c r="F62" i="23" s="1"/>
  <c r="G68" i="23"/>
  <c r="F68" i="23" s="1"/>
  <c r="G67" i="23"/>
  <c r="E67" i="23" s="1"/>
  <c r="G66" i="23"/>
  <c r="F66" i="23" s="1"/>
  <c r="G65" i="23"/>
  <c r="F65" i="23" s="1"/>
  <c r="G64" i="23"/>
  <c r="F64" i="23" s="1"/>
  <c r="G63" i="23"/>
  <c r="E63" i="23" s="1"/>
  <c r="G54" i="23"/>
  <c r="E54" i="23" s="1"/>
  <c r="G53" i="23"/>
  <c r="F53" i="23" s="1"/>
  <c r="G52" i="23"/>
  <c r="E52" i="23" s="1"/>
  <c r="G51" i="23"/>
  <c r="F51" i="23" s="1"/>
  <c r="G50" i="23"/>
  <c r="E50" i="23" s="1"/>
  <c r="G49" i="23"/>
  <c r="E49" i="23" s="1"/>
  <c r="G48" i="23"/>
  <c r="F48" i="23" s="1"/>
  <c r="G14" i="23"/>
  <c r="F14" i="23" s="1"/>
  <c r="G13" i="23"/>
  <c r="F13" i="23" s="1"/>
  <c r="G12" i="23"/>
  <c r="E12" i="23" s="1"/>
  <c r="G11" i="23"/>
  <c r="F11" i="23" s="1"/>
  <c r="G10" i="23"/>
  <c r="E10" i="23" s="1"/>
  <c r="G9" i="23"/>
  <c r="F9" i="23" s="1"/>
  <c r="G8" i="23"/>
  <c r="G17" i="23" l="1"/>
  <c r="F118" i="23"/>
  <c r="F127" i="23"/>
  <c r="E142" i="23"/>
  <c r="F131" i="23"/>
  <c r="F140" i="23"/>
  <c r="F104" i="23"/>
  <c r="F120" i="23"/>
  <c r="E130" i="23"/>
  <c r="E51" i="23"/>
  <c r="E116" i="23"/>
  <c r="E146" i="23"/>
  <c r="E144" i="23"/>
  <c r="F114" i="23"/>
  <c r="E106" i="23"/>
  <c r="E145" i="23"/>
  <c r="F101" i="23"/>
  <c r="F103" i="23"/>
  <c r="F105" i="23"/>
  <c r="F107" i="23"/>
  <c r="F117" i="23"/>
  <c r="F129" i="23"/>
  <c r="F143" i="23"/>
  <c r="E11" i="23"/>
  <c r="E119" i="23"/>
  <c r="F8" i="23"/>
  <c r="E65" i="23"/>
  <c r="E13" i="23"/>
  <c r="E78" i="23"/>
  <c r="E66" i="23"/>
  <c r="E53" i="23"/>
  <c r="E132" i="23"/>
  <c r="E141" i="23"/>
  <c r="E133" i="23"/>
  <c r="E128" i="23"/>
  <c r="E115" i="23"/>
  <c r="E102" i="23"/>
  <c r="F49" i="23"/>
  <c r="F52" i="23"/>
  <c r="F67" i="23"/>
  <c r="E88" i="23"/>
  <c r="F79" i="23"/>
  <c r="E92" i="23"/>
  <c r="F12" i="23"/>
  <c r="E48" i="23"/>
  <c r="F76" i="23"/>
  <c r="F50" i="23"/>
  <c r="F63" i="23"/>
  <c r="E75" i="23"/>
  <c r="F80" i="23"/>
  <c r="E91" i="23"/>
  <c r="F89" i="23"/>
  <c r="F93" i="23"/>
  <c r="E36" i="23"/>
  <c r="F23" i="23"/>
  <c r="E30" i="23"/>
  <c r="E41" i="23"/>
  <c r="E90" i="23"/>
  <c r="E94" i="23"/>
  <c r="E77" i="23"/>
  <c r="E81" i="23"/>
  <c r="F54" i="23"/>
  <c r="E62" i="23"/>
  <c r="E64" i="23"/>
  <c r="E68" i="23"/>
  <c r="E9" i="23"/>
  <c r="F10" i="23"/>
  <c r="E14" i="23"/>
  <c r="E8" i="23"/>
  <c r="G33" i="22"/>
  <c r="E33" i="22" s="1"/>
  <c r="G27" i="22"/>
  <c r="E27" i="22" s="1"/>
  <c r="G44" i="22"/>
  <c r="F44" i="22" s="1"/>
  <c r="G5" i="22"/>
  <c r="E5" i="22" s="1"/>
  <c r="G11" i="22"/>
  <c r="E11" i="22" s="1"/>
  <c r="E17" i="23" l="1"/>
  <c r="H17" i="23" s="1"/>
  <c r="M23" i="23"/>
  <c r="I23" i="23"/>
  <c r="N23" i="23"/>
  <c r="J23" i="23"/>
  <c r="P23" i="23" s="1"/>
  <c r="L23" i="23"/>
  <c r="H23" i="23"/>
  <c r="O23" i="23"/>
  <c r="K23" i="23"/>
  <c r="F11" i="22"/>
  <c r="F33" i="22"/>
  <c r="F27" i="22"/>
  <c r="F5" i="22"/>
  <c r="E44" i="22"/>
  <c r="G43" i="21"/>
  <c r="F43" i="21" s="1"/>
  <c r="G34" i="21"/>
  <c r="F34" i="21" s="1"/>
  <c r="G85" i="21"/>
  <c r="F85" i="21" s="1"/>
  <c r="G82" i="21"/>
  <c r="F82" i="21" s="1"/>
  <c r="G79" i="21"/>
  <c r="E79" i="21" s="1"/>
  <c r="G76" i="21"/>
  <c r="F76" i="21" s="1"/>
  <c r="G67" i="21"/>
  <c r="E67" i="21" s="1"/>
  <c r="G64" i="21"/>
  <c r="F64" i="21" s="1"/>
  <c r="G61" i="21"/>
  <c r="F61" i="21" s="1"/>
  <c r="G58" i="21"/>
  <c r="F58" i="21" s="1"/>
  <c r="G10" i="21"/>
  <c r="E10" i="21" s="1"/>
  <c r="G13" i="21"/>
  <c r="E13" i="21" s="1"/>
  <c r="G91" i="21"/>
  <c r="E91" i="21" s="1"/>
  <c r="G88" i="21"/>
  <c r="F88" i="21" s="1"/>
  <c r="G73" i="21"/>
  <c r="F73" i="21" s="1"/>
  <c r="G70" i="21"/>
  <c r="F70" i="21" s="1"/>
  <c r="G55" i="21"/>
  <c r="E55" i="21" s="1"/>
  <c r="G52" i="21"/>
  <c r="G49" i="21"/>
  <c r="F49" i="21" s="1"/>
  <c r="L49" i="21" s="1"/>
  <c r="G46" i="21"/>
  <c r="F46" i="21" s="1"/>
  <c r="G40" i="21"/>
  <c r="E40" i="21" s="1"/>
  <c r="G37" i="21"/>
  <c r="G31" i="21"/>
  <c r="F31" i="21" s="1"/>
  <c r="L31" i="21" s="1"/>
  <c r="G28" i="21"/>
  <c r="E28" i="21" s="1"/>
  <c r="G25" i="21"/>
  <c r="E25" i="21" s="1"/>
  <c r="G22" i="21"/>
  <c r="G19" i="21"/>
  <c r="F19" i="21" s="1"/>
  <c r="L19" i="21" s="1"/>
  <c r="Q19" i="21" s="1"/>
  <c r="G7" i="21"/>
  <c r="E7" i="21" s="1"/>
  <c r="G4" i="21"/>
  <c r="E4" i="21" s="1"/>
  <c r="Q23" i="23" l="1"/>
  <c r="M33" i="22"/>
  <c r="I33" i="22"/>
  <c r="L33" i="22"/>
  <c r="H33" i="22"/>
  <c r="N33" i="22"/>
  <c r="J33" i="22"/>
  <c r="O33" i="22"/>
  <c r="K33" i="22"/>
  <c r="M27" i="22"/>
  <c r="I27" i="22"/>
  <c r="L27" i="22"/>
  <c r="Q27" i="22" s="1"/>
  <c r="H27" i="22"/>
  <c r="N27" i="22"/>
  <c r="J27" i="22"/>
  <c r="O27" i="22"/>
  <c r="K27" i="22"/>
  <c r="F4" i="21"/>
  <c r="N4" i="21" s="1"/>
  <c r="E19" i="21"/>
  <c r="F28" i="21"/>
  <c r="L28" i="21" s="1"/>
  <c r="F10" i="21"/>
  <c r="E64" i="21"/>
  <c r="E76" i="21"/>
  <c r="E58" i="21"/>
  <c r="F79" i="21"/>
  <c r="F25" i="21"/>
  <c r="N25" i="21" s="1"/>
  <c r="E31" i="21"/>
  <c r="E43" i="21"/>
  <c r="E34" i="21"/>
  <c r="E61" i="21"/>
  <c r="F7" i="21"/>
  <c r="L7" i="21" s="1"/>
  <c r="F55" i="21"/>
  <c r="M55" i="21" s="1"/>
  <c r="F67" i="21"/>
  <c r="E85" i="21"/>
  <c r="E82" i="21"/>
  <c r="F13" i="21"/>
  <c r="L70" i="21"/>
  <c r="Q70" i="21" s="1"/>
  <c r="M70" i="21"/>
  <c r="I70" i="21"/>
  <c r="L46" i="21"/>
  <c r="Q46" i="21" s="1"/>
  <c r="M46" i="21"/>
  <c r="I46" i="21"/>
  <c r="H49" i="21"/>
  <c r="J4" i="21"/>
  <c r="P4" i="21" s="1"/>
  <c r="I28" i="21"/>
  <c r="E46" i="21"/>
  <c r="E70" i="21"/>
  <c r="F91" i="21"/>
  <c r="M91" i="21" s="1"/>
  <c r="M28" i="21"/>
  <c r="F40" i="21"/>
  <c r="M40" i="21" s="1"/>
  <c r="E49" i="21"/>
  <c r="E73" i="21"/>
  <c r="F37" i="21"/>
  <c r="E37" i="21"/>
  <c r="N88" i="21"/>
  <c r="J88" i="21"/>
  <c r="L88" i="21"/>
  <c r="H88" i="21"/>
  <c r="O88" i="21"/>
  <c r="K88" i="21"/>
  <c r="M88" i="21"/>
  <c r="I88" i="21"/>
  <c r="O19" i="21"/>
  <c r="K19" i="21"/>
  <c r="M19" i="21"/>
  <c r="I19" i="21"/>
  <c r="N19" i="21"/>
  <c r="J19" i="21"/>
  <c r="P19" i="21" s="1"/>
  <c r="F22" i="21"/>
  <c r="E22" i="21"/>
  <c r="O49" i="21"/>
  <c r="K49" i="21"/>
  <c r="Q49" i="21" s="1"/>
  <c r="M49" i="21"/>
  <c r="I49" i="21"/>
  <c r="N49" i="21"/>
  <c r="J49" i="21"/>
  <c r="F52" i="21"/>
  <c r="E52" i="21"/>
  <c r="O31" i="21"/>
  <c r="K31" i="21"/>
  <c r="Q31" i="21" s="1"/>
  <c r="N31" i="21"/>
  <c r="J31" i="21"/>
  <c r="M31" i="21"/>
  <c r="I31" i="21"/>
  <c r="O73" i="21"/>
  <c r="K73" i="21"/>
  <c r="L73" i="21"/>
  <c r="H73" i="21"/>
  <c r="N73" i="21"/>
  <c r="J73" i="21"/>
  <c r="M73" i="21"/>
  <c r="I73" i="21"/>
  <c r="H31" i="21"/>
  <c r="M4" i="21"/>
  <c r="I4" i="21"/>
  <c r="L4" i="21"/>
  <c r="Q4" i="21" s="1"/>
  <c r="H4" i="21"/>
  <c r="O4" i="21"/>
  <c r="K4" i="21"/>
  <c r="H19" i="21"/>
  <c r="J46" i="21"/>
  <c r="J70" i="21"/>
  <c r="N70" i="21"/>
  <c r="O7" i="21"/>
  <c r="K28" i="21"/>
  <c r="Q28" i="21" s="1"/>
  <c r="K46" i="21"/>
  <c r="O46" i="21"/>
  <c r="K70" i="21"/>
  <c r="O70" i="21"/>
  <c r="E88" i="21"/>
  <c r="J7" i="21"/>
  <c r="P7" i="21" s="1"/>
  <c r="J28" i="21"/>
  <c r="P28" i="21" s="1"/>
  <c r="N46" i="21"/>
  <c r="H7" i="21"/>
  <c r="H28" i="21"/>
  <c r="H46" i="21"/>
  <c r="H70" i="21"/>
  <c r="G128" i="1"/>
  <c r="E128" i="1" s="1"/>
  <c r="F128" i="1"/>
  <c r="G120" i="1"/>
  <c r="E120" i="1" s="1"/>
  <c r="F120" i="1"/>
  <c r="G109" i="1"/>
  <c r="F109" i="1" s="1"/>
  <c r="P33" i="22" l="1"/>
  <c r="Q33" i="22"/>
  <c r="P27" i="22"/>
  <c r="N28" i="21"/>
  <c r="O28" i="21"/>
  <c r="I25" i="21"/>
  <c r="N55" i="21"/>
  <c r="I55" i="21"/>
  <c r="J55" i="21"/>
  <c r="M25" i="21"/>
  <c r="H25" i="21"/>
  <c r="L25" i="21"/>
  <c r="Q25" i="21" s="1"/>
  <c r="K7" i="21"/>
  <c r="Q7" i="21" s="1"/>
  <c r="K25" i="21"/>
  <c r="I7" i="21"/>
  <c r="J25" i="21"/>
  <c r="P25" i="21" s="1"/>
  <c r="O25" i="21"/>
  <c r="Q73" i="21"/>
  <c r="O55" i="21"/>
  <c r="K91" i="21"/>
  <c r="L91" i="21"/>
  <c r="H91" i="21"/>
  <c r="L55" i="21"/>
  <c r="O91" i="21"/>
  <c r="N91" i="21"/>
  <c r="O40" i="21"/>
  <c r="I91" i="21"/>
  <c r="K55" i="21"/>
  <c r="N7" i="21"/>
  <c r="H55" i="21"/>
  <c r="J91" i="21"/>
  <c r="M7" i="21"/>
  <c r="N40" i="21"/>
  <c r="J40" i="21"/>
  <c r="P40" i="21" s="1"/>
  <c r="L40" i="21"/>
  <c r="P73" i="21"/>
  <c r="H40" i="21"/>
  <c r="K40" i="21"/>
  <c r="I40" i="21"/>
  <c r="P70" i="21"/>
  <c r="N37" i="21"/>
  <c r="J37" i="21"/>
  <c r="M37" i="21"/>
  <c r="I37" i="21"/>
  <c r="L37" i="21"/>
  <c r="Q37" i="21" s="1"/>
  <c r="H37" i="21"/>
  <c r="K37" i="21"/>
  <c r="O37" i="21"/>
  <c r="N52" i="21"/>
  <c r="J52" i="21"/>
  <c r="L52" i="21"/>
  <c r="Q52" i="21" s="1"/>
  <c r="H52" i="21"/>
  <c r="O52" i="21"/>
  <c r="M52" i="21"/>
  <c r="I52" i="21"/>
  <c r="K52" i="21"/>
  <c r="N22" i="21"/>
  <c r="J22" i="21"/>
  <c r="P22" i="21" s="1"/>
  <c r="L22" i="21"/>
  <c r="H22" i="21"/>
  <c r="M22" i="21"/>
  <c r="I22" i="21"/>
  <c r="K22" i="21"/>
  <c r="O22" i="21"/>
  <c r="Q88" i="21"/>
  <c r="P46" i="21"/>
  <c r="P31" i="21"/>
  <c r="P49" i="21"/>
  <c r="P88" i="21"/>
  <c r="E109" i="1"/>
  <c r="G117" i="12"/>
  <c r="F117" i="12" s="1"/>
  <c r="G197" i="12"/>
  <c r="F197" i="12" s="1"/>
  <c r="G241" i="12"/>
  <c r="F241" i="12" s="1"/>
  <c r="G494" i="19"/>
  <c r="F494" i="19" s="1"/>
  <c r="G449" i="19"/>
  <c r="F449" i="19" s="1"/>
  <c r="G239" i="19"/>
  <c r="F239" i="19" s="1"/>
  <c r="G193" i="19"/>
  <c r="E193" i="19" s="1"/>
  <c r="G183" i="19"/>
  <c r="F183" i="19" s="1"/>
  <c r="G67" i="17"/>
  <c r="F67" i="17" s="1"/>
  <c r="G43" i="17"/>
  <c r="F43" i="17" s="1"/>
  <c r="G48" i="11"/>
  <c r="F48" i="11" s="1"/>
  <c r="G112" i="11"/>
  <c r="E112" i="11" s="1"/>
  <c r="F112" i="11"/>
  <c r="E38" i="16"/>
  <c r="F38" i="16"/>
  <c r="G38" i="16"/>
  <c r="G86" i="18"/>
  <c r="F86" i="18" s="1"/>
  <c r="G44" i="18"/>
  <c r="E44" i="18" s="1"/>
  <c r="F44" i="18"/>
  <c r="G69" i="10"/>
  <c r="F69" i="10" s="1"/>
  <c r="G170" i="10"/>
  <c r="E170" i="10" s="1"/>
  <c r="G149" i="10"/>
  <c r="G14" i="9"/>
  <c r="G43" i="9"/>
  <c r="J7" i="9"/>
  <c r="I7" i="9" s="1"/>
  <c r="G7" i="9"/>
  <c r="F7" i="9" s="1"/>
  <c r="P55" i="21" l="1"/>
  <c r="Q55" i="21"/>
  <c r="P91" i="21"/>
  <c r="Q91" i="21"/>
  <c r="P37" i="21"/>
  <c r="Q40" i="21"/>
  <c r="P52" i="21"/>
  <c r="Q22" i="21"/>
  <c r="F170" i="10"/>
  <c r="E69" i="10"/>
  <c r="F193" i="19"/>
  <c r="E494" i="19"/>
  <c r="E449" i="19"/>
  <c r="E117" i="12"/>
  <c r="E197" i="12"/>
  <c r="E241" i="12"/>
  <c r="E239" i="19"/>
  <c r="E183" i="19"/>
  <c r="E67" i="17"/>
  <c r="E43" i="17"/>
  <c r="E48" i="11"/>
  <c r="E86" i="18"/>
  <c r="H7" i="9"/>
  <c r="E7" i="9"/>
  <c r="J6" i="9"/>
  <c r="H6" i="9" s="1"/>
  <c r="G6" i="9"/>
  <c r="F6" i="9" s="1"/>
  <c r="J43" i="10"/>
  <c r="I43" i="10" s="1"/>
  <c r="G43" i="10"/>
  <c r="F43" i="10" s="1"/>
  <c r="G45" i="10"/>
  <c r="H43" i="10" l="1"/>
  <c r="E6" i="9"/>
  <c r="I6" i="9"/>
  <c r="E43" i="10"/>
  <c r="G59" i="10"/>
  <c r="F59" i="10" s="1"/>
  <c r="G83" i="10"/>
  <c r="F83" i="10" s="1"/>
  <c r="G93" i="10"/>
  <c r="F93" i="10" s="1"/>
  <c r="G51" i="10"/>
  <c r="E51" i="10" s="1"/>
  <c r="F14" i="9"/>
  <c r="F51" i="10" l="1"/>
  <c r="E59" i="10"/>
  <c r="E83" i="10"/>
  <c r="E93" i="10"/>
  <c r="E14" i="9"/>
  <c r="G167" i="10"/>
  <c r="E167" i="10" s="1"/>
  <c r="G30" i="10"/>
  <c r="F30" i="10" s="1"/>
  <c r="G26" i="10"/>
  <c r="F26" i="10" s="1"/>
  <c r="G33" i="10"/>
  <c r="F33" i="10" s="1"/>
  <c r="G123" i="10"/>
  <c r="F123" i="10" s="1"/>
  <c r="G53" i="10"/>
  <c r="F53" i="10" s="1"/>
  <c r="G147" i="10"/>
  <c r="F147" i="10" s="1"/>
  <c r="F149" i="10"/>
  <c r="G156" i="10"/>
  <c r="F156" i="10" s="1"/>
  <c r="G154" i="10"/>
  <c r="F154" i="10" s="1"/>
  <c r="G132" i="10"/>
  <c r="F132" i="10" s="1"/>
  <c r="G48" i="10"/>
  <c r="E48" i="10" s="1"/>
  <c r="G57" i="10"/>
  <c r="E57" i="10" s="1"/>
  <c r="G61" i="10"/>
  <c r="F61" i="10" s="1"/>
  <c r="G67" i="10"/>
  <c r="E67" i="10" s="1"/>
  <c r="G38" i="10"/>
  <c r="F38" i="10" s="1"/>
  <c r="G71" i="10"/>
  <c r="F71" i="10" s="1"/>
  <c r="G73" i="10"/>
  <c r="F73" i="10" s="1"/>
  <c r="G102" i="10"/>
  <c r="F102" i="10" s="1"/>
  <c r="G140" i="10"/>
  <c r="F140" i="10" s="1"/>
  <c r="G115" i="10"/>
  <c r="F115" i="10" s="1"/>
  <c r="G104" i="10"/>
  <c r="E104" i="10" s="1"/>
  <c r="G95" i="10"/>
  <c r="F95" i="10" s="1"/>
  <c r="G90" i="10"/>
  <c r="F90" i="10" s="1"/>
  <c r="G80" i="10"/>
  <c r="F80" i="10" s="1"/>
  <c r="G77" i="10"/>
  <c r="E77" i="10" s="1"/>
  <c r="G55" i="10"/>
  <c r="F55" i="10" s="1"/>
  <c r="F45" i="10"/>
  <c r="G40" i="10"/>
  <c r="F40" i="10" s="1"/>
  <c r="G22" i="10"/>
  <c r="F22" i="10" s="1"/>
  <c r="G19" i="10"/>
  <c r="F19" i="10" s="1"/>
  <c r="G16" i="10"/>
  <c r="E16" i="10" s="1"/>
  <c r="G13" i="10"/>
  <c r="F13" i="10" s="1"/>
  <c r="G10" i="10"/>
  <c r="F10" i="10" s="1"/>
  <c r="G7" i="10"/>
  <c r="F7" i="10" s="1"/>
  <c r="G15" i="6"/>
  <c r="F15" i="6" s="1"/>
  <c r="G163" i="6"/>
  <c r="F163" i="6" s="1"/>
  <c r="G149" i="6"/>
  <c r="E149" i="6" s="1"/>
  <c r="G139" i="6"/>
  <c r="F139" i="6" s="1"/>
  <c r="G126" i="6"/>
  <c r="F126" i="6" s="1"/>
  <c r="G118" i="6"/>
  <c r="F118" i="6" s="1"/>
  <c r="G108" i="6"/>
  <c r="E108" i="6" s="1"/>
  <c r="F108" i="6"/>
  <c r="G99" i="6"/>
  <c r="F99" i="6" s="1"/>
  <c r="E99" i="6"/>
  <c r="G90" i="6"/>
  <c r="F90" i="6" s="1"/>
  <c r="G82" i="6"/>
  <c r="E82" i="6" s="1"/>
  <c r="G74" i="6"/>
  <c r="F74" i="6" s="1"/>
  <c r="G66" i="6"/>
  <c r="F66" i="6" s="1"/>
  <c r="G62" i="6"/>
  <c r="F62" i="6" s="1"/>
  <c r="G54" i="6"/>
  <c r="F54" i="6" s="1"/>
  <c r="G39" i="6"/>
  <c r="F39" i="6" s="1"/>
  <c r="G38" i="6"/>
  <c r="F38" i="6" s="1"/>
  <c r="G30" i="6"/>
  <c r="E30" i="6" s="1"/>
  <c r="F30" i="6"/>
  <c r="G24" i="6"/>
  <c r="E24" i="6" s="1"/>
  <c r="F24" i="6"/>
  <c r="G22" i="6"/>
  <c r="F22" i="6"/>
  <c r="E22" i="6"/>
  <c r="G20" i="6"/>
  <c r="F20" i="6" s="1"/>
  <c r="E20" i="6"/>
  <c r="G18" i="6"/>
  <c r="F18" i="6" s="1"/>
  <c r="G10" i="6"/>
  <c r="F10" i="6" s="1"/>
  <c r="E10" i="6"/>
  <c r="G8" i="6"/>
  <c r="F8" i="6" s="1"/>
  <c r="G49" i="17"/>
  <c r="F49" i="17" s="1"/>
  <c r="G30" i="17"/>
  <c r="E30" i="17" s="1"/>
  <c r="G13" i="17"/>
  <c r="F13" i="17" s="1"/>
  <c r="G72" i="17"/>
  <c r="F72" i="17" s="1"/>
  <c r="G65" i="17"/>
  <c r="F65" i="17" s="1"/>
  <c r="G41" i="17"/>
  <c r="F41" i="17" s="1"/>
  <c r="G56" i="17"/>
  <c r="F56" i="17" s="1"/>
  <c r="G53" i="17"/>
  <c r="F53" i="17" s="1"/>
  <c r="G69" i="17"/>
  <c r="F69" i="17" s="1"/>
  <c r="G62" i="17"/>
  <c r="F62" i="17" s="1"/>
  <c r="G59" i="17"/>
  <c r="F59" i="17" s="1"/>
  <c r="G38" i="17"/>
  <c r="F38" i="17" s="1"/>
  <c r="G19" i="17"/>
  <c r="F19" i="17" s="1"/>
  <c r="G7" i="17"/>
  <c r="F7" i="17" s="1"/>
  <c r="G51" i="17"/>
  <c r="E51" i="17" s="1"/>
  <c r="G47" i="17"/>
  <c r="G45" i="17"/>
  <c r="F45" i="17" s="1"/>
  <c r="G36" i="17"/>
  <c r="F36" i="17" s="1"/>
  <c r="G34" i="17"/>
  <c r="E34" i="17" s="1"/>
  <c r="G32" i="17"/>
  <c r="G28" i="17"/>
  <c r="F28" i="17" s="1"/>
  <c r="G26" i="17"/>
  <c r="F26" i="17" s="1"/>
  <c r="G24" i="17"/>
  <c r="E24" i="17" s="1"/>
  <c r="G22" i="17"/>
  <c r="G17" i="17"/>
  <c r="F17" i="17" s="1"/>
  <c r="G15" i="17"/>
  <c r="E15" i="17" s="1"/>
  <c r="G11" i="17"/>
  <c r="E11" i="17" s="1"/>
  <c r="G9" i="17"/>
  <c r="G5" i="17"/>
  <c r="E5" i="17" s="1"/>
  <c r="G3" i="17"/>
  <c r="F3" i="17" s="1"/>
  <c r="G472" i="19"/>
  <c r="F472" i="19" s="1"/>
  <c r="G444" i="19"/>
  <c r="F444" i="19" s="1"/>
  <c r="E444" i="19"/>
  <c r="G416" i="19"/>
  <c r="F416" i="19" s="1"/>
  <c r="G393" i="19"/>
  <c r="F393" i="19" s="1"/>
  <c r="G370" i="19"/>
  <c r="F370" i="19" s="1"/>
  <c r="G353" i="19"/>
  <c r="F353" i="19" s="1"/>
  <c r="G335" i="19"/>
  <c r="F335" i="19" s="1"/>
  <c r="G322" i="19"/>
  <c r="F322" i="19" s="1"/>
  <c r="G304" i="19"/>
  <c r="F304" i="19" s="1"/>
  <c r="G295" i="19"/>
  <c r="F295" i="19" s="1"/>
  <c r="G289" i="19"/>
  <c r="F289" i="19" s="1"/>
  <c r="G278" i="19"/>
  <c r="F278" i="19" s="1"/>
  <c r="G232" i="19"/>
  <c r="F232" i="19" s="1"/>
  <c r="G244" i="19"/>
  <c r="F244" i="19" s="1"/>
  <c r="G225" i="19"/>
  <c r="F225" i="19" s="1"/>
  <c r="G236" i="19"/>
  <c r="E236" i="19" s="1"/>
  <c r="G264" i="19"/>
  <c r="F264" i="19" s="1"/>
  <c r="G272" i="19"/>
  <c r="F272" i="19" s="1"/>
  <c r="G270" i="19"/>
  <c r="F270" i="19" s="1"/>
  <c r="G262" i="19"/>
  <c r="F262" i="19" s="1"/>
  <c r="G257" i="19"/>
  <c r="F257" i="19" s="1"/>
  <c r="G254" i="19"/>
  <c r="F254" i="19" s="1"/>
  <c r="G252" i="19"/>
  <c r="F252" i="19" s="1"/>
  <c r="G247" i="19"/>
  <c r="F247" i="19" s="1"/>
  <c r="G220" i="19"/>
  <c r="F220" i="19" s="1"/>
  <c r="G207" i="19"/>
  <c r="F207" i="19" s="1"/>
  <c r="G215" i="19"/>
  <c r="F215" i="19" s="1"/>
  <c r="G212" i="19"/>
  <c r="F212" i="19" s="1"/>
  <c r="G209" i="19"/>
  <c r="F209" i="19" s="1"/>
  <c r="G204" i="19"/>
  <c r="F204" i="19" s="1"/>
  <c r="G148" i="19"/>
  <c r="F148" i="19" s="1"/>
  <c r="E62" i="6" l="1"/>
  <c r="F82" i="6"/>
  <c r="E163" i="6"/>
  <c r="F149" i="6"/>
  <c r="E61" i="10"/>
  <c r="E132" i="10"/>
  <c r="E278" i="19"/>
  <c r="E215" i="19"/>
  <c r="F236" i="19"/>
  <c r="E270" i="19"/>
  <c r="E335" i="19"/>
  <c r="E204" i="19"/>
  <c r="E30" i="10"/>
  <c r="F57" i="10"/>
  <c r="E147" i="10"/>
  <c r="F48" i="10"/>
  <c r="F167" i="10"/>
  <c r="F67" i="10"/>
  <c r="E26" i="10"/>
  <c r="E33" i="10"/>
  <c r="E123" i="10"/>
  <c r="E53" i="10"/>
  <c r="E149" i="10"/>
  <c r="E156" i="10"/>
  <c r="E154" i="10"/>
  <c r="F30" i="17"/>
  <c r="E38" i="10"/>
  <c r="E71" i="10"/>
  <c r="E73" i="10"/>
  <c r="E102" i="10"/>
  <c r="E55" i="10"/>
  <c r="F16" i="10"/>
  <c r="E95" i="10"/>
  <c r="E13" i="10"/>
  <c r="E45" i="10"/>
  <c r="E90" i="10"/>
  <c r="E140" i="10"/>
  <c r="F77" i="10"/>
  <c r="F104" i="10"/>
  <c r="E40" i="10"/>
  <c r="E80" i="10"/>
  <c r="E115" i="10"/>
  <c r="E10" i="10"/>
  <c r="E22" i="10"/>
  <c r="E7" i="10"/>
  <c r="E19" i="10"/>
  <c r="E15" i="6"/>
  <c r="E139" i="6"/>
  <c r="E126" i="6"/>
  <c r="E118" i="6"/>
  <c r="E90" i="6"/>
  <c r="E74" i="6"/>
  <c r="E66" i="6"/>
  <c r="E54" i="6"/>
  <c r="E39" i="6"/>
  <c r="E38" i="6"/>
  <c r="E18" i="6"/>
  <c r="E8" i="6"/>
  <c r="E49" i="17"/>
  <c r="E13" i="17"/>
  <c r="E72" i="17"/>
  <c r="E65" i="17"/>
  <c r="E41" i="17"/>
  <c r="E3" i="17"/>
  <c r="F15" i="17"/>
  <c r="L15" i="17" s="1"/>
  <c r="Q15" i="17" s="1"/>
  <c r="E56" i="17"/>
  <c r="E53" i="17"/>
  <c r="E69" i="17"/>
  <c r="E62" i="17"/>
  <c r="E59" i="17"/>
  <c r="E38" i="17"/>
  <c r="E19" i="17"/>
  <c r="E26" i="17"/>
  <c r="F24" i="17"/>
  <c r="H24" i="17" s="1"/>
  <c r="E36" i="17"/>
  <c r="F5" i="17"/>
  <c r="O5" i="17" s="1"/>
  <c r="E17" i="17"/>
  <c r="E7" i="17"/>
  <c r="O45" i="17"/>
  <c r="L45" i="17"/>
  <c r="Q45" i="17" s="1"/>
  <c r="M45" i="17"/>
  <c r="I45" i="17"/>
  <c r="H45" i="17"/>
  <c r="O28" i="17"/>
  <c r="L28" i="17"/>
  <c r="I28" i="17"/>
  <c r="H28" i="17"/>
  <c r="M28" i="17"/>
  <c r="L36" i="17"/>
  <c r="I36" i="17"/>
  <c r="M36" i="17"/>
  <c r="O17" i="17"/>
  <c r="M17" i="17"/>
  <c r="H17" i="17"/>
  <c r="L17" i="17"/>
  <c r="I17" i="17"/>
  <c r="J3" i="17"/>
  <c r="I3" i="17"/>
  <c r="N3" i="17"/>
  <c r="L26" i="17"/>
  <c r="Q26" i="17" s="1"/>
  <c r="M26" i="17"/>
  <c r="I26" i="17"/>
  <c r="E28" i="17"/>
  <c r="F34" i="17"/>
  <c r="H34" i="17" s="1"/>
  <c r="E45" i="17"/>
  <c r="F51" i="17"/>
  <c r="J51" i="17" s="1"/>
  <c r="P51" i="17" s="1"/>
  <c r="F47" i="17"/>
  <c r="E47" i="17"/>
  <c r="L3" i="17"/>
  <c r="Q3" i="17" s="1"/>
  <c r="H3" i="17"/>
  <c r="O3" i="17"/>
  <c r="K3" i="17"/>
  <c r="M3" i="17"/>
  <c r="F9" i="17"/>
  <c r="E9" i="17"/>
  <c r="L24" i="17"/>
  <c r="F11" i="17"/>
  <c r="F32" i="17"/>
  <c r="E32" i="17"/>
  <c r="I51" i="17"/>
  <c r="F22" i="17"/>
  <c r="E22" i="17"/>
  <c r="J26" i="17"/>
  <c r="N26" i="17"/>
  <c r="J17" i="17"/>
  <c r="K26" i="17"/>
  <c r="O26" i="17"/>
  <c r="K36" i="17"/>
  <c r="Q36" i="17" s="1"/>
  <c r="O36" i="17"/>
  <c r="J45" i="17"/>
  <c r="P45" i="17" s="1"/>
  <c r="N45" i="17"/>
  <c r="J36" i="17"/>
  <c r="P36" i="17" s="1"/>
  <c r="N36" i="17"/>
  <c r="N17" i="17"/>
  <c r="J28" i="17"/>
  <c r="N28" i="17"/>
  <c r="K17" i="17"/>
  <c r="H26" i="17"/>
  <c r="K28" i="17"/>
  <c r="H36" i="17"/>
  <c r="K45" i="17"/>
  <c r="E472" i="19"/>
  <c r="E416" i="19"/>
  <c r="E393" i="19"/>
  <c r="E370" i="19"/>
  <c r="E353" i="19"/>
  <c r="E322" i="19"/>
  <c r="E304" i="19"/>
  <c r="E295" i="19"/>
  <c r="E289" i="19"/>
  <c r="E232" i="19"/>
  <c r="E244" i="19"/>
  <c r="E225" i="19"/>
  <c r="E264" i="19"/>
  <c r="E272" i="19"/>
  <c r="E262" i="19"/>
  <c r="E257" i="19"/>
  <c r="E254" i="19"/>
  <c r="E252" i="19"/>
  <c r="E247" i="19"/>
  <c r="E220" i="19"/>
  <c r="E207" i="19"/>
  <c r="E212" i="19"/>
  <c r="E209" i="19"/>
  <c r="E148" i="19"/>
  <c r="G492" i="19"/>
  <c r="F492" i="19" s="1"/>
  <c r="G447" i="19"/>
  <c r="E447" i="19" s="1"/>
  <c r="G144" i="19"/>
  <c r="F144" i="19" s="1"/>
  <c r="G230" i="19"/>
  <c r="F230" i="19" s="1"/>
  <c r="G172" i="19"/>
  <c r="F172" i="19" s="1"/>
  <c r="G191" i="19"/>
  <c r="E191" i="19" s="1"/>
  <c r="G174" i="19"/>
  <c r="F174" i="19" s="1"/>
  <c r="G169" i="19"/>
  <c r="F169" i="19" s="1"/>
  <c r="G141" i="19"/>
  <c r="F141" i="19" s="1"/>
  <c r="G132" i="19"/>
  <c r="F132" i="19" s="1"/>
  <c r="G103" i="19"/>
  <c r="F103" i="19" s="1"/>
  <c r="G100" i="19"/>
  <c r="F100" i="19" s="1"/>
  <c r="G91" i="19"/>
  <c r="F91" i="19" s="1"/>
  <c r="G82" i="19"/>
  <c r="F82" i="19" s="1"/>
  <c r="G74" i="19"/>
  <c r="F74" i="19" s="1"/>
  <c r="G71" i="19"/>
  <c r="F71" i="19" s="1"/>
  <c r="G62" i="19"/>
  <c r="F62" i="19" s="1"/>
  <c r="G14" i="19"/>
  <c r="F14" i="19" s="1"/>
  <c r="G30" i="19"/>
  <c r="F30" i="19" s="1"/>
  <c r="G53" i="19"/>
  <c r="E53" i="19" s="1"/>
  <c r="G41" i="19"/>
  <c r="F41" i="19" s="1"/>
  <c r="G45" i="19"/>
  <c r="F45" i="19" s="1"/>
  <c r="G42" i="19"/>
  <c r="F42" i="19" s="1"/>
  <c r="I34" i="17" l="1"/>
  <c r="O15" i="17"/>
  <c r="N15" i="17"/>
  <c r="H15" i="17"/>
  <c r="I15" i="17"/>
  <c r="K15" i="17"/>
  <c r="J15" i="17"/>
  <c r="M15" i="17"/>
  <c r="I24" i="17"/>
  <c r="P3" i="17"/>
  <c r="N51" i="17"/>
  <c r="L51" i="17"/>
  <c r="O34" i="17"/>
  <c r="K5" i="17"/>
  <c r="N5" i="17"/>
  <c r="M34" i="17"/>
  <c r="L5" i="17"/>
  <c r="K34" i="17"/>
  <c r="M51" i="17"/>
  <c r="K24" i="17"/>
  <c r="Q24" i="17" s="1"/>
  <c r="H51" i="17"/>
  <c r="J5" i="17"/>
  <c r="P5" i="17" s="1"/>
  <c r="H5" i="17"/>
  <c r="Q17" i="17"/>
  <c r="P28" i="17"/>
  <c r="P17" i="17"/>
  <c r="K51" i="17"/>
  <c r="I5" i="17"/>
  <c r="J24" i="17"/>
  <c r="N24" i="17"/>
  <c r="O51" i="17"/>
  <c r="O24" i="17"/>
  <c r="M24" i="17"/>
  <c r="M5" i="17"/>
  <c r="P15" i="17"/>
  <c r="N34" i="17"/>
  <c r="J34" i="17"/>
  <c r="P34" i="17" s="1"/>
  <c r="Q28" i="17"/>
  <c r="L34" i="17"/>
  <c r="N32" i="17"/>
  <c r="J32" i="17"/>
  <c r="M32" i="17"/>
  <c r="I32" i="17"/>
  <c r="H32" i="17"/>
  <c r="L32" i="17"/>
  <c r="Q32" i="17" s="1"/>
  <c r="O32" i="17"/>
  <c r="K32" i="17"/>
  <c r="N47" i="17"/>
  <c r="J47" i="17"/>
  <c r="P47" i="17" s="1"/>
  <c r="L47" i="17"/>
  <c r="H47" i="17"/>
  <c r="M47" i="17"/>
  <c r="I47" i="17"/>
  <c r="O47" i="17"/>
  <c r="K47" i="17"/>
  <c r="N22" i="17"/>
  <c r="J22" i="17"/>
  <c r="M22" i="17"/>
  <c r="L22" i="17"/>
  <c r="Q22" i="17" s="1"/>
  <c r="I22" i="17"/>
  <c r="H22" i="17"/>
  <c r="K22" i="17"/>
  <c r="O22" i="17"/>
  <c r="M11" i="17"/>
  <c r="I11" i="17"/>
  <c r="L11" i="17"/>
  <c r="H11" i="17"/>
  <c r="O11" i="17"/>
  <c r="K11" i="17"/>
  <c r="N11" i="17"/>
  <c r="J11" i="17"/>
  <c r="N9" i="17"/>
  <c r="J9" i="17"/>
  <c r="I9" i="17"/>
  <c r="M9" i="17"/>
  <c r="H9" i="17"/>
  <c r="L9" i="17"/>
  <c r="Q9" i="17" s="1"/>
  <c r="K9" i="17"/>
  <c r="O9" i="17"/>
  <c r="P26" i="17"/>
  <c r="F447" i="19"/>
  <c r="E492" i="19"/>
  <c r="E144" i="19"/>
  <c r="E62" i="19"/>
  <c r="E103" i="19"/>
  <c r="E230" i="19"/>
  <c r="E71" i="19"/>
  <c r="F191" i="19"/>
  <c r="F53" i="19"/>
  <c r="E172" i="19"/>
  <c r="E174" i="19"/>
  <c r="E169" i="19"/>
  <c r="E141" i="19"/>
  <c r="E132" i="19"/>
  <c r="E100" i="19"/>
  <c r="E91" i="19"/>
  <c r="E82" i="19"/>
  <c r="E74" i="19"/>
  <c r="E14" i="19"/>
  <c r="E30" i="19"/>
  <c r="E41" i="19"/>
  <c r="E45" i="19"/>
  <c r="E42" i="19"/>
  <c r="G84" i="18"/>
  <c r="F84" i="18" s="1"/>
  <c r="G83" i="18"/>
  <c r="E83" i="18" s="1"/>
  <c r="F83" i="18"/>
  <c r="G80" i="18"/>
  <c r="F80" i="18" s="1"/>
  <c r="G77" i="18"/>
  <c r="F77" i="18" s="1"/>
  <c r="G74" i="18"/>
  <c r="F74" i="18" s="1"/>
  <c r="G71" i="18"/>
  <c r="E71" i="18" s="1"/>
  <c r="G69" i="18"/>
  <c r="F69" i="18"/>
  <c r="E69" i="18"/>
  <c r="G67" i="18"/>
  <c r="F67" i="18" s="1"/>
  <c r="E67" i="18"/>
  <c r="G65" i="18"/>
  <c r="F65" i="18" s="1"/>
  <c r="G62" i="18"/>
  <c r="E62" i="18" s="1"/>
  <c r="G59" i="18"/>
  <c r="E59" i="18" s="1"/>
  <c r="F59" i="18"/>
  <c r="G56" i="18"/>
  <c r="F56" i="18" s="1"/>
  <c r="E56" i="18"/>
  <c r="G54" i="18"/>
  <c r="F54" i="18" s="1"/>
  <c r="G52" i="18"/>
  <c r="E52" i="18" s="1"/>
  <c r="G50" i="18"/>
  <c r="F50" i="18" s="1"/>
  <c r="G48" i="18"/>
  <c r="E48" i="18" s="1"/>
  <c r="G46" i="18"/>
  <c r="F46" i="18" s="1"/>
  <c r="G42" i="18"/>
  <c r="F42" i="18" s="1"/>
  <c r="E42" i="18"/>
  <c r="G90" i="18"/>
  <c r="E90" i="18" s="1"/>
  <c r="G88" i="18"/>
  <c r="G40" i="18"/>
  <c r="F40" i="18" s="1"/>
  <c r="G38" i="18"/>
  <c r="F38" i="18" s="1"/>
  <c r="G36" i="18"/>
  <c r="E36" i="18" s="1"/>
  <c r="G34" i="18"/>
  <c r="G32" i="18"/>
  <c r="F32" i="18" s="1"/>
  <c r="L32" i="18" s="1"/>
  <c r="G30" i="18"/>
  <c r="F30" i="18" s="1"/>
  <c r="G28" i="18"/>
  <c r="E28" i="18" s="1"/>
  <c r="F28" i="18"/>
  <c r="G26" i="18"/>
  <c r="G24" i="18"/>
  <c r="F24" i="18" s="1"/>
  <c r="G22" i="18"/>
  <c r="E22" i="18" s="1"/>
  <c r="F22" i="18"/>
  <c r="J22" i="18" s="1"/>
  <c r="G20" i="18"/>
  <c r="E20" i="18" s="1"/>
  <c r="G18" i="18"/>
  <c r="F18" i="18" s="1"/>
  <c r="G16" i="18"/>
  <c r="F16" i="18" s="1"/>
  <c r="E16" i="18"/>
  <c r="G14" i="18"/>
  <c r="F14" i="18" s="1"/>
  <c r="G12" i="18"/>
  <c r="E12" i="18" s="1"/>
  <c r="G10" i="18"/>
  <c r="F10" i="18" s="1"/>
  <c r="O10" i="18" s="1"/>
  <c r="G8" i="18"/>
  <c r="E8" i="18" s="1"/>
  <c r="G7" i="18"/>
  <c r="F7" i="18" s="1"/>
  <c r="G5" i="18"/>
  <c r="F5" i="18" s="1"/>
  <c r="G3" i="18"/>
  <c r="F3" i="18" s="1"/>
  <c r="G50" i="1"/>
  <c r="F50" i="1" s="1"/>
  <c r="G80" i="1"/>
  <c r="F80" i="1" s="1"/>
  <c r="G126" i="1"/>
  <c r="E126" i="1" s="1"/>
  <c r="G124" i="1"/>
  <c r="G116" i="1"/>
  <c r="F116" i="1" s="1"/>
  <c r="G114" i="1"/>
  <c r="E114" i="1" s="1"/>
  <c r="G112" i="1"/>
  <c r="E112" i="1" s="1"/>
  <c r="G110" i="1"/>
  <c r="G104" i="1"/>
  <c r="F104" i="1" s="1"/>
  <c r="G101" i="1"/>
  <c r="F101" i="1" s="1"/>
  <c r="G99" i="1"/>
  <c r="E99" i="1" s="1"/>
  <c r="G97" i="1"/>
  <c r="G95" i="1"/>
  <c r="F95" i="1" s="1"/>
  <c r="L95" i="1" s="1"/>
  <c r="Q95" i="1" s="1"/>
  <c r="G91" i="1"/>
  <c r="E91" i="1" s="1"/>
  <c r="G89" i="1"/>
  <c r="E89" i="1" s="1"/>
  <c r="G87" i="1"/>
  <c r="G85" i="1"/>
  <c r="F85" i="1" s="1"/>
  <c r="G83" i="1"/>
  <c r="F83" i="1" s="1"/>
  <c r="E83" i="1"/>
  <c r="G82" i="1"/>
  <c r="E82" i="1" s="1"/>
  <c r="G78" i="1"/>
  <c r="G76" i="1"/>
  <c r="F76" i="1" s="1"/>
  <c r="L76" i="1" s="1"/>
  <c r="Q76" i="1" s="1"/>
  <c r="G72" i="1"/>
  <c r="F72" i="1" s="1"/>
  <c r="J72" i="1" s="1"/>
  <c r="P72" i="1" s="1"/>
  <c r="G70" i="1"/>
  <c r="F70" i="1" s="1"/>
  <c r="J70" i="1" s="1"/>
  <c r="P70" i="1" s="1"/>
  <c r="G68" i="1"/>
  <c r="E68" i="1" s="1"/>
  <c r="M67" i="1"/>
  <c r="G67" i="1"/>
  <c r="F67" i="1" s="1"/>
  <c r="K67" i="1" s="1"/>
  <c r="G64" i="1"/>
  <c r="F64" i="1" s="1"/>
  <c r="G62" i="1"/>
  <c r="F62" i="1" s="1"/>
  <c r="I62" i="1" s="1"/>
  <c r="G58" i="1"/>
  <c r="E58" i="1" s="1"/>
  <c r="G56" i="1"/>
  <c r="F56" i="1" s="1"/>
  <c r="K56" i="1" s="1"/>
  <c r="G54" i="1"/>
  <c r="E54" i="1" s="1"/>
  <c r="F54" i="1"/>
  <c r="J54" i="1" s="1"/>
  <c r="P54" i="1" s="1"/>
  <c r="G52" i="1"/>
  <c r="E52" i="1" s="1"/>
  <c r="G48" i="1"/>
  <c r="G46" i="1"/>
  <c r="F46" i="1" s="1"/>
  <c r="E46" i="1"/>
  <c r="G42" i="1"/>
  <c r="E42" i="1" s="1"/>
  <c r="G40" i="1"/>
  <c r="E40" i="1" s="1"/>
  <c r="F40" i="1"/>
  <c r="O40" i="1" s="1"/>
  <c r="G38" i="1"/>
  <c r="G36" i="1"/>
  <c r="F36" i="1" s="1"/>
  <c r="I36" i="1" s="1"/>
  <c r="G32" i="1"/>
  <c r="F32" i="1" s="1"/>
  <c r="G30" i="1"/>
  <c r="E30" i="1" s="1"/>
  <c r="G28" i="1"/>
  <c r="G26" i="1"/>
  <c r="F26" i="1" s="1"/>
  <c r="G24" i="1"/>
  <c r="E24" i="1" s="1"/>
  <c r="F24" i="1"/>
  <c r="I24" i="1" s="1"/>
  <c r="G22" i="1"/>
  <c r="E22" i="1" s="1"/>
  <c r="G20" i="1"/>
  <c r="G16" i="1"/>
  <c r="F16" i="1" s="1"/>
  <c r="I16" i="1" s="1"/>
  <c r="G14" i="1"/>
  <c r="E14" i="1" s="1"/>
  <c r="G12" i="1"/>
  <c r="E12" i="1" s="1"/>
  <c r="G10" i="1"/>
  <c r="G8" i="1"/>
  <c r="F8" i="1" s="1"/>
  <c r="O8" i="1" s="1"/>
  <c r="G6" i="1"/>
  <c r="E6" i="1" s="1"/>
  <c r="G35" i="10"/>
  <c r="F35" i="10" s="1"/>
  <c r="G28" i="10"/>
  <c r="F28" i="10" s="1"/>
  <c r="G138" i="10"/>
  <c r="F138" i="10" s="1"/>
  <c r="G136" i="10"/>
  <c r="E136" i="10" s="1"/>
  <c r="G113" i="10"/>
  <c r="F113" i="10" s="1"/>
  <c r="G111" i="10"/>
  <c r="F111" i="10" s="1"/>
  <c r="G75" i="10"/>
  <c r="F75" i="10" s="1"/>
  <c r="G165" i="10"/>
  <c r="E165" i="10" s="1"/>
  <c r="G163" i="10"/>
  <c r="G161" i="10"/>
  <c r="F161" i="10" s="1"/>
  <c r="L161" i="10" s="1"/>
  <c r="G159" i="10"/>
  <c r="F159" i="10" s="1"/>
  <c r="J159" i="10" s="1"/>
  <c r="G152" i="10"/>
  <c r="E152" i="10" s="1"/>
  <c r="G151" i="10"/>
  <c r="G145" i="10"/>
  <c r="F145" i="10" s="1"/>
  <c r="G142" i="10"/>
  <c r="F142" i="10" s="1"/>
  <c r="I142" i="10" s="1"/>
  <c r="G135" i="10"/>
  <c r="E135" i="10" s="1"/>
  <c r="G133" i="10"/>
  <c r="G130" i="10"/>
  <c r="E130" i="10" s="1"/>
  <c r="G128" i="10"/>
  <c r="F128" i="10" s="1"/>
  <c r="G126" i="10"/>
  <c r="E126" i="10" s="1"/>
  <c r="G124" i="10"/>
  <c r="F124" i="10" s="1"/>
  <c r="K124" i="10" s="1"/>
  <c r="G121" i="10"/>
  <c r="E121" i="10" s="1"/>
  <c r="G119" i="10"/>
  <c r="F119" i="10" s="1"/>
  <c r="G117" i="10"/>
  <c r="E117" i="10" s="1"/>
  <c r="G109" i="10"/>
  <c r="F109" i="10" s="1"/>
  <c r="K109" i="10" s="1"/>
  <c r="G107" i="10"/>
  <c r="F107" i="10" s="1"/>
  <c r="M107" i="10" s="1"/>
  <c r="G100" i="10"/>
  <c r="F100" i="10" s="1"/>
  <c r="G98" i="10"/>
  <c r="E98" i="10" s="1"/>
  <c r="G88" i="10"/>
  <c r="F88" i="10" s="1"/>
  <c r="K88" i="10" s="1"/>
  <c r="G86" i="10"/>
  <c r="E86" i="10" s="1"/>
  <c r="G65" i="10"/>
  <c r="E65" i="10" s="1"/>
  <c r="G63" i="10"/>
  <c r="F63" i="10" s="1"/>
  <c r="G5" i="10"/>
  <c r="F5" i="10" s="1"/>
  <c r="G3" i="10"/>
  <c r="F3" i="10" s="1"/>
  <c r="G99" i="3"/>
  <c r="E99" i="3" s="1"/>
  <c r="G97" i="3"/>
  <c r="F97" i="3" s="1"/>
  <c r="G91" i="3"/>
  <c r="F91" i="3" s="1"/>
  <c r="G89" i="3"/>
  <c r="E89" i="3" s="1"/>
  <c r="F89" i="3"/>
  <c r="L89" i="3" s="1"/>
  <c r="Q89" i="3" s="1"/>
  <c r="G83" i="3"/>
  <c r="E83" i="3" s="1"/>
  <c r="F83" i="3"/>
  <c r="M83" i="3" s="1"/>
  <c r="G81" i="3"/>
  <c r="F81" i="3" s="1"/>
  <c r="G73" i="3"/>
  <c r="F73" i="3" s="1"/>
  <c r="G71" i="3"/>
  <c r="F71" i="3" s="1"/>
  <c r="E71" i="3"/>
  <c r="G67" i="3"/>
  <c r="E67" i="3" s="1"/>
  <c r="G65" i="3"/>
  <c r="F65" i="3" s="1"/>
  <c r="G59" i="3"/>
  <c r="F59" i="3" s="1"/>
  <c r="E59" i="3"/>
  <c r="G57" i="3"/>
  <c r="E57" i="3" s="1"/>
  <c r="F57" i="3"/>
  <c r="L57" i="3" s="1"/>
  <c r="Q57" i="3" s="1"/>
  <c r="G51" i="3"/>
  <c r="E51" i="3" s="1"/>
  <c r="F51" i="3"/>
  <c r="M51" i="3" s="1"/>
  <c r="G49" i="3"/>
  <c r="F49" i="3" s="1"/>
  <c r="G43" i="3"/>
  <c r="F43" i="3" s="1"/>
  <c r="G41" i="3"/>
  <c r="F41" i="3" s="1"/>
  <c r="E41" i="3"/>
  <c r="G35" i="3"/>
  <c r="E35" i="3" s="1"/>
  <c r="G30" i="3"/>
  <c r="F30" i="3" s="1"/>
  <c r="G28" i="3"/>
  <c r="F28" i="3" s="1"/>
  <c r="E28" i="3"/>
  <c r="G8" i="3"/>
  <c r="E8" i="3" s="1"/>
  <c r="F8" i="3"/>
  <c r="L8" i="3" s="1"/>
  <c r="G6" i="3"/>
  <c r="E6" i="3" s="1"/>
  <c r="F6" i="3"/>
  <c r="G84" i="4"/>
  <c r="E84" i="4" s="1"/>
  <c r="G82" i="4"/>
  <c r="F82" i="4" s="1"/>
  <c r="G72" i="4"/>
  <c r="F72" i="4" s="1"/>
  <c r="G70" i="4"/>
  <c r="F70" i="4" s="1"/>
  <c r="G64" i="4"/>
  <c r="E64" i="4" s="1"/>
  <c r="F64" i="4"/>
  <c r="M64" i="4" s="1"/>
  <c r="G62" i="4"/>
  <c r="F62" i="4" s="1"/>
  <c r="G56" i="4"/>
  <c r="F56" i="4" s="1"/>
  <c r="E56" i="4"/>
  <c r="M54" i="4"/>
  <c r="I54" i="4"/>
  <c r="G54" i="4"/>
  <c r="F54" i="4"/>
  <c r="L54" i="4" s="1"/>
  <c r="Q54" i="4" s="1"/>
  <c r="E54" i="4"/>
  <c r="G48" i="4"/>
  <c r="E48" i="4" s="1"/>
  <c r="G46" i="4"/>
  <c r="F46" i="4" s="1"/>
  <c r="H40" i="4"/>
  <c r="G40" i="4"/>
  <c r="F40" i="4" s="1"/>
  <c r="G38" i="4"/>
  <c r="F38" i="4" s="1"/>
  <c r="G32" i="4"/>
  <c r="E32" i="4" s="1"/>
  <c r="G30" i="4"/>
  <c r="G24" i="4"/>
  <c r="F24" i="4" s="1"/>
  <c r="E24" i="4"/>
  <c r="G22" i="4"/>
  <c r="E22" i="4" s="1"/>
  <c r="F22" i="4"/>
  <c r="L22" i="4" s="1"/>
  <c r="Q22" i="4" s="1"/>
  <c r="G16" i="4"/>
  <c r="E16" i="4" s="1"/>
  <c r="G14" i="4"/>
  <c r="H8" i="4"/>
  <c r="G8" i="4"/>
  <c r="F8" i="4" s="1"/>
  <c r="L8" i="4" s="1"/>
  <c r="G6" i="4"/>
  <c r="F6" i="4" s="1"/>
  <c r="G113" i="5"/>
  <c r="E113" i="5" s="1"/>
  <c r="G111" i="5"/>
  <c r="G105" i="5"/>
  <c r="F105" i="5" s="1"/>
  <c r="H105" i="5" s="1"/>
  <c r="G103" i="5"/>
  <c r="E103" i="5" s="1"/>
  <c r="F103" i="5"/>
  <c r="L103" i="5" s="1"/>
  <c r="Q103" i="5" s="1"/>
  <c r="G95" i="5"/>
  <c r="E95" i="5" s="1"/>
  <c r="F95" i="5"/>
  <c r="N95" i="5" s="1"/>
  <c r="G93" i="5"/>
  <c r="G89" i="5"/>
  <c r="F89" i="5" s="1"/>
  <c r="E89" i="5"/>
  <c r="M87" i="5"/>
  <c r="G87" i="5"/>
  <c r="F87" i="5"/>
  <c r="L87" i="5" s="1"/>
  <c r="Q87" i="5" s="1"/>
  <c r="E87" i="5"/>
  <c r="G84" i="5"/>
  <c r="E84" i="5" s="1"/>
  <c r="F84" i="5"/>
  <c r="N84" i="5" s="1"/>
  <c r="G79" i="5"/>
  <c r="G77" i="5"/>
  <c r="F77" i="5" s="1"/>
  <c r="L77" i="5" s="1"/>
  <c r="Q77" i="5" s="1"/>
  <c r="E77" i="5"/>
  <c r="M73" i="5"/>
  <c r="G73" i="5"/>
  <c r="F73" i="5"/>
  <c r="L73" i="5" s="1"/>
  <c r="E73" i="5"/>
  <c r="G71" i="5"/>
  <c r="E71" i="5" s="1"/>
  <c r="F71" i="5"/>
  <c r="N71" i="5" s="1"/>
  <c r="G65" i="5"/>
  <c r="G63" i="5"/>
  <c r="F63" i="5" s="1"/>
  <c r="E63" i="5"/>
  <c r="M47" i="5"/>
  <c r="I47" i="5"/>
  <c r="G47" i="5"/>
  <c r="F47" i="5"/>
  <c r="L47" i="5" s="1"/>
  <c r="E47" i="5"/>
  <c r="G45" i="5"/>
  <c r="E45" i="5" s="1"/>
  <c r="G38" i="5"/>
  <c r="G36" i="5"/>
  <c r="F36" i="5" s="1"/>
  <c r="L36" i="5" s="1"/>
  <c r="G32" i="5"/>
  <c r="F32" i="5" s="1"/>
  <c r="G30" i="5"/>
  <c r="E30" i="5" s="1"/>
  <c r="G28" i="5"/>
  <c r="G26" i="5"/>
  <c r="F26" i="5" s="1"/>
  <c r="O26" i="5" s="1"/>
  <c r="G24" i="5"/>
  <c r="F24" i="5" s="1"/>
  <c r="G22" i="5"/>
  <c r="F22" i="5" s="1"/>
  <c r="O18" i="5"/>
  <c r="G18" i="5"/>
  <c r="E18" i="5" s="1"/>
  <c r="F18" i="5"/>
  <c r="J18" i="5" s="1"/>
  <c r="P18" i="5" s="1"/>
  <c r="G16" i="5"/>
  <c r="F16" i="5" s="1"/>
  <c r="O16" i="5" s="1"/>
  <c r="G14" i="5"/>
  <c r="E14" i="5" s="1"/>
  <c r="F14" i="5"/>
  <c r="N14" i="5" s="1"/>
  <c r="G12" i="5"/>
  <c r="F12" i="5" s="1"/>
  <c r="G8" i="5"/>
  <c r="E8" i="5" s="1"/>
  <c r="F8" i="5"/>
  <c r="M8" i="5" s="1"/>
  <c r="G6" i="5"/>
  <c r="F6" i="5" s="1"/>
  <c r="G167" i="6"/>
  <c r="E167" i="6" s="1"/>
  <c r="G165" i="6"/>
  <c r="G161" i="6"/>
  <c r="F161" i="6" s="1"/>
  <c r="M161" i="6" s="1"/>
  <c r="G159" i="6"/>
  <c r="F159" i="6" s="1"/>
  <c r="M159" i="6" s="1"/>
  <c r="G157" i="6"/>
  <c r="E157" i="6" s="1"/>
  <c r="G155" i="6"/>
  <c r="G153" i="6"/>
  <c r="F153" i="6" s="1"/>
  <c r="M153" i="6" s="1"/>
  <c r="G151" i="6"/>
  <c r="F151" i="6" s="1"/>
  <c r="M151" i="6" s="1"/>
  <c r="G147" i="6"/>
  <c r="E147" i="6" s="1"/>
  <c r="G145" i="6"/>
  <c r="G143" i="6"/>
  <c r="F143" i="6" s="1"/>
  <c r="M143" i="6" s="1"/>
  <c r="G141" i="6"/>
  <c r="F141" i="6" s="1"/>
  <c r="M141" i="6" s="1"/>
  <c r="G137" i="6"/>
  <c r="E137" i="6" s="1"/>
  <c r="G135" i="6"/>
  <c r="G133" i="6"/>
  <c r="F133" i="6" s="1"/>
  <c r="M133" i="6" s="1"/>
  <c r="E133" i="6"/>
  <c r="G132" i="6"/>
  <c r="F132" i="6" s="1"/>
  <c r="M132" i="6" s="1"/>
  <c r="G130" i="6"/>
  <c r="E130" i="6" s="1"/>
  <c r="G128" i="6"/>
  <c r="G124" i="6"/>
  <c r="F124" i="6" s="1"/>
  <c r="M124" i="6" s="1"/>
  <c r="G122" i="6"/>
  <c r="F122" i="6"/>
  <c r="M122" i="6" s="1"/>
  <c r="E122" i="6"/>
  <c r="G120" i="6"/>
  <c r="E120" i="6" s="1"/>
  <c r="G116" i="6"/>
  <c r="G114" i="6"/>
  <c r="F114" i="6" s="1"/>
  <c r="M114" i="6" s="1"/>
  <c r="G112" i="6"/>
  <c r="F112" i="6" s="1"/>
  <c r="M112" i="6" s="1"/>
  <c r="G110" i="6"/>
  <c r="E110" i="6" s="1"/>
  <c r="G106" i="6"/>
  <c r="G104" i="6"/>
  <c r="F104" i="6" s="1"/>
  <c r="M104" i="6" s="1"/>
  <c r="G100" i="6"/>
  <c r="F100" i="6" s="1"/>
  <c r="M100" i="6" s="1"/>
  <c r="G96" i="6"/>
  <c r="F96" i="6" s="1"/>
  <c r="H96" i="6" s="1"/>
  <c r="G94" i="6"/>
  <c r="F94" i="6" s="1"/>
  <c r="G92" i="6"/>
  <c r="F92" i="6" s="1"/>
  <c r="G88" i="6"/>
  <c r="E88" i="6" s="1"/>
  <c r="G86" i="6"/>
  <c r="F86" i="6" s="1"/>
  <c r="O86" i="6" s="1"/>
  <c r="G84" i="6"/>
  <c r="F84" i="6"/>
  <c r="I84" i="6" s="1"/>
  <c r="E84" i="6"/>
  <c r="G80" i="6"/>
  <c r="F80" i="6" s="1"/>
  <c r="G78" i="6"/>
  <c r="E78" i="6" s="1"/>
  <c r="G76" i="6"/>
  <c r="F76" i="6" s="1"/>
  <c r="I76" i="6" s="1"/>
  <c r="G72" i="6"/>
  <c r="E72" i="6" s="1"/>
  <c r="F72" i="6"/>
  <c r="M72" i="6" s="1"/>
  <c r="G70" i="6"/>
  <c r="F70" i="6" s="1"/>
  <c r="O70" i="6" s="1"/>
  <c r="E70" i="6"/>
  <c r="G65" i="6"/>
  <c r="E65" i="6" s="1"/>
  <c r="G60" i="6"/>
  <c r="F60" i="6" s="1"/>
  <c r="O60" i="6" s="1"/>
  <c r="G58" i="6"/>
  <c r="F58" i="6" s="1"/>
  <c r="G56" i="6"/>
  <c r="E56" i="6" s="1"/>
  <c r="G52" i="6"/>
  <c r="F52" i="6" s="1"/>
  <c r="G50" i="6"/>
  <c r="F50" i="6" s="1"/>
  <c r="O50" i="6" s="1"/>
  <c r="G48" i="6"/>
  <c r="F48" i="6" s="1"/>
  <c r="G46" i="6"/>
  <c r="E46" i="6" s="1"/>
  <c r="G44" i="6"/>
  <c r="F44" i="6" s="1"/>
  <c r="G42" i="6"/>
  <c r="F42" i="6" s="1"/>
  <c r="O42" i="6" s="1"/>
  <c r="G36" i="6"/>
  <c r="F36" i="6" s="1"/>
  <c r="L36" i="6" s="1"/>
  <c r="G34" i="6"/>
  <c r="E34" i="6" s="1"/>
  <c r="G28" i="6"/>
  <c r="F28" i="6" s="1"/>
  <c r="G27" i="6"/>
  <c r="F27" i="6" s="1"/>
  <c r="G16" i="6"/>
  <c r="E16" i="6" s="1"/>
  <c r="F16" i="6"/>
  <c r="L16" i="6" s="1"/>
  <c r="G14" i="6"/>
  <c r="E14" i="6" s="1"/>
  <c r="G6" i="6"/>
  <c r="F6" i="6" s="1"/>
  <c r="G4" i="6"/>
  <c r="F4" i="6" s="1"/>
  <c r="E159" i="6" l="1"/>
  <c r="J64" i="1"/>
  <c r="P64" i="1" s="1"/>
  <c r="L64" i="1"/>
  <c r="E50" i="1"/>
  <c r="F14" i="1"/>
  <c r="L14" i="1" s="1"/>
  <c r="Q14" i="1" s="1"/>
  <c r="F22" i="1"/>
  <c r="O22" i="1" s="1"/>
  <c r="E26" i="1"/>
  <c r="E64" i="1"/>
  <c r="E72" i="1"/>
  <c r="E85" i="1"/>
  <c r="E101" i="1"/>
  <c r="F112" i="1"/>
  <c r="N112" i="1" s="1"/>
  <c r="F42" i="1"/>
  <c r="I42" i="1" s="1"/>
  <c r="I56" i="1"/>
  <c r="L72" i="1"/>
  <c r="F6" i="1"/>
  <c r="I6" i="1" s="1"/>
  <c r="F12" i="1"/>
  <c r="K12" i="1" s="1"/>
  <c r="F52" i="1"/>
  <c r="K52" i="1" s="1"/>
  <c r="M56" i="1"/>
  <c r="E76" i="1"/>
  <c r="F91" i="1"/>
  <c r="L91" i="1" s="1"/>
  <c r="F99" i="1"/>
  <c r="K22" i="1"/>
  <c r="E36" i="1"/>
  <c r="H56" i="1"/>
  <c r="E62" i="1"/>
  <c r="F68" i="1"/>
  <c r="E70" i="1"/>
  <c r="I76" i="1"/>
  <c r="F89" i="1"/>
  <c r="E95" i="1"/>
  <c r="F114" i="1"/>
  <c r="L114" i="1" s="1"/>
  <c r="Q114" i="1" s="1"/>
  <c r="Q34" i="17"/>
  <c r="F117" i="10"/>
  <c r="M117" i="10" s="1"/>
  <c r="F121" i="10"/>
  <c r="M121" i="10" s="1"/>
  <c r="F130" i="10"/>
  <c r="O130" i="10" s="1"/>
  <c r="E161" i="10"/>
  <c r="I88" i="10"/>
  <c r="E107" i="10"/>
  <c r="H109" i="10"/>
  <c r="F86" i="10"/>
  <c r="M86" i="10" s="1"/>
  <c r="F98" i="10"/>
  <c r="M98" i="10" s="1"/>
  <c r="I109" i="10"/>
  <c r="F136" i="10"/>
  <c r="H124" i="10"/>
  <c r="I124" i="10"/>
  <c r="E111" i="10"/>
  <c r="E28" i="10"/>
  <c r="H88" i="10"/>
  <c r="F126" i="10"/>
  <c r="J126" i="10" s="1"/>
  <c r="E145" i="10"/>
  <c r="E42" i="6"/>
  <c r="E36" i="6"/>
  <c r="K76" i="6"/>
  <c r="M16" i="6"/>
  <c r="O76" i="6"/>
  <c r="I42" i="6"/>
  <c r="E50" i="6"/>
  <c r="I72" i="6"/>
  <c r="N72" i="6"/>
  <c r="I96" i="6"/>
  <c r="F46" i="6"/>
  <c r="M46" i="6" s="1"/>
  <c r="K60" i="6"/>
  <c r="E76" i="6"/>
  <c r="L96" i="6"/>
  <c r="I60" i="6"/>
  <c r="I16" i="6"/>
  <c r="F34" i="6"/>
  <c r="M34" i="6" s="1"/>
  <c r="H42" i="6"/>
  <c r="E60" i="6"/>
  <c r="H72" i="6"/>
  <c r="E96" i="6"/>
  <c r="E132" i="6"/>
  <c r="E153" i="6"/>
  <c r="Q51" i="17"/>
  <c r="Q5" i="17"/>
  <c r="Q11" i="17"/>
  <c r="P11" i="17"/>
  <c r="P24" i="17"/>
  <c r="P9" i="17"/>
  <c r="P22" i="17"/>
  <c r="P32" i="17"/>
  <c r="Q47" i="17"/>
  <c r="F52" i="18"/>
  <c r="L52" i="18" s="1"/>
  <c r="F62" i="18"/>
  <c r="E80" i="18"/>
  <c r="E3" i="18"/>
  <c r="F8" i="18"/>
  <c r="E24" i="18"/>
  <c r="F36" i="18"/>
  <c r="J36" i="18" s="1"/>
  <c r="F48" i="18"/>
  <c r="M48" i="18" s="1"/>
  <c r="H52" i="18"/>
  <c r="E50" i="18"/>
  <c r="E77" i="18"/>
  <c r="F71" i="18"/>
  <c r="E46" i="18"/>
  <c r="E54" i="18"/>
  <c r="E65" i="18"/>
  <c r="E74" i="18"/>
  <c r="E84" i="18"/>
  <c r="J30" i="18"/>
  <c r="N30" i="18"/>
  <c r="I30" i="18"/>
  <c r="L38" i="18"/>
  <c r="M38" i="18"/>
  <c r="I38" i="18"/>
  <c r="I16" i="18"/>
  <c r="N16" i="18"/>
  <c r="O3" i="18"/>
  <c r="H3" i="18"/>
  <c r="M3" i="18"/>
  <c r="I3" i="18"/>
  <c r="L3" i="18"/>
  <c r="O24" i="18"/>
  <c r="H24" i="18"/>
  <c r="M24" i="18"/>
  <c r="L24" i="18"/>
  <c r="I24" i="18"/>
  <c r="L67" i="18"/>
  <c r="M67" i="18"/>
  <c r="I67" i="18"/>
  <c r="L50" i="18"/>
  <c r="I50" i="18"/>
  <c r="M50" i="18"/>
  <c r="H32" i="18"/>
  <c r="I22" i="18"/>
  <c r="E30" i="18"/>
  <c r="I32" i="18"/>
  <c r="E38" i="18"/>
  <c r="I65" i="18"/>
  <c r="F90" i="18"/>
  <c r="J90" i="18" s="1"/>
  <c r="F12" i="18"/>
  <c r="E32" i="18"/>
  <c r="E40" i="18"/>
  <c r="L7" i="18"/>
  <c r="H7" i="18"/>
  <c r="K7" i="18"/>
  <c r="O7" i="18"/>
  <c r="J7" i="18"/>
  <c r="M7" i="18"/>
  <c r="N7" i="18"/>
  <c r="I7" i="18"/>
  <c r="N5" i="18"/>
  <c r="J5" i="18"/>
  <c r="M5" i="18"/>
  <c r="I5" i="18"/>
  <c r="O5" i="18"/>
  <c r="K5" i="18"/>
  <c r="L5" i="18"/>
  <c r="H5" i="18"/>
  <c r="L14" i="18"/>
  <c r="H14" i="18"/>
  <c r="K14" i="18"/>
  <c r="M14" i="18"/>
  <c r="O14" i="18"/>
  <c r="J14" i="18"/>
  <c r="N14" i="18"/>
  <c r="I14" i="18"/>
  <c r="N18" i="18"/>
  <c r="J18" i="18"/>
  <c r="M18" i="18"/>
  <c r="M28" i="18"/>
  <c r="I28" i="18"/>
  <c r="L28" i="18"/>
  <c r="H28" i="18"/>
  <c r="N28" i="18"/>
  <c r="H48" i="18"/>
  <c r="O8" i="18"/>
  <c r="K8" i="18"/>
  <c r="J8" i="18"/>
  <c r="H10" i="18"/>
  <c r="M10" i="18"/>
  <c r="M12" i="18"/>
  <c r="I12" i="18"/>
  <c r="K12" i="18"/>
  <c r="O16" i="18"/>
  <c r="K16" i="18"/>
  <c r="J16" i="18"/>
  <c r="H18" i="18"/>
  <c r="O18" i="18"/>
  <c r="O28" i="18"/>
  <c r="O40" i="18"/>
  <c r="K40" i="18"/>
  <c r="N40" i="18"/>
  <c r="J40" i="18"/>
  <c r="M40" i="18"/>
  <c r="I40" i="18"/>
  <c r="O69" i="18"/>
  <c r="K69" i="18"/>
  <c r="N69" i="18"/>
  <c r="J69" i="18"/>
  <c r="M69" i="18"/>
  <c r="I69" i="18"/>
  <c r="F88" i="18"/>
  <c r="E88" i="18"/>
  <c r="L18" i="18"/>
  <c r="J3" i="18"/>
  <c r="N3" i="18"/>
  <c r="E5" i="18"/>
  <c r="E7" i="18"/>
  <c r="L8" i="18"/>
  <c r="I10" i="18"/>
  <c r="L12" i="18"/>
  <c r="Q12" i="18" s="1"/>
  <c r="E14" i="18"/>
  <c r="L16" i="18"/>
  <c r="I18" i="18"/>
  <c r="L22" i="18"/>
  <c r="H22" i="18"/>
  <c r="O22" i="18"/>
  <c r="P22" i="18" s="1"/>
  <c r="K22" i="18"/>
  <c r="M22" i="18"/>
  <c r="F26" i="18"/>
  <c r="E26" i="18"/>
  <c r="J28" i="18"/>
  <c r="F34" i="18"/>
  <c r="E34" i="18"/>
  <c r="H40" i="18"/>
  <c r="L65" i="18"/>
  <c r="H65" i="18"/>
  <c r="H69" i="18"/>
  <c r="N10" i="18"/>
  <c r="J10" i="18"/>
  <c r="P10" i="18" s="1"/>
  <c r="L10" i="18"/>
  <c r="L36" i="18"/>
  <c r="H36" i="18"/>
  <c r="M90" i="18"/>
  <c r="I90" i="18"/>
  <c r="L90" i="18"/>
  <c r="H90" i="18"/>
  <c r="O90" i="18"/>
  <c r="P90" i="18" s="1"/>
  <c r="K90" i="18"/>
  <c r="K3" i="18"/>
  <c r="Q3" i="18" s="1"/>
  <c r="H8" i="18"/>
  <c r="M8" i="18"/>
  <c r="E10" i="18"/>
  <c r="K10" i="18"/>
  <c r="H12" i="18"/>
  <c r="N12" i="18"/>
  <c r="H16" i="18"/>
  <c r="M16" i="18"/>
  <c r="E18" i="18"/>
  <c r="K18" i="18"/>
  <c r="F20" i="18"/>
  <c r="N22" i="18"/>
  <c r="K28" i="18"/>
  <c r="L30" i="18"/>
  <c r="H30" i="18"/>
  <c r="O30" i="18"/>
  <c r="P30" i="18" s="1"/>
  <c r="K30" i="18"/>
  <c r="M30" i="18"/>
  <c r="O32" i="18"/>
  <c r="K32" i="18"/>
  <c r="Q32" i="18" s="1"/>
  <c r="N32" i="18"/>
  <c r="J32" i="18"/>
  <c r="M32" i="18"/>
  <c r="K36" i="18"/>
  <c r="L40" i="18"/>
  <c r="O52" i="18"/>
  <c r="K52" i="18"/>
  <c r="Q52" i="18" s="1"/>
  <c r="N52" i="18"/>
  <c r="J52" i="18"/>
  <c r="M52" i="18"/>
  <c r="I52" i="18"/>
  <c r="L69" i="18"/>
  <c r="N90" i="18"/>
  <c r="J38" i="18"/>
  <c r="N38" i="18"/>
  <c r="J50" i="18"/>
  <c r="P50" i="18" s="1"/>
  <c r="N50" i="18"/>
  <c r="J67" i="18"/>
  <c r="N67" i="18"/>
  <c r="J24" i="18"/>
  <c r="N24" i="18"/>
  <c r="K38" i="18"/>
  <c r="O38" i="18"/>
  <c r="K50" i="18"/>
  <c r="O50" i="18"/>
  <c r="K67" i="18"/>
  <c r="O67" i="18"/>
  <c r="K24" i="18"/>
  <c r="H38" i="18"/>
  <c r="H50" i="18"/>
  <c r="H67" i="18"/>
  <c r="E80" i="1"/>
  <c r="L101" i="1"/>
  <c r="Q101" i="1" s="1"/>
  <c r="M101" i="1"/>
  <c r="I101" i="1"/>
  <c r="L83" i="1"/>
  <c r="M83" i="1"/>
  <c r="I83" i="1"/>
  <c r="L6" i="1"/>
  <c r="Q6" i="1" s="1"/>
  <c r="H6" i="1"/>
  <c r="N6" i="1"/>
  <c r="K8" i="1"/>
  <c r="E32" i="1"/>
  <c r="K40" i="1"/>
  <c r="H67" i="1"/>
  <c r="F82" i="1"/>
  <c r="O82" i="1" s="1"/>
  <c r="H95" i="1"/>
  <c r="J112" i="1"/>
  <c r="P112" i="1" s="1"/>
  <c r="I114" i="1"/>
  <c r="F126" i="1"/>
  <c r="L126" i="1" s="1"/>
  <c r="M6" i="1"/>
  <c r="I8" i="1"/>
  <c r="O67" i="1"/>
  <c r="E8" i="1"/>
  <c r="E16" i="1"/>
  <c r="F30" i="1"/>
  <c r="K30" i="1" s="1"/>
  <c r="O56" i="1"/>
  <c r="N62" i="1"/>
  <c r="I67" i="1"/>
  <c r="H76" i="1"/>
  <c r="M114" i="1"/>
  <c r="K14" i="1"/>
  <c r="M16" i="1"/>
  <c r="O26" i="1"/>
  <c r="K26" i="1"/>
  <c r="N26" i="1"/>
  <c r="J26" i="1"/>
  <c r="M26" i="1"/>
  <c r="L32" i="1"/>
  <c r="Q32" i="1" s="1"/>
  <c r="H32" i="1"/>
  <c r="O32" i="1"/>
  <c r="K32" i="1"/>
  <c r="M32" i="1"/>
  <c r="O46" i="1"/>
  <c r="K46" i="1"/>
  <c r="N46" i="1"/>
  <c r="J46" i="1"/>
  <c r="P46" i="1" s="1"/>
  <c r="M46" i="1"/>
  <c r="N14" i="1"/>
  <c r="H16" i="1"/>
  <c r="I30" i="1"/>
  <c r="N32" i="1"/>
  <c r="H36" i="1"/>
  <c r="M52" i="1"/>
  <c r="I52" i="1"/>
  <c r="L52" i="1"/>
  <c r="Q52" i="1" s="1"/>
  <c r="H52" i="1"/>
  <c r="N52" i="1"/>
  <c r="F87" i="1"/>
  <c r="E87" i="1"/>
  <c r="F124" i="1"/>
  <c r="E124" i="1"/>
  <c r="N8" i="1"/>
  <c r="J8" i="1"/>
  <c r="P8" i="1" s="1"/>
  <c r="L8" i="1"/>
  <c r="Q8" i="1" s="1"/>
  <c r="I26" i="1"/>
  <c r="I32" i="1"/>
  <c r="I46" i="1"/>
  <c r="O52" i="1"/>
  <c r="M68" i="1"/>
  <c r="I68" i="1"/>
  <c r="O68" i="1"/>
  <c r="J68" i="1"/>
  <c r="P68" i="1" s="1"/>
  <c r="N68" i="1"/>
  <c r="H68" i="1"/>
  <c r="O72" i="1"/>
  <c r="K72" i="1"/>
  <c r="Q72" i="1" s="1"/>
  <c r="N72" i="1"/>
  <c r="I72" i="1"/>
  <c r="M72" i="1"/>
  <c r="H72" i="1"/>
  <c r="M89" i="1"/>
  <c r="I89" i="1"/>
  <c r="L89" i="1"/>
  <c r="Q89" i="1" s="1"/>
  <c r="H89" i="1"/>
  <c r="O89" i="1"/>
  <c r="K89" i="1"/>
  <c r="N89" i="1"/>
  <c r="J89" i="1"/>
  <c r="P89" i="1" s="1"/>
  <c r="O104" i="1"/>
  <c r="K104" i="1"/>
  <c r="N104" i="1"/>
  <c r="J104" i="1"/>
  <c r="P104" i="1" s="1"/>
  <c r="M104" i="1"/>
  <c r="I104" i="1"/>
  <c r="L104" i="1"/>
  <c r="Q104" i="1" s="1"/>
  <c r="M126" i="1"/>
  <c r="I126" i="1"/>
  <c r="O126" i="1"/>
  <c r="K126" i="1"/>
  <c r="O16" i="1"/>
  <c r="K16" i="1"/>
  <c r="N16" i="1"/>
  <c r="J16" i="1"/>
  <c r="L24" i="1"/>
  <c r="Q24" i="1" s="1"/>
  <c r="H24" i="1"/>
  <c r="O24" i="1"/>
  <c r="K24" i="1"/>
  <c r="M24" i="1"/>
  <c r="O36" i="1"/>
  <c r="K36" i="1"/>
  <c r="N36" i="1"/>
  <c r="J36" i="1"/>
  <c r="P36" i="1" s="1"/>
  <c r="M36" i="1"/>
  <c r="H42" i="1"/>
  <c r="O54" i="1"/>
  <c r="K54" i="1"/>
  <c r="N54" i="1"/>
  <c r="I54" i="1"/>
  <c r="M54" i="1"/>
  <c r="H54" i="1"/>
  <c r="L70" i="1"/>
  <c r="Q70" i="1" s="1"/>
  <c r="H70" i="1"/>
  <c r="M70" i="1"/>
  <c r="K70" i="1"/>
  <c r="O70" i="1"/>
  <c r="F110" i="1"/>
  <c r="E110" i="1"/>
  <c r="M22" i="1"/>
  <c r="I22" i="1"/>
  <c r="L22" i="1"/>
  <c r="Q22" i="1" s="1"/>
  <c r="H22" i="1"/>
  <c r="N22" i="1"/>
  <c r="N24" i="1"/>
  <c r="H26" i="1"/>
  <c r="M40" i="1"/>
  <c r="I40" i="1"/>
  <c r="L40" i="1"/>
  <c r="Q40" i="1" s="1"/>
  <c r="H40" i="1"/>
  <c r="N40" i="1"/>
  <c r="H46" i="1"/>
  <c r="L62" i="1"/>
  <c r="Q62" i="1" s="1"/>
  <c r="H62" i="1"/>
  <c r="M62" i="1"/>
  <c r="K62" i="1"/>
  <c r="O62" i="1"/>
  <c r="I70" i="1"/>
  <c r="M82" i="1"/>
  <c r="I82" i="1"/>
  <c r="L82" i="1"/>
  <c r="Q82" i="1" s="1"/>
  <c r="H82" i="1"/>
  <c r="K82" i="1"/>
  <c r="J82" i="1"/>
  <c r="P82" i="1" s="1"/>
  <c r="O6" i="1"/>
  <c r="K6" i="1"/>
  <c r="J6" i="1"/>
  <c r="H8" i="1"/>
  <c r="M8" i="1"/>
  <c r="F10" i="1"/>
  <c r="E10" i="1"/>
  <c r="L16" i="1"/>
  <c r="F20" i="1"/>
  <c r="E20" i="1"/>
  <c r="J22" i="1"/>
  <c r="P22" i="1" s="1"/>
  <c r="J24" i="1"/>
  <c r="L26" i="1"/>
  <c r="Q26" i="1" s="1"/>
  <c r="F28" i="1"/>
  <c r="E28" i="1"/>
  <c r="J32" i="1"/>
  <c r="P32" i="1" s="1"/>
  <c r="L36" i="1"/>
  <c r="Q36" i="1" s="1"/>
  <c r="F38" i="1"/>
  <c r="E38" i="1"/>
  <c r="J40" i="1"/>
  <c r="P40" i="1" s="1"/>
  <c r="J42" i="1"/>
  <c r="P42" i="1" s="1"/>
  <c r="L46" i="1"/>
  <c r="Q46" i="1" s="1"/>
  <c r="F48" i="1"/>
  <c r="E48" i="1"/>
  <c r="J52" i="1"/>
  <c r="P52" i="1" s="1"/>
  <c r="L54" i="1"/>
  <c r="F58" i="1"/>
  <c r="J62" i="1"/>
  <c r="P62" i="1" s="1"/>
  <c r="O64" i="1"/>
  <c r="K64" i="1"/>
  <c r="Q64" i="1" s="1"/>
  <c r="N64" i="1"/>
  <c r="I64" i="1"/>
  <c r="M64" i="1"/>
  <c r="H64" i="1"/>
  <c r="N70" i="1"/>
  <c r="N82" i="1"/>
  <c r="O85" i="1"/>
  <c r="K85" i="1"/>
  <c r="N85" i="1"/>
  <c r="J85" i="1"/>
  <c r="P85" i="1" s="1"/>
  <c r="M85" i="1"/>
  <c r="I85" i="1"/>
  <c r="L85" i="1"/>
  <c r="Q85" i="1" s="1"/>
  <c r="H85" i="1"/>
  <c r="H104" i="1"/>
  <c r="O116" i="1"/>
  <c r="K116" i="1"/>
  <c r="N116" i="1"/>
  <c r="J116" i="1"/>
  <c r="P116" i="1" s="1"/>
  <c r="M116" i="1"/>
  <c r="I116" i="1"/>
  <c r="L116" i="1"/>
  <c r="H116" i="1"/>
  <c r="E56" i="1"/>
  <c r="E67" i="1"/>
  <c r="F78" i="1"/>
  <c r="E78" i="1"/>
  <c r="M99" i="1"/>
  <c r="I99" i="1"/>
  <c r="L99" i="1"/>
  <c r="Q99" i="1" s="1"/>
  <c r="H99" i="1"/>
  <c r="O99" i="1"/>
  <c r="K99" i="1"/>
  <c r="N56" i="1"/>
  <c r="J56" i="1"/>
  <c r="P56" i="1" s="1"/>
  <c r="L56" i="1"/>
  <c r="Q56" i="1" s="1"/>
  <c r="N67" i="1"/>
  <c r="J67" i="1"/>
  <c r="P67" i="1" s="1"/>
  <c r="L67" i="1"/>
  <c r="Q67" i="1" s="1"/>
  <c r="O76" i="1"/>
  <c r="K76" i="1"/>
  <c r="N76" i="1"/>
  <c r="J76" i="1"/>
  <c r="P76" i="1" s="1"/>
  <c r="M76" i="1"/>
  <c r="O95" i="1"/>
  <c r="K95" i="1"/>
  <c r="N95" i="1"/>
  <c r="J95" i="1"/>
  <c r="P95" i="1" s="1"/>
  <c r="M95" i="1"/>
  <c r="I95" i="1"/>
  <c r="F97" i="1"/>
  <c r="E97" i="1"/>
  <c r="M112" i="1"/>
  <c r="I112" i="1"/>
  <c r="L112" i="1"/>
  <c r="Q112" i="1" s="1"/>
  <c r="H112" i="1"/>
  <c r="O112" i="1"/>
  <c r="K112" i="1"/>
  <c r="J83" i="1"/>
  <c r="P83" i="1" s="1"/>
  <c r="N83" i="1"/>
  <c r="J101" i="1"/>
  <c r="P101" i="1" s="1"/>
  <c r="N101" i="1"/>
  <c r="E104" i="1"/>
  <c r="J114" i="1"/>
  <c r="P114" i="1" s="1"/>
  <c r="N114" i="1"/>
  <c r="E116" i="1"/>
  <c r="K83" i="1"/>
  <c r="O83" i="1"/>
  <c r="K101" i="1"/>
  <c r="O101" i="1"/>
  <c r="K114" i="1"/>
  <c r="O114" i="1"/>
  <c r="H83" i="1"/>
  <c r="H101" i="1"/>
  <c r="H114" i="1"/>
  <c r="E35" i="10"/>
  <c r="E138" i="10"/>
  <c r="E113" i="10"/>
  <c r="L3" i="10"/>
  <c r="I3" i="10"/>
  <c r="M3" i="10"/>
  <c r="O145" i="10"/>
  <c r="M145" i="10"/>
  <c r="L145" i="10"/>
  <c r="I145" i="10"/>
  <c r="H145" i="10"/>
  <c r="J128" i="10"/>
  <c r="N128" i="10"/>
  <c r="I128" i="10"/>
  <c r="E3" i="10"/>
  <c r="F65" i="10"/>
  <c r="M65" i="10" s="1"/>
  <c r="M88" i="10"/>
  <c r="E100" i="10"/>
  <c r="M109" i="10"/>
  <c r="E119" i="10"/>
  <c r="M124" i="10"/>
  <c r="E128" i="10"/>
  <c r="E142" i="10"/>
  <c r="E159" i="10"/>
  <c r="E5" i="10"/>
  <c r="O88" i="10"/>
  <c r="O109" i="10"/>
  <c r="O124" i="10"/>
  <c r="F135" i="10"/>
  <c r="K135" i="10" s="1"/>
  <c r="E75" i="10"/>
  <c r="L100" i="10"/>
  <c r="H100" i="10"/>
  <c r="M100" i="10"/>
  <c r="J100" i="10"/>
  <c r="K100" i="10"/>
  <c r="O100" i="10"/>
  <c r="N100" i="10"/>
  <c r="I100" i="10"/>
  <c r="L119" i="10"/>
  <c r="H119" i="10"/>
  <c r="M119" i="10"/>
  <c r="K119" i="10"/>
  <c r="O119" i="10"/>
  <c r="J119" i="10"/>
  <c r="N119" i="10"/>
  <c r="I119" i="10"/>
  <c r="K117" i="10"/>
  <c r="F163" i="10"/>
  <c r="E163" i="10"/>
  <c r="L107" i="10"/>
  <c r="L117" i="10"/>
  <c r="N142" i="10"/>
  <c r="L159" i="10"/>
  <c r="Q159" i="10" s="1"/>
  <c r="H159" i="10"/>
  <c r="O159" i="10"/>
  <c r="P159" i="10" s="1"/>
  <c r="K159" i="10"/>
  <c r="O161" i="10"/>
  <c r="K161" i="10"/>
  <c r="Q161" i="10" s="1"/>
  <c r="N161" i="10"/>
  <c r="J161" i="10"/>
  <c r="M161" i="10"/>
  <c r="E88" i="10"/>
  <c r="N98" i="10"/>
  <c r="H107" i="10"/>
  <c r="E109" i="10"/>
  <c r="N117" i="10"/>
  <c r="E124" i="10"/>
  <c r="F152" i="10"/>
  <c r="N159" i="10"/>
  <c r="H161" i="10"/>
  <c r="F165" i="10"/>
  <c r="O107" i="10"/>
  <c r="K107" i="10"/>
  <c r="J107" i="10"/>
  <c r="L126" i="10"/>
  <c r="L142" i="10"/>
  <c r="H142" i="10"/>
  <c r="O142" i="10"/>
  <c r="K142" i="10"/>
  <c r="M142" i="10"/>
  <c r="F151" i="10"/>
  <c r="E151" i="10"/>
  <c r="M159" i="10"/>
  <c r="N88" i="10"/>
  <c r="J88" i="10"/>
  <c r="L88" i="10"/>
  <c r="Q88" i="10" s="1"/>
  <c r="I107" i="10"/>
  <c r="N107" i="10"/>
  <c r="N109" i="10"/>
  <c r="J109" i="10"/>
  <c r="L109" i="10"/>
  <c r="Q109" i="10" s="1"/>
  <c r="J117" i="10"/>
  <c r="N124" i="10"/>
  <c r="J124" i="10"/>
  <c r="L124" i="10"/>
  <c r="Q124" i="10" s="1"/>
  <c r="L128" i="10"/>
  <c r="H128" i="10"/>
  <c r="O128" i="10"/>
  <c r="K128" i="10"/>
  <c r="M128" i="10"/>
  <c r="F133" i="10"/>
  <c r="E133" i="10"/>
  <c r="J142" i="10"/>
  <c r="I159" i="10"/>
  <c r="I161" i="10"/>
  <c r="J145" i="10"/>
  <c r="N145" i="10"/>
  <c r="K145" i="10"/>
  <c r="N63" i="10"/>
  <c r="J63" i="10"/>
  <c r="O63" i="10"/>
  <c r="K63" i="10"/>
  <c r="M63" i="10"/>
  <c r="I63" i="10"/>
  <c r="L63" i="10"/>
  <c r="Q63" i="10" s="1"/>
  <c r="H63" i="10"/>
  <c r="O5" i="10"/>
  <c r="K5" i="10"/>
  <c r="L5" i="10"/>
  <c r="H5" i="10"/>
  <c r="N5" i="10"/>
  <c r="J5" i="10"/>
  <c r="M5" i="10"/>
  <c r="I5" i="10"/>
  <c r="J3" i="10"/>
  <c r="N3" i="10"/>
  <c r="K3" i="10"/>
  <c r="O3" i="10"/>
  <c r="E63" i="10"/>
  <c r="H3" i="10"/>
  <c r="L71" i="3"/>
  <c r="Q71" i="3" s="1"/>
  <c r="M71" i="3"/>
  <c r="I71" i="3"/>
  <c r="L41" i="3"/>
  <c r="Q41" i="3" s="1"/>
  <c r="M41" i="3"/>
  <c r="I41" i="3"/>
  <c r="I8" i="3"/>
  <c r="E43" i="3"/>
  <c r="I57" i="3"/>
  <c r="E73" i="3"/>
  <c r="I89" i="3"/>
  <c r="F99" i="3"/>
  <c r="M99" i="3" s="1"/>
  <c r="M8" i="3"/>
  <c r="F35" i="3"/>
  <c r="M35" i="3" s="1"/>
  <c r="M57" i="3"/>
  <c r="F67" i="3"/>
  <c r="M67" i="3" s="1"/>
  <c r="M89" i="3"/>
  <c r="O91" i="3"/>
  <c r="K91" i="3"/>
  <c r="L91" i="3"/>
  <c r="Q91" i="3" s="1"/>
  <c r="N91" i="3"/>
  <c r="J91" i="3"/>
  <c r="P91" i="3" s="1"/>
  <c r="H91" i="3"/>
  <c r="M91" i="3"/>
  <c r="I91" i="3"/>
  <c r="O28" i="3"/>
  <c r="K28" i="3"/>
  <c r="N28" i="3"/>
  <c r="J28" i="3"/>
  <c r="L28" i="3"/>
  <c r="Q28" i="3" s="1"/>
  <c r="H28" i="3"/>
  <c r="M28" i="3"/>
  <c r="I28" i="3"/>
  <c r="O59" i="3"/>
  <c r="K59" i="3"/>
  <c r="N59" i="3"/>
  <c r="J59" i="3"/>
  <c r="M59" i="3"/>
  <c r="I59" i="3"/>
  <c r="L59" i="3"/>
  <c r="Q59" i="3" s="1"/>
  <c r="H59" i="3"/>
  <c r="N65" i="3"/>
  <c r="J65" i="3"/>
  <c r="M65" i="3"/>
  <c r="I65" i="3"/>
  <c r="L65" i="3"/>
  <c r="Q65" i="3" s="1"/>
  <c r="H65" i="3"/>
  <c r="O65" i="3"/>
  <c r="K65" i="3"/>
  <c r="N49" i="3"/>
  <c r="J49" i="3"/>
  <c r="M49" i="3"/>
  <c r="I49" i="3"/>
  <c r="L49" i="3"/>
  <c r="Q49" i="3" s="1"/>
  <c r="H49" i="3"/>
  <c r="O49" i="3"/>
  <c r="K49" i="3"/>
  <c r="N81" i="3"/>
  <c r="J81" i="3"/>
  <c r="P81" i="3" s="1"/>
  <c r="M81" i="3"/>
  <c r="I81" i="3"/>
  <c r="O81" i="3"/>
  <c r="K81" i="3"/>
  <c r="L81" i="3"/>
  <c r="Q81" i="3" s="1"/>
  <c r="H81" i="3"/>
  <c r="M6" i="3"/>
  <c r="I6" i="3"/>
  <c r="L6" i="3"/>
  <c r="Q6" i="3" s="1"/>
  <c r="H6" i="3"/>
  <c r="O6" i="3"/>
  <c r="K6" i="3"/>
  <c r="N6" i="3"/>
  <c r="J6" i="3"/>
  <c r="N97" i="3"/>
  <c r="J97" i="3"/>
  <c r="P97" i="3" s="1"/>
  <c r="M97" i="3"/>
  <c r="I97" i="3"/>
  <c r="O97" i="3"/>
  <c r="K97" i="3"/>
  <c r="L97" i="3"/>
  <c r="Q97" i="3" s="1"/>
  <c r="H97" i="3"/>
  <c r="N30" i="3"/>
  <c r="J30" i="3"/>
  <c r="O30" i="3"/>
  <c r="M30" i="3"/>
  <c r="I30" i="3"/>
  <c r="K30" i="3"/>
  <c r="L30" i="3"/>
  <c r="Q30" i="3" s="1"/>
  <c r="H30" i="3"/>
  <c r="O43" i="3"/>
  <c r="K43" i="3"/>
  <c r="L43" i="3"/>
  <c r="Q43" i="3" s="1"/>
  <c r="H43" i="3"/>
  <c r="N43" i="3"/>
  <c r="J43" i="3"/>
  <c r="P43" i="3" s="1"/>
  <c r="M43" i="3"/>
  <c r="I43" i="3"/>
  <c r="O73" i="3"/>
  <c r="K73" i="3"/>
  <c r="N73" i="3"/>
  <c r="J73" i="3"/>
  <c r="P73" i="3" s="1"/>
  <c r="M73" i="3"/>
  <c r="I73" i="3"/>
  <c r="L73" i="3"/>
  <c r="Q73" i="3" s="1"/>
  <c r="H73" i="3"/>
  <c r="J35" i="3"/>
  <c r="N35" i="3"/>
  <c r="J51" i="3"/>
  <c r="P51" i="3" s="1"/>
  <c r="J8" i="3"/>
  <c r="N8" i="3"/>
  <c r="K35" i="3"/>
  <c r="O35" i="3"/>
  <c r="J41" i="3"/>
  <c r="N41" i="3"/>
  <c r="K51" i="3"/>
  <c r="O51" i="3"/>
  <c r="J57" i="3"/>
  <c r="N57" i="3"/>
  <c r="K67" i="3"/>
  <c r="J71" i="3"/>
  <c r="N71" i="3"/>
  <c r="K83" i="3"/>
  <c r="O83" i="3"/>
  <c r="J89" i="3"/>
  <c r="N89" i="3"/>
  <c r="E91" i="3"/>
  <c r="N51" i="3"/>
  <c r="J67" i="3"/>
  <c r="J83" i="3"/>
  <c r="P83" i="3" s="1"/>
  <c r="N83" i="3"/>
  <c r="N99" i="3"/>
  <c r="K8" i="3"/>
  <c r="Q8" i="3" s="1"/>
  <c r="O8" i="3"/>
  <c r="E30" i="3"/>
  <c r="H35" i="3"/>
  <c r="L35" i="3"/>
  <c r="Q35" i="3" s="1"/>
  <c r="K41" i="3"/>
  <c r="O41" i="3"/>
  <c r="E49" i="3"/>
  <c r="H51" i="3"/>
  <c r="L51" i="3"/>
  <c r="K57" i="3"/>
  <c r="O57" i="3"/>
  <c r="E65" i="3"/>
  <c r="K71" i="3"/>
  <c r="O71" i="3"/>
  <c r="E81" i="3"/>
  <c r="H83" i="3"/>
  <c r="L83" i="3"/>
  <c r="Q83" i="3" s="1"/>
  <c r="K89" i="3"/>
  <c r="O89" i="3"/>
  <c r="E97" i="3"/>
  <c r="H99" i="3"/>
  <c r="H8" i="3"/>
  <c r="I35" i="3"/>
  <c r="H41" i="3"/>
  <c r="I51" i="3"/>
  <c r="H57" i="3"/>
  <c r="H71" i="3"/>
  <c r="I83" i="3"/>
  <c r="H89" i="3"/>
  <c r="L70" i="4"/>
  <c r="Q70" i="4" s="1"/>
  <c r="M70" i="4"/>
  <c r="I70" i="4"/>
  <c r="L6" i="4"/>
  <c r="Q6" i="4" s="1"/>
  <c r="M6" i="4"/>
  <c r="I6" i="4"/>
  <c r="L38" i="4"/>
  <c r="Q38" i="4" s="1"/>
  <c r="M38" i="4"/>
  <c r="I38" i="4"/>
  <c r="E6" i="4"/>
  <c r="E38" i="4"/>
  <c r="E8" i="4"/>
  <c r="I22" i="4"/>
  <c r="E40" i="4"/>
  <c r="F48" i="4"/>
  <c r="M48" i="4" s="1"/>
  <c r="E70" i="4"/>
  <c r="F84" i="4"/>
  <c r="M84" i="4" s="1"/>
  <c r="F16" i="4"/>
  <c r="M22" i="4"/>
  <c r="F32" i="4"/>
  <c r="J32" i="4" s="1"/>
  <c r="E72" i="4"/>
  <c r="O72" i="4"/>
  <c r="K72" i="4"/>
  <c r="L72" i="4"/>
  <c r="H72" i="4"/>
  <c r="N72" i="4"/>
  <c r="J72" i="4"/>
  <c r="P72" i="4" s="1"/>
  <c r="M72" i="4"/>
  <c r="I72" i="4"/>
  <c r="O24" i="4"/>
  <c r="K24" i="4"/>
  <c r="M24" i="4"/>
  <c r="N24" i="4"/>
  <c r="J24" i="4"/>
  <c r="P24" i="4" s="1"/>
  <c r="I24" i="4"/>
  <c r="F30" i="4"/>
  <c r="E30" i="4"/>
  <c r="N46" i="4"/>
  <c r="J46" i="4"/>
  <c r="O46" i="4"/>
  <c r="K46" i="4"/>
  <c r="M46" i="4"/>
  <c r="I46" i="4"/>
  <c r="L46" i="4"/>
  <c r="Q46" i="4" s="1"/>
  <c r="H46" i="4"/>
  <c r="N82" i="4"/>
  <c r="J82" i="4"/>
  <c r="O82" i="4"/>
  <c r="K82" i="4"/>
  <c r="M82" i="4"/>
  <c r="I82" i="4"/>
  <c r="L82" i="4"/>
  <c r="Q82" i="4" s="1"/>
  <c r="H82" i="4"/>
  <c r="M16" i="4"/>
  <c r="I16" i="4"/>
  <c r="O16" i="4"/>
  <c r="K16" i="4"/>
  <c r="L16" i="4"/>
  <c r="Q16" i="4" s="1"/>
  <c r="H16" i="4"/>
  <c r="H24" i="4"/>
  <c r="O56" i="4"/>
  <c r="K56" i="4"/>
  <c r="N56" i="4"/>
  <c r="J56" i="4"/>
  <c r="L56" i="4"/>
  <c r="H56" i="4"/>
  <c r="M56" i="4"/>
  <c r="I56" i="4"/>
  <c r="L32" i="4"/>
  <c r="O8" i="4"/>
  <c r="K8" i="4"/>
  <c r="Q8" i="4" s="1"/>
  <c r="I8" i="4"/>
  <c r="N8" i="4"/>
  <c r="J8" i="4"/>
  <c r="P8" i="4" s="1"/>
  <c r="M8" i="4"/>
  <c r="F14" i="4"/>
  <c r="E14" i="4"/>
  <c r="L24" i="4"/>
  <c r="Q24" i="4" s="1"/>
  <c r="O40" i="4"/>
  <c r="K40" i="4"/>
  <c r="L40" i="4"/>
  <c r="N40" i="4"/>
  <c r="J40" i="4"/>
  <c r="P40" i="4" s="1"/>
  <c r="M40" i="4"/>
  <c r="I40" i="4"/>
  <c r="N62" i="4"/>
  <c r="J62" i="4"/>
  <c r="M62" i="4"/>
  <c r="I62" i="4"/>
  <c r="O62" i="4"/>
  <c r="K62" i="4"/>
  <c r="L62" i="4"/>
  <c r="Q62" i="4" s="1"/>
  <c r="H62" i="4"/>
  <c r="J38" i="4"/>
  <c r="N38" i="4"/>
  <c r="K48" i="4"/>
  <c r="O48" i="4"/>
  <c r="J54" i="4"/>
  <c r="N54" i="4"/>
  <c r="K64" i="4"/>
  <c r="O64" i="4"/>
  <c r="J70" i="4"/>
  <c r="N70" i="4"/>
  <c r="K84" i="4"/>
  <c r="O84" i="4"/>
  <c r="N84" i="4"/>
  <c r="K6" i="4"/>
  <c r="O6" i="4"/>
  <c r="K22" i="4"/>
  <c r="O22" i="4"/>
  <c r="K38" i="4"/>
  <c r="O38" i="4"/>
  <c r="E46" i="4"/>
  <c r="H48" i="4"/>
  <c r="L48" i="4"/>
  <c r="K54" i="4"/>
  <c r="O54" i="4"/>
  <c r="E62" i="4"/>
  <c r="H64" i="4"/>
  <c r="L64" i="4"/>
  <c r="K70" i="4"/>
  <c r="O70" i="4"/>
  <c r="E82" i="4"/>
  <c r="H84" i="4"/>
  <c r="L84" i="4"/>
  <c r="J64" i="4"/>
  <c r="N64" i="4"/>
  <c r="J84" i="4"/>
  <c r="J6" i="4"/>
  <c r="P6" i="4" s="1"/>
  <c r="N6" i="4"/>
  <c r="J22" i="4"/>
  <c r="N22" i="4"/>
  <c r="H6" i="4"/>
  <c r="H22" i="4"/>
  <c r="H38" i="4"/>
  <c r="H54" i="4"/>
  <c r="I64" i="4"/>
  <c r="H70" i="4"/>
  <c r="I84" i="4"/>
  <c r="L12" i="5"/>
  <c r="I12" i="5"/>
  <c r="M12" i="5"/>
  <c r="L24" i="5"/>
  <c r="N24" i="5"/>
  <c r="I24" i="5"/>
  <c r="J32" i="5"/>
  <c r="I32" i="5"/>
  <c r="I36" i="5"/>
  <c r="E12" i="5"/>
  <c r="I14" i="5"/>
  <c r="E24" i="5"/>
  <c r="E32" i="5"/>
  <c r="J95" i="5"/>
  <c r="I103" i="5"/>
  <c r="F113" i="5"/>
  <c r="J113" i="5" s="1"/>
  <c r="E36" i="5"/>
  <c r="J71" i="5"/>
  <c r="I73" i="5"/>
  <c r="I87" i="5"/>
  <c r="M103" i="5"/>
  <c r="L22" i="5"/>
  <c r="H22" i="5"/>
  <c r="K22" i="5"/>
  <c r="O22" i="5"/>
  <c r="J22" i="5"/>
  <c r="N22" i="5"/>
  <c r="I22" i="5"/>
  <c r="M22" i="5"/>
  <c r="N6" i="5"/>
  <c r="J6" i="5"/>
  <c r="L6" i="5"/>
  <c r="H6" i="5"/>
  <c r="O6" i="5"/>
  <c r="K6" i="5"/>
  <c r="M6" i="5"/>
  <c r="I6" i="5"/>
  <c r="N8" i="5"/>
  <c r="O63" i="5"/>
  <c r="K63" i="5"/>
  <c r="N63" i="5"/>
  <c r="J63" i="5"/>
  <c r="M63" i="5"/>
  <c r="I63" i="5"/>
  <c r="O89" i="5"/>
  <c r="K89" i="5"/>
  <c r="N89" i="5"/>
  <c r="J89" i="5"/>
  <c r="M89" i="5"/>
  <c r="I89" i="5"/>
  <c r="K8" i="5"/>
  <c r="O8" i="5"/>
  <c r="O14" i="5"/>
  <c r="K14" i="5"/>
  <c r="M18" i="5"/>
  <c r="I18" i="5"/>
  <c r="K18" i="5"/>
  <c r="F28" i="5"/>
  <c r="E28" i="5"/>
  <c r="H63" i="5"/>
  <c r="F111" i="5"/>
  <c r="E111" i="5"/>
  <c r="E6" i="5"/>
  <c r="H8" i="5"/>
  <c r="L8" i="5"/>
  <c r="K12" i="5"/>
  <c r="Q12" i="5" s="1"/>
  <c r="O12" i="5"/>
  <c r="L14" i="5"/>
  <c r="I16" i="5"/>
  <c r="L18" i="5"/>
  <c r="Q18" i="5" s="1"/>
  <c r="E22" i="5"/>
  <c r="I26" i="5"/>
  <c r="L32" i="5"/>
  <c r="Q32" i="5" s="1"/>
  <c r="H32" i="5"/>
  <c r="O32" i="5"/>
  <c r="K32" i="5"/>
  <c r="M32" i="5"/>
  <c r="O36" i="5"/>
  <c r="K36" i="5"/>
  <c r="Q36" i="5" s="1"/>
  <c r="N36" i="5"/>
  <c r="J36" i="5"/>
  <c r="M36" i="5"/>
  <c r="L63" i="5"/>
  <c r="Q63" i="5" s="1"/>
  <c r="O77" i="5"/>
  <c r="K77" i="5"/>
  <c r="N77" i="5"/>
  <c r="J77" i="5"/>
  <c r="M77" i="5"/>
  <c r="I77" i="5"/>
  <c r="F79" i="5"/>
  <c r="E79" i="5"/>
  <c r="L89" i="5"/>
  <c r="J8" i="5"/>
  <c r="N16" i="5"/>
  <c r="J16" i="5"/>
  <c r="P16" i="5" s="1"/>
  <c r="L16" i="5"/>
  <c r="N26" i="5"/>
  <c r="J26" i="5"/>
  <c r="P26" i="5" s="1"/>
  <c r="L26" i="5"/>
  <c r="F65" i="5"/>
  <c r="E65" i="5"/>
  <c r="F93" i="5"/>
  <c r="E93" i="5"/>
  <c r="L113" i="5"/>
  <c r="J12" i="5"/>
  <c r="N12" i="5"/>
  <c r="J14" i="5"/>
  <c r="H16" i="5"/>
  <c r="M16" i="5"/>
  <c r="O24" i="5"/>
  <c r="K24" i="5"/>
  <c r="J24" i="5"/>
  <c r="H26" i="5"/>
  <c r="M26" i="5"/>
  <c r="F38" i="5"/>
  <c r="E38" i="5"/>
  <c r="P71" i="5"/>
  <c r="M84" i="5"/>
  <c r="I84" i="5"/>
  <c r="L84" i="5"/>
  <c r="Q84" i="5" s="1"/>
  <c r="H84" i="5"/>
  <c r="O84" i="5"/>
  <c r="K84" i="5"/>
  <c r="H89" i="5"/>
  <c r="O105" i="5"/>
  <c r="K105" i="5"/>
  <c r="N105" i="5"/>
  <c r="J105" i="5"/>
  <c r="M105" i="5"/>
  <c r="I105" i="5"/>
  <c r="I8" i="5"/>
  <c r="H12" i="5"/>
  <c r="H14" i="5"/>
  <c r="M14" i="5"/>
  <c r="E16" i="5"/>
  <c r="K16" i="5"/>
  <c r="H18" i="5"/>
  <c r="N18" i="5"/>
  <c r="H24" i="5"/>
  <c r="M24" i="5"/>
  <c r="E26" i="5"/>
  <c r="K26" i="5"/>
  <c r="F30" i="5"/>
  <c r="N32" i="5"/>
  <c r="H36" i="5"/>
  <c r="F45" i="5"/>
  <c r="M71" i="5"/>
  <c r="I71" i="5"/>
  <c r="L71" i="5"/>
  <c r="Q71" i="5" s="1"/>
  <c r="H71" i="5"/>
  <c r="O71" i="5"/>
  <c r="K71" i="5"/>
  <c r="H77" i="5"/>
  <c r="J84" i="5"/>
  <c r="P84" i="5" s="1"/>
  <c r="M95" i="5"/>
  <c r="I95" i="5"/>
  <c r="L95" i="5"/>
  <c r="Q95" i="5" s="1"/>
  <c r="H95" i="5"/>
  <c r="O95" i="5"/>
  <c r="P95" i="5" s="1"/>
  <c r="K95" i="5"/>
  <c r="L105" i="5"/>
  <c r="Q105" i="5" s="1"/>
  <c r="J47" i="5"/>
  <c r="N47" i="5"/>
  <c r="J73" i="5"/>
  <c r="P73" i="5" s="1"/>
  <c r="N73" i="5"/>
  <c r="J87" i="5"/>
  <c r="N87" i="5"/>
  <c r="J103" i="5"/>
  <c r="P103" i="5" s="1"/>
  <c r="N103" i="5"/>
  <c r="E105" i="5"/>
  <c r="K47" i="5"/>
  <c r="Q47" i="5" s="1"/>
  <c r="O47" i="5"/>
  <c r="K73" i="5"/>
  <c r="Q73" i="5" s="1"/>
  <c r="O73" i="5"/>
  <c r="K87" i="5"/>
  <c r="O87" i="5"/>
  <c r="K103" i="5"/>
  <c r="O103" i="5"/>
  <c r="H47" i="5"/>
  <c r="H73" i="5"/>
  <c r="H87" i="5"/>
  <c r="H103" i="5"/>
  <c r="N94" i="6"/>
  <c r="J94" i="6"/>
  <c r="P94" i="6" s="1"/>
  <c r="I94" i="6"/>
  <c r="M80" i="6"/>
  <c r="O80" i="6"/>
  <c r="J80" i="6"/>
  <c r="P80" i="6" s="1"/>
  <c r="L48" i="6"/>
  <c r="M48" i="6"/>
  <c r="I48" i="6"/>
  <c r="M58" i="6"/>
  <c r="L58" i="6"/>
  <c r="I58" i="6"/>
  <c r="N58" i="6"/>
  <c r="H58" i="6"/>
  <c r="O4" i="6"/>
  <c r="L4" i="6"/>
  <c r="Q4" i="6" s="1"/>
  <c r="I4" i="6"/>
  <c r="H4" i="6"/>
  <c r="M4" i="6"/>
  <c r="O27" i="6"/>
  <c r="M27" i="6"/>
  <c r="H27" i="6"/>
  <c r="L27" i="6"/>
  <c r="I27" i="6"/>
  <c r="M92" i="6"/>
  <c r="J92" i="6"/>
  <c r="P92" i="6" s="1"/>
  <c r="O92" i="6"/>
  <c r="L42" i="6"/>
  <c r="M50" i="6"/>
  <c r="E58" i="6"/>
  <c r="L72" i="6"/>
  <c r="M84" i="6"/>
  <c r="I86" i="6"/>
  <c r="E92" i="6"/>
  <c r="E100" i="6"/>
  <c r="E104" i="6"/>
  <c r="E141" i="6"/>
  <c r="E143" i="6"/>
  <c r="L50" i="6"/>
  <c r="E27" i="6"/>
  <c r="E4" i="6"/>
  <c r="F14" i="6"/>
  <c r="M14" i="6" s="1"/>
  <c r="I36" i="6"/>
  <c r="M42" i="6"/>
  <c r="E48" i="6"/>
  <c r="H50" i="6"/>
  <c r="J70" i="6"/>
  <c r="P70" i="6" s="1"/>
  <c r="E80" i="6"/>
  <c r="H84" i="6"/>
  <c r="N84" i="6"/>
  <c r="K86" i="6"/>
  <c r="E94" i="6"/>
  <c r="E112" i="6"/>
  <c r="E114" i="6"/>
  <c r="E151" i="6"/>
  <c r="L84" i="6"/>
  <c r="M36" i="6"/>
  <c r="I50" i="6"/>
  <c r="F56" i="6"/>
  <c r="L56" i="6" s="1"/>
  <c r="E86" i="6"/>
  <c r="E124" i="6"/>
  <c r="E161" i="6"/>
  <c r="N52" i="6"/>
  <c r="J52" i="6"/>
  <c r="P52" i="6" s="1"/>
  <c r="L52" i="6"/>
  <c r="H52" i="6"/>
  <c r="O52" i="6"/>
  <c r="K52" i="6"/>
  <c r="M52" i="6"/>
  <c r="I52" i="6"/>
  <c r="N28" i="6"/>
  <c r="J28" i="6"/>
  <c r="P28" i="6" s="1"/>
  <c r="M28" i="6"/>
  <c r="H28" i="6"/>
  <c r="I28" i="6"/>
  <c r="L28" i="6"/>
  <c r="O28" i="6"/>
  <c r="K28" i="6"/>
  <c r="N6" i="6"/>
  <c r="J6" i="6"/>
  <c r="P6" i="6" s="1"/>
  <c r="I6" i="6"/>
  <c r="H6" i="6"/>
  <c r="M6" i="6"/>
  <c r="L6" i="6"/>
  <c r="O6" i="6"/>
  <c r="K6" i="6"/>
  <c r="N44" i="6"/>
  <c r="J44" i="6"/>
  <c r="P44" i="6" s="1"/>
  <c r="M44" i="6"/>
  <c r="L44" i="6"/>
  <c r="H44" i="6"/>
  <c r="I44" i="6"/>
  <c r="O44" i="6"/>
  <c r="K44" i="6"/>
  <c r="J16" i="6"/>
  <c r="P16" i="6" s="1"/>
  <c r="N16" i="6"/>
  <c r="J48" i="6"/>
  <c r="P48" i="6" s="1"/>
  <c r="N48" i="6"/>
  <c r="K56" i="6"/>
  <c r="Q56" i="6" s="1"/>
  <c r="L70" i="6"/>
  <c r="H70" i="6"/>
  <c r="L112" i="6"/>
  <c r="H112" i="6"/>
  <c r="O112" i="6"/>
  <c r="K112" i="6"/>
  <c r="I112" i="6"/>
  <c r="N112" i="6"/>
  <c r="F116" i="6"/>
  <c r="E116" i="6"/>
  <c r="L132" i="6"/>
  <c r="H132" i="6"/>
  <c r="O132" i="6"/>
  <c r="K132" i="6"/>
  <c r="I132" i="6"/>
  <c r="N132" i="6"/>
  <c r="F135" i="6"/>
  <c r="E135" i="6"/>
  <c r="L151" i="6"/>
  <c r="H151" i="6"/>
  <c r="O151" i="6"/>
  <c r="K151" i="6"/>
  <c r="I151" i="6"/>
  <c r="N151" i="6"/>
  <c r="F155" i="6"/>
  <c r="E155" i="6"/>
  <c r="E6" i="6"/>
  <c r="N27" i="6"/>
  <c r="K36" i="6"/>
  <c r="Q36" i="6" s="1"/>
  <c r="O36" i="6"/>
  <c r="J42" i="6"/>
  <c r="P42" i="6" s="1"/>
  <c r="N42" i="6"/>
  <c r="H46" i="6"/>
  <c r="K48" i="6"/>
  <c r="O48" i="6"/>
  <c r="J50" i="6"/>
  <c r="P50" i="6" s="1"/>
  <c r="E52" i="6"/>
  <c r="M70" i="6"/>
  <c r="N86" i="6"/>
  <c r="J86" i="6"/>
  <c r="P86" i="6" s="1"/>
  <c r="L86" i="6"/>
  <c r="O104" i="6"/>
  <c r="K104" i="6"/>
  <c r="N104" i="6"/>
  <c r="J104" i="6"/>
  <c r="P104" i="6" s="1"/>
  <c r="I104" i="6"/>
  <c r="H104" i="6"/>
  <c r="O114" i="6"/>
  <c r="K114" i="6"/>
  <c r="N114" i="6"/>
  <c r="J114" i="6"/>
  <c r="P114" i="6" s="1"/>
  <c r="I114" i="6"/>
  <c r="H114" i="6"/>
  <c r="O124" i="6"/>
  <c r="K124" i="6"/>
  <c r="N124" i="6"/>
  <c r="J124" i="6"/>
  <c r="I124" i="6"/>
  <c r="H124" i="6"/>
  <c r="O133" i="6"/>
  <c r="K133" i="6"/>
  <c r="N133" i="6"/>
  <c r="J133" i="6"/>
  <c r="I133" i="6"/>
  <c r="H133" i="6"/>
  <c r="O143" i="6"/>
  <c r="K143" i="6"/>
  <c r="N143" i="6"/>
  <c r="J143" i="6"/>
  <c r="I143" i="6"/>
  <c r="H143" i="6"/>
  <c r="O153" i="6"/>
  <c r="K153" i="6"/>
  <c r="N153" i="6"/>
  <c r="J153" i="6"/>
  <c r="I153" i="6"/>
  <c r="H153" i="6"/>
  <c r="O161" i="6"/>
  <c r="K161" i="6"/>
  <c r="N161" i="6"/>
  <c r="J161" i="6"/>
  <c r="I161" i="6"/>
  <c r="H161" i="6"/>
  <c r="N46" i="6"/>
  <c r="J36" i="6"/>
  <c r="P36" i="6" s="1"/>
  <c r="N36" i="6"/>
  <c r="K70" i="6"/>
  <c r="L80" i="6"/>
  <c r="H80" i="6"/>
  <c r="K80" i="6"/>
  <c r="L92" i="6"/>
  <c r="H92" i="6"/>
  <c r="K92" i="6"/>
  <c r="L100" i="6"/>
  <c r="H100" i="6"/>
  <c r="O100" i="6"/>
  <c r="K100" i="6"/>
  <c r="I100" i="6"/>
  <c r="N100" i="6"/>
  <c r="F106" i="6"/>
  <c r="E106" i="6"/>
  <c r="L122" i="6"/>
  <c r="H122" i="6"/>
  <c r="O122" i="6"/>
  <c r="K122" i="6"/>
  <c r="I122" i="6"/>
  <c r="N122" i="6"/>
  <c r="F128" i="6"/>
  <c r="E128" i="6"/>
  <c r="L141" i="6"/>
  <c r="H141" i="6"/>
  <c r="O141" i="6"/>
  <c r="K141" i="6"/>
  <c r="I141" i="6"/>
  <c r="N141" i="6"/>
  <c r="F145" i="6"/>
  <c r="E145" i="6"/>
  <c r="L159" i="6"/>
  <c r="H159" i="6"/>
  <c r="O159" i="6"/>
  <c r="K159" i="6"/>
  <c r="I159" i="6"/>
  <c r="N159" i="6"/>
  <c r="F165" i="6"/>
  <c r="E165" i="6"/>
  <c r="J4" i="6"/>
  <c r="P4" i="6" s="1"/>
  <c r="N4" i="6"/>
  <c r="K16" i="6"/>
  <c r="Q16" i="6" s="1"/>
  <c r="O16" i="6"/>
  <c r="J27" i="6"/>
  <c r="P27" i="6" s="1"/>
  <c r="E28" i="6"/>
  <c r="E44" i="6"/>
  <c r="N50" i="6"/>
  <c r="N60" i="6"/>
  <c r="J60" i="6"/>
  <c r="P60" i="6" s="1"/>
  <c r="L60" i="6"/>
  <c r="N76" i="6"/>
  <c r="J76" i="6"/>
  <c r="P76" i="6" s="1"/>
  <c r="L76" i="6"/>
  <c r="K4" i="6"/>
  <c r="H16" i="6"/>
  <c r="K27" i="6"/>
  <c r="H36" i="6"/>
  <c r="K42" i="6"/>
  <c r="H48" i="6"/>
  <c r="K50" i="6"/>
  <c r="O58" i="6"/>
  <c r="K58" i="6"/>
  <c r="J58" i="6"/>
  <c r="P58" i="6" s="1"/>
  <c r="H60" i="6"/>
  <c r="M60" i="6"/>
  <c r="F65" i="6"/>
  <c r="I70" i="6"/>
  <c r="N70" i="6"/>
  <c r="O72" i="6"/>
  <c r="K72" i="6"/>
  <c r="J72" i="6"/>
  <c r="P72" i="6" s="1"/>
  <c r="H76" i="6"/>
  <c r="M76" i="6"/>
  <c r="F78" i="6"/>
  <c r="I80" i="6"/>
  <c r="N80" i="6"/>
  <c r="O84" i="6"/>
  <c r="K84" i="6"/>
  <c r="J84" i="6"/>
  <c r="P84" i="6" s="1"/>
  <c r="H86" i="6"/>
  <c r="M86" i="6"/>
  <c r="F88" i="6"/>
  <c r="I92" i="6"/>
  <c r="N92" i="6"/>
  <c r="L94" i="6"/>
  <c r="H94" i="6"/>
  <c r="O94" i="6"/>
  <c r="K94" i="6"/>
  <c r="M94" i="6"/>
  <c r="O96" i="6"/>
  <c r="K96" i="6"/>
  <c r="N96" i="6"/>
  <c r="J96" i="6"/>
  <c r="P96" i="6" s="1"/>
  <c r="M96" i="6"/>
  <c r="J100" i="6"/>
  <c r="P100" i="6" s="1"/>
  <c r="L104" i="6"/>
  <c r="J112" i="6"/>
  <c r="P112" i="6" s="1"/>
  <c r="L114" i="6"/>
  <c r="J122" i="6"/>
  <c r="L124" i="6"/>
  <c r="J132" i="6"/>
  <c r="L133" i="6"/>
  <c r="J141" i="6"/>
  <c r="L143" i="6"/>
  <c r="J151" i="6"/>
  <c r="L153" i="6"/>
  <c r="J159" i="6"/>
  <c r="L161" i="6"/>
  <c r="F110" i="6"/>
  <c r="F120" i="6"/>
  <c r="F130" i="6"/>
  <c r="F137" i="6"/>
  <c r="F147" i="6"/>
  <c r="F157" i="6"/>
  <c r="F167" i="6"/>
  <c r="G228" i="19"/>
  <c r="E228" i="19" s="1"/>
  <c r="G95" i="20"/>
  <c r="F95" i="20" s="1"/>
  <c r="O95" i="20" s="1"/>
  <c r="G93" i="20"/>
  <c r="E93" i="20" s="1"/>
  <c r="G91" i="20"/>
  <c r="F91" i="20" s="1"/>
  <c r="G89" i="20"/>
  <c r="F89" i="20" s="1"/>
  <c r="L89" i="20" s="1"/>
  <c r="G87" i="20"/>
  <c r="F87" i="20" s="1"/>
  <c r="M87" i="20" s="1"/>
  <c r="G85" i="20"/>
  <c r="E85" i="20" s="1"/>
  <c r="G83" i="20"/>
  <c r="F83" i="20" s="1"/>
  <c r="N83" i="20" s="1"/>
  <c r="G81" i="20"/>
  <c r="F81" i="20" s="1"/>
  <c r="G79" i="20"/>
  <c r="F79" i="20" s="1"/>
  <c r="G77" i="20"/>
  <c r="E77" i="20" s="1"/>
  <c r="G75" i="20"/>
  <c r="F75" i="20" s="1"/>
  <c r="G73" i="20"/>
  <c r="F73" i="20" s="1"/>
  <c r="G71" i="20"/>
  <c r="F71" i="20" s="1"/>
  <c r="H71" i="20" s="1"/>
  <c r="G69" i="20"/>
  <c r="E69" i="20" s="1"/>
  <c r="G67" i="20"/>
  <c r="F67" i="20" s="1"/>
  <c r="L67" i="20" s="1"/>
  <c r="G65" i="20"/>
  <c r="F65" i="20" s="1"/>
  <c r="M65" i="20" s="1"/>
  <c r="G63" i="20"/>
  <c r="F63" i="20" s="1"/>
  <c r="G61" i="20"/>
  <c r="E61" i="20" s="1"/>
  <c r="G59" i="20"/>
  <c r="F59" i="20" s="1"/>
  <c r="O59" i="20" s="1"/>
  <c r="G56" i="20"/>
  <c r="F56" i="20" s="1"/>
  <c r="G55" i="20"/>
  <c r="F55" i="20" s="1"/>
  <c r="G53" i="20"/>
  <c r="E53" i="20" s="1"/>
  <c r="G52" i="20"/>
  <c r="F52" i="20" s="1"/>
  <c r="G50" i="20"/>
  <c r="F50" i="20" s="1"/>
  <c r="O50" i="20" s="1"/>
  <c r="G48" i="20"/>
  <c r="F48" i="20" s="1"/>
  <c r="G46" i="20"/>
  <c r="E46" i="20" s="1"/>
  <c r="G43" i="20"/>
  <c r="F43" i="20" s="1"/>
  <c r="G41" i="20"/>
  <c r="F41" i="20" s="1"/>
  <c r="L41" i="20" s="1"/>
  <c r="G39" i="20"/>
  <c r="F39" i="20" s="1"/>
  <c r="G37" i="20"/>
  <c r="G35" i="20"/>
  <c r="F35" i="20" s="1"/>
  <c r="M35" i="20" s="1"/>
  <c r="G31" i="20"/>
  <c r="F31" i="20" s="1"/>
  <c r="G29" i="20"/>
  <c r="F29" i="20" s="1"/>
  <c r="G27" i="20"/>
  <c r="E27" i="20" s="1"/>
  <c r="G25" i="20"/>
  <c r="F25" i="20" s="1"/>
  <c r="N25" i="20" s="1"/>
  <c r="G23" i="20"/>
  <c r="F23" i="20" s="1"/>
  <c r="K23" i="20" s="1"/>
  <c r="G21" i="20"/>
  <c r="F21" i="20" s="1"/>
  <c r="G19" i="20"/>
  <c r="E19" i="20" s="1"/>
  <c r="G17" i="20"/>
  <c r="F17" i="20" s="1"/>
  <c r="O17" i="20" s="1"/>
  <c r="G16" i="20"/>
  <c r="F16" i="20" s="1"/>
  <c r="G14" i="20"/>
  <c r="F14" i="20" s="1"/>
  <c r="G12" i="20"/>
  <c r="E12" i="20" s="1"/>
  <c r="G10" i="20"/>
  <c r="F10" i="20" s="1"/>
  <c r="M10" i="20" s="1"/>
  <c r="G8" i="20"/>
  <c r="F8" i="20" s="1"/>
  <c r="I8" i="20" s="1"/>
  <c r="G6" i="20"/>
  <c r="F6" i="20" s="1"/>
  <c r="G3" i="20"/>
  <c r="E3" i="20" s="1"/>
  <c r="Q116" i="1" l="1"/>
  <c r="M42" i="1"/>
  <c r="L42" i="1"/>
  <c r="N12" i="1"/>
  <c r="O14" i="1"/>
  <c r="O91" i="1"/>
  <c r="J14" i="1"/>
  <c r="P14" i="1" s="1"/>
  <c r="K42" i="1"/>
  <c r="Q42" i="1" s="1"/>
  <c r="M12" i="1"/>
  <c r="H14" i="1"/>
  <c r="N42" i="1"/>
  <c r="O42" i="1"/>
  <c r="I14" i="1"/>
  <c r="M14" i="1"/>
  <c r="J12" i="1"/>
  <c r="O12" i="1"/>
  <c r="N30" i="1"/>
  <c r="M30" i="1"/>
  <c r="H12" i="1"/>
  <c r="K91" i="1"/>
  <c r="Q91" i="1" s="1"/>
  <c r="H91" i="1"/>
  <c r="N91" i="1"/>
  <c r="P6" i="1"/>
  <c r="O30" i="1"/>
  <c r="P30" i="1" s="1"/>
  <c r="H30" i="1"/>
  <c r="L12" i="1"/>
  <c r="Q12" i="1" s="1"/>
  <c r="I91" i="1"/>
  <c r="L68" i="1"/>
  <c r="Q68" i="1" s="1"/>
  <c r="K68" i="1"/>
  <c r="J91" i="1"/>
  <c r="P91" i="1" s="1"/>
  <c r="J30" i="1"/>
  <c r="P24" i="1"/>
  <c r="L30" i="1"/>
  <c r="Q30" i="1" s="1"/>
  <c r="I12" i="1"/>
  <c r="M91" i="1"/>
  <c r="J99" i="1"/>
  <c r="P99" i="1" s="1"/>
  <c r="N99" i="1"/>
  <c r="O117" i="10"/>
  <c r="H117" i="10"/>
  <c r="I117" i="10"/>
  <c r="J121" i="10"/>
  <c r="O135" i="10"/>
  <c r="P5" i="10"/>
  <c r="H121" i="10"/>
  <c r="K130" i="10"/>
  <c r="H130" i="10"/>
  <c r="I130" i="10"/>
  <c r="N130" i="10"/>
  <c r="L130" i="10"/>
  <c r="Q130" i="10" s="1"/>
  <c r="M130" i="10"/>
  <c r="J130" i="10"/>
  <c r="P130" i="10" s="1"/>
  <c r="N121" i="10"/>
  <c r="K121" i="10"/>
  <c r="L121" i="10"/>
  <c r="I121" i="10"/>
  <c r="J98" i="10"/>
  <c r="H126" i="10"/>
  <c r="O121" i="10"/>
  <c r="H98" i="10"/>
  <c r="I98" i="10"/>
  <c r="L98" i="10"/>
  <c r="Q98" i="10" s="1"/>
  <c r="K98" i="10"/>
  <c r="O98" i="10"/>
  <c r="O126" i="10"/>
  <c r="P126" i="10" s="1"/>
  <c r="I126" i="10"/>
  <c r="K126" i="10"/>
  <c r="Q126" i="10" s="1"/>
  <c r="N126" i="10"/>
  <c r="M126" i="10"/>
  <c r="J65" i="10"/>
  <c r="N86" i="10"/>
  <c r="J86" i="10"/>
  <c r="H135" i="10"/>
  <c r="L65" i="10"/>
  <c r="O65" i="10"/>
  <c r="Q145" i="10"/>
  <c r="P117" i="10"/>
  <c r="I86" i="10"/>
  <c r="L86" i="10"/>
  <c r="Q86" i="10" s="1"/>
  <c r="K86" i="10"/>
  <c r="H86" i="10"/>
  <c r="L135" i="10"/>
  <c r="Q135" i="10" s="1"/>
  <c r="K65" i="10"/>
  <c r="Q5" i="10"/>
  <c r="J135" i="10"/>
  <c r="P88" i="10"/>
  <c r="O86" i="10"/>
  <c r="I135" i="10"/>
  <c r="P128" i="10"/>
  <c r="P100" i="10"/>
  <c r="Q3" i="10"/>
  <c r="Q117" i="10"/>
  <c r="N56" i="6"/>
  <c r="Q84" i="6"/>
  <c r="K46" i="6"/>
  <c r="I46" i="6"/>
  <c r="Q76" i="6"/>
  <c r="Q27" i="6"/>
  <c r="O46" i="6"/>
  <c r="K14" i="6"/>
  <c r="L46" i="6"/>
  <c r="L34" i="6"/>
  <c r="H34" i="6"/>
  <c r="P151" i="6"/>
  <c r="P132" i="6"/>
  <c r="Q94" i="6"/>
  <c r="Q151" i="6"/>
  <c r="Q132" i="6"/>
  <c r="Q112" i="6"/>
  <c r="Q96" i="6"/>
  <c r="Q161" i="6"/>
  <c r="Q143" i="6"/>
  <c r="Q124" i="6"/>
  <c r="Q104" i="6"/>
  <c r="L14" i="6"/>
  <c r="Q14" i="6" s="1"/>
  <c r="I14" i="6"/>
  <c r="N34" i="6"/>
  <c r="O34" i="6"/>
  <c r="J34" i="6"/>
  <c r="P34" i="6" s="1"/>
  <c r="Q42" i="6"/>
  <c r="I34" i="6"/>
  <c r="O14" i="6"/>
  <c r="J14" i="6"/>
  <c r="P14" i="6" s="1"/>
  <c r="H14" i="6"/>
  <c r="K34" i="6"/>
  <c r="N14" i="6"/>
  <c r="Q72" i="6"/>
  <c r="P159" i="6"/>
  <c r="P141" i="6"/>
  <c r="P122" i="6"/>
  <c r="J46" i="6"/>
  <c r="P46" i="6" s="1"/>
  <c r="Q52" i="6"/>
  <c r="Q60" i="6"/>
  <c r="Q159" i="6"/>
  <c r="Q141" i="6"/>
  <c r="Q122" i="6"/>
  <c r="Q100" i="6"/>
  <c r="N48" i="18"/>
  <c r="I36" i="18"/>
  <c r="J48" i="18"/>
  <c r="P48" i="18" s="1"/>
  <c r="K48" i="18"/>
  <c r="I48" i="18"/>
  <c r="L48" i="18"/>
  <c r="Q24" i="18"/>
  <c r="N36" i="18"/>
  <c r="M36" i="18"/>
  <c r="O36" i="18"/>
  <c r="P36" i="18" s="1"/>
  <c r="O48" i="18"/>
  <c r="N8" i="18"/>
  <c r="I8" i="18"/>
  <c r="P69" i="18"/>
  <c r="P28" i="18"/>
  <c r="P14" i="18"/>
  <c r="Q50" i="18"/>
  <c r="P24" i="18"/>
  <c r="Q40" i="18"/>
  <c r="Q16" i="18"/>
  <c r="Q8" i="18"/>
  <c r="P3" i="18"/>
  <c r="F228" i="19"/>
  <c r="Q67" i="18"/>
  <c r="Q38" i="18"/>
  <c r="K65" i="18"/>
  <c r="Q65" i="18" s="1"/>
  <c r="O12" i="18"/>
  <c r="J12" i="18"/>
  <c r="P67" i="18"/>
  <c r="P38" i="18"/>
  <c r="N65" i="18"/>
  <c r="J65" i="18"/>
  <c r="Q69" i="18"/>
  <c r="Q36" i="18"/>
  <c r="O65" i="18"/>
  <c r="M65" i="18"/>
  <c r="Q22" i="18"/>
  <c r="Q5" i="18"/>
  <c r="P52" i="18"/>
  <c r="P32" i="18"/>
  <c r="Q30" i="18"/>
  <c r="N88" i="18"/>
  <c r="J88" i="18"/>
  <c r="M88" i="18"/>
  <c r="I88" i="18"/>
  <c r="L88" i="18"/>
  <c r="Q88" i="18" s="1"/>
  <c r="H88" i="18"/>
  <c r="O88" i="18"/>
  <c r="K88" i="18"/>
  <c r="P40" i="18"/>
  <c r="P5" i="18"/>
  <c r="M20" i="18"/>
  <c r="I20" i="18"/>
  <c r="L20" i="18"/>
  <c r="Q20" i="18" s="1"/>
  <c r="H20" i="18"/>
  <c r="N20" i="18"/>
  <c r="K20" i="18"/>
  <c r="O20" i="18"/>
  <c r="J20" i="18"/>
  <c r="N34" i="18"/>
  <c r="J34" i="18"/>
  <c r="M34" i="18"/>
  <c r="I34" i="18"/>
  <c r="H34" i="18"/>
  <c r="O34" i="18"/>
  <c r="L34" i="18"/>
  <c r="K34" i="18"/>
  <c r="N54" i="18"/>
  <c r="J54" i="18"/>
  <c r="M54" i="18"/>
  <c r="I54" i="18"/>
  <c r="L54" i="18"/>
  <c r="H54" i="18"/>
  <c r="O54" i="18"/>
  <c r="K54" i="18"/>
  <c r="N46" i="18"/>
  <c r="J46" i="18"/>
  <c r="M46" i="18"/>
  <c r="I46" i="18"/>
  <c r="L46" i="18"/>
  <c r="H46" i="18"/>
  <c r="O46" i="18"/>
  <c r="K46" i="18"/>
  <c r="P16" i="18"/>
  <c r="P8" i="18"/>
  <c r="Q28" i="18"/>
  <c r="P18" i="18"/>
  <c r="Q14" i="18"/>
  <c r="Q90" i="18"/>
  <c r="Q10" i="18"/>
  <c r="N26" i="18"/>
  <c r="J26" i="18"/>
  <c r="M26" i="18"/>
  <c r="I26" i="18"/>
  <c r="H26" i="18"/>
  <c r="O26" i="18"/>
  <c r="K26" i="18"/>
  <c r="L26" i="18"/>
  <c r="Q26" i="18" s="1"/>
  <c r="Q18" i="18"/>
  <c r="P7" i="18"/>
  <c r="Q7" i="18"/>
  <c r="Q83" i="1"/>
  <c r="J126" i="1"/>
  <c r="P126" i="1" s="1"/>
  <c r="H126" i="1"/>
  <c r="N126" i="1"/>
  <c r="P26" i="1"/>
  <c r="N87" i="1"/>
  <c r="J87" i="1"/>
  <c r="P87" i="1" s="1"/>
  <c r="M87" i="1"/>
  <c r="I87" i="1"/>
  <c r="L87" i="1"/>
  <c r="H87" i="1"/>
  <c r="O87" i="1"/>
  <c r="K87" i="1"/>
  <c r="N78" i="1"/>
  <c r="J78" i="1"/>
  <c r="P78" i="1" s="1"/>
  <c r="M78" i="1"/>
  <c r="I78" i="1"/>
  <c r="H78" i="1"/>
  <c r="O78" i="1"/>
  <c r="K78" i="1"/>
  <c r="L78" i="1"/>
  <c r="M58" i="1"/>
  <c r="I58" i="1"/>
  <c r="O58" i="1"/>
  <c r="J58" i="1"/>
  <c r="P58" i="1" s="1"/>
  <c r="N58" i="1"/>
  <c r="H58" i="1"/>
  <c r="L58" i="1"/>
  <c r="K58" i="1"/>
  <c r="N48" i="1"/>
  <c r="J48" i="1"/>
  <c r="P48" i="1" s="1"/>
  <c r="M48" i="1"/>
  <c r="I48" i="1"/>
  <c r="O48" i="1"/>
  <c r="K48" i="1"/>
  <c r="L48" i="1"/>
  <c r="H48" i="1"/>
  <c r="Q16" i="1"/>
  <c r="N10" i="1"/>
  <c r="J10" i="1"/>
  <c r="M10" i="1"/>
  <c r="I10" i="1"/>
  <c r="O10" i="1"/>
  <c r="K10" i="1"/>
  <c r="L10" i="1"/>
  <c r="Q10" i="1" s="1"/>
  <c r="H10" i="1"/>
  <c r="P16" i="1"/>
  <c r="N124" i="1"/>
  <c r="J124" i="1"/>
  <c r="P124" i="1" s="1"/>
  <c r="M124" i="1"/>
  <c r="I124" i="1"/>
  <c r="L124" i="1"/>
  <c r="Q124" i="1" s="1"/>
  <c r="H124" i="1"/>
  <c r="O124" i="1"/>
  <c r="K124" i="1"/>
  <c r="N97" i="1"/>
  <c r="J97" i="1"/>
  <c r="P97" i="1" s="1"/>
  <c r="M97" i="1"/>
  <c r="I97" i="1"/>
  <c r="L97" i="1"/>
  <c r="H97" i="1"/>
  <c r="K97" i="1"/>
  <c r="O97" i="1"/>
  <c r="N28" i="1"/>
  <c r="J28" i="1"/>
  <c r="M28" i="1"/>
  <c r="I28" i="1"/>
  <c r="O28" i="1"/>
  <c r="K28" i="1"/>
  <c r="L28" i="1"/>
  <c r="Q28" i="1" s="1"/>
  <c r="H28" i="1"/>
  <c r="N20" i="1"/>
  <c r="J20" i="1"/>
  <c r="M20" i="1"/>
  <c r="I20" i="1"/>
  <c r="O20" i="1"/>
  <c r="H20" i="1"/>
  <c r="L20" i="1"/>
  <c r="Q20" i="1" s="1"/>
  <c r="K20" i="1"/>
  <c r="Q54" i="1"/>
  <c r="N38" i="1"/>
  <c r="J38" i="1"/>
  <c r="P38" i="1" s="1"/>
  <c r="M38" i="1"/>
  <c r="I38" i="1"/>
  <c r="O38" i="1"/>
  <c r="H38" i="1"/>
  <c r="L38" i="1"/>
  <c r="K38" i="1"/>
  <c r="N110" i="1"/>
  <c r="J110" i="1"/>
  <c r="P110" i="1" s="1"/>
  <c r="M110" i="1"/>
  <c r="I110" i="1"/>
  <c r="L110" i="1"/>
  <c r="Q110" i="1" s="1"/>
  <c r="H110" i="1"/>
  <c r="O110" i="1"/>
  <c r="K110" i="1"/>
  <c r="Q126" i="1"/>
  <c r="P145" i="10"/>
  <c r="P109" i="10"/>
  <c r="I65" i="10"/>
  <c r="H65" i="10"/>
  <c r="N65" i="10"/>
  <c r="P124" i="10"/>
  <c r="N135" i="10"/>
  <c r="M135" i="10"/>
  <c r="Q119" i="10"/>
  <c r="P161" i="10"/>
  <c r="Q107" i="10"/>
  <c r="N133" i="10"/>
  <c r="J133" i="10"/>
  <c r="M133" i="10"/>
  <c r="I133" i="10"/>
  <c r="O133" i="10"/>
  <c r="K133" i="10"/>
  <c r="H133" i="10"/>
  <c r="L133" i="10"/>
  <c r="Q142" i="10"/>
  <c r="M152" i="10"/>
  <c r="I152" i="10"/>
  <c r="L152" i="10"/>
  <c r="H152" i="10"/>
  <c r="O152" i="10"/>
  <c r="K152" i="10"/>
  <c r="J152" i="10"/>
  <c r="N152" i="10"/>
  <c r="N151" i="10"/>
  <c r="J151" i="10"/>
  <c r="M151" i="10"/>
  <c r="I151" i="10"/>
  <c r="L151" i="10"/>
  <c r="Q151" i="10" s="1"/>
  <c r="H151" i="10"/>
  <c r="O151" i="10"/>
  <c r="K151" i="10"/>
  <c r="M165" i="10"/>
  <c r="I165" i="10"/>
  <c r="L165" i="10"/>
  <c r="H165" i="10"/>
  <c r="O165" i="10"/>
  <c r="N165" i="10"/>
  <c r="K165" i="10"/>
  <c r="J165" i="10"/>
  <c r="P142" i="10"/>
  <c r="Q128" i="10"/>
  <c r="P107" i="10"/>
  <c r="N163" i="10"/>
  <c r="J163" i="10"/>
  <c r="M163" i="10"/>
  <c r="I163" i="10"/>
  <c r="L163" i="10"/>
  <c r="Q163" i="10" s="1"/>
  <c r="O163" i="10"/>
  <c r="K163" i="10"/>
  <c r="H163" i="10"/>
  <c r="P119" i="10"/>
  <c r="Q100" i="10"/>
  <c r="P3" i="10"/>
  <c r="P63" i="10"/>
  <c r="L67" i="3"/>
  <c r="H67" i="3"/>
  <c r="O99" i="3"/>
  <c r="P67" i="3"/>
  <c r="I99" i="3"/>
  <c r="I67" i="3"/>
  <c r="L99" i="3"/>
  <c r="Q99" i="3" s="1"/>
  <c r="N67" i="3"/>
  <c r="K99" i="3"/>
  <c r="O67" i="3"/>
  <c r="J99" i="3"/>
  <c r="P65" i="3"/>
  <c r="Q51" i="3"/>
  <c r="P89" i="3"/>
  <c r="P71" i="3"/>
  <c r="P57" i="3"/>
  <c r="P41" i="3"/>
  <c r="P8" i="3"/>
  <c r="P35" i="3"/>
  <c r="Q67" i="3"/>
  <c r="P30" i="3"/>
  <c r="P49" i="3"/>
  <c r="P99" i="3"/>
  <c r="P6" i="3"/>
  <c r="P59" i="3"/>
  <c r="P28" i="3"/>
  <c r="K32" i="4"/>
  <c r="I32" i="4"/>
  <c r="N48" i="4"/>
  <c r="P62" i="4"/>
  <c r="O32" i="4"/>
  <c r="P32" i="4" s="1"/>
  <c r="M32" i="4"/>
  <c r="N16" i="4"/>
  <c r="J16" i="4"/>
  <c r="P16" i="4" s="1"/>
  <c r="P64" i="4"/>
  <c r="I48" i="4"/>
  <c r="P84" i="4"/>
  <c r="J48" i="4"/>
  <c r="P48" i="4" s="1"/>
  <c r="N32" i="4"/>
  <c r="H32" i="4"/>
  <c r="Q84" i="4"/>
  <c r="N14" i="4"/>
  <c r="J14" i="4"/>
  <c r="H14" i="4"/>
  <c r="M14" i="4"/>
  <c r="I14" i="4"/>
  <c r="L14" i="4"/>
  <c r="Q14" i="4" s="1"/>
  <c r="O14" i="4"/>
  <c r="K14" i="4"/>
  <c r="Q56" i="4"/>
  <c r="Q64" i="4"/>
  <c r="P70" i="4"/>
  <c r="P54" i="4"/>
  <c r="P38" i="4"/>
  <c r="P56" i="4"/>
  <c r="N30" i="4"/>
  <c r="J30" i="4"/>
  <c r="L30" i="4"/>
  <c r="Q30" i="4" s="1"/>
  <c r="H30" i="4"/>
  <c r="M30" i="4"/>
  <c r="I30" i="4"/>
  <c r="O30" i="4"/>
  <c r="K30" i="4"/>
  <c r="P22" i="4"/>
  <c r="Q48" i="4"/>
  <c r="Q40" i="4"/>
  <c r="Q32" i="4"/>
  <c r="P82" i="4"/>
  <c r="P46" i="4"/>
  <c r="Q72" i="4"/>
  <c r="K113" i="5"/>
  <c r="Q24" i="5"/>
  <c r="P14" i="5"/>
  <c r="O113" i="5"/>
  <c r="P113" i="5" s="1"/>
  <c r="M113" i="5"/>
  <c r="Q89" i="5"/>
  <c r="Q14" i="5"/>
  <c r="P89" i="5"/>
  <c r="Q113" i="5"/>
  <c r="I113" i="5"/>
  <c r="N113" i="5"/>
  <c r="H113" i="5"/>
  <c r="Q26" i="5"/>
  <c r="P77" i="5"/>
  <c r="P32" i="5"/>
  <c r="P87" i="5"/>
  <c r="P47" i="5"/>
  <c r="M30" i="5"/>
  <c r="I30" i="5"/>
  <c r="L30" i="5"/>
  <c r="H30" i="5"/>
  <c r="N30" i="5"/>
  <c r="O30" i="5"/>
  <c r="K30" i="5"/>
  <c r="J30" i="5"/>
  <c r="N38" i="5"/>
  <c r="J38" i="5"/>
  <c r="P38" i="5" s="1"/>
  <c r="M38" i="5"/>
  <c r="I38" i="5"/>
  <c r="K38" i="5"/>
  <c r="H38" i="5"/>
  <c r="O38" i="5"/>
  <c r="L38" i="5"/>
  <c r="P24" i="5"/>
  <c r="P8" i="5"/>
  <c r="P36" i="5"/>
  <c r="Q8" i="5"/>
  <c r="N111" i="5"/>
  <c r="J111" i="5"/>
  <c r="P111" i="5" s="1"/>
  <c r="M111" i="5"/>
  <c r="I111" i="5"/>
  <c r="L111" i="5"/>
  <c r="Q111" i="5" s="1"/>
  <c r="H111" i="5"/>
  <c r="O111" i="5"/>
  <c r="K111" i="5"/>
  <c r="N28" i="5"/>
  <c r="J28" i="5"/>
  <c r="P28" i="5" s="1"/>
  <c r="M28" i="5"/>
  <c r="I28" i="5"/>
  <c r="K28" i="5"/>
  <c r="L28" i="5"/>
  <c r="Q28" i="5" s="1"/>
  <c r="H28" i="5"/>
  <c r="O28" i="5"/>
  <c r="P63" i="5"/>
  <c r="Q6" i="5"/>
  <c r="P105" i="5"/>
  <c r="P12" i="5"/>
  <c r="N93" i="5"/>
  <c r="J93" i="5"/>
  <c r="P93" i="5" s="1"/>
  <c r="M93" i="5"/>
  <c r="I93" i="5"/>
  <c r="L93" i="5"/>
  <c r="Q93" i="5" s="1"/>
  <c r="H93" i="5"/>
  <c r="K93" i="5"/>
  <c r="O93" i="5"/>
  <c r="N79" i="5"/>
  <c r="J79" i="5"/>
  <c r="P79" i="5" s="1"/>
  <c r="M79" i="5"/>
  <c r="I79" i="5"/>
  <c r="L79" i="5"/>
  <c r="Q79" i="5" s="1"/>
  <c r="H79" i="5"/>
  <c r="K79" i="5"/>
  <c r="O79" i="5"/>
  <c r="M45" i="5"/>
  <c r="I45" i="5"/>
  <c r="L45" i="5"/>
  <c r="H45" i="5"/>
  <c r="N45" i="5"/>
  <c r="J45" i="5"/>
  <c r="P45" i="5" s="1"/>
  <c r="O45" i="5"/>
  <c r="K45" i="5"/>
  <c r="N65" i="5"/>
  <c r="J65" i="5"/>
  <c r="P65" i="5" s="1"/>
  <c r="M65" i="5"/>
  <c r="I65" i="5"/>
  <c r="L65" i="5"/>
  <c r="Q65" i="5" s="1"/>
  <c r="H65" i="5"/>
  <c r="O65" i="5"/>
  <c r="K65" i="5"/>
  <c r="Q16" i="5"/>
  <c r="P6" i="5"/>
  <c r="P22" i="5"/>
  <c r="Q22" i="5"/>
  <c r="I56" i="6"/>
  <c r="J56" i="6"/>
  <c r="P56" i="6" s="1"/>
  <c r="Q86" i="6"/>
  <c r="M56" i="6"/>
  <c r="Q44" i="6"/>
  <c r="Q6" i="6"/>
  <c r="Q28" i="6"/>
  <c r="Q58" i="6"/>
  <c r="Q50" i="6"/>
  <c r="P153" i="6"/>
  <c r="P133" i="6"/>
  <c r="H56" i="6"/>
  <c r="Q48" i="6"/>
  <c r="O56" i="6"/>
  <c r="M147" i="6"/>
  <c r="I147" i="6"/>
  <c r="L147" i="6"/>
  <c r="H147" i="6"/>
  <c r="O147" i="6"/>
  <c r="N147" i="6"/>
  <c r="K147" i="6"/>
  <c r="J147" i="6"/>
  <c r="M137" i="6"/>
  <c r="I137" i="6"/>
  <c r="L137" i="6"/>
  <c r="H137" i="6"/>
  <c r="O137" i="6"/>
  <c r="N137" i="6"/>
  <c r="K137" i="6"/>
  <c r="J137" i="6"/>
  <c r="P161" i="6"/>
  <c r="P124" i="6"/>
  <c r="M167" i="6"/>
  <c r="I167" i="6"/>
  <c r="L167" i="6"/>
  <c r="H167" i="6"/>
  <c r="O167" i="6"/>
  <c r="N167" i="6"/>
  <c r="K167" i="6"/>
  <c r="J167" i="6"/>
  <c r="M130" i="6"/>
  <c r="I130" i="6"/>
  <c r="L130" i="6"/>
  <c r="H130" i="6"/>
  <c r="O130" i="6"/>
  <c r="N130" i="6"/>
  <c r="K130" i="6"/>
  <c r="J130" i="6"/>
  <c r="N165" i="6"/>
  <c r="J165" i="6"/>
  <c r="M165" i="6"/>
  <c r="I165" i="6"/>
  <c r="L165" i="6"/>
  <c r="K165" i="6"/>
  <c r="O165" i="6"/>
  <c r="H165" i="6"/>
  <c r="N145" i="6"/>
  <c r="J145" i="6"/>
  <c r="M145" i="6"/>
  <c r="I145" i="6"/>
  <c r="L145" i="6"/>
  <c r="K145" i="6"/>
  <c r="O145" i="6"/>
  <c r="H145" i="6"/>
  <c r="N128" i="6"/>
  <c r="J128" i="6"/>
  <c r="M128" i="6"/>
  <c r="I128" i="6"/>
  <c r="L128" i="6"/>
  <c r="K128" i="6"/>
  <c r="O128" i="6"/>
  <c r="H128" i="6"/>
  <c r="N106" i="6"/>
  <c r="J106" i="6"/>
  <c r="P106" i="6" s="1"/>
  <c r="M106" i="6"/>
  <c r="I106" i="6"/>
  <c r="L106" i="6"/>
  <c r="K106" i="6"/>
  <c r="O106" i="6"/>
  <c r="H106" i="6"/>
  <c r="Q80" i="6"/>
  <c r="M110" i="6"/>
  <c r="I110" i="6"/>
  <c r="L110" i="6"/>
  <c r="H110" i="6"/>
  <c r="O110" i="6"/>
  <c r="N110" i="6"/>
  <c r="K110" i="6"/>
  <c r="J110" i="6"/>
  <c r="P110" i="6" s="1"/>
  <c r="P143" i="6"/>
  <c r="M157" i="6"/>
  <c r="I157" i="6"/>
  <c r="L157" i="6"/>
  <c r="H157" i="6"/>
  <c r="O157" i="6"/>
  <c r="N157" i="6"/>
  <c r="K157" i="6"/>
  <c r="J157" i="6"/>
  <c r="M120" i="6"/>
  <c r="I120" i="6"/>
  <c r="L120" i="6"/>
  <c r="H120" i="6"/>
  <c r="O120" i="6"/>
  <c r="N120" i="6"/>
  <c r="K120" i="6"/>
  <c r="J120" i="6"/>
  <c r="Q153" i="6"/>
  <c r="Q133" i="6"/>
  <c r="Q114" i="6"/>
  <c r="M88" i="6"/>
  <c r="I88" i="6"/>
  <c r="K88" i="6"/>
  <c r="O88" i="6"/>
  <c r="J88" i="6"/>
  <c r="P88" i="6" s="1"/>
  <c r="N88" i="6"/>
  <c r="H88" i="6"/>
  <c r="L88" i="6"/>
  <c r="M78" i="6"/>
  <c r="I78" i="6"/>
  <c r="K78" i="6"/>
  <c r="O78" i="6"/>
  <c r="J78" i="6"/>
  <c r="P78" i="6" s="1"/>
  <c r="N78" i="6"/>
  <c r="H78" i="6"/>
  <c r="L78" i="6"/>
  <c r="M65" i="6"/>
  <c r="I65" i="6"/>
  <c r="K65" i="6"/>
  <c r="O65" i="6"/>
  <c r="J65" i="6"/>
  <c r="P65" i="6" s="1"/>
  <c r="N65" i="6"/>
  <c r="H65" i="6"/>
  <c r="L65" i="6"/>
  <c r="Q92" i="6"/>
  <c r="N155" i="6"/>
  <c r="J155" i="6"/>
  <c r="M155" i="6"/>
  <c r="I155" i="6"/>
  <c r="L155" i="6"/>
  <c r="K155" i="6"/>
  <c r="O155" i="6"/>
  <c r="H155" i="6"/>
  <c r="N135" i="6"/>
  <c r="J135" i="6"/>
  <c r="M135" i="6"/>
  <c r="I135" i="6"/>
  <c r="L135" i="6"/>
  <c r="K135" i="6"/>
  <c r="O135" i="6"/>
  <c r="H135" i="6"/>
  <c r="N116" i="6"/>
  <c r="J116" i="6"/>
  <c r="P116" i="6" s="1"/>
  <c r="M116" i="6"/>
  <c r="I116" i="6"/>
  <c r="L116" i="6"/>
  <c r="K116" i="6"/>
  <c r="O116" i="6"/>
  <c r="H116" i="6"/>
  <c r="Q70" i="6"/>
  <c r="F85" i="20"/>
  <c r="J85" i="20" s="1"/>
  <c r="L17" i="20"/>
  <c r="I50" i="20"/>
  <c r="J87" i="20"/>
  <c r="E65" i="20"/>
  <c r="K25" i="20"/>
  <c r="K87" i="20"/>
  <c r="K35" i="20"/>
  <c r="N65" i="20"/>
  <c r="H95" i="20"/>
  <c r="J41" i="20"/>
  <c r="O65" i="20"/>
  <c r="I95" i="20"/>
  <c r="M17" i="20"/>
  <c r="L25" i="20"/>
  <c r="Q25" i="20" s="1"/>
  <c r="N35" i="20"/>
  <c r="M41" i="20"/>
  <c r="L50" i="20"/>
  <c r="N67" i="20"/>
  <c r="L83" i="20"/>
  <c r="Q83" i="20" s="1"/>
  <c r="J89" i="20"/>
  <c r="M67" i="20"/>
  <c r="K83" i="20"/>
  <c r="H17" i="20"/>
  <c r="O25" i="20"/>
  <c r="O35" i="20"/>
  <c r="N41" i="20"/>
  <c r="M50" i="20"/>
  <c r="J65" i="20"/>
  <c r="I67" i="20"/>
  <c r="O83" i="20"/>
  <c r="N87" i="20"/>
  <c r="M89" i="20"/>
  <c r="L95" i="20"/>
  <c r="I89" i="20"/>
  <c r="F53" i="20"/>
  <c r="N53" i="20" s="1"/>
  <c r="I17" i="20"/>
  <c r="H25" i="20"/>
  <c r="J35" i="20"/>
  <c r="P35" i="20" s="1"/>
  <c r="I41" i="20"/>
  <c r="H50" i="20"/>
  <c r="K65" i="20"/>
  <c r="J67" i="20"/>
  <c r="H83" i="20"/>
  <c r="O87" i="20"/>
  <c r="N89" i="20"/>
  <c r="M95" i="20"/>
  <c r="M39" i="20"/>
  <c r="I39" i="20"/>
  <c r="L39" i="20"/>
  <c r="Q39" i="20" s="1"/>
  <c r="H39" i="20"/>
  <c r="O39" i="20"/>
  <c r="K39" i="20"/>
  <c r="L48" i="20"/>
  <c r="Q48" i="20" s="1"/>
  <c r="H48" i="20"/>
  <c r="N48" i="20"/>
  <c r="J48" i="20"/>
  <c r="O48" i="20"/>
  <c r="K48" i="20"/>
  <c r="I48" i="20"/>
  <c r="L8" i="20"/>
  <c r="Q8" i="20" s="1"/>
  <c r="H8" i="20"/>
  <c r="O8" i="20"/>
  <c r="K8" i="20"/>
  <c r="N8" i="20"/>
  <c r="O16" i="20"/>
  <c r="K16" i="20"/>
  <c r="N16" i="20"/>
  <c r="J16" i="20"/>
  <c r="M16" i="20"/>
  <c r="I16" i="20"/>
  <c r="N23" i="20"/>
  <c r="J23" i="20"/>
  <c r="M23" i="20"/>
  <c r="I23" i="20"/>
  <c r="L23" i="20"/>
  <c r="Q23" i="20" s="1"/>
  <c r="H23" i="20"/>
  <c r="M85" i="20"/>
  <c r="I85" i="20"/>
  <c r="O85" i="20"/>
  <c r="P85" i="20" s="1"/>
  <c r="K85" i="20"/>
  <c r="L85" i="20"/>
  <c r="H85" i="20"/>
  <c r="J8" i="20"/>
  <c r="H16" i="20"/>
  <c r="O23" i="20"/>
  <c r="M48" i="20"/>
  <c r="N85" i="20"/>
  <c r="L10" i="20"/>
  <c r="H10" i="20"/>
  <c r="O10" i="20"/>
  <c r="K10" i="20"/>
  <c r="N10" i="20"/>
  <c r="J10" i="20"/>
  <c r="O52" i="20"/>
  <c r="K52" i="20"/>
  <c r="M52" i="20"/>
  <c r="N52" i="20"/>
  <c r="J52" i="20"/>
  <c r="P52" i="20" s="1"/>
  <c r="I52" i="20"/>
  <c r="O71" i="20"/>
  <c r="K71" i="20"/>
  <c r="N71" i="20"/>
  <c r="J71" i="20"/>
  <c r="M71" i="20"/>
  <c r="I71" i="20"/>
  <c r="N79" i="20"/>
  <c r="J79" i="20"/>
  <c r="M79" i="20"/>
  <c r="I79" i="20"/>
  <c r="L79" i="20"/>
  <c r="H79" i="20"/>
  <c r="M8" i="20"/>
  <c r="L16" i="20"/>
  <c r="Q16" i="20" s="1"/>
  <c r="J39" i="20"/>
  <c r="H52" i="20"/>
  <c r="L71" i="20"/>
  <c r="K79" i="20"/>
  <c r="E37" i="20"/>
  <c r="F37" i="20"/>
  <c r="N59" i="20"/>
  <c r="J59" i="20"/>
  <c r="P59" i="20" s="1"/>
  <c r="H59" i="20"/>
  <c r="M59" i="20"/>
  <c r="I59" i="20"/>
  <c r="L59" i="20"/>
  <c r="Q59" i="20" s="1"/>
  <c r="I10" i="20"/>
  <c r="N39" i="20"/>
  <c r="L52" i="20"/>
  <c r="Q52" i="20" s="1"/>
  <c r="K59" i="20"/>
  <c r="O79" i="20"/>
  <c r="F12" i="20"/>
  <c r="E50" i="20"/>
  <c r="F61" i="20"/>
  <c r="J17" i="20"/>
  <c r="P17" i="20" s="1"/>
  <c r="N17" i="20"/>
  <c r="I25" i="20"/>
  <c r="M25" i="20"/>
  <c r="H35" i="20"/>
  <c r="L35" i="20"/>
  <c r="K41" i="20"/>
  <c r="Q41" i="20" s="1"/>
  <c r="O41" i="20"/>
  <c r="J50" i="20"/>
  <c r="P50" i="20" s="1"/>
  <c r="N50" i="20"/>
  <c r="H65" i="20"/>
  <c r="L65" i="20"/>
  <c r="Q65" i="20" s="1"/>
  <c r="K67" i="20"/>
  <c r="Q67" i="20" s="1"/>
  <c r="O67" i="20"/>
  <c r="P67" i="20" s="1"/>
  <c r="I83" i="20"/>
  <c r="M83" i="20"/>
  <c r="H87" i="20"/>
  <c r="L87" i="20"/>
  <c r="Q87" i="20" s="1"/>
  <c r="K89" i="20"/>
  <c r="Q89" i="20" s="1"/>
  <c r="O89" i="20"/>
  <c r="J95" i="20"/>
  <c r="P95" i="20" s="1"/>
  <c r="N95" i="20"/>
  <c r="K17" i="20"/>
  <c r="J25" i="20"/>
  <c r="I35" i="20"/>
  <c r="H41" i="20"/>
  <c r="K50" i="20"/>
  <c r="I65" i="20"/>
  <c r="H67" i="20"/>
  <c r="J83" i="20"/>
  <c r="I87" i="20"/>
  <c r="H89" i="20"/>
  <c r="K95" i="20"/>
  <c r="Q95" i="20" s="1"/>
  <c r="F19" i="20"/>
  <c r="E31" i="20"/>
  <c r="F46" i="20"/>
  <c r="E81" i="20"/>
  <c r="F3" i="20"/>
  <c r="E16" i="20"/>
  <c r="F27" i="20"/>
  <c r="F69" i="20"/>
  <c r="F77" i="20"/>
  <c r="E8" i="20"/>
  <c r="E23" i="20"/>
  <c r="E41" i="20"/>
  <c r="E56" i="20"/>
  <c r="E73" i="20"/>
  <c r="E89" i="20"/>
  <c r="F93" i="20"/>
  <c r="E10" i="20"/>
  <c r="E17" i="20"/>
  <c r="E25" i="20"/>
  <c r="E35" i="20"/>
  <c r="E43" i="20"/>
  <c r="E52" i="20"/>
  <c r="E59" i="20"/>
  <c r="E67" i="20"/>
  <c r="E75" i="20"/>
  <c r="E83" i="20"/>
  <c r="E91" i="20"/>
  <c r="E6" i="20"/>
  <c r="E14" i="20"/>
  <c r="E21" i="20"/>
  <c r="E29" i="20"/>
  <c r="E39" i="20"/>
  <c r="E48" i="20"/>
  <c r="E55" i="20"/>
  <c r="E63" i="20"/>
  <c r="E71" i="20"/>
  <c r="E79" i="20"/>
  <c r="E87" i="20"/>
  <c r="E95" i="20"/>
  <c r="G37" i="19"/>
  <c r="E37" i="19" s="1"/>
  <c r="G507" i="19"/>
  <c r="F507" i="19" s="1"/>
  <c r="G500" i="19"/>
  <c r="F500" i="19" s="1"/>
  <c r="G489" i="19"/>
  <c r="E489" i="19" s="1"/>
  <c r="G482" i="19"/>
  <c r="F482" i="19" s="1"/>
  <c r="G475" i="19"/>
  <c r="F475" i="19" s="1"/>
  <c r="G465" i="19"/>
  <c r="F465" i="19" s="1"/>
  <c r="G458" i="19"/>
  <c r="F458" i="19" s="1"/>
  <c r="G451" i="19"/>
  <c r="F451" i="19" s="1"/>
  <c r="G439" i="19"/>
  <c r="F439" i="19" s="1"/>
  <c r="G432" i="19"/>
  <c r="F432" i="19" s="1"/>
  <c r="G429" i="19"/>
  <c r="F429" i="19" s="1"/>
  <c r="G422" i="19"/>
  <c r="F422" i="19" s="1"/>
  <c r="G419" i="19"/>
  <c r="F419" i="19" s="1"/>
  <c r="G409" i="19"/>
  <c r="F409" i="19" s="1"/>
  <c r="G406" i="19"/>
  <c r="F406" i="19" s="1"/>
  <c r="G399" i="19"/>
  <c r="F399" i="19" s="1"/>
  <c r="G396" i="19"/>
  <c r="F396" i="19" s="1"/>
  <c r="G386" i="19"/>
  <c r="F386" i="19" s="1"/>
  <c r="G383" i="19"/>
  <c r="E383" i="19" s="1"/>
  <c r="G376" i="19"/>
  <c r="F376" i="19" s="1"/>
  <c r="G373" i="19"/>
  <c r="F373" i="19" s="1"/>
  <c r="G363" i="19"/>
  <c r="F363" i="19" s="1"/>
  <c r="G360" i="19"/>
  <c r="F360" i="19" s="1"/>
  <c r="G350" i="19"/>
  <c r="F350" i="19" s="1"/>
  <c r="G347" i="19"/>
  <c r="F347" i="19" s="1"/>
  <c r="G341" i="19"/>
  <c r="F341" i="19" s="1"/>
  <c r="G338" i="19"/>
  <c r="F338" i="19" s="1"/>
  <c r="G329" i="19"/>
  <c r="F329" i="19" s="1"/>
  <c r="G326" i="19"/>
  <c r="F326" i="19" s="1"/>
  <c r="G319" i="19"/>
  <c r="F319" i="19" s="1"/>
  <c r="G316" i="19"/>
  <c r="F316" i="19" s="1"/>
  <c r="G313" i="19"/>
  <c r="F313" i="19" s="1"/>
  <c r="G310" i="19"/>
  <c r="F310" i="19" s="1"/>
  <c r="G307" i="19"/>
  <c r="F307" i="19" s="1"/>
  <c r="G297" i="19"/>
  <c r="E297" i="19" s="1"/>
  <c r="G292" i="19"/>
  <c r="F292" i="19" s="1"/>
  <c r="G286" i="19"/>
  <c r="F286" i="19" s="1"/>
  <c r="G283" i="19"/>
  <c r="F283" i="19" s="1"/>
  <c r="G280" i="19"/>
  <c r="E280" i="19" s="1"/>
  <c r="G267" i="19"/>
  <c r="F267" i="19" s="1"/>
  <c r="G259" i="19"/>
  <c r="F259" i="19" s="1"/>
  <c r="G249" i="19"/>
  <c r="F249" i="19" s="1"/>
  <c r="G241" i="19"/>
  <c r="E241" i="19" s="1"/>
  <c r="G233" i="19"/>
  <c r="F233" i="19" s="1"/>
  <c r="G222" i="19"/>
  <c r="F222" i="19" s="1"/>
  <c r="G217" i="19"/>
  <c r="F217" i="19" s="1"/>
  <c r="G50" i="19"/>
  <c r="E50" i="19" s="1"/>
  <c r="G47" i="19"/>
  <c r="F47" i="19" s="1"/>
  <c r="G505" i="19"/>
  <c r="E505" i="19" s="1"/>
  <c r="G503" i="19"/>
  <c r="G498" i="19"/>
  <c r="F498" i="19" s="1"/>
  <c r="G496" i="19"/>
  <c r="F496" i="19" s="1"/>
  <c r="G487" i="19"/>
  <c r="E487" i="19" s="1"/>
  <c r="G485" i="19"/>
  <c r="G480" i="19"/>
  <c r="F480" i="19" s="1"/>
  <c r="G478" i="19"/>
  <c r="F478" i="19" s="1"/>
  <c r="I478" i="19" s="1"/>
  <c r="G470" i="19"/>
  <c r="E470" i="19" s="1"/>
  <c r="G468" i="19"/>
  <c r="G463" i="19"/>
  <c r="F463" i="19" s="1"/>
  <c r="O463" i="19" s="1"/>
  <c r="G461" i="19"/>
  <c r="F461" i="19" s="1"/>
  <c r="G456" i="19"/>
  <c r="E456" i="19" s="1"/>
  <c r="G454" i="19"/>
  <c r="F454" i="19" s="1"/>
  <c r="M454" i="19" s="1"/>
  <c r="G442" i="19"/>
  <c r="E442" i="19" s="1"/>
  <c r="G440" i="19"/>
  <c r="G437" i="19"/>
  <c r="E437" i="19" s="1"/>
  <c r="G435" i="19"/>
  <c r="F435" i="19" s="1"/>
  <c r="M435" i="19" s="1"/>
  <c r="G427" i="19"/>
  <c r="E427" i="19" s="1"/>
  <c r="G425" i="19"/>
  <c r="G414" i="19"/>
  <c r="E414" i="19" s="1"/>
  <c r="G412" i="19"/>
  <c r="F412" i="19" s="1"/>
  <c r="M412" i="19" s="1"/>
  <c r="G404" i="19"/>
  <c r="E404" i="19" s="1"/>
  <c r="G402" i="19"/>
  <c r="G391" i="19"/>
  <c r="E391" i="19" s="1"/>
  <c r="G389" i="19"/>
  <c r="F389" i="19" s="1"/>
  <c r="I389" i="19" s="1"/>
  <c r="G381" i="19"/>
  <c r="E381" i="19" s="1"/>
  <c r="G379" i="19"/>
  <c r="G368" i="19"/>
  <c r="E368" i="19" s="1"/>
  <c r="G366" i="19"/>
  <c r="E366" i="19" s="1"/>
  <c r="G358" i="19"/>
  <c r="G356" i="19"/>
  <c r="F356" i="19" s="1"/>
  <c r="G346" i="19"/>
  <c r="F346" i="19" s="1"/>
  <c r="I346" i="19" s="1"/>
  <c r="G344" i="19"/>
  <c r="E344" i="19" s="1"/>
  <c r="G334" i="19"/>
  <c r="G332" i="19"/>
  <c r="F332" i="19" s="1"/>
  <c r="G325" i="19"/>
  <c r="F325" i="19" s="1"/>
  <c r="I325" i="19" s="1"/>
  <c r="G302" i="19"/>
  <c r="E302" i="19" s="1"/>
  <c r="G300" i="19"/>
  <c r="G276" i="19"/>
  <c r="F276" i="19" s="1"/>
  <c r="I276" i="19" s="1"/>
  <c r="G274" i="19"/>
  <c r="E274" i="19" s="1"/>
  <c r="G201" i="19"/>
  <c r="E201" i="19" s="1"/>
  <c r="G199" i="19"/>
  <c r="G263" i="12"/>
  <c r="G261" i="12"/>
  <c r="F261" i="12" s="1"/>
  <c r="L261" i="12" s="1"/>
  <c r="G245" i="12"/>
  <c r="F245" i="12" s="1"/>
  <c r="G243" i="12"/>
  <c r="F243" i="12" s="1"/>
  <c r="G228" i="12"/>
  <c r="G221" i="12"/>
  <c r="G219" i="12"/>
  <c r="E219" i="12" s="1"/>
  <c r="G217" i="12"/>
  <c r="G212" i="12"/>
  <c r="G210" i="12"/>
  <c r="F210" i="12" s="1"/>
  <c r="I210" i="12" s="1"/>
  <c r="G208" i="12"/>
  <c r="F208" i="12" s="1"/>
  <c r="G205" i="12"/>
  <c r="E205" i="12" s="1"/>
  <c r="G201" i="12"/>
  <c r="G199" i="12"/>
  <c r="F199" i="12" s="1"/>
  <c r="K199" i="12" s="1"/>
  <c r="G190" i="12"/>
  <c r="F190" i="12" s="1"/>
  <c r="G188" i="12"/>
  <c r="F188" i="12" s="1"/>
  <c r="G186" i="12"/>
  <c r="G184" i="12"/>
  <c r="F184" i="12" s="1"/>
  <c r="L184" i="12" s="1"/>
  <c r="Q184" i="12" s="1"/>
  <c r="G182" i="12"/>
  <c r="F182" i="12" s="1"/>
  <c r="G180" i="12"/>
  <c r="F180" i="12" s="1"/>
  <c r="G173" i="12"/>
  <c r="G171" i="12"/>
  <c r="G169" i="12"/>
  <c r="E169" i="12" s="1"/>
  <c r="G167" i="12"/>
  <c r="G162" i="12"/>
  <c r="G160" i="12"/>
  <c r="F160" i="12" s="1"/>
  <c r="L160" i="12" s="1"/>
  <c r="Q160" i="12" s="1"/>
  <c r="G158" i="12"/>
  <c r="F158" i="12" s="1"/>
  <c r="G156" i="12"/>
  <c r="E156" i="12" s="1"/>
  <c r="G154" i="12"/>
  <c r="G152" i="12"/>
  <c r="E152" i="12" s="1"/>
  <c r="G151" i="12"/>
  <c r="G149" i="12"/>
  <c r="F149" i="12" s="1"/>
  <c r="G146" i="12"/>
  <c r="G144" i="12"/>
  <c r="E144" i="12" s="1"/>
  <c r="G142" i="12"/>
  <c r="G140" i="12"/>
  <c r="E140" i="12" s="1"/>
  <c r="F140" i="12"/>
  <c r="J140" i="12" s="1"/>
  <c r="P140" i="12" s="1"/>
  <c r="G138" i="12"/>
  <c r="G136" i="12"/>
  <c r="E136" i="12" s="1"/>
  <c r="G131" i="12"/>
  <c r="G129" i="12"/>
  <c r="F129" i="12" s="1"/>
  <c r="G127" i="12"/>
  <c r="G125" i="12"/>
  <c r="E125" i="12" s="1"/>
  <c r="G123" i="12"/>
  <c r="G121" i="12"/>
  <c r="F121" i="12" s="1"/>
  <c r="G110" i="12"/>
  <c r="G108" i="12"/>
  <c r="E108" i="12" s="1"/>
  <c r="G106" i="12"/>
  <c r="G95" i="12"/>
  <c r="E95" i="12" s="1"/>
  <c r="G93" i="12"/>
  <c r="G92" i="12"/>
  <c r="E92" i="12" s="1"/>
  <c r="G90" i="12"/>
  <c r="G88" i="12"/>
  <c r="F88" i="12" s="1"/>
  <c r="G86" i="12"/>
  <c r="G78" i="12"/>
  <c r="E78" i="12" s="1"/>
  <c r="F78" i="12"/>
  <c r="K78" i="12" s="1"/>
  <c r="G76" i="12"/>
  <c r="G74" i="12"/>
  <c r="F74" i="12" s="1"/>
  <c r="I74" i="12" s="1"/>
  <c r="E74" i="12"/>
  <c r="G72" i="12"/>
  <c r="G70" i="12"/>
  <c r="E70" i="12" s="1"/>
  <c r="G68" i="12"/>
  <c r="G63" i="12"/>
  <c r="E63" i="12" s="1"/>
  <c r="F63" i="12"/>
  <c r="J63" i="12" s="1"/>
  <c r="G61" i="12"/>
  <c r="G59" i="12"/>
  <c r="E59" i="12" s="1"/>
  <c r="G48" i="12"/>
  <c r="G46" i="12"/>
  <c r="E46" i="12" s="1"/>
  <c r="G44" i="12"/>
  <c r="F44" i="12" s="1"/>
  <c r="G39" i="12"/>
  <c r="E39" i="12" s="1"/>
  <c r="G37" i="12"/>
  <c r="G32" i="12"/>
  <c r="E32" i="12" s="1"/>
  <c r="G30" i="12"/>
  <c r="E30" i="12" s="1"/>
  <c r="G28" i="12"/>
  <c r="E28" i="12" s="1"/>
  <c r="G26" i="12"/>
  <c r="G24" i="12"/>
  <c r="E24" i="12" s="1"/>
  <c r="G22" i="12"/>
  <c r="F22" i="12"/>
  <c r="E22" i="12"/>
  <c r="G19" i="12"/>
  <c r="E19" i="12" s="1"/>
  <c r="G15" i="12"/>
  <c r="G13" i="12"/>
  <c r="F13" i="12" s="1"/>
  <c r="E13" i="12"/>
  <c r="G11" i="12"/>
  <c r="F11" i="12" s="1"/>
  <c r="J11" i="12" s="1"/>
  <c r="G6" i="12"/>
  <c r="E6" i="12" s="1"/>
  <c r="G4" i="12"/>
  <c r="G179" i="13"/>
  <c r="E179" i="13" s="1"/>
  <c r="F179" i="13"/>
  <c r="K179" i="13" s="1"/>
  <c r="G177" i="13"/>
  <c r="G172" i="13"/>
  <c r="F172" i="13" s="1"/>
  <c r="G170" i="13"/>
  <c r="F170" i="13" s="1"/>
  <c r="G165" i="13"/>
  <c r="E165" i="13" s="1"/>
  <c r="G163" i="13"/>
  <c r="G158" i="13"/>
  <c r="F158" i="13" s="1"/>
  <c r="G156" i="13"/>
  <c r="F156" i="13" s="1"/>
  <c r="M156" i="13" s="1"/>
  <c r="E156" i="13"/>
  <c r="G151" i="13"/>
  <c r="E151" i="13" s="1"/>
  <c r="G149" i="13"/>
  <c r="G144" i="13"/>
  <c r="E144" i="13" s="1"/>
  <c r="F144" i="13"/>
  <c r="O144" i="13" s="1"/>
  <c r="G142" i="13"/>
  <c r="F142" i="13" s="1"/>
  <c r="N142" i="13" s="1"/>
  <c r="G140" i="13"/>
  <c r="E140" i="13" s="1"/>
  <c r="G138" i="13"/>
  <c r="G136" i="13"/>
  <c r="F136" i="13" s="1"/>
  <c r="O136" i="13" s="1"/>
  <c r="G134" i="13"/>
  <c r="F134" i="13" s="1"/>
  <c r="G132" i="13"/>
  <c r="G130" i="13"/>
  <c r="G128" i="13"/>
  <c r="F128" i="13" s="1"/>
  <c r="G126" i="13"/>
  <c r="E126" i="13" s="1"/>
  <c r="G124" i="13"/>
  <c r="E124" i="13" s="1"/>
  <c r="G122" i="13"/>
  <c r="F122" i="13" s="1"/>
  <c r="L122" i="13" s="1"/>
  <c r="G120" i="13"/>
  <c r="F120" i="13" s="1"/>
  <c r="I120" i="13" s="1"/>
  <c r="G118" i="13"/>
  <c r="E118" i="13" s="1"/>
  <c r="G116" i="13"/>
  <c r="E116" i="13" s="1"/>
  <c r="G114" i="13"/>
  <c r="F114" i="13" s="1"/>
  <c r="L114" i="13" s="1"/>
  <c r="G112" i="13"/>
  <c r="E112" i="13" s="1"/>
  <c r="G110" i="13"/>
  <c r="E110" i="13" s="1"/>
  <c r="G108" i="13"/>
  <c r="G106" i="13"/>
  <c r="F106" i="13" s="1"/>
  <c r="M106" i="13" s="1"/>
  <c r="G104" i="13"/>
  <c r="F104" i="13" s="1"/>
  <c r="G102" i="13"/>
  <c r="F102" i="13" s="1"/>
  <c r="K102" i="13" s="1"/>
  <c r="G100" i="13"/>
  <c r="G98" i="13"/>
  <c r="F98" i="13" s="1"/>
  <c r="K98" i="13" s="1"/>
  <c r="G96" i="13"/>
  <c r="F96" i="13" s="1"/>
  <c r="G94" i="13"/>
  <c r="F94" i="13" s="1"/>
  <c r="J94" i="13" s="1"/>
  <c r="G92" i="13"/>
  <c r="G87" i="13"/>
  <c r="F87" i="13" s="1"/>
  <c r="M87" i="13" s="1"/>
  <c r="G85" i="13"/>
  <c r="F85" i="13" s="1"/>
  <c r="G83" i="13"/>
  <c r="F83" i="13" s="1"/>
  <c r="K83" i="13" s="1"/>
  <c r="G81" i="13"/>
  <c r="G79" i="13"/>
  <c r="F79" i="13" s="1"/>
  <c r="K79" i="13" s="1"/>
  <c r="G77" i="13"/>
  <c r="F77" i="13" s="1"/>
  <c r="G75" i="13"/>
  <c r="E75" i="13" s="1"/>
  <c r="G73" i="13"/>
  <c r="E73" i="13" s="1"/>
  <c r="G71" i="13"/>
  <c r="F71" i="13" s="1"/>
  <c r="O71" i="13" s="1"/>
  <c r="G69" i="13"/>
  <c r="F69" i="13" s="1"/>
  <c r="J69" i="13" s="1"/>
  <c r="G67" i="13"/>
  <c r="F67" i="13" s="1"/>
  <c r="N67" i="13" s="1"/>
  <c r="G65" i="13"/>
  <c r="E65" i="13" s="1"/>
  <c r="G63" i="13"/>
  <c r="F63" i="13" s="1"/>
  <c r="M63" i="13" s="1"/>
  <c r="G61" i="13"/>
  <c r="F61" i="13" s="1"/>
  <c r="G59" i="13"/>
  <c r="F59" i="13" s="1"/>
  <c r="O59" i="13" s="1"/>
  <c r="G57" i="13"/>
  <c r="E57" i="13" s="1"/>
  <c r="G55" i="13"/>
  <c r="F55" i="13" s="1"/>
  <c r="M55" i="13" s="1"/>
  <c r="G53" i="13"/>
  <c r="F53" i="13" s="1"/>
  <c r="H53" i="13" s="1"/>
  <c r="G48" i="13"/>
  <c r="F48" i="13" s="1"/>
  <c r="J48" i="13" s="1"/>
  <c r="G46" i="13"/>
  <c r="E46" i="13" s="1"/>
  <c r="G44" i="13"/>
  <c r="F44" i="13" s="1"/>
  <c r="K44" i="13" s="1"/>
  <c r="G42" i="13"/>
  <c r="F42" i="13" s="1"/>
  <c r="G40" i="13"/>
  <c r="F40" i="13" s="1"/>
  <c r="J40" i="13" s="1"/>
  <c r="G38" i="13"/>
  <c r="E38" i="13" s="1"/>
  <c r="G36" i="13"/>
  <c r="F36" i="13" s="1"/>
  <c r="O36" i="13" s="1"/>
  <c r="G34" i="13"/>
  <c r="F34" i="13" s="1"/>
  <c r="G32" i="13"/>
  <c r="F32" i="13" s="1"/>
  <c r="G30" i="13"/>
  <c r="E30" i="13" s="1"/>
  <c r="G28" i="13"/>
  <c r="F28" i="13" s="1"/>
  <c r="O28" i="13" s="1"/>
  <c r="G26" i="13"/>
  <c r="F26" i="13" s="1"/>
  <c r="I26" i="13" s="1"/>
  <c r="G24" i="13"/>
  <c r="F24" i="13" s="1"/>
  <c r="G22" i="13"/>
  <c r="E22" i="13" s="1"/>
  <c r="G20" i="13"/>
  <c r="F20" i="13" s="1"/>
  <c r="I20" i="13" s="1"/>
  <c r="G18" i="13"/>
  <c r="F18" i="13" s="1"/>
  <c r="G16" i="13"/>
  <c r="F16" i="13" s="1"/>
  <c r="G14" i="13"/>
  <c r="F14" i="13" s="1"/>
  <c r="G12" i="13"/>
  <c r="E12" i="13" s="1"/>
  <c r="G10" i="13"/>
  <c r="E10" i="13" s="1"/>
  <c r="G5" i="13"/>
  <c r="F5" i="13" s="1"/>
  <c r="G3" i="13"/>
  <c r="F3" i="13" s="1"/>
  <c r="G178" i="14"/>
  <c r="E178" i="14" s="1"/>
  <c r="G170" i="14"/>
  <c r="G168" i="14"/>
  <c r="F168" i="14" s="1"/>
  <c r="G161" i="14"/>
  <c r="E161" i="14" s="1"/>
  <c r="F161" i="14"/>
  <c r="I161" i="14" s="1"/>
  <c r="G159" i="14"/>
  <c r="E159" i="14" s="1"/>
  <c r="G153" i="14"/>
  <c r="G151" i="14"/>
  <c r="F151" i="14" s="1"/>
  <c r="G140" i="14"/>
  <c r="E140" i="14" s="1"/>
  <c r="F140" i="14"/>
  <c r="J140" i="14" s="1"/>
  <c r="G138" i="14"/>
  <c r="E138" i="14" s="1"/>
  <c r="G130" i="14"/>
  <c r="G128" i="14"/>
  <c r="F128" i="14" s="1"/>
  <c r="G121" i="14"/>
  <c r="E121" i="14" s="1"/>
  <c r="F121" i="14"/>
  <c r="N121" i="14" s="1"/>
  <c r="G119" i="14"/>
  <c r="E119" i="14" s="1"/>
  <c r="F119" i="14"/>
  <c r="K119" i="14" s="1"/>
  <c r="G109" i="14"/>
  <c r="G107" i="14"/>
  <c r="F107" i="14" s="1"/>
  <c r="G99" i="14"/>
  <c r="F99" i="14" s="1"/>
  <c r="G97" i="14"/>
  <c r="E97" i="14" s="1"/>
  <c r="G89" i="14"/>
  <c r="G87" i="14"/>
  <c r="F87" i="14" s="1"/>
  <c r="O87" i="14" s="1"/>
  <c r="G67" i="14"/>
  <c r="E67" i="14" s="1"/>
  <c r="F67" i="14"/>
  <c r="I67" i="14" s="1"/>
  <c r="G65" i="14"/>
  <c r="E65" i="14" s="1"/>
  <c r="G47" i="14"/>
  <c r="G45" i="14"/>
  <c r="E45" i="14" s="1"/>
  <c r="G29" i="14"/>
  <c r="F29" i="14" s="1"/>
  <c r="J29" i="14" s="1"/>
  <c r="G27" i="14"/>
  <c r="E27" i="14" s="1"/>
  <c r="F27" i="14"/>
  <c r="J27" i="14" s="1"/>
  <c r="G332" i="15"/>
  <c r="E332" i="15" s="1"/>
  <c r="G331" i="15"/>
  <c r="G328" i="15"/>
  <c r="F328" i="15" s="1"/>
  <c r="M328" i="15" s="1"/>
  <c r="G326" i="15"/>
  <c r="F326" i="15" s="1"/>
  <c r="M326" i="15" s="1"/>
  <c r="G321" i="15"/>
  <c r="E321" i="15" s="1"/>
  <c r="G317" i="15"/>
  <c r="G315" i="15"/>
  <c r="F315" i="15" s="1"/>
  <c r="M315" i="15" s="1"/>
  <c r="E315" i="15"/>
  <c r="G310" i="15"/>
  <c r="F310" i="15" s="1"/>
  <c r="G308" i="15"/>
  <c r="E308" i="15" s="1"/>
  <c r="G303" i="15"/>
  <c r="G301" i="15"/>
  <c r="F301" i="15" s="1"/>
  <c r="M301" i="15" s="1"/>
  <c r="G296" i="15"/>
  <c r="F296" i="15" s="1"/>
  <c r="M296" i="15" s="1"/>
  <c r="G294" i="15"/>
  <c r="E294" i="15" s="1"/>
  <c r="G289" i="15"/>
  <c r="G287" i="15"/>
  <c r="F287" i="15" s="1"/>
  <c r="M287" i="15" s="1"/>
  <c r="G282" i="15"/>
  <c r="F282" i="15" s="1"/>
  <c r="G280" i="15"/>
  <c r="E280" i="15" s="1"/>
  <c r="G275" i="15"/>
  <c r="G273" i="15"/>
  <c r="F273" i="15" s="1"/>
  <c r="M273" i="15" s="1"/>
  <c r="G268" i="15"/>
  <c r="E268" i="15" s="1"/>
  <c r="G266" i="15"/>
  <c r="E266" i="15" s="1"/>
  <c r="G261" i="15"/>
  <c r="G259" i="15"/>
  <c r="F259" i="15" s="1"/>
  <c r="M259" i="15" s="1"/>
  <c r="G254" i="15"/>
  <c r="E254" i="15" s="1"/>
  <c r="G252" i="15"/>
  <c r="E252" i="15" s="1"/>
  <c r="G247" i="15"/>
  <c r="G245" i="15"/>
  <c r="F245" i="15" s="1"/>
  <c r="M245" i="15" s="1"/>
  <c r="G240" i="15"/>
  <c r="F240" i="15" s="1"/>
  <c r="M240" i="15" s="1"/>
  <c r="E240" i="15"/>
  <c r="G238" i="15"/>
  <c r="E238" i="15" s="1"/>
  <c r="G233" i="15"/>
  <c r="G231" i="15"/>
  <c r="G226" i="15"/>
  <c r="F226" i="15" s="1"/>
  <c r="I226" i="15" s="1"/>
  <c r="G224" i="15"/>
  <c r="F224" i="15" s="1"/>
  <c r="E224" i="15"/>
  <c r="G219" i="15"/>
  <c r="F219" i="15" s="1"/>
  <c r="G218" i="15"/>
  <c r="E218" i="15" s="1"/>
  <c r="G212" i="15"/>
  <c r="F212" i="15" s="1"/>
  <c r="I212" i="15" s="1"/>
  <c r="G211" i="15"/>
  <c r="F211" i="15" s="1"/>
  <c r="J211" i="15" s="1"/>
  <c r="G207" i="15"/>
  <c r="F207" i="15" s="1"/>
  <c r="G206" i="15"/>
  <c r="E206" i="15" s="1"/>
  <c r="G200" i="15"/>
  <c r="F200" i="15" s="1"/>
  <c r="M200" i="15" s="1"/>
  <c r="G199" i="15"/>
  <c r="F199" i="15" s="1"/>
  <c r="G193" i="15"/>
  <c r="F193" i="15" s="1"/>
  <c r="G192" i="15"/>
  <c r="E192" i="15" s="1"/>
  <c r="G186" i="15"/>
  <c r="F186" i="15" s="1"/>
  <c r="I186" i="15" s="1"/>
  <c r="G185" i="15"/>
  <c r="F185" i="15"/>
  <c r="E185" i="15"/>
  <c r="G179" i="15"/>
  <c r="F179" i="15" s="1"/>
  <c r="G178" i="15"/>
  <c r="E178" i="15" s="1"/>
  <c r="O172" i="15"/>
  <c r="K172" i="15"/>
  <c r="G172" i="15"/>
  <c r="F172" i="15" s="1"/>
  <c r="M172" i="15" s="1"/>
  <c r="G171" i="15"/>
  <c r="E171" i="15" s="1"/>
  <c r="G165" i="15"/>
  <c r="F165" i="15" s="1"/>
  <c r="G164" i="15"/>
  <c r="E164" i="15" s="1"/>
  <c r="G158" i="15"/>
  <c r="F158" i="15" s="1"/>
  <c r="I158" i="15" s="1"/>
  <c r="G157" i="15"/>
  <c r="F157" i="15" s="1"/>
  <c r="J157" i="15" s="1"/>
  <c r="E157" i="15"/>
  <c r="G151" i="15"/>
  <c r="F151" i="15" s="1"/>
  <c r="J151" i="15" s="1"/>
  <c r="G150" i="15"/>
  <c r="E150" i="15" s="1"/>
  <c r="G144" i="15"/>
  <c r="F144" i="15" s="1"/>
  <c r="K144" i="15" s="1"/>
  <c r="G143" i="15"/>
  <c r="F143" i="15" s="1"/>
  <c r="L143" i="15" s="1"/>
  <c r="Q143" i="15" s="1"/>
  <c r="G134" i="15"/>
  <c r="F134" i="15" s="1"/>
  <c r="I134" i="15" s="1"/>
  <c r="G133" i="15"/>
  <c r="E133" i="15" s="1"/>
  <c r="F133" i="15"/>
  <c r="L133" i="15" s="1"/>
  <c r="Q133" i="15" s="1"/>
  <c r="G127" i="15"/>
  <c r="F127" i="15" s="1"/>
  <c r="K127" i="15" s="1"/>
  <c r="G126" i="15"/>
  <c r="F126" i="15" s="1"/>
  <c r="J126" i="15" s="1"/>
  <c r="G117" i="15"/>
  <c r="F117" i="15" s="1"/>
  <c r="J117" i="15" s="1"/>
  <c r="G116" i="15"/>
  <c r="E116" i="15" s="1"/>
  <c r="G107" i="15"/>
  <c r="G106" i="15"/>
  <c r="F106" i="15" s="1"/>
  <c r="G94" i="15"/>
  <c r="F94" i="15" s="1"/>
  <c r="G93" i="15"/>
  <c r="E93" i="15" s="1"/>
  <c r="G84" i="15"/>
  <c r="G82" i="15"/>
  <c r="F82" i="15" s="1"/>
  <c r="G80" i="15"/>
  <c r="F80" i="15" s="1"/>
  <c r="J80" i="15" s="1"/>
  <c r="G64" i="15"/>
  <c r="E64" i="15" s="1"/>
  <c r="F64" i="15"/>
  <c r="K64" i="15" s="1"/>
  <c r="G62" i="15"/>
  <c r="E62" i="15" s="1"/>
  <c r="G54" i="15"/>
  <c r="F54" i="15" s="1"/>
  <c r="I54" i="15" s="1"/>
  <c r="G52" i="15"/>
  <c r="F52" i="15" s="1"/>
  <c r="M52" i="15" s="1"/>
  <c r="G38" i="15"/>
  <c r="F38" i="15" s="1"/>
  <c r="G37" i="15"/>
  <c r="F37" i="15" s="1"/>
  <c r="G26" i="15"/>
  <c r="F26" i="15" s="1"/>
  <c r="G25" i="15"/>
  <c r="E25" i="15" s="1"/>
  <c r="F25" i="15"/>
  <c r="L25" i="15" s="1"/>
  <c r="Q25" i="15" s="1"/>
  <c r="G16" i="15"/>
  <c r="E16" i="15" s="1"/>
  <c r="G15" i="15"/>
  <c r="F15" i="15" s="1"/>
  <c r="G8" i="15"/>
  <c r="E8" i="15" s="1"/>
  <c r="G3" i="16"/>
  <c r="E3" i="16" s="1"/>
  <c r="G5" i="16"/>
  <c r="G7" i="16"/>
  <c r="E7" i="16" s="1"/>
  <c r="G9" i="16"/>
  <c r="F9" i="16" s="1"/>
  <c r="M9" i="16" s="1"/>
  <c r="I9" i="16"/>
  <c r="G11" i="16"/>
  <c r="E11" i="16" s="1"/>
  <c r="G14" i="16"/>
  <c r="F14" i="16" s="1"/>
  <c r="G16" i="16"/>
  <c r="E16" i="16" s="1"/>
  <c r="G18" i="16"/>
  <c r="G21" i="16"/>
  <c r="E21" i="16" s="1"/>
  <c r="E24" i="16"/>
  <c r="G24" i="16"/>
  <c r="F24" i="16" s="1"/>
  <c r="G27" i="16"/>
  <c r="E27" i="16" s="1"/>
  <c r="G29" i="16"/>
  <c r="F29" i="16" s="1"/>
  <c r="I29" i="16" s="1"/>
  <c r="G31" i="16"/>
  <c r="E31" i="16" s="1"/>
  <c r="G33" i="16"/>
  <c r="G36" i="16"/>
  <c r="E36" i="16" s="1"/>
  <c r="G40" i="16"/>
  <c r="E40" i="16" s="1"/>
  <c r="E42" i="16"/>
  <c r="G42" i="16"/>
  <c r="F42" i="16" s="1"/>
  <c r="G44" i="16"/>
  <c r="E44" i="16" s="1"/>
  <c r="G46" i="16"/>
  <c r="G49" i="16"/>
  <c r="G51" i="16"/>
  <c r="F51" i="16" s="1"/>
  <c r="I51" i="16"/>
  <c r="G53" i="16"/>
  <c r="G55" i="16"/>
  <c r="E55" i="16" s="1"/>
  <c r="E57" i="16"/>
  <c r="F57" i="16"/>
  <c r="G57" i="16"/>
  <c r="G60" i="16"/>
  <c r="E60" i="16" s="1"/>
  <c r="E62" i="16"/>
  <c r="F62" i="16"/>
  <c r="J62" i="16" s="1"/>
  <c r="P62" i="16" s="1"/>
  <c r="G62" i="16"/>
  <c r="N62" i="16"/>
  <c r="E64" i="16"/>
  <c r="G64" i="16"/>
  <c r="F64" i="16" s="1"/>
  <c r="H64" i="16" s="1"/>
  <c r="G66" i="16"/>
  <c r="E69" i="16"/>
  <c r="G69" i="16"/>
  <c r="F69" i="16" s="1"/>
  <c r="G71" i="16"/>
  <c r="G5" i="19"/>
  <c r="E5" i="19" s="1"/>
  <c r="G3" i="19"/>
  <c r="F3" i="19" s="1"/>
  <c r="G197" i="19"/>
  <c r="E197" i="19" s="1"/>
  <c r="G195" i="19"/>
  <c r="F195" i="19" s="1"/>
  <c r="G189" i="19"/>
  <c r="E189" i="19" s="1"/>
  <c r="G187" i="19"/>
  <c r="F187" i="19" s="1"/>
  <c r="G185" i="19"/>
  <c r="F185" i="19" s="1"/>
  <c r="G181" i="19"/>
  <c r="F181" i="19" s="1"/>
  <c r="G179" i="19"/>
  <c r="E179" i="19" s="1"/>
  <c r="G177" i="19"/>
  <c r="F177" i="19" s="1"/>
  <c r="G167" i="19"/>
  <c r="E167" i="19" s="1"/>
  <c r="G165" i="19"/>
  <c r="F165" i="19" s="1"/>
  <c r="G163" i="19"/>
  <c r="F163" i="19" s="1"/>
  <c r="G152" i="19"/>
  <c r="E152" i="19" s="1"/>
  <c r="G150" i="19"/>
  <c r="F150" i="19" s="1"/>
  <c r="G146" i="19"/>
  <c r="E146" i="19" s="1"/>
  <c r="G139" i="19"/>
  <c r="E139" i="19" s="1"/>
  <c r="G137" i="19"/>
  <c r="F137" i="19" s="1"/>
  <c r="G135" i="19"/>
  <c r="F135" i="19" s="1"/>
  <c r="G130" i="19"/>
  <c r="E130" i="19" s="1"/>
  <c r="G128" i="19"/>
  <c r="F128" i="19" s="1"/>
  <c r="G127" i="19"/>
  <c r="F127" i="19" s="1"/>
  <c r="G125" i="19"/>
  <c r="F125" i="19" s="1"/>
  <c r="G123" i="19"/>
  <c r="E123" i="19" s="1"/>
  <c r="G121" i="19"/>
  <c r="F121" i="19" s="1"/>
  <c r="G110" i="19"/>
  <c r="E110" i="19" s="1"/>
  <c r="G108" i="19"/>
  <c r="F108" i="19" s="1"/>
  <c r="G106" i="19"/>
  <c r="F106" i="19" s="1"/>
  <c r="G98" i="19"/>
  <c r="E98" i="19" s="1"/>
  <c r="G96" i="19"/>
  <c r="F96" i="19" s="1"/>
  <c r="G94" i="19"/>
  <c r="F94" i="19" s="1"/>
  <c r="G89" i="19"/>
  <c r="E89" i="19" s="1"/>
  <c r="G87" i="19"/>
  <c r="F87" i="19" s="1"/>
  <c r="G85" i="19"/>
  <c r="F85" i="19" s="1"/>
  <c r="G80" i="19"/>
  <c r="E80" i="19" s="1"/>
  <c r="G78" i="19"/>
  <c r="F78" i="19" s="1"/>
  <c r="G76" i="19"/>
  <c r="F76" i="19" s="1"/>
  <c r="G69" i="19"/>
  <c r="E69" i="19" s="1"/>
  <c r="G67" i="19"/>
  <c r="F67" i="19" s="1"/>
  <c r="G65" i="19"/>
  <c r="F65" i="19" s="1"/>
  <c r="G60" i="19"/>
  <c r="E60" i="19" s="1"/>
  <c r="G58" i="19"/>
  <c r="E58" i="19" s="1"/>
  <c r="G56" i="19"/>
  <c r="E56" i="19" s="1"/>
  <c r="G39" i="19"/>
  <c r="E39" i="19" s="1"/>
  <c r="G35" i="19"/>
  <c r="E35" i="19" s="1"/>
  <c r="G33" i="19"/>
  <c r="E33" i="19" s="1"/>
  <c r="G28" i="19"/>
  <c r="E28" i="19" s="1"/>
  <c r="G27" i="19"/>
  <c r="E27" i="19" s="1"/>
  <c r="G25" i="19"/>
  <c r="E25" i="19" s="1"/>
  <c r="G23" i="19"/>
  <c r="E23" i="19" s="1"/>
  <c r="G21" i="19"/>
  <c r="E21" i="19" s="1"/>
  <c r="G19" i="19"/>
  <c r="E19" i="19" s="1"/>
  <c r="G17" i="19"/>
  <c r="E17" i="19" s="1"/>
  <c r="G12" i="19"/>
  <c r="E12" i="19" s="1"/>
  <c r="G10" i="19"/>
  <c r="E10" i="19" s="1"/>
  <c r="G160" i="19"/>
  <c r="F160" i="19" s="1"/>
  <c r="G157" i="19"/>
  <c r="F157" i="19" s="1"/>
  <c r="G154" i="19"/>
  <c r="F154" i="19" s="1"/>
  <c r="G118" i="19"/>
  <c r="F118" i="19" s="1"/>
  <c r="G115" i="19"/>
  <c r="F115" i="19" s="1"/>
  <c r="G112" i="19"/>
  <c r="F112" i="19" s="1"/>
  <c r="G341" i="7"/>
  <c r="F341" i="7" s="1"/>
  <c r="H341" i="7" s="1"/>
  <c r="G339" i="7"/>
  <c r="G337" i="7"/>
  <c r="G334" i="7"/>
  <c r="F334" i="7" s="1"/>
  <c r="M334" i="7" s="1"/>
  <c r="G332" i="7"/>
  <c r="F332" i="7" s="1"/>
  <c r="G330" i="7"/>
  <c r="G328" i="7"/>
  <c r="E328" i="7" s="1"/>
  <c r="G327" i="7"/>
  <c r="G323" i="7"/>
  <c r="F323" i="7" s="1"/>
  <c r="L323" i="7" s="1"/>
  <c r="G321" i="7"/>
  <c r="G319" i="7"/>
  <c r="G318" i="7"/>
  <c r="F318" i="7" s="1"/>
  <c r="G315" i="7"/>
  <c r="F315" i="7" s="1"/>
  <c r="G312" i="7"/>
  <c r="G310" i="7"/>
  <c r="E310" i="7" s="1"/>
  <c r="G308" i="7"/>
  <c r="G306" i="7"/>
  <c r="F306" i="7" s="1"/>
  <c r="G304" i="7"/>
  <c r="G303" i="7"/>
  <c r="G299" i="7"/>
  <c r="F299" i="7" s="1"/>
  <c r="K299" i="7" s="1"/>
  <c r="G297" i="7"/>
  <c r="F297" i="7" s="1"/>
  <c r="G295" i="7"/>
  <c r="G293" i="7"/>
  <c r="E293" i="7" s="1"/>
  <c r="G292" i="7"/>
  <c r="G289" i="7"/>
  <c r="F289" i="7" s="1"/>
  <c r="G286" i="7"/>
  <c r="G284" i="7"/>
  <c r="G282" i="7"/>
  <c r="F282" i="7" s="1"/>
  <c r="G280" i="7"/>
  <c r="F280" i="7" s="1"/>
  <c r="G278" i="7"/>
  <c r="G275" i="7"/>
  <c r="E275" i="7" s="1"/>
  <c r="G273" i="7"/>
  <c r="E273" i="7" s="1"/>
  <c r="G271" i="7"/>
  <c r="F271" i="7" s="1"/>
  <c r="O271" i="7" s="1"/>
  <c r="G269" i="7"/>
  <c r="G267" i="7"/>
  <c r="E267" i="7" s="1"/>
  <c r="G264" i="7"/>
  <c r="E264" i="7" s="1"/>
  <c r="G262" i="7"/>
  <c r="G260" i="7"/>
  <c r="G258" i="7"/>
  <c r="G255" i="7"/>
  <c r="F255" i="7" s="1"/>
  <c r="K255" i="7" s="1"/>
  <c r="G253" i="7"/>
  <c r="E253" i="7" s="1"/>
  <c r="F253" i="7"/>
  <c r="G251" i="7"/>
  <c r="G249" i="7"/>
  <c r="E249" i="7" s="1"/>
  <c r="G248" i="7"/>
  <c r="G245" i="7"/>
  <c r="F245" i="7" s="1"/>
  <c r="G242" i="7"/>
  <c r="G240" i="7"/>
  <c r="E240" i="7" s="1"/>
  <c r="G238" i="7"/>
  <c r="F238" i="7" s="1"/>
  <c r="G237" i="7"/>
  <c r="G234" i="7"/>
  <c r="G233" i="7"/>
  <c r="E233" i="7" s="1"/>
  <c r="G229" i="7"/>
  <c r="G227" i="7"/>
  <c r="E227" i="7" s="1"/>
  <c r="G225" i="7"/>
  <c r="G223" i="7"/>
  <c r="E223" i="7" s="1"/>
  <c r="G221" i="7"/>
  <c r="F221" i="7" s="1"/>
  <c r="G218" i="7"/>
  <c r="E218" i="7" s="1"/>
  <c r="G216" i="7"/>
  <c r="G214" i="7"/>
  <c r="G213" i="7"/>
  <c r="F213" i="7" s="1"/>
  <c r="H213" i="7" s="1"/>
  <c r="G212" i="7"/>
  <c r="F212" i="7" s="1"/>
  <c r="G208" i="7"/>
  <c r="G207" i="7"/>
  <c r="E207" i="7" s="1"/>
  <c r="G203" i="7"/>
  <c r="E203" i="7" s="1"/>
  <c r="F203" i="7"/>
  <c r="G201" i="7"/>
  <c r="F201" i="7" s="1"/>
  <c r="H201" i="7" s="1"/>
  <c r="G199" i="7"/>
  <c r="G198" i="7"/>
  <c r="E198" i="7" s="1"/>
  <c r="G195" i="7"/>
  <c r="E195" i="7" s="1"/>
  <c r="G192" i="7"/>
  <c r="G191" i="7"/>
  <c r="G188" i="7"/>
  <c r="G187" i="7"/>
  <c r="F187" i="7" s="1"/>
  <c r="H187" i="7" s="1"/>
  <c r="G184" i="7"/>
  <c r="E184" i="7" s="1"/>
  <c r="F184" i="7"/>
  <c r="G182" i="7"/>
  <c r="G180" i="7"/>
  <c r="E180" i="7" s="1"/>
  <c r="G178" i="7"/>
  <c r="G177" i="7"/>
  <c r="F177" i="7" s="1"/>
  <c r="G173" i="7"/>
  <c r="G171" i="7"/>
  <c r="E171" i="7" s="1"/>
  <c r="G169" i="7"/>
  <c r="F169" i="7" s="1"/>
  <c r="G168" i="7"/>
  <c r="F168" i="7" s="1"/>
  <c r="G164" i="7"/>
  <c r="G162" i="7"/>
  <c r="E162" i="7" s="1"/>
  <c r="G160" i="7"/>
  <c r="G158" i="7"/>
  <c r="E158" i="7" s="1"/>
  <c r="G155" i="7"/>
  <c r="G154" i="7"/>
  <c r="E154" i="7" s="1"/>
  <c r="G151" i="7"/>
  <c r="G149" i="7"/>
  <c r="G148" i="7"/>
  <c r="G145" i="7"/>
  <c r="E145" i="7" s="1"/>
  <c r="G142" i="7"/>
  <c r="E142" i="7" s="1"/>
  <c r="G140" i="7"/>
  <c r="E140" i="7" s="1"/>
  <c r="G138" i="7"/>
  <c r="G136" i="7"/>
  <c r="E136" i="7" s="1"/>
  <c r="G133" i="7"/>
  <c r="G131" i="7"/>
  <c r="E131" i="7" s="1"/>
  <c r="G129" i="7"/>
  <c r="G128" i="7"/>
  <c r="E128" i="7" s="1"/>
  <c r="F128" i="7"/>
  <c r="G125" i="7"/>
  <c r="F125" i="7" s="1"/>
  <c r="G123" i="7"/>
  <c r="E123" i="7" s="1"/>
  <c r="G120" i="7"/>
  <c r="G117" i="7"/>
  <c r="E117" i="7" s="1"/>
  <c r="G115" i="7"/>
  <c r="F115" i="7" s="1"/>
  <c r="M115" i="7" s="1"/>
  <c r="G113" i="7"/>
  <c r="E113" i="7" s="1"/>
  <c r="F113" i="7"/>
  <c r="G112" i="7"/>
  <c r="G110" i="7"/>
  <c r="E110" i="7" s="1"/>
  <c r="G108" i="7"/>
  <c r="E108" i="7" s="1"/>
  <c r="G106" i="7"/>
  <c r="F106" i="7" s="1"/>
  <c r="N106" i="7" s="1"/>
  <c r="G104" i="7"/>
  <c r="G102" i="7"/>
  <c r="E102" i="7" s="1"/>
  <c r="G100" i="7"/>
  <c r="F100" i="7" s="1"/>
  <c r="G98" i="7"/>
  <c r="F98" i="7" s="1"/>
  <c r="G96" i="7"/>
  <c r="G94" i="7"/>
  <c r="E94" i="7" s="1"/>
  <c r="G92" i="7"/>
  <c r="G89" i="7"/>
  <c r="F89" i="7" s="1"/>
  <c r="G88" i="7"/>
  <c r="G85" i="7"/>
  <c r="E85" i="7" s="1"/>
  <c r="G83" i="7"/>
  <c r="G81" i="7"/>
  <c r="E81" i="7" s="1"/>
  <c r="G79" i="7"/>
  <c r="G77" i="7"/>
  <c r="E77" i="7" s="1"/>
  <c r="G75" i="7"/>
  <c r="G73" i="7"/>
  <c r="E73" i="7" s="1"/>
  <c r="G70" i="7"/>
  <c r="G68" i="7"/>
  <c r="E68" i="7" s="1"/>
  <c r="G66" i="7"/>
  <c r="E66" i="7" s="1"/>
  <c r="G64" i="7"/>
  <c r="F64" i="7" s="1"/>
  <c r="G62" i="7"/>
  <c r="G59" i="7"/>
  <c r="E59" i="7" s="1"/>
  <c r="G57" i="7"/>
  <c r="F57" i="7" s="1"/>
  <c r="M57" i="7" s="1"/>
  <c r="G55" i="7"/>
  <c r="G53" i="7"/>
  <c r="G50" i="7"/>
  <c r="E50" i="7" s="1"/>
  <c r="G48" i="7"/>
  <c r="F48" i="7" s="1"/>
  <c r="L48" i="7" s="1"/>
  <c r="Q48" i="7" s="1"/>
  <c r="G46" i="7"/>
  <c r="E46" i="7" s="1"/>
  <c r="F46" i="7"/>
  <c r="L46" i="7" s="1"/>
  <c r="G44" i="7"/>
  <c r="G42" i="7"/>
  <c r="G40" i="7"/>
  <c r="E40" i="7" s="1"/>
  <c r="F40" i="7"/>
  <c r="L40" i="7" s="1"/>
  <c r="Q40" i="7" s="1"/>
  <c r="G38" i="7"/>
  <c r="F38" i="7" s="1"/>
  <c r="G37" i="7"/>
  <c r="G33" i="7"/>
  <c r="E33" i="7" s="1"/>
  <c r="G31" i="7"/>
  <c r="G30" i="7"/>
  <c r="F30" i="7" s="1"/>
  <c r="O30" i="7" s="1"/>
  <c r="G27" i="7"/>
  <c r="G24" i="7"/>
  <c r="E24" i="7" s="1"/>
  <c r="G23" i="7"/>
  <c r="E23" i="7" s="1"/>
  <c r="G20" i="7"/>
  <c r="F20" i="7" s="1"/>
  <c r="G17" i="7"/>
  <c r="G16" i="7"/>
  <c r="E16" i="7" s="1"/>
  <c r="G13" i="7"/>
  <c r="F13" i="7" s="1"/>
  <c r="O13" i="7" s="1"/>
  <c r="G12" i="7"/>
  <c r="E12" i="7" s="1"/>
  <c r="G9" i="7"/>
  <c r="F9" i="7" s="1"/>
  <c r="G6" i="7"/>
  <c r="E6" i="7" s="1"/>
  <c r="G4" i="7"/>
  <c r="F4" i="7" s="1"/>
  <c r="M4" i="7" s="1"/>
  <c r="G116" i="9"/>
  <c r="F116" i="9" s="1"/>
  <c r="G114" i="9"/>
  <c r="F114" i="9" s="1"/>
  <c r="O114" i="9" s="1"/>
  <c r="G113" i="9"/>
  <c r="E113" i="9" s="1"/>
  <c r="G110" i="9"/>
  <c r="F110" i="9" s="1"/>
  <c r="G108" i="9"/>
  <c r="F108" i="9" s="1"/>
  <c r="G106" i="9"/>
  <c r="F106" i="9" s="1"/>
  <c r="L106" i="9" s="1"/>
  <c r="G105" i="9"/>
  <c r="E105" i="9" s="1"/>
  <c r="G102" i="9"/>
  <c r="F102" i="9" s="1"/>
  <c r="G100" i="9"/>
  <c r="F100" i="9" s="1"/>
  <c r="G98" i="9"/>
  <c r="F98" i="9" s="1"/>
  <c r="G96" i="9"/>
  <c r="E96" i="9" s="1"/>
  <c r="G94" i="9"/>
  <c r="F94" i="9" s="1"/>
  <c r="N94" i="9" s="1"/>
  <c r="G93" i="9"/>
  <c r="F93" i="9" s="1"/>
  <c r="O93" i="9" s="1"/>
  <c r="G90" i="9"/>
  <c r="F90" i="9" s="1"/>
  <c r="G89" i="9"/>
  <c r="E89" i="9" s="1"/>
  <c r="G87" i="9"/>
  <c r="F87" i="9" s="1"/>
  <c r="G85" i="9"/>
  <c r="F85" i="9" s="1"/>
  <c r="G83" i="9"/>
  <c r="F83" i="9" s="1"/>
  <c r="G82" i="9"/>
  <c r="E82" i="9" s="1"/>
  <c r="G79" i="9"/>
  <c r="F79" i="9" s="1"/>
  <c r="G77" i="9"/>
  <c r="F77" i="9" s="1"/>
  <c r="G75" i="9"/>
  <c r="F75" i="9" s="1"/>
  <c r="G73" i="9"/>
  <c r="E73" i="9" s="1"/>
  <c r="G71" i="9"/>
  <c r="F71" i="9" s="1"/>
  <c r="L71" i="9" s="1"/>
  <c r="G70" i="9"/>
  <c r="F70" i="9" s="1"/>
  <c r="M70" i="9" s="1"/>
  <c r="G67" i="9"/>
  <c r="F67" i="9" s="1"/>
  <c r="G65" i="9"/>
  <c r="E65" i="9" s="1"/>
  <c r="G63" i="9"/>
  <c r="F63" i="9" s="1"/>
  <c r="G61" i="9"/>
  <c r="F61" i="9" s="1"/>
  <c r="G60" i="9"/>
  <c r="F60" i="9" s="1"/>
  <c r="G59" i="9"/>
  <c r="E59" i="9" s="1"/>
  <c r="G55" i="9"/>
  <c r="E55" i="9" s="1"/>
  <c r="G53" i="9"/>
  <c r="F53" i="9" s="1"/>
  <c r="N53" i="9" s="1"/>
  <c r="G52" i="9"/>
  <c r="F52" i="9" s="1"/>
  <c r="O52" i="9" s="1"/>
  <c r="G49" i="9"/>
  <c r="E49" i="9" s="1"/>
  <c r="G48" i="9"/>
  <c r="F48" i="9" s="1"/>
  <c r="G47" i="9"/>
  <c r="F47" i="9" s="1"/>
  <c r="F43" i="9"/>
  <c r="G42" i="9"/>
  <c r="E42" i="9" s="1"/>
  <c r="G39" i="9"/>
  <c r="F39" i="9" s="1"/>
  <c r="L39" i="9" s="1"/>
  <c r="G37" i="9"/>
  <c r="F37" i="9" s="1"/>
  <c r="M37" i="9" s="1"/>
  <c r="G35" i="9"/>
  <c r="F35" i="9" s="1"/>
  <c r="G34" i="9"/>
  <c r="E34" i="9" s="1"/>
  <c r="G32" i="9"/>
  <c r="F32" i="9" s="1"/>
  <c r="G31" i="9"/>
  <c r="F31" i="9" s="1"/>
  <c r="G30" i="9"/>
  <c r="F30" i="9" s="1"/>
  <c r="G25" i="9"/>
  <c r="E25" i="9" s="1"/>
  <c r="G23" i="9"/>
  <c r="F23" i="9" s="1"/>
  <c r="G21" i="9"/>
  <c r="F21" i="9" s="1"/>
  <c r="G20" i="9"/>
  <c r="F20" i="9" s="1"/>
  <c r="G16" i="9"/>
  <c r="E16" i="9" s="1"/>
  <c r="G15" i="9"/>
  <c r="F15" i="9" s="1"/>
  <c r="G13" i="9"/>
  <c r="F13" i="9" s="1"/>
  <c r="G8" i="9"/>
  <c r="E8" i="9" s="1"/>
  <c r="G140" i="8"/>
  <c r="E140" i="8" s="1"/>
  <c r="G139" i="8"/>
  <c r="F139" i="8" s="1"/>
  <c r="O139" i="8" s="1"/>
  <c r="G132" i="8"/>
  <c r="F132" i="8" s="1"/>
  <c r="G131" i="8"/>
  <c r="F131" i="8" s="1"/>
  <c r="G122" i="8"/>
  <c r="E122" i="8" s="1"/>
  <c r="G120" i="8"/>
  <c r="F120" i="8" s="1"/>
  <c r="O120" i="8" s="1"/>
  <c r="G112" i="8"/>
  <c r="F112" i="8" s="1"/>
  <c r="I112" i="8" s="1"/>
  <c r="G111" i="8"/>
  <c r="F111" i="8" s="1"/>
  <c r="G104" i="8"/>
  <c r="E104" i="8" s="1"/>
  <c r="G103" i="8"/>
  <c r="F103" i="8" s="1"/>
  <c r="I103" i="8" s="1"/>
  <c r="G94" i="8"/>
  <c r="F94" i="8" s="1"/>
  <c r="G93" i="8"/>
  <c r="E93" i="8" s="1"/>
  <c r="G86" i="8"/>
  <c r="E86" i="8" s="1"/>
  <c r="G85" i="8"/>
  <c r="F85" i="8" s="1"/>
  <c r="K85" i="8" s="1"/>
  <c r="G58" i="8"/>
  <c r="F58" i="8" s="1"/>
  <c r="G56" i="8"/>
  <c r="E56" i="8" s="1"/>
  <c r="G46" i="8"/>
  <c r="E46" i="8" s="1"/>
  <c r="G45" i="8"/>
  <c r="F45" i="8" s="1"/>
  <c r="O45" i="8" s="1"/>
  <c r="G35" i="8"/>
  <c r="F35" i="8" s="1"/>
  <c r="G33" i="8"/>
  <c r="F33" i="8" s="1"/>
  <c r="G31" i="8"/>
  <c r="E31" i="8" s="1"/>
  <c r="G29" i="8"/>
  <c r="F29" i="8" s="1"/>
  <c r="O29" i="8" s="1"/>
  <c r="G25" i="8"/>
  <c r="F25" i="8" s="1"/>
  <c r="I25" i="8" s="1"/>
  <c r="G23" i="8"/>
  <c r="F23" i="8" s="1"/>
  <c r="G17" i="8"/>
  <c r="E17" i="8" s="1"/>
  <c r="G16" i="8"/>
  <c r="F16" i="8" s="1"/>
  <c r="I16" i="8" s="1"/>
  <c r="G13" i="8"/>
  <c r="F13" i="8" s="1"/>
  <c r="G11" i="8"/>
  <c r="F11" i="8" s="1"/>
  <c r="O11" i="8" s="1"/>
  <c r="G4" i="8"/>
  <c r="E4" i="8" s="1"/>
  <c r="F4" i="8"/>
  <c r="L4" i="8" s="1"/>
  <c r="G118" i="8"/>
  <c r="F118" i="8" s="1"/>
  <c r="G96" i="8"/>
  <c r="F96" i="8" s="1"/>
  <c r="G82" i="8"/>
  <c r="E82" i="8" s="1"/>
  <c r="G68" i="8"/>
  <c r="F68" i="8" s="1"/>
  <c r="G62" i="8"/>
  <c r="E62" i="8" s="1"/>
  <c r="G57" i="8"/>
  <c r="F57" i="8" s="1"/>
  <c r="G50" i="8"/>
  <c r="E50" i="8" s="1"/>
  <c r="G40" i="8"/>
  <c r="F40" i="8" s="1"/>
  <c r="G27" i="8"/>
  <c r="E27" i="8" s="1"/>
  <c r="G21" i="8"/>
  <c r="F21" i="8" s="1"/>
  <c r="G9" i="8"/>
  <c r="E9" i="8" s="1"/>
  <c r="G102" i="6"/>
  <c r="F102" i="6" s="1"/>
  <c r="G68" i="6"/>
  <c r="F68" i="6" s="1"/>
  <c r="G32" i="6"/>
  <c r="F32" i="6" s="1"/>
  <c r="G121" i="7"/>
  <c r="F121" i="7" s="1"/>
  <c r="F40" i="16" l="1"/>
  <c r="N40" i="16" s="1"/>
  <c r="E29" i="16"/>
  <c r="F27" i="16"/>
  <c r="E14" i="16"/>
  <c r="F60" i="16"/>
  <c r="E51" i="16"/>
  <c r="M29" i="16"/>
  <c r="E9" i="16"/>
  <c r="F7" i="16"/>
  <c r="Q46" i="6"/>
  <c r="E259" i="15"/>
  <c r="F268" i="15"/>
  <c r="M268" i="15" s="1"/>
  <c r="M127" i="15"/>
  <c r="L199" i="12"/>
  <c r="Q199" i="12" s="1"/>
  <c r="E11" i="12"/>
  <c r="F30" i="12"/>
  <c r="J30" i="12" s="1"/>
  <c r="I184" i="12"/>
  <c r="E190" i="12"/>
  <c r="F95" i="12"/>
  <c r="O95" i="12" s="1"/>
  <c r="F144" i="12"/>
  <c r="O144" i="12" s="1"/>
  <c r="K184" i="12"/>
  <c r="F158" i="7"/>
  <c r="F23" i="7"/>
  <c r="M23" i="7" s="1"/>
  <c r="F110" i="7"/>
  <c r="O110" i="7" s="1"/>
  <c r="F123" i="7"/>
  <c r="M123" i="7" s="1"/>
  <c r="F310" i="7"/>
  <c r="E318" i="7"/>
  <c r="P121" i="10"/>
  <c r="P20" i="1"/>
  <c r="P28" i="1"/>
  <c r="Q78" i="1"/>
  <c r="P12" i="1"/>
  <c r="E360" i="19"/>
  <c r="P98" i="10"/>
  <c r="P135" i="10"/>
  <c r="P65" i="10"/>
  <c r="Q65" i="10"/>
  <c r="Q121" i="10"/>
  <c r="P86" i="10"/>
  <c r="Q34" i="6"/>
  <c r="Q65" i="6"/>
  <c r="Q78" i="6"/>
  <c r="Q88" i="6"/>
  <c r="H255" i="7"/>
  <c r="F12" i="7"/>
  <c r="I12" i="7" s="1"/>
  <c r="F73" i="7"/>
  <c r="F195" i="7"/>
  <c r="E201" i="7"/>
  <c r="E282" i="7"/>
  <c r="F66" i="7"/>
  <c r="H66" i="7" s="1"/>
  <c r="F77" i="7"/>
  <c r="N77" i="7" s="1"/>
  <c r="F140" i="7"/>
  <c r="N140" i="7" s="1"/>
  <c r="F180" i="7"/>
  <c r="E213" i="7"/>
  <c r="F218" i="7"/>
  <c r="M218" i="7" s="1"/>
  <c r="F273" i="7"/>
  <c r="L273" i="7" s="1"/>
  <c r="I187" i="7"/>
  <c r="J213" i="7"/>
  <c r="P213" i="7" s="1"/>
  <c r="F81" i="7"/>
  <c r="M81" i="7" s="1"/>
  <c r="F223" i="7"/>
  <c r="F32" i="12"/>
  <c r="O32" i="12" s="1"/>
  <c r="E44" i="12"/>
  <c r="F24" i="12"/>
  <c r="O24" i="12" s="1"/>
  <c r="E88" i="12"/>
  <c r="F156" i="12"/>
  <c r="I156" i="12" s="1"/>
  <c r="F219" i="12"/>
  <c r="I219" i="12" s="1"/>
  <c r="E243" i="12"/>
  <c r="I121" i="12"/>
  <c r="J121" i="12"/>
  <c r="P121" i="12" s="1"/>
  <c r="E121" i="12"/>
  <c r="E188" i="12"/>
  <c r="E199" i="12"/>
  <c r="L210" i="12"/>
  <c r="Q210" i="12" s="1"/>
  <c r="K261" i="12"/>
  <c r="Q261" i="12" s="1"/>
  <c r="I261" i="12"/>
  <c r="N11" i="12"/>
  <c r="F19" i="12"/>
  <c r="K19" i="12" s="1"/>
  <c r="F46" i="12"/>
  <c r="O46" i="12" s="1"/>
  <c r="F70" i="12"/>
  <c r="K70" i="12" s="1"/>
  <c r="E149" i="12"/>
  <c r="F169" i="12"/>
  <c r="I169" i="12" s="1"/>
  <c r="E180" i="12"/>
  <c r="E69" i="13"/>
  <c r="E20" i="13"/>
  <c r="E26" i="13"/>
  <c r="E48" i="13"/>
  <c r="F65" i="13"/>
  <c r="N65" i="13" s="1"/>
  <c r="F75" i="13"/>
  <c r="J75" i="13" s="1"/>
  <c r="E136" i="13"/>
  <c r="F12" i="13"/>
  <c r="L12" i="13" s="1"/>
  <c r="E18" i="13"/>
  <c r="E102" i="13"/>
  <c r="E142" i="13"/>
  <c r="E55" i="13"/>
  <c r="K63" i="13"/>
  <c r="K20" i="13"/>
  <c r="K122" i="13"/>
  <c r="Q122" i="13" s="1"/>
  <c r="O20" i="13"/>
  <c r="F57" i="13"/>
  <c r="J57" i="13" s="1"/>
  <c r="E63" i="13"/>
  <c r="E83" i="13"/>
  <c r="F112" i="13"/>
  <c r="J112" i="13" s="1"/>
  <c r="I71" i="13"/>
  <c r="H55" i="13"/>
  <c r="H63" i="13"/>
  <c r="O75" i="13"/>
  <c r="P75" i="13" s="1"/>
  <c r="H87" i="13"/>
  <c r="O106" i="13"/>
  <c r="I36" i="13"/>
  <c r="K55" i="13"/>
  <c r="I63" i="13"/>
  <c r="E71" i="13"/>
  <c r="E104" i="13"/>
  <c r="E128" i="13"/>
  <c r="M18" i="13"/>
  <c r="H18" i="13"/>
  <c r="N18" i="13"/>
  <c r="I18" i="13"/>
  <c r="O14" i="13"/>
  <c r="I14" i="13"/>
  <c r="H14" i="13"/>
  <c r="F10" i="13"/>
  <c r="M10" i="13" s="1"/>
  <c r="O55" i="13"/>
  <c r="F165" i="13"/>
  <c r="E172" i="13"/>
  <c r="E40" i="13"/>
  <c r="E67" i="13"/>
  <c r="E120" i="13"/>
  <c r="E14" i="13"/>
  <c r="I55" i="13"/>
  <c r="O63" i="13"/>
  <c r="K71" i="13"/>
  <c r="E85" i="13"/>
  <c r="O87" i="13"/>
  <c r="H106" i="13"/>
  <c r="F116" i="13"/>
  <c r="J116" i="13" s="1"/>
  <c r="E87" i="14"/>
  <c r="F45" i="14"/>
  <c r="O45" i="14" s="1"/>
  <c r="O128" i="14"/>
  <c r="I128" i="14"/>
  <c r="E29" i="14"/>
  <c r="E128" i="14"/>
  <c r="I87" i="14"/>
  <c r="F138" i="14"/>
  <c r="J138" i="14" s="1"/>
  <c r="H200" i="15"/>
  <c r="K212" i="15"/>
  <c r="I25" i="15"/>
  <c r="E52" i="15"/>
  <c r="J64" i="15"/>
  <c r="P64" i="15" s="1"/>
  <c r="I144" i="15"/>
  <c r="E172" i="15"/>
  <c r="I200" i="15"/>
  <c r="O212" i="15"/>
  <c r="F238" i="15"/>
  <c r="J238" i="15" s="1"/>
  <c r="E245" i="15"/>
  <c r="M80" i="15"/>
  <c r="F8" i="15"/>
  <c r="O8" i="15" s="1"/>
  <c r="E80" i="15"/>
  <c r="F171" i="15"/>
  <c r="K171" i="15" s="1"/>
  <c r="E200" i="15"/>
  <c r="K200" i="15"/>
  <c r="E212" i="15"/>
  <c r="E301" i="15"/>
  <c r="L199" i="15"/>
  <c r="Q199" i="15" s="1"/>
  <c r="J199" i="15"/>
  <c r="J134" i="15"/>
  <c r="H158" i="15"/>
  <c r="E126" i="15"/>
  <c r="K158" i="15"/>
  <c r="K186" i="15"/>
  <c r="E199" i="15"/>
  <c r="E211" i="15"/>
  <c r="E310" i="15"/>
  <c r="E326" i="15"/>
  <c r="H54" i="15"/>
  <c r="M117" i="15"/>
  <c r="H186" i="15"/>
  <c r="K54" i="15"/>
  <c r="E54" i="15"/>
  <c r="O54" i="15"/>
  <c r="H127" i="15"/>
  <c r="N151" i="15"/>
  <c r="E158" i="15"/>
  <c r="O158" i="15"/>
  <c r="H172" i="15"/>
  <c r="E186" i="15"/>
  <c r="O186" i="15"/>
  <c r="O200" i="15"/>
  <c r="H212" i="15"/>
  <c r="L226" i="15"/>
  <c r="F254" i="15"/>
  <c r="O254" i="15" s="1"/>
  <c r="Q48" i="18"/>
  <c r="P65" i="18"/>
  <c r="Q34" i="18"/>
  <c r="Q46" i="18"/>
  <c r="Q54" i="18"/>
  <c r="P12" i="18"/>
  <c r="P46" i="18"/>
  <c r="P54" i="18"/>
  <c r="P34" i="18"/>
  <c r="P26" i="18"/>
  <c r="P20" i="18"/>
  <c r="P88" i="18"/>
  <c r="F489" i="19"/>
  <c r="F37" i="19"/>
  <c r="Q50" i="20"/>
  <c r="Q17" i="20"/>
  <c r="Q97" i="1"/>
  <c r="P10" i="1"/>
  <c r="Q48" i="1"/>
  <c r="Q58" i="1"/>
  <c r="Q38" i="1"/>
  <c r="Q87" i="1"/>
  <c r="P151" i="10"/>
  <c r="Q133" i="10"/>
  <c r="P165" i="10"/>
  <c r="P163" i="10"/>
  <c r="Q165" i="10"/>
  <c r="P152" i="10"/>
  <c r="Q152" i="10"/>
  <c r="P133" i="10"/>
  <c r="P14" i="4"/>
  <c r="P30" i="4"/>
  <c r="Q38" i="5"/>
  <c r="P30" i="5"/>
  <c r="Q45" i="5"/>
  <c r="Q30" i="5"/>
  <c r="P120" i="6"/>
  <c r="P157" i="6"/>
  <c r="P128" i="6"/>
  <c r="P145" i="6"/>
  <c r="P165" i="6"/>
  <c r="P137" i="6"/>
  <c r="P147" i="6"/>
  <c r="Q120" i="6"/>
  <c r="Q157" i="6"/>
  <c r="P135" i="6"/>
  <c r="P155" i="6"/>
  <c r="Q110" i="6"/>
  <c r="Q106" i="6"/>
  <c r="Q128" i="6"/>
  <c r="Q145" i="6"/>
  <c r="Q165" i="6"/>
  <c r="Q137" i="6"/>
  <c r="Q147" i="6"/>
  <c r="Q116" i="6"/>
  <c r="Q135" i="6"/>
  <c r="Q155" i="6"/>
  <c r="P130" i="6"/>
  <c r="P167" i="6"/>
  <c r="Q130" i="6"/>
  <c r="Q167" i="6"/>
  <c r="E32" i="6"/>
  <c r="P87" i="20"/>
  <c r="Q35" i="20"/>
  <c r="L53" i="20"/>
  <c r="P41" i="20"/>
  <c r="P83" i="20"/>
  <c r="P79" i="20"/>
  <c r="Q71" i="20"/>
  <c r="Q79" i="20"/>
  <c r="P65" i="20"/>
  <c r="P89" i="20"/>
  <c r="P25" i="20"/>
  <c r="P23" i="20"/>
  <c r="H53" i="20"/>
  <c r="J53" i="20"/>
  <c r="I53" i="20"/>
  <c r="K53" i="20"/>
  <c r="Q53" i="20" s="1"/>
  <c r="O53" i="20"/>
  <c r="P39" i="20"/>
  <c r="M53" i="20"/>
  <c r="Q10" i="20"/>
  <c r="Q85" i="20"/>
  <c r="O77" i="20"/>
  <c r="K77" i="20"/>
  <c r="N77" i="20"/>
  <c r="J77" i="20"/>
  <c r="M77" i="20"/>
  <c r="I77" i="20"/>
  <c r="H77" i="20"/>
  <c r="L77" i="20"/>
  <c r="Q77" i="20" s="1"/>
  <c r="M61" i="20"/>
  <c r="I61" i="20"/>
  <c r="O61" i="20"/>
  <c r="K61" i="20"/>
  <c r="L61" i="20"/>
  <c r="H61" i="20"/>
  <c r="N61" i="20"/>
  <c r="J61" i="20"/>
  <c r="P8" i="20"/>
  <c r="P16" i="20"/>
  <c r="P48" i="20"/>
  <c r="P71" i="20"/>
  <c r="L93" i="20"/>
  <c r="Q93" i="20" s="1"/>
  <c r="H93" i="20"/>
  <c r="O93" i="20"/>
  <c r="K93" i="20"/>
  <c r="N93" i="20"/>
  <c r="J93" i="20"/>
  <c r="M93" i="20"/>
  <c r="I93" i="20"/>
  <c r="L69" i="20"/>
  <c r="Q69" i="20" s="1"/>
  <c r="H69" i="20"/>
  <c r="O69" i="20"/>
  <c r="K69" i="20"/>
  <c r="N69" i="20"/>
  <c r="J69" i="20"/>
  <c r="I69" i="20"/>
  <c r="M69" i="20"/>
  <c r="P10" i="20"/>
  <c r="E267" i="19"/>
  <c r="E310" i="19"/>
  <c r="E429" i="19"/>
  <c r="E451" i="19"/>
  <c r="F470" i="19"/>
  <c r="N470" i="19" s="1"/>
  <c r="E313" i="19"/>
  <c r="F383" i="19"/>
  <c r="E399" i="19"/>
  <c r="F274" i="19"/>
  <c r="O274" i="19" s="1"/>
  <c r="F366" i="19"/>
  <c r="K366" i="19" s="1"/>
  <c r="E233" i="19"/>
  <c r="E350" i="19"/>
  <c r="E458" i="19"/>
  <c r="E338" i="19"/>
  <c r="E376" i="19"/>
  <c r="E482" i="19"/>
  <c r="F368" i="19"/>
  <c r="K368" i="19" s="1"/>
  <c r="E389" i="19"/>
  <c r="E463" i="19"/>
  <c r="E292" i="19"/>
  <c r="E316" i="19"/>
  <c r="E406" i="19"/>
  <c r="E47" i="19"/>
  <c r="E329" i="19"/>
  <c r="E422" i="19"/>
  <c r="I454" i="19"/>
  <c r="F201" i="19"/>
  <c r="K201" i="19" s="1"/>
  <c r="E332" i="19"/>
  <c r="M389" i="19"/>
  <c r="F442" i="19"/>
  <c r="J442" i="19" s="1"/>
  <c r="K454" i="19"/>
  <c r="E222" i="19"/>
  <c r="E259" i="19"/>
  <c r="E286" i="19"/>
  <c r="F437" i="19"/>
  <c r="N437" i="19" s="1"/>
  <c r="E478" i="19"/>
  <c r="F50" i="19"/>
  <c r="F241" i="19"/>
  <c r="F280" i="19"/>
  <c r="F297" i="19"/>
  <c r="E326" i="19"/>
  <c r="E347" i="19"/>
  <c r="E373" i="19"/>
  <c r="E396" i="19"/>
  <c r="E419" i="19"/>
  <c r="E439" i="19"/>
  <c r="E475" i="19"/>
  <c r="E507" i="19"/>
  <c r="E217" i="19"/>
  <c r="E249" i="19"/>
  <c r="E283" i="19"/>
  <c r="E307" i="19"/>
  <c r="E319" i="19"/>
  <c r="E341" i="19"/>
  <c r="E363" i="19"/>
  <c r="E386" i="19"/>
  <c r="E409" i="19"/>
  <c r="E432" i="19"/>
  <c r="E465" i="19"/>
  <c r="E500" i="19"/>
  <c r="I412" i="19"/>
  <c r="M478" i="19"/>
  <c r="E356" i="19"/>
  <c r="K389" i="19"/>
  <c r="E461" i="19"/>
  <c r="E480" i="19"/>
  <c r="E496" i="19"/>
  <c r="O480" i="19"/>
  <c r="H480" i="19"/>
  <c r="L480" i="19"/>
  <c r="E325" i="19"/>
  <c r="F391" i="19"/>
  <c r="N391" i="19" s="1"/>
  <c r="F404" i="19"/>
  <c r="O404" i="19" s="1"/>
  <c r="K412" i="19"/>
  <c r="I435" i="19"/>
  <c r="E454" i="19"/>
  <c r="F302" i="19"/>
  <c r="K302" i="19" s="1"/>
  <c r="E346" i="19"/>
  <c r="E412" i="19"/>
  <c r="F427" i="19"/>
  <c r="I427" i="19" s="1"/>
  <c r="K435" i="19"/>
  <c r="F456" i="19"/>
  <c r="L456" i="19" s="1"/>
  <c r="H463" i="19"/>
  <c r="F487" i="19"/>
  <c r="I487" i="19" s="1"/>
  <c r="F505" i="19"/>
  <c r="M505" i="19" s="1"/>
  <c r="E276" i="19"/>
  <c r="F344" i="19"/>
  <c r="K344" i="19" s="1"/>
  <c r="F381" i="19"/>
  <c r="O381" i="19" s="1"/>
  <c r="F414" i="19"/>
  <c r="I414" i="19" s="1"/>
  <c r="E435" i="19"/>
  <c r="L463" i="19"/>
  <c r="E498" i="19"/>
  <c r="M276" i="19"/>
  <c r="O332" i="19"/>
  <c r="K332" i="19"/>
  <c r="N332" i="19"/>
  <c r="J332" i="19"/>
  <c r="O356" i="19"/>
  <c r="K356" i="19"/>
  <c r="N356" i="19"/>
  <c r="J356" i="19"/>
  <c r="M356" i="19"/>
  <c r="F425" i="19"/>
  <c r="E425" i="19"/>
  <c r="L461" i="19"/>
  <c r="Q461" i="19" s="1"/>
  <c r="H461" i="19"/>
  <c r="O461" i="19"/>
  <c r="K461" i="19"/>
  <c r="N461" i="19"/>
  <c r="J461" i="19"/>
  <c r="M461" i="19"/>
  <c r="I461" i="19"/>
  <c r="F485" i="19"/>
  <c r="E485" i="19"/>
  <c r="H276" i="19"/>
  <c r="N325" i="19"/>
  <c r="H332" i="19"/>
  <c r="N346" i="19"/>
  <c r="H356" i="19"/>
  <c r="F402" i="19"/>
  <c r="E402" i="19"/>
  <c r="L496" i="19"/>
  <c r="Q496" i="19" s="1"/>
  <c r="H496" i="19"/>
  <c r="O496" i="19"/>
  <c r="K496" i="19"/>
  <c r="N496" i="19"/>
  <c r="J496" i="19"/>
  <c r="M496" i="19"/>
  <c r="I496" i="19"/>
  <c r="I332" i="19"/>
  <c r="I356" i="19"/>
  <c r="F379" i="19"/>
  <c r="E379" i="19"/>
  <c r="O276" i="19"/>
  <c r="K276" i="19"/>
  <c r="N276" i="19"/>
  <c r="J276" i="19"/>
  <c r="L325" i="19"/>
  <c r="Q325" i="19" s="1"/>
  <c r="H325" i="19"/>
  <c r="O325" i="19"/>
  <c r="K325" i="19"/>
  <c r="M325" i="19"/>
  <c r="M332" i="19"/>
  <c r="L346" i="19"/>
  <c r="H346" i="19"/>
  <c r="O346" i="19"/>
  <c r="K346" i="19"/>
  <c r="M346" i="19"/>
  <c r="F199" i="19"/>
  <c r="E199" i="19"/>
  <c r="L276" i="19"/>
  <c r="F300" i="19"/>
  <c r="E300" i="19"/>
  <c r="J325" i="19"/>
  <c r="L332" i="19"/>
  <c r="Q332" i="19" s="1"/>
  <c r="F334" i="19"/>
  <c r="E334" i="19"/>
  <c r="J346" i="19"/>
  <c r="P346" i="19" s="1"/>
  <c r="L356" i="19"/>
  <c r="Q356" i="19" s="1"/>
  <c r="F358" i="19"/>
  <c r="E358" i="19"/>
  <c r="F440" i="19"/>
  <c r="E440" i="19"/>
  <c r="O498" i="19"/>
  <c r="K498" i="19"/>
  <c r="N498" i="19"/>
  <c r="J498" i="19"/>
  <c r="M498" i="19"/>
  <c r="I498" i="19"/>
  <c r="F503" i="19"/>
  <c r="E503" i="19"/>
  <c r="N389" i="19"/>
  <c r="J389" i="19"/>
  <c r="L389" i="19"/>
  <c r="Q389" i="19" s="1"/>
  <c r="H389" i="19"/>
  <c r="O389" i="19"/>
  <c r="N412" i="19"/>
  <c r="J412" i="19"/>
  <c r="L412" i="19"/>
  <c r="Q412" i="19" s="1"/>
  <c r="H412" i="19"/>
  <c r="O412" i="19"/>
  <c r="N435" i="19"/>
  <c r="J435" i="19"/>
  <c r="L435" i="19"/>
  <c r="Q435" i="19" s="1"/>
  <c r="H435" i="19"/>
  <c r="O435" i="19"/>
  <c r="N454" i="19"/>
  <c r="J454" i="19"/>
  <c r="L454" i="19"/>
  <c r="Q454" i="19" s="1"/>
  <c r="H454" i="19"/>
  <c r="O454" i="19"/>
  <c r="F468" i="19"/>
  <c r="E468" i="19"/>
  <c r="L478" i="19"/>
  <c r="Q478" i="19" s="1"/>
  <c r="H478" i="19"/>
  <c r="O478" i="19"/>
  <c r="K478" i="19"/>
  <c r="N478" i="19"/>
  <c r="J478" i="19"/>
  <c r="H498" i="19"/>
  <c r="L498" i="19"/>
  <c r="I463" i="19"/>
  <c r="M463" i="19"/>
  <c r="I480" i="19"/>
  <c r="M480" i="19"/>
  <c r="J463" i="19"/>
  <c r="P463" i="19" s="1"/>
  <c r="N463" i="19"/>
  <c r="J480" i="19"/>
  <c r="N480" i="19"/>
  <c r="K463" i="19"/>
  <c r="K480" i="19"/>
  <c r="E135" i="19"/>
  <c r="F146" i="19"/>
  <c r="M146" i="19" s="1"/>
  <c r="F17" i="19"/>
  <c r="M17" i="19" s="1"/>
  <c r="F23" i="19"/>
  <c r="M23" i="19" s="1"/>
  <c r="E181" i="19"/>
  <c r="F89" i="19"/>
  <c r="M89" i="19" s="1"/>
  <c r="F98" i="19"/>
  <c r="M98" i="19" s="1"/>
  <c r="F110" i="19"/>
  <c r="M110" i="19" s="1"/>
  <c r="F33" i="19"/>
  <c r="M33" i="19" s="1"/>
  <c r="F60" i="19"/>
  <c r="M60" i="19" s="1"/>
  <c r="F69" i="19"/>
  <c r="M69" i="19" s="1"/>
  <c r="F27" i="19"/>
  <c r="M27" i="19" s="1"/>
  <c r="F56" i="19"/>
  <c r="H56" i="19" s="1"/>
  <c r="O85" i="19"/>
  <c r="H85" i="19"/>
  <c r="I85" i="19"/>
  <c r="E85" i="19"/>
  <c r="E154" i="19"/>
  <c r="F10" i="19"/>
  <c r="M10" i="19" s="1"/>
  <c r="F123" i="19"/>
  <c r="M123" i="19" s="1"/>
  <c r="O94" i="19"/>
  <c r="L94" i="19"/>
  <c r="Q94" i="19" s="1"/>
  <c r="H94" i="19"/>
  <c r="O185" i="19"/>
  <c r="L185" i="19"/>
  <c r="Q185" i="19" s="1"/>
  <c r="H185" i="19"/>
  <c r="L125" i="19"/>
  <c r="M125" i="19"/>
  <c r="I125" i="19"/>
  <c r="O163" i="19"/>
  <c r="H163" i="19"/>
  <c r="L163" i="19"/>
  <c r="Q163" i="19" s="1"/>
  <c r="O135" i="19"/>
  <c r="H135" i="19"/>
  <c r="L135" i="19"/>
  <c r="L181" i="19"/>
  <c r="I181" i="19"/>
  <c r="M181" i="19"/>
  <c r="L85" i="19"/>
  <c r="E163" i="19"/>
  <c r="E185" i="19"/>
  <c r="F5" i="19"/>
  <c r="M5" i="19" s="1"/>
  <c r="F12" i="19"/>
  <c r="M12" i="19" s="1"/>
  <c r="F80" i="19"/>
  <c r="M80" i="19" s="1"/>
  <c r="M85" i="19"/>
  <c r="E94" i="19"/>
  <c r="E106" i="19"/>
  <c r="E125" i="19"/>
  <c r="F130" i="19"/>
  <c r="M130" i="19" s="1"/>
  <c r="F139" i="19"/>
  <c r="M139" i="19" s="1"/>
  <c r="F179" i="19"/>
  <c r="M179" i="19" s="1"/>
  <c r="F197" i="19"/>
  <c r="M197" i="19" s="1"/>
  <c r="F21" i="19"/>
  <c r="M21" i="19" s="1"/>
  <c r="F25" i="19"/>
  <c r="M25" i="19" s="1"/>
  <c r="F28" i="19"/>
  <c r="M28" i="19" s="1"/>
  <c r="F35" i="19"/>
  <c r="M35" i="19" s="1"/>
  <c r="F39" i="19"/>
  <c r="M39" i="19" s="1"/>
  <c r="F58" i="19"/>
  <c r="M58" i="19" s="1"/>
  <c r="E76" i="19"/>
  <c r="E127" i="19"/>
  <c r="F152" i="19"/>
  <c r="M152" i="19" s="1"/>
  <c r="F167" i="19"/>
  <c r="M167" i="19" s="1"/>
  <c r="F189" i="19"/>
  <c r="M189" i="19" s="1"/>
  <c r="N149" i="12"/>
  <c r="I149" i="12"/>
  <c r="K180" i="12"/>
  <c r="J180" i="12"/>
  <c r="P180" i="12" s="1"/>
  <c r="L208" i="12"/>
  <c r="N208" i="12"/>
  <c r="H208" i="12"/>
  <c r="M208" i="12"/>
  <c r="I208" i="12"/>
  <c r="O13" i="12"/>
  <c r="M13" i="12"/>
  <c r="H13" i="12"/>
  <c r="L13" i="12"/>
  <c r="I13" i="12"/>
  <c r="J88" i="12"/>
  <c r="I88" i="12"/>
  <c r="L182" i="12"/>
  <c r="M182" i="12"/>
  <c r="I182" i="12"/>
  <c r="N182" i="12"/>
  <c r="H182" i="12"/>
  <c r="M190" i="12"/>
  <c r="I190" i="12"/>
  <c r="N190" i="12"/>
  <c r="H190" i="12"/>
  <c r="L190" i="12"/>
  <c r="I44" i="12"/>
  <c r="N44" i="12"/>
  <c r="J44" i="12"/>
  <c r="L158" i="12"/>
  <c r="N158" i="12"/>
  <c r="M158" i="12"/>
  <c r="I158" i="12"/>
  <c r="H158" i="12"/>
  <c r="K243" i="12"/>
  <c r="J243" i="12"/>
  <c r="P243" i="12" s="1"/>
  <c r="O188" i="12"/>
  <c r="K188" i="12"/>
  <c r="L245" i="12"/>
  <c r="N245" i="12"/>
  <c r="H245" i="12"/>
  <c r="M245" i="12"/>
  <c r="I245" i="12"/>
  <c r="M24" i="12"/>
  <c r="F6" i="12"/>
  <c r="J6" i="12" s="1"/>
  <c r="I63" i="12"/>
  <c r="F125" i="12"/>
  <c r="K125" i="12" s="1"/>
  <c r="E129" i="12"/>
  <c r="F136" i="12"/>
  <c r="H136" i="12" s="1"/>
  <c r="I140" i="12"/>
  <c r="E158" i="12"/>
  <c r="E160" i="12"/>
  <c r="N169" i="12"/>
  <c r="E182" i="12"/>
  <c r="E184" i="12"/>
  <c r="E208" i="12"/>
  <c r="E210" i="12"/>
  <c r="H219" i="12"/>
  <c r="N219" i="12"/>
  <c r="E245" i="12"/>
  <c r="E261" i="12"/>
  <c r="L169" i="12"/>
  <c r="L219" i="12"/>
  <c r="M219" i="12"/>
  <c r="I11" i="12"/>
  <c r="F59" i="12"/>
  <c r="H59" i="12" s="1"/>
  <c r="J78" i="12"/>
  <c r="F92" i="12"/>
  <c r="H92" i="12" s="1"/>
  <c r="F108" i="12"/>
  <c r="N108" i="12" s="1"/>
  <c r="F152" i="12"/>
  <c r="I152" i="12" s="1"/>
  <c r="F205" i="12"/>
  <c r="M205" i="12" s="1"/>
  <c r="L22" i="12"/>
  <c r="Q22" i="12" s="1"/>
  <c r="H22" i="12"/>
  <c r="O22" i="12"/>
  <c r="K22" i="12"/>
  <c r="M22" i="12"/>
  <c r="F26" i="12"/>
  <c r="E26" i="12"/>
  <c r="F68" i="12"/>
  <c r="E68" i="12"/>
  <c r="F90" i="12"/>
  <c r="E90" i="12"/>
  <c r="K95" i="12"/>
  <c r="M95" i="12"/>
  <c r="H95" i="12"/>
  <c r="N95" i="12"/>
  <c r="F123" i="12"/>
  <c r="E123" i="12"/>
  <c r="O129" i="12"/>
  <c r="K129" i="12"/>
  <c r="M129" i="12"/>
  <c r="H129" i="12"/>
  <c r="L129" i="12"/>
  <c r="Q129" i="12" s="1"/>
  <c r="N129" i="12"/>
  <c r="F151" i="12"/>
  <c r="E151" i="12"/>
  <c r="I19" i="12"/>
  <c r="L19" i="12"/>
  <c r="Q19" i="12" s="1"/>
  <c r="L30" i="12"/>
  <c r="Q30" i="12" s="1"/>
  <c r="H30" i="12"/>
  <c r="M30" i="12"/>
  <c r="M70" i="12"/>
  <c r="F86" i="12"/>
  <c r="E86" i="12"/>
  <c r="F138" i="12"/>
  <c r="E138" i="12"/>
  <c r="F146" i="12"/>
  <c r="E146" i="12"/>
  <c r="N156" i="12"/>
  <c r="O156" i="12"/>
  <c r="F167" i="12"/>
  <c r="E167" i="12"/>
  <c r="E212" i="12"/>
  <c r="F212" i="12"/>
  <c r="F221" i="12"/>
  <c r="E221" i="12"/>
  <c r="F4" i="12"/>
  <c r="E4" i="12"/>
  <c r="I22" i="12"/>
  <c r="F28" i="12"/>
  <c r="N30" i="12"/>
  <c r="L44" i="12"/>
  <c r="Q44" i="12" s="1"/>
  <c r="H44" i="12"/>
  <c r="O44" i="12"/>
  <c r="K44" i="12"/>
  <c r="M44" i="12"/>
  <c r="F48" i="12"/>
  <c r="E48" i="12"/>
  <c r="O63" i="12"/>
  <c r="P63" i="12" s="1"/>
  <c r="K63" i="12"/>
  <c r="M63" i="12"/>
  <c r="H63" i="12"/>
  <c r="L63" i="12"/>
  <c r="N63" i="12"/>
  <c r="F76" i="12"/>
  <c r="E76" i="12"/>
  <c r="O88" i="12"/>
  <c r="K88" i="12"/>
  <c r="M88" i="12"/>
  <c r="H88" i="12"/>
  <c r="L88" i="12"/>
  <c r="N88" i="12"/>
  <c r="I95" i="12"/>
  <c r="F106" i="12"/>
  <c r="E106" i="12"/>
  <c r="O121" i="12"/>
  <c r="K121" i="12"/>
  <c r="M121" i="12"/>
  <c r="H121" i="12"/>
  <c r="L121" i="12"/>
  <c r="Q121" i="12" s="1"/>
  <c r="N121" i="12"/>
  <c r="I129" i="12"/>
  <c r="F131" i="12"/>
  <c r="E131" i="12"/>
  <c r="O140" i="12"/>
  <c r="K140" i="12"/>
  <c r="M140" i="12"/>
  <c r="H140" i="12"/>
  <c r="L140" i="12"/>
  <c r="Q140" i="12" s="1"/>
  <c r="N140" i="12"/>
  <c r="O74" i="12"/>
  <c r="K74" i="12"/>
  <c r="M74" i="12"/>
  <c r="H74" i="12"/>
  <c r="L74" i="12"/>
  <c r="N74" i="12"/>
  <c r="F142" i="12"/>
  <c r="E142" i="12"/>
  <c r="N22" i="12"/>
  <c r="F37" i="12"/>
  <c r="E37" i="12"/>
  <c r="F61" i="12"/>
  <c r="E61" i="12"/>
  <c r="M92" i="12"/>
  <c r="I92" i="12"/>
  <c r="N92" i="12"/>
  <c r="L92" i="12"/>
  <c r="F110" i="12"/>
  <c r="E110" i="12"/>
  <c r="N144" i="12"/>
  <c r="H144" i="12"/>
  <c r="L11" i="12"/>
  <c r="Q11" i="12" s="1"/>
  <c r="H11" i="12"/>
  <c r="O11" i="12"/>
  <c r="P11" i="12" s="1"/>
  <c r="K11" i="12"/>
  <c r="M11" i="12"/>
  <c r="F15" i="12"/>
  <c r="E15" i="12"/>
  <c r="J19" i="12"/>
  <c r="J22" i="12"/>
  <c r="I30" i="12"/>
  <c r="F39" i="12"/>
  <c r="F72" i="12"/>
  <c r="E72" i="12"/>
  <c r="J74" i="12"/>
  <c r="M78" i="12"/>
  <c r="I78" i="12"/>
  <c r="N78" i="12"/>
  <c r="H78" i="12"/>
  <c r="L78" i="12"/>
  <c r="Q78" i="12" s="1"/>
  <c r="O78" i="12"/>
  <c r="J92" i="12"/>
  <c r="F93" i="12"/>
  <c r="E93" i="12"/>
  <c r="J95" i="12"/>
  <c r="P95" i="12" s="1"/>
  <c r="I108" i="12"/>
  <c r="J125" i="12"/>
  <c r="P125" i="12" s="1"/>
  <c r="F127" i="12"/>
  <c r="E127" i="12"/>
  <c r="J129" i="12"/>
  <c r="P129" i="12" s="1"/>
  <c r="N136" i="12"/>
  <c r="F154" i="12"/>
  <c r="E154" i="12"/>
  <c r="M156" i="12"/>
  <c r="E162" i="12"/>
  <c r="F162" i="12"/>
  <c r="F171" i="12"/>
  <c r="E171" i="12"/>
  <c r="I205" i="12"/>
  <c r="F217" i="12"/>
  <c r="E217" i="12"/>
  <c r="N160" i="12"/>
  <c r="J160" i="12"/>
  <c r="P160" i="12" s="1"/>
  <c r="M160" i="12"/>
  <c r="H160" i="12"/>
  <c r="N13" i="12"/>
  <c r="N24" i="12"/>
  <c r="I160" i="12"/>
  <c r="L180" i="12"/>
  <c r="Q180" i="12" s="1"/>
  <c r="H180" i="12"/>
  <c r="N180" i="12"/>
  <c r="I180" i="12"/>
  <c r="M180" i="12"/>
  <c r="E186" i="12"/>
  <c r="F186" i="12"/>
  <c r="N199" i="12"/>
  <c r="J199" i="12"/>
  <c r="P199" i="12" s="1"/>
  <c r="M199" i="12"/>
  <c r="H199" i="12"/>
  <c r="O199" i="12"/>
  <c r="L243" i="12"/>
  <c r="Q243" i="12" s="1"/>
  <c r="H243" i="12"/>
  <c r="N243" i="12"/>
  <c r="I243" i="12"/>
  <c r="M243" i="12"/>
  <c r="E263" i="12"/>
  <c r="F263" i="12"/>
  <c r="O149" i="12"/>
  <c r="K149" i="12"/>
  <c r="J149" i="12"/>
  <c r="P149" i="12" s="1"/>
  <c r="O160" i="12"/>
  <c r="L188" i="12"/>
  <c r="Q188" i="12" s="1"/>
  <c r="H188" i="12"/>
  <c r="N188" i="12"/>
  <c r="I188" i="12"/>
  <c r="M188" i="12"/>
  <c r="E201" i="12"/>
  <c r="F201" i="12"/>
  <c r="N210" i="12"/>
  <c r="J210" i="12"/>
  <c r="P210" i="12" s="1"/>
  <c r="M210" i="12"/>
  <c r="H210" i="12"/>
  <c r="O210" i="12"/>
  <c r="J13" i="12"/>
  <c r="J24" i="12"/>
  <c r="P24" i="12" s="1"/>
  <c r="L149" i="12"/>
  <c r="Q149" i="12" s="1"/>
  <c r="K13" i="12"/>
  <c r="K24" i="12"/>
  <c r="H149" i="12"/>
  <c r="M149" i="12"/>
  <c r="K160" i="12"/>
  <c r="E173" i="12"/>
  <c r="F173" i="12"/>
  <c r="O180" i="12"/>
  <c r="N184" i="12"/>
  <c r="J184" i="12"/>
  <c r="P184" i="12" s="1"/>
  <c r="M184" i="12"/>
  <c r="H184" i="12"/>
  <c r="O184" i="12"/>
  <c r="J188" i="12"/>
  <c r="P188" i="12" s="1"/>
  <c r="I199" i="12"/>
  <c r="K210" i="12"/>
  <c r="E228" i="12"/>
  <c r="F228" i="12"/>
  <c r="O243" i="12"/>
  <c r="N261" i="12"/>
  <c r="J261" i="12"/>
  <c r="P261" i="12" s="1"/>
  <c r="M261" i="12"/>
  <c r="H261" i="12"/>
  <c r="O261" i="12"/>
  <c r="O158" i="12"/>
  <c r="K158" i="12"/>
  <c r="J158" i="12"/>
  <c r="P158" i="12" s="1"/>
  <c r="J169" i="12"/>
  <c r="P169" i="12" s="1"/>
  <c r="O182" i="12"/>
  <c r="K182" i="12"/>
  <c r="Q182" i="12" s="1"/>
  <c r="J182" i="12"/>
  <c r="P182" i="12" s="1"/>
  <c r="O190" i="12"/>
  <c r="K190" i="12"/>
  <c r="J190" i="12"/>
  <c r="P190" i="12" s="1"/>
  <c r="O208" i="12"/>
  <c r="K208" i="12"/>
  <c r="J208" i="12"/>
  <c r="P208" i="12" s="1"/>
  <c r="O219" i="12"/>
  <c r="K219" i="12"/>
  <c r="J219" i="12"/>
  <c r="P219" i="12" s="1"/>
  <c r="O245" i="12"/>
  <c r="K245" i="12"/>
  <c r="J245" i="12"/>
  <c r="P245" i="12" s="1"/>
  <c r="L34" i="13"/>
  <c r="I34" i="13"/>
  <c r="N34" i="13"/>
  <c r="H34" i="13"/>
  <c r="M34" i="13"/>
  <c r="N134" i="13"/>
  <c r="I134" i="13"/>
  <c r="J134" i="13"/>
  <c r="O3" i="13"/>
  <c r="M3" i="13"/>
  <c r="L3" i="13"/>
  <c r="I3" i="13"/>
  <c r="H3" i="13"/>
  <c r="O128" i="13"/>
  <c r="H128" i="13"/>
  <c r="M128" i="13"/>
  <c r="I128" i="13"/>
  <c r="L128" i="13"/>
  <c r="N85" i="13"/>
  <c r="H85" i="13"/>
  <c r="L85" i="13"/>
  <c r="M85" i="13"/>
  <c r="N96" i="13"/>
  <c r="M96" i="13"/>
  <c r="L96" i="13"/>
  <c r="H96" i="13"/>
  <c r="M24" i="13"/>
  <c r="O24" i="13"/>
  <c r="J24" i="13"/>
  <c r="M32" i="13"/>
  <c r="J32" i="13"/>
  <c r="O32" i="13"/>
  <c r="M42" i="13"/>
  <c r="H42" i="13"/>
  <c r="J42" i="13"/>
  <c r="M61" i="13"/>
  <c r="J61" i="13"/>
  <c r="N77" i="13"/>
  <c r="M77" i="13"/>
  <c r="H77" i="13"/>
  <c r="L77" i="13"/>
  <c r="N104" i="13"/>
  <c r="H104" i="13"/>
  <c r="L104" i="13"/>
  <c r="M104" i="13"/>
  <c r="L26" i="13"/>
  <c r="M79" i="13"/>
  <c r="M120" i="13"/>
  <c r="L144" i="13"/>
  <c r="E3" i="13"/>
  <c r="L14" i="13"/>
  <c r="L18" i="13"/>
  <c r="M26" i="13"/>
  <c r="I28" i="13"/>
  <c r="E32" i="13"/>
  <c r="K36" i="13"/>
  <c r="E42" i="13"/>
  <c r="H44" i="13"/>
  <c r="O44" i="13"/>
  <c r="O48" i="13"/>
  <c r="P48" i="13" s="1"/>
  <c r="E61" i="13"/>
  <c r="M71" i="13"/>
  <c r="E77" i="13"/>
  <c r="H79" i="13"/>
  <c r="O79" i="13"/>
  <c r="I87" i="13"/>
  <c r="E96" i="13"/>
  <c r="H98" i="13"/>
  <c r="O98" i="13"/>
  <c r="I106" i="13"/>
  <c r="N120" i="13"/>
  <c r="F124" i="13"/>
  <c r="I124" i="13" s="1"/>
  <c r="E134" i="13"/>
  <c r="M136" i="13"/>
  <c r="M144" i="13"/>
  <c r="O40" i="13"/>
  <c r="P40" i="13" s="1"/>
  <c r="M44" i="13"/>
  <c r="M98" i="13"/>
  <c r="N116" i="13"/>
  <c r="L136" i="13"/>
  <c r="M14" i="13"/>
  <c r="E24" i="13"/>
  <c r="H26" i="13"/>
  <c r="N26" i="13"/>
  <c r="K28" i="13"/>
  <c r="E34" i="13"/>
  <c r="E36" i="13"/>
  <c r="I40" i="13"/>
  <c r="I44" i="13"/>
  <c r="I48" i="13"/>
  <c r="E53" i="13"/>
  <c r="E59" i="13"/>
  <c r="J67" i="13"/>
  <c r="H69" i="13"/>
  <c r="H71" i="13"/>
  <c r="I75" i="13"/>
  <c r="I79" i="13"/>
  <c r="J83" i="13"/>
  <c r="E87" i="13"/>
  <c r="K87" i="13"/>
  <c r="E94" i="13"/>
  <c r="I98" i="13"/>
  <c r="J102" i="13"/>
  <c r="E106" i="13"/>
  <c r="K106" i="13"/>
  <c r="E114" i="13"/>
  <c r="H120" i="13"/>
  <c r="H136" i="13"/>
  <c r="M142" i="13"/>
  <c r="H144" i="13"/>
  <c r="J156" i="13"/>
  <c r="E170" i="13"/>
  <c r="J179" i="13"/>
  <c r="N48" i="13"/>
  <c r="E28" i="13"/>
  <c r="F38" i="13"/>
  <c r="I38" i="13" s="1"/>
  <c r="E44" i="13"/>
  <c r="F73" i="13"/>
  <c r="O73" i="13" s="1"/>
  <c r="E79" i="13"/>
  <c r="E98" i="13"/>
  <c r="I136" i="13"/>
  <c r="F140" i="13"/>
  <c r="M140" i="13" s="1"/>
  <c r="I144" i="13"/>
  <c r="F151" i="13"/>
  <c r="M151" i="13" s="1"/>
  <c r="E158" i="13"/>
  <c r="N5" i="13"/>
  <c r="J5" i="13"/>
  <c r="L5" i="13"/>
  <c r="H5" i="13"/>
  <c r="O5" i="13"/>
  <c r="K5" i="13"/>
  <c r="M5" i="13"/>
  <c r="I5" i="13"/>
  <c r="N16" i="13"/>
  <c r="J16" i="13"/>
  <c r="L16" i="13"/>
  <c r="H16" i="13"/>
  <c r="O16" i="13"/>
  <c r="K16" i="13"/>
  <c r="M16" i="13"/>
  <c r="I16" i="13"/>
  <c r="O57" i="13"/>
  <c r="K32" i="13"/>
  <c r="J3" i="13"/>
  <c r="N3" i="13"/>
  <c r="E5" i="13"/>
  <c r="J14" i="13"/>
  <c r="N14" i="13"/>
  <c r="E16" i="13"/>
  <c r="N20" i="13"/>
  <c r="J20" i="13"/>
  <c r="L20" i="13"/>
  <c r="N28" i="13"/>
  <c r="J28" i="13"/>
  <c r="P28" i="13" s="1"/>
  <c r="L28" i="13"/>
  <c r="N36" i="13"/>
  <c r="J36" i="13"/>
  <c r="P36" i="13" s="1"/>
  <c r="L36" i="13"/>
  <c r="L38" i="13"/>
  <c r="L40" i="13"/>
  <c r="H40" i="13"/>
  <c r="M40" i="13"/>
  <c r="K40" i="13"/>
  <c r="I59" i="13"/>
  <c r="O69" i="13"/>
  <c r="P69" i="13" s="1"/>
  <c r="K69" i="13"/>
  <c r="N69" i="13"/>
  <c r="I69" i="13"/>
  <c r="L69" i="13"/>
  <c r="M73" i="13"/>
  <c r="L75" i="13"/>
  <c r="H75" i="13"/>
  <c r="M75" i="13"/>
  <c r="K75" i="13"/>
  <c r="L83" i="13"/>
  <c r="Q83" i="13" s="1"/>
  <c r="H83" i="13"/>
  <c r="N83" i="13"/>
  <c r="I83" i="13"/>
  <c r="M83" i="13"/>
  <c r="O83" i="13"/>
  <c r="L102" i="13"/>
  <c r="Q102" i="13" s="1"/>
  <c r="H102" i="13"/>
  <c r="N102" i="13"/>
  <c r="I102" i="13"/>
  <c r="M102" i="13"/>
  <c r="O102" i="13"/>
  <c r="L170" i="13"/>
  <c r="H170" i="13"/>
  <c r="O170" i="13"/>
  <c r="K170" i="13"/>
  <c r="I170" i="13"/>
  <c r="N170" i="13"/>
  <c r="M170" i="13"/>
  <c r="J170" i="13"/>
  <c r="F177" i="13"/>
  <c r="E177" i="13"/>
  <c r="O53" i="13"/>
  <c r="K53" i="13"/>
  <c r="N53" i="13"/>
  <c r="I53" i="13"/>
  <c r="L53" i="13"/>
  <c r="L59" i="13"/>
  <c r="H59" i="13"/>
  <c r="M59" i="13"/>
  <c r="K59" i="13"/>
  <c r="L94" i="13"/>
  <c r="H94" i="13"/>
  <c r="N94" i="13"/>
  <c r="I94" i="13"/>
  <c r="M94" i="13"/>
  <c r="O94" i="13"/>
  <c r="P94" i="13" s="1"/>
  <c r="I112" i="13"/>
  <c r="O158" i="13"/>
  <c r="K158" i="13"/>
  <c r="N158" i="13"/>
  <c r="J158" i="13"/>
  <c r="I158" i="13"/>
  <c r="H158" i="13"/>
  <c r="M158" i="13"/>
  <c r="L24" i="13"/>
  <c r="H24" i="13"/>
  <c r="K24" i="13"/>
  <c r="L32" i="13"/>
  <c r="H32" i="13"/>
  <c r="M53" i="13"/>
  <c r="N59" i="13"/>
  <c r="O61" i="13"/>
  <c r="P61" i="13" s="1"/>
  <c r="K61" i="13"/>
  <c r="N61" i="13"/>
  <c r="I61" i="13"/>
  <c r="L61" i="13"/>
  <c r="J65" i="13"/>
  <c r="L67" i="13"/>
  <c r="H67" i="13"/>
  <c r="M67" i="13"/>
  <c r="K67" i="13"/>
  <c r="E81" i="13"/>
  <c r="F81" i="13"/>
  <c r="E100" i="13"/>
  <c r="F100" i="13"/>
  <c r="N114" i="13"/>
  <c r="J114" i="13"/>
  <c r="O114" i="13"/>
  <c r="I114" i="13"/>
  <c r="K114" i="13"/>
  <c r="Q114" i="13" s="1"/>
  <c r="H114" i="13"/>
  <c r="E132" i="13"/>
  <c r="F132" i="13"/>
  <c r="L158" i="13"/>
  <c r="O172" i="13"/>
  <c r="K172" i="13"/>
  <c r="N172" i="13"/>
  <c r="J172" i="13"/>
  <c r="I172" i="13"/>
  <c r="H172" i="13"/>
  <c r="M172" i="13"/>
  <c r="L172" i="13"/>
  <c r="K3" i="13"/>
  <c r="K14" i="13"/>
  <c r="O18" i="13"/>
  <c r="K18" i="13"/>
  <c r="J18" i="13"/>
  <c r="H20" i="13"/>
  <c r="M20" i="13"/>
  <c r="F22" i="13"/>
  <c r="I24" i="13"/>
  <c r="N24" i="13"/>
  <c r="O26" i="13"/>
  <c r="K26" i="13"/>
  <c r="J26" i="13"/>
  <c r="H28" i="13"/>
  <c r="M28" i="13"/>
  <c r="F30" i="13"/>
  <c r="I32" i="13"/>
  <c r="N32" i="13"/>
  <c r="O34" i="13"/>
  <c r="K34" i="13"/>
  <c r="J34" i="13"/>
  <c r="H36" i="13"/>
  <c r="M36" i="13"/>
  <c r="N40" i="13"/>
  <c r="O42" i="13"/>
  <c r="K42" i="13"/>
  <c r="N42" i="13"/>
  <c r="I42" i="13"/>
  <c r="L42" i="13"/>
  <c r="F46" i="13"/>
  <c r="L48" i="13"/>
  <c r="H48" i="13"/>
  <c r="M48" i="13"/>
  <c r="K48" i="13"/>
  <c r="J53" i="13"/>
  <c r="J59" i="13"/>
  <c r="P59" i="13" s="1"/>
  <c r="H61" i="13"/>
  <c r="I67" i="13"/>
  <c r="O67" i="13"/>
  <c r="M69" i="13"/>
  <c r="N75" i="13"/>
  <c r="E92" i="13"/>
  <c r="F92" i="13"/>
  <c r="K94" i="13"/>
  <c r="E108" i="13"/>
  <c r="F108" i="13"/>
  <c r="F110" i="13"/>
  <c r="M114" i="13"/>
  <c r="N44" i="13"/>
  <c r="J44" i="13"/>
  <c r="L44" i="13"/>
  <c r="Q44" i="13" s="1"/>
  <c r="N55" i="13"/>
  <c r="J55" i="13"/>
  <c r="L55" i="13"/>
  <c r="N63" i="13"/>
  <c r="J63" i="13"/>
  <c r="L63" i="13"/>
  <c r="N71" i="13"/>
  <c r="J71" i="13"/>
  <c r="P71" i="13" s="1"/>
  <c r="L71" i="13"/>
  <c r="Q71" i="13" s="1"/>
  <c r="I77" i="13"/>
  <c r="N79" i="13"/>
  <c r="J79" i="13"/>
  <c r="L79" i="13"/>
  <c r="Q79" i="13" s="1"/>
  <c r="I85" i="13"/>
  <c r="N87" i="13"/>
  <c r="J87" i="13"/>
  <c r="L87" i="13"/>
  <c r="I96" i="13"/>
  <c r="N98" i="13"/>
  <c r="J98" i="13"/>
  <c r="L98" i="13"/>
  <c r="Q98" i="13" s="1"/>
  <c r="I104" i="13"/>
  <c r="N106" i="13"/>
  <c r="J106" i="13"/>
  <c r="L106" i="13"/>
  <c r="F118" i="13"/>
  <c r="E122" i="13"/>
  <c r="F126" i="13"/>
  <c r="F149" i="13"/>
  <c r="E149" i="13"/>
  <c r="O77" i="13"/>
  <c r="K77" i="13"/>
  <c r="J77" i="13"/>
  <c r="O85" i="13"/>
  <c r="K85" i="13"/>
  <c r="J85" i="13"/>
  <c r="O96" i="13"/>
  <c r="K96" i="13"/>
  <c r="Q96" i="13" s="1"/>
  <c r="J96" i="13"/>
  <c r="O104" i="13"/>
  <c r="K104" i="13"/>
  <c r="J104" i="13"/>
  <c r="N122" i="13"/>
  <c r="J122" i="13"/>
  <c r="O122" i="13"/>
  <c r="I122" i="13"/>
  <c r="M122" i="13"/>
  <c r="H122" i="13"/>
  <c r="L142" i="13"/>
  <c r="H142" i="13"/>
  <c r="O142" i="13"/>
  <c r="K142" i="13"/>
  <c r="J142" i="13"/>
  <c r="I142" i="13"/>
  <c r="L156" i="13"/>
  <c r="H156" i="13"/>
  <c r="O156" i="13"/>
  <c r="K156" i="13"/>
  <c r="I156" i="13"/>
  <c r="N156" i="13"/>
  <c r="F163" i="13"/>
  <c r="E163" i="13"/>
  <c r="I116" i="13"/>
  <c r="K116" i="13"/>
  <c r="O120" i="13"/>
  <c r="K120" i="13"/>
  <c r="J120" i="13"/>
  <c r="M124" i="13"/>
  <c r="F130" i="13"/>
  <c r="E130" i="13"/>
  <c r="M165" i="13"/>
  <c r="I165" i="13"/>
  <c r="L165" i="13"/>
  <c r="H165" i="13"/>
  <c r="N165" i="13"/>
  <c r="M179" i="13"/>
  <c r="I179" i="13"/>
  <c r="L179" i="13"/>
  <c r="Q179" i="13" s="1"/>
  <c r="H179" i="13"/>
  <c r="N179" i="13"/>
  <c r="L116" i="13"/>
  <c r="L120" i="13"/>
  <c r="L134" i="13"/>
  <c r="H134" i="13"/>
  <c r="O134" i="13"/>
  <c r="K134" i="13"/>
  <c r="M134" i="13"/>
  <c r="F138" i="13"/>
  <c r="E138" i="13"/>
  <c r="O165" i="13"/>
  <c r="O179" i="13"/>
  <c r="J128" i="13"/>
  <c r="N128" i="13"/>
  <c r="J136" i="13"/>
  <c r="P136" i="13" s="1"/>
  <c r="N136" i="13"/>
  <c r="J144" i="13"/>
  <c r="P144" i="13" s="1"/>
  <c r="N144" i="13"/>
  <c r="K128" i="13"/>
  <c r="K136" i="13"/>
  <c r="Q136" i="13" s="1"/>
  <c r="K144" i="13"/>
  <c r="O107" i="14"/>
  <c r="L107" i="14"/>
  <c r="Q107" i="14" s="1"/>
  <c r="I107" i="14"/>
  <c r="M107" i="14"/>
  <c r="H107" i="14"/>
  <c r="O151" i="14"/>
  <c r="L151" i="14"/>
  <c r="Q151" i="14" s="1"/>
  <c r="I151" i="14"/>
  <c r="M151" i="14"/>
  <c r="H151" i="14"/>
  <c r="J99" i="14"/>
  <c r="I99" i="14"/>
  <c r="L87" i="14"/>
  <c r="Q87" i="14" s="1"/>
  <c r="L128" i="14"/>
  <c r="Q128" i="14" s="1"/>
  <c r="H45" i="14"/>
  <c r="M87" i="14"/>
  <c r="E99" i="14"/>
  <c r="E107" i="14"/>
  <c r="M128" i="14"/>
  <c r="E151" i="14"/>
  <c r="M161" i="14"/>
  <c r="F178" i="14"/>
  <c r="M178" i="14" s="1"/>
  <c r="K27" i="14"/>
  <c r="I45" i="14"/>
  <c r="J67" i="14"/>
  <c r="H87" i="14"/>
  <c r="H128" i="14"/>
  <c r="E168" i="14"/>
  <c r="F97" i="14"/>
  <c r="N99" i="14"/>
  <c r="L121" i="14"/>
  <c r="H121" i="14"/>
  <c r="O121" i="14"/>
  <c r="K121" i="14"/>
  <c r="M121" i="14"/>
  <c r="F130" i="14"/>
  <c r="E130" i="14"/>
  <c r="L29" i="14"/>
  <c r="H29" i="14"/>
  <c r="O29" i="14"/>
  <c r="P29" i="14" s="1"/>
  <c r="K29" i="14"/>
  <c r="M29" i="14"/>
  <c r="F47" i="14"/>
  <c r="E47" i="14"/>
  <c r="M119" i="14"/>
  <c r="I119" i="14"/>
  <c r="L119" i="14"/>
  <c r="Q119" i="14" s="1"/>
  <c r="H119" i="14"/>
  <c r="N119" i="14"/>
  <c r="L140" i="14"/>
  <c r="Q140" i="14" s="1"/>
  <c r="H140" i="14"/>
  <c r="O140" i="14"/>
  <c r="P140" i="14" s="1"/>
  <c r="K140" i="14"/>
  <c r="M140" i="14"/>
  <c r="F153" i="14"/>
  <c r="E153" i="14"/>
  <c r="O168" i="14"/>
  <c r="K168" i="14"/>
  <c r="M168" i="14"/>
  <c r="I168" i="14"/>
  <c r="N168" i="14"/>
  <c r="J168" i="14"/>
  <c r="P168" i="14" s="1"/>
  <c r="F170" i="14"/>
  <c r="E170" i="14"/>
  <c r="M27" i="14"/>
  <c r="I27" i="14"/>
  <c r="L27" i="14"/>
  <c r="Q27" i="14" s="1"/>
  <c r="H27" i="14"/>
  <c r="N27" i="14"/>
  <c r="N29" i="14"/>
  <c r="L67" i="14"/>
  <c r="H67" i="14"/>
  <c r="O67" i="14"/>
  <c r="K67" i="14"/>
  <c r="M67" i="14"/>
  <c r="F89" i="14"/>
  <c r="E89" i="14"/>
  <c r="O119" i="14"/>
  <c r="I121" i="14"/>
  <c r="M138" i="14"/>
  <c r="N138" i="14"/>
  <c r="N140" i="14"/>
  <c r="L161" i="14"/>
  <c r="H161" i="14"/>
  <c r="J161" i="14"/>
  <c r="O161" i="14"/>
  <c r="K161" i="14"/>
  <c r="N161" i="14"/>
  <c r="H168" i="14"/>
  <c r="O27" i="14"/>
  <c r="P27" i="14" s="1"/>
  <c r="I29" i="14"/>
  <c r="F65" i="14"/>
  <c r="N67" i="14"/>
  <c r="L99" i="14"/>
  <c r="H99" i="14"/>
  <c r="O99" i="14"/>
  <c r="K99" i="14"/>
  <c r="M99" i="14"/>
  <c r="F109" i="14"/>
  <c r="E109" i="14"/>
  <c r="J119" i="14"/>
  <c r="J121" i="14"/>
  <c r="I140" i="14"/>
  <c r="F159" i="14"/>
  <c r="L168" i="14"/>
  <c r="Q168" i="14" s="1"/>
  <c r="J45" i="14"/>
  <c r="P45" i="14" s="1"/>
  <c r="N45" i="14"/>
  <c r="J87" i="14"/>
  <c r="P87" i="14" s="1"/>
  <c r="N87" i="14"/>
  <c r="J107" i="14"/>
  <c r="N107" i="14"/>
  <c r="J128" i="14"/>
  <c r="N128" i="14"/>
  <c r="J151" i="14"/>
  <c r="N151" i="14"/>
  <c r="K87" i="14"/>
  <c r="K107" i="14"/>
  <c r="K128" i="14"/>
  <c r="K151" i="14"/>
  <c r="N82" i="15"/>
  <c r="J82" i="15"/>
  <c r="N165" i="15"/>
  <c r="O165" i="15"/>
  <c r="J165" i="15"/>
  <c r="P165" i="15" s="1"/>
  <c r="I165" i="15"/>
  <c r="N207" i="15"/>
  <c r="O207" i="15"/>
  <c r="J207" i="15"/>
  <c r="I207" i="15"/>
  <c r="I224" i="15"/>
  <c r="J224" i="15"/>
  <c r="O26" i="15"/>
  <c r="L26" i="15"/>
  <c r="M26" i="15"/>
  <c r="I26" i="15"/>
  <c r="H26" i="15"/>
  <c r="N106" i="15"/>
  <c r="J106" i="15"/>
  <c r="I106" i="15"/>
  <c r="N193" i="15"/>
  <c r="O193" i="15"/>
  <c r="J193" i="15"/>
  <c r="I193" i="15"/>
  <c r="N38" i="15"/>
  <c r="J38" i="15"/>
  <c r="P38" i="15" s="1"/>
  <c r="I38" i="15"/>
  <c r="O38" i="15"/>
  <c r="N179" i="15"/>
  <c r="O179" i="15"/>
  <c r="J179" i="15"/>
  <c r="I179" i="15"/>
  <c r="O219" i="15"/>
  <c r="J219" i="15"/>
  <c r="I219" i="15"/>
  <c r="M8" i="15"/>
  <c r="M25" i="15"/>
  <c r="M54" i="15"/>
  <c r="F116" i="15"/>
  <c r="H116" i="15" s="1"/>
  <c r="E117" i="15"/>
  <c r="O127" i="15"/>
  <c r="E134" i="15"/>
  <c r="N134" i="15"/>
  <c r="M144" i="15"/>
  <c r="E151" i="15"/>
  <c r="M158" i="15"/>
  <c r="I172" i="15"/>
  <c r="M186" i="15"/>
  <c r="M212" i="15"/>
  <c r="E226" i="15"/>
  <c r="E273" i="15"/>
  <c r="E287" i="15"/>
  <c r="E26" i="15"/>
  <c r="E38" i="15"/>
  <c r="E82" i="15"/>
  <c r="O144" i="15"/>
  <c r="E165" i="15"/>
  <c r="E179" i="15"/>
  <c r="E193" i="15"/>
  <c r="E207" i="15"/>
  <c r="E219" i="15"/>
  <c r="E282" i="15"/>
  <c r="E296" i="15"/>
  <c r="L8" i="15"/>
  <c r="H8" i="15"/>
  <c r="E106" i="15"/>
  <c r="E143" i="15"/>
  <c r="I8" i="15"/>
  <c r="F16" i="15"/>
  <c r="M16" i="15" s="1"/>
  <c r="F62" i="15"/>
  <c r="H62" i="15" s="1"/>
  <c r="F93" i="15"/>
  <c r="J93" i="15" s="1"/>
  <c r="I127" i="15"/>
  <c r="H144" i="15"/>
  <c r="F150" i="15"/>
  <c r="O150" i="15" s="1"/>
  <c r="F164" i="15"/>
  <c r="L164" i="15" s="1"/>
  <c r="Q164" i="15" s="1"/>
  <c r="F192" i="15"/>
  <c r="L192" i="15" s="1"/>
  <c r="Q192" i="15" s="1"/>
  <c r="F218" i="15"/>
  <c r="L218" i="15" s="1"/>
  <c r="Q218" i="15" s="1"/>
  <c r="E328" i="15"/>
  <c r="M37" i="15"/>
  <c r="O37" i="15"/>
  <c r="J37" i="15"/>
  <c r="P37" i="15" s="1"/>
  <c r="L37" i="15"/>
  <c r="Q37" i="15" s="1"/>
  <c r="H37" i="15"/>
  <c r="N37" i="15"/>
  <c r="I37" i="15"/>
  <c r="K37" i="15"/>
  <c r="N15" i="15"/>
  <c r="J15" i="15"/>
  <c r="P15" i="15" s="1"/>
  <c r="M15" i="15"/>
  <c r="I15" i="15"/>
  <c r="L15" i="15"/>
  <c r="Q15" i="15" s="1"/>
  <c r="H15" i="15"/>
  <c r="O15" i="15"/>
  <c r="K15" i="15"/>
  <c r="L94" i="15"/>
  <c r="H94" i="15"/>
  <c r="K94" i="15"/>
  <c r="N94" i="15"/>
  <c r="O185" i="15"/>
  <c r="K185" i="15"/>
  <c r="N185" i="15"/>
  <c r="I185" i="15"/>
  <c r="M185" i="15"/>
  <c r="H185" i="15"/>
  <c r="L82" i="15"/>
  <c r="Q82" i="15" s="1"/>
  <c r="O126" i="15"/>
  <c r="P126" i="15" s="1"/>
  <c r="K126" i="15"/>
  <c r="N126" i="15"/>
  <c r="M126" i="15"/>
  <c r="H126" i="15"/>
  <c r="L126" i="15"/>
  <c r="Q126" i="15" s="1"/>
  <c r="N8" i="15"/>
  <c r="K25" i="15"/>
  <c r="O25" i="15"/>
  <c r="N26" i="15"/>
  <c r="E37" i="15"/>
  <c r="H52" i="15"/>
  <c r="M64" i="15"/>
  <c r="I64" i="15"/>
  <c r="N64" i="15"/>
  <c r="H64" i="15"/>
  <c r="L64" i="15"/>
  <c r="Q64" i="15" s="1"/>
  <c r="L80" i="15"/>
  <c r="H80" i="15"/>
  <c r="K80" i="15"/>
  <c r="N80" i="15"/>
  <c r="J94" i="15"/>
  <c r="L117" i="15"/>
  <c r="H117" i="15"/>
  <c r="K117" i="15"/>
  <c r="N117" i="15"/>
  <c r="L151" i="15"/>
  <c r="H151" i="15"/>
  <c r="M151" i="15"/>
  <c r="K151" i="15"/>
  <c r="O151" i="15"/>
  <c r="P151" i="15" s="1"/>
  <c r="N171" i="15"/>
  <c r="I171" i="15"/>
  <c r="J185" i="15"/>
  <c r="O199" i="15"/>
  <c r="P199" i="15" s="1"/>
  <c r="K199" i="15"/>
  <c r="N199" i="15"/>
  <c r="I199" i="15"/>
  <c r="M199" i="15"/>
  <c r="H199" i="15"/>
  <c r="E233" i="15"/>
  <c r="F233" i="15"/>
  <c r="N16" i="15"/>
  <c r="O52" i="15"/>
  <c r="K52" i="15"/>
  <c r="J52" i="15"/>
  <c r="P52" i="15" s="1"/>
  <c r="H93" i="15"/>
  <c r="O157" i="15"/>
  <c r="P157" i="15" s="1"/>
  <c r="K157" i="15"/>
  <c r="N157" i="15"/>
  <c r="I157" i="15"/>
  <c r="M157" i="15"/>
  <c r="H157" i="15"/>
  <c r="O211" i="15"/>
  <c r="P211" i="15" s="1"/>
  <c r="K211" i="15"/>
  <c r="N211" i="15"/>
  <c r="I211" i="15"/>
  <c r="M211" i="15"/>
  <c r="H211" i="15"/>
  <c r="J25" i="15"/>
  <c r="P25" i="15" s="1"/>
  <c r="N25" i="15"/>
  <c r="L52" i="15"/>
  <c r="Q52" i="15" s="1"/>
  <c r="O82" i="15"/>
  <c r="K82" i="15"/>
  <c r="M82" i="15"/>
  <c r="H82" i="15"/>
  <c r="F84" i="15"/>
  <c r="E84" i="15"/>
  <c r="O93" i="15"/>
  <c r="P93" i="15" s="1"/>
  <c r="I94" i="15"/>
  <c r="O94" i="15"/>
  <c r="M133" i="15"/>
  <c r="I133" i="15"/>
  <c r="O133" i="15"/>
  <c r="J133" i="15"/>
  <c r="N133" i="15"/>
  <c r="H133" i="15"/>
  <c r="O143" i="15"/>
  <c r="K143" i="15"/>
  <c r="N143" i="15"/>
  <c r="I143" i="15"/>
  <c r="M143" i="15"/>
  <c r="H143" i="15"/>
  <c r="I164" i="15"/>
  <c r="H164" i="15"/>
  <c r="I218" i="15"/>
  <c r="H218" i="15"/>
  <c r="F247" i="15"/>
  <c r="E247" i="15"/>
  <c r="H254" i="15"/>
  <c r="N254" i="15"/>
  <c r="F275" i="15"/>
  <c r="E275" i="15"/>
  <c r="L282" i="15"/>
  <c r="H282" i="15"/>
  <c r="O282" i="15"/>
  <c r="K282" i="15"/>
  <c r="I282" i="15"/>
  <c r="N282" i="15"/>
  <c r="J282" i="15"/>
  <c r="P282" i="15" s="1"/>
  <c r="F303" i="15"/>
  <c r="E303" i="15"/>
  <c r="L310" i="15"/>
  <c r="H310" i="15"/>
  <c r="O310" i="15"/>
  <c r="K310" i="15"/>
  <c r="I310" i="15"/>
  <c r="N310" i="15"/>
  <c r="J310" i="15"/>
  <c r="F331" i="15"/>
  <c r="E331" i="15"/>
  <c r="J8" i="15"/>
  <c r="P8" i="15" s="1"/>
  <c r="E15" i="15"/>
  <c r="H16" i="15"/>
  <c r="J26" i="15"/>
  <c r="P26" i="15" s="1"/>
  <c r="L38" i="15"/>
  <c r="H38" i="15"/>
  <c r="K38" i="15"/>
  <c r="K8" i="15"/>
  <c r="H25" i="15"/>
  <c r="K26" i="15"/>
  <c r="M38" i="15"/>
  <c r="I52" i="15"/>
  <c r="N52" i="15"/>
  <c r="N54" i="15"/>
  <c r="J54" i="15"/>
  <c r="P54" i="15" s="1"/>
  <c r="L54" i="15"/>
  <c r="O64" i="15"/>
  <c r="I80" i="15"/>
  <c r="O80" i="15"/>
  <c r="P80" i="15" s="1"/>
  <c r="I82" i="15"/>
  <c r="E94" i="15"/>
  <c r="M94" i="15"/>
  <c r="O106" i="15"/>
  <c r="K106" i="15"/>
  <c r="M106" i="15"/>
  <c r="H106" i="15"/>
  <c r="L106" i="15"/>
  <c r="Q106" i="15" s="1"/>
  <c r="F107" i="15"/>
  <c r="E107" i="15"/>
  <c r="I117" i="15"/>
  <c r="O117" i="15"/>
  <c r="P117" i="15" s="1"/>
  <c r="I126" i="15"/>
  <c r="K133" i="15"/>
  <c r="L134" i="15"/>
  <c r="H134" i="15"/>
  <c r="M134" i="15"/>
  <c r="K134" i="15"/>
  <c r="O134" i="15"/>
  <c r="J143" i="15"/>
  <c r="L150" i="15"/>
  <c r="Q150" i="15" s="1"/>
  <c r="I151" i="15"/>
  <c r="L157" i="15"/>
  <c r="Q157" i="15" s="1"/>
  <c r="F178" i="15"/>
  <c r="L185" i="15"/>
  <c r="Q185" i="15" s="1"/>
  <c r="F206" i="15"/>
  <c r="L211" i="15"/>
  <c r="Q211" i="15" s="1"/>
  <c r="F231" i="15"/>
  <c r="E231" i="15"/>
  <c r="L240" i="15"/>
  <c r="H240" i="15"/>
  <c r="O240" i="15"/>
  <c r="K240" i="15"/>
  <c r="I240" i="15"/>
  <c r="N240" i="15"/>
  <c r="J240" i="15"/>
  <c r="P240" i="15" s="1"/>
  <c r="F261" i="15"/>
  <c r="E261" i="15"/>
  <c r="L268" i="15"/>
  <c r="H268" i="15"/>
  <c r="O268" i="15"/>
  <c r="K268" i="15"/>
  <c r="I268" i="15"/>
  <c r="N268" i="15"/>
  <c r="J268" i="15"/>
  <c r="M282" i="15"/>
  <c r="F289" i="15"/>
  <c r="E289" i="15"/>
  <c r="L296" i="15"/>
  <c r="H296" i="15"/>
  <c r="O296" i="15"/>
  <c r="K296" i="15"/>
  <c r="I296" i="15"/>
  <c r="N296" i="15"/>
  <c r="J296" i="15"/>
  <c r="P296" i="15" s="1"/>
  <c r="M310" i="15"/>
  <c r="F317" i="15"/>
  <c r="E317" i="15"/>
  <c r="L326" i="15"/>
  <c r="Q326" i="15" s="1"/>
  <c r="H326" i="15"/>
  <c r="O326" i="15"/>
  <c r="K326" i="15"/>
  <c r="I326" i="15"/>
  <c r="N326" i="15"/>
  <c r="J326" i="15"/>
  <c r="P326" i="15" s="1"/>
  <c r="E127" i="15"/>
  <c r="E144" i="15"/>
  <c r="L165" i="15"/>
  <c r="H165" i="15"/>
  <c r="K165" i="15"/>
  <c r="L179" i="15"/>
  <c r="H179" i="15"/>
  <c r="K179" i="15"/>
  <c r="L193" i="15"/>
  <c r="H193" i="15"/>
  <c r="K193" i="15"/>
  <c r="L207" i="15"/>
  <c r="H207" i="15"/>
  <c r="K207" i="15"/>
  <c r="M219" i="15"/>
  <c r="L219" i="15"/>
  <c r="H219" i="15"/>
  <c r="K219" i="15"/>
  <c r="L224" i="15"/>
  <c r="Q224" i="15" s="1"/>
  <c r="H224" i="15"/>
  <c r="O224" i="15"/>
  <c r="K224" i="15"/>
  <c r="M224" i="15"/>
  <c r="O226" i="15"/>
  <c r="K226" i="15"/>
  <c r="N226" i="15"/>
  <c r="J226" i="15"/>
  <c r="M226" i="15"/>
  <c r="L238" i="15"/>
  <c r="Q238" i="15" s="1"/>
  <c r="O238" i="15"/>
  <c r="P238" i="15" s="1"/>
  <c r="M238" i="15"/>
  <c r="O245" i="15"/>
  <c r="K245" i="15"/>
  <c r="N245" i="15"/>
  <c r="J245" i="15"/>
  <c r="I245" i="15"/>
  <c r="H245" i="15"/>
  <c r="O259" i="15"/>
  <c r="K259" i="15"/>
  <c r="N259" i="15"/>
  <c r="J259" i="15"/>
  <c r="I259" i="15"/>
  <c r="H259" i="15"/>
  <c r="O273" i="15"/>
  <c r="K273" i="15"/>
  <c r="N273" i="15"/>
  <c r="J273" i="15"/>
  <c r="I273" i="15"/>
  <c r="H273" i="15"/>
  <c r="O287" i="15"/>
  <c r="K287" i="15"/>
  <c r="N287" i="15"/>
  <c r="J287" i="15"/>
  <c r="I287" i="15"/>
  <c r="H287" i="15"/>
  <c r="O301" i="15"/>
  <c r="K301" i="15"/>
  <c r="N301" i="15"/>
  <c r="J301" i="15"/>
  <c r="I301" i="15"/>
  <c r="H301" i="15"/>
  <c r="O315" i="15"/>
  <c r="K315" i="15"/>
  <c r="N315" i="15"/>
  <c r="J315" i="15"/>
  <c r="I315" i="15"/>
  <c r="H315" i="15"/>
  <c r="O328" i="15"/>
  <c r="K328" i="15"/>
  <c r="N328" i="15"/>
  <c r="J328" i="15"/>
  <c r="I328" i="15"/>
  <c r="H328" i="15"/>
  <c r="N127" i="15"/>
  <c r="J127" i="15"/>
  <c r="L127" i="15"/>
  <c r="Q127" i="15" s="1"/>
  <c r="N144" i="15"/>
  <c r="J144" i="15"/>
  <c r="P144" i="15" s="1"/>
  <c r="L144" i="15"/>
  <c r="Q144" i="15" s="1"/>
  <c r="N158" i="15"/>
  <c r="J158" i="15"/>
  <c r="L158" i="15"/>
  <c r="Q158" i="15" s="1"/>
  <c r="M165" i="15"/>
  <c r="N172" i="15"/>
  <c r="J172" i="15"/>
  <c r="P172" i="15" s="1"/>
  <c r="L172" i="15"/>
  <c r="Q172" i="15" s="1"/>
  <c r="M179" i="15"/>
  <c r="N186" i="15"/>
  <c r="J186" i="15"/>
  <c r="L186" i="15"/>
  <c r="M193" i="15"/>
  <c r="N200" i="15"/>
  <c r="J200" i="15"/>
  <c r="L200" i="15"/>
  <c r="Q200" i="15" s="1"/>
  <c r="M207" i="15"/>
  <c r="N212" i="15"/>
  <c r="J212" i="15"/>
  <c r="P212" i="15" s="1"/>
  <c r="L212" i="15"/>
  <c r="N219" i="15"/>
  <c r="N224" i="15"/>
  <c r="H226" i="15"/>
  <c r="L245" i="15"/>
  <c r="Q245" i="15" s="1"/>
  <c r="L259" i="15"/>
  <c r="Q259" i="15" s="1"/>
  <c r="L273" i="15"/>
  <c r="Q273" i="15" s="1"/>
  <c r="L287" i="15"/>
  <c r="Q287" i="15" s="1"/>
  <c r="L301" i="15"/>
  <c r="Q301" i="15" s="1"/>
  <c r="L315" i="15"/>
  <c r="Q315" i="15" s="1"/>
  <c r="L328" i="15"/>
  <c r="Q328" i="15" s="1"/>
  <c r="F252" i="15"/>
  <c r="F266" i="15"/>
  <c r="F280" i="15"/>
  <c r="F294" i="15"/>
  <c r="F308" i="15"/>
  <c r="F321" i="15"/>
  <c r="F332" i="15"/>
  <c r="J69" i="16"/>
  <c r="P69" i="16" s="1"/>
  <c r="N69" i="16"/>
  <c r="K69" i="16"/>
  <c r="O69" i="16"/>
  <c r="H60" i="16"/>
  <c r="L60" i="16"/>
  <c r="I60" i="16"/>
  <c r="M60" i="16"/>
  <c r="J42" i="16"/>
  <c r="P42" i="16" s="1"/>
  <c r="N42" i="16"/>
  <c r="H42" i="16"/>
  <c r="K42" i="16"/>
  <c r="O42" i="16"/>
  <c r="L42" i="16"/>
  <c r="J14" i="16"/>
  <c r="P14" i="16" s="1"/>
  <c r="N14" i="16"/>
  <c r="L14" i="16"/>
  <c r="K14" i="16"/>
  <c r="O14" i="16"/>
  <c r="H14" i="16"/>
  <c r="J64" i="16"/>
  <c r="P64" i="16" s="1"/>
  <c r="N64" i="16"/>
  <c r="K64" i="16"/>
  <c r="O64" i="16"/>
  <c r="M62" i="16"/>
  <c r="J51" i="16"/>
  <c r="P51" i="16" s="1"/>
  <c r="N51" i="16"/>
  <c r="K51" i="16"/>
  <c r="O51" i="16"/>
  <c r="H51" i="16"/>
  <c r="I69" i="16"/>
  <c r="E66" i="16"/>
  <c r="F66" i="16"/>
  <c r="L64" i="16"/>
  <c r="J60" i="16"/>
  <c r="P60" i="16" s="1"/>
  <c r="M51" i="16"/>
  <c r="M42" i="16"/>
  <c r="E33" i="16"/>
  <c r="F33" i="16"/>
  <c r="J29" i="16"/>
  <c r="P29" i="16" s="1"/>
  <c r="N29" i="16"/>
  <c r="K29" i="16"/>
  <c r="O29" i="16"/>
  <c r="H29" i="16"/>
  <c r="L29" i="16"/>
  <c r="M14" i="16"/>
  <c r="J9" i="16"/>
  <c r="P9" i="16" s="1"/>
  <c r="N9" i="16"/>
  <c r="H9" i="16"/>
  <c r="L9" i="16"/>
  <c r="K9" i="16"/>
  <c r="O9" i="16"/>
  <c r="M69" i="16"/>
  <c r="N60" i="16"/>
  <c r="F46" i="16"/>
  <c r="E46" i="16"/>
  <c r="E18" i="16"/>
  <c r="F18" i="16"/>
  <c r="E71" i="16"/>
  <c r="F71" i="16"/>
  <c r="L69" i="16"/>
  <c r="M64" i="16"/>
  <c r="K62" i="16"/>
  <c r="O62" i="16"/>
  <c r="H62" i="16"/>
  <c r="L62" i="16"/>
  <c r="K60" i="16"/>
  <c r="F55" i="16"/>
  <c r="K40" i="16"/>
  <c r="O40" i="16"/>
  <c r="M40" i="16"/>
  <c r="H40" i="16"/>
  <c r="L40" i="16"/>
  <c r="Q40" i="16" s="1"/>
  <c r="I40" i="16"/>
  <c r="H69" i="16"/>
  <c r="I64" i="16"/>
  <c r="I62" i="16"/>
  <c r="O60" i="16"/>
  <c r="E53" i="16"/>
  <c r="F53" i="16"/>
  <c r="L51" i="16"/>
  <c r="E49" i="16"/>
  <c r="F49" i="16"/>
  <c r="I42" i="16"/>
  <c r="J40" i="16"/>
  <c r="P40" i="16" s="1"/>
  <c r="K27" i="16"/>
  <c r="O27" i="16"/>
  <c r="H27" i="16"/>
  <c r="L27" i="16"/>
  <c r="I27" i="16"/>
  <c r="M27" i="16"/>
  <c r="I14" i="16"/>
  <c r="K7" i="16"/>
  <c r="O7" i="16"/>
  <c r="I7" i="16"/>
  <c r="M7" i="16"/>
  <c r="H7" i="16"/>
  <c r="L7" i="16"/>
  <c r="Q7" i="16" s="1"/>
  <c r="E5" i="16"/>
  <c r="F5" i="16"/>
  <c r="F44" i="16"/>
  <c r="F36" i="16"/>
  <c r="F31" i="16"/>
  <c r="F21" i="16"/>
  <c r="F16" i="16"/>
  <c r="F11" i="16"/>
  <c r="F3" i="16"/>
  <c r="N3" i="19"/>
  <c r="J3" i="19"/>
  <c r="M3" i="19"/>
  <c r="I3" i="19"/>
  <c r="K3" i="19"/>
  <c r="L3" i="19"/>
  <c r="Q3" i="19" s="1"/>
  <c r="H3" i="19"/>
  <c r="O3" i="19"/>
  <c r="E3" i="19"/>
  <c r="N195" i="19"/>
  <c r="J195" i="19"/>
  <c r="O195" i="19"/>
  <c r="K195" i="19"/>
  <c r="M195" i="19"/>
  <c r="I195" i="19"/>
  <c r="L195" i="19"/>
  <c r="H195" i="19"/>
  <c r="E195" i="19"/>
  <c r="N187" i="19"/>
  <c r="J187" i="19"/>
  <c r="O187" i="19"/>
  <c r="M187" i="19"/>
  <c r="I187" i="19"/>
  <c r="L187" i="19"/>
  <c r="H187" i="19"/>
  <c r="K187" i="19"/>
  <c r="I185" i="19"/>
  <c r="M185" i="19"/>
  <c r="J185" i="19"/>
  <c r="N185" i="19"/>
  <c r="E187" i="19"/>
  <c r="K185" i="19"/>
  <c r="N177" i="19"/>
  <c r="J177" i="19"/>
  <c r="L177" i="19"/>
  <c r="H177" i="19"/>
  <c r="O177" i="19"/>
  <c r="K177" i="19"/>
  <c r="M177" i="19"/>
  <c r="I177" i="19"/>
  <c r="N181" i="19"/>
  <c r="E177" i="19"/>
  <c r="K181" i="19"/>
  <c r="O181" i="19"/>
  <c r="J181" i="19"/>
  <c r="H181" i="19"/>
  <c r="N165" i="19"/>
  <c r="J165" i="19"/>
  <c r="O165" i="19"/>
  <c r="K165" i="19"/>
  <c r="M165" i="19"/>
  <c r="I165" i="19"/>
  <c r="L165" i="19"/>
  <c r="H165" i="19"/>
  <c r="I163" i="19"/>
  <c r="M163" i="19"/>
  <c r="J163" i="19"/>
  <c r="N163" i="19"/>
  <c r="E165" i="19"/>
  <c r="K163" i="19"/>
  <c r="N150" i="19"/>
  <c r="J150" i="19"/>
  <c r="K150" i="19"/>
  <c r="M150" i="19"/>
  <c r="I150" i="19"/>
  <c r="O150" i="19"/>
  <c r="L150" i="19"/>
  <c r="Q150" i="19" s="1"/>
  <c r="H150" i="19"/>
  <c r="E150" i="19"/>
  <c r="N137" i="19"/>
  <c r="J137" i="19"/>
  <c r="M137" i="19"/>
  <c r="I137" i="19"/>
  <c r="L137" i="19"/>
  <c r="H137" i="19"/>
  <c r="O137" i="19"/>
  <c r="K137" i="19"/>
  <c r="I135" i="19"/>
  <c r="M135" i="19"/>
  <c r="J135" i="19"/>
  <c r="N135" i="19"/>
  <c r="E137" i="19"/>
  <c r="K135" i="19"/>
  <c r="N128" i="19"/>
  <c r="J128" i="19"/>
  <c r="O128" i="19"/>
  <c r="K128" i="19"/>
  <c r="M128" i="19"/>
  <c r="I128" i="19"/>
  <c r="L128" i="19"/>
  <c r="H128" i="19"/>
  <c r="O127" i="19"/>
  <c r="K127" i="19"/>
  <c r="L127" i="19"/>
  <c r="H127" i="19"/>
  <c r="N127" i="19"/>
  <c r="J127" i="19"/>
  <c r="M127" i="19"/>
  <c r="I127" i="19"/>
  <c r="N121" i="19"/>
  <c r="J121" i="19"/>
  <c r="P121" i="19" s="1"/>
  <c r="M121" i="19"/>
  <c r="I121" i="19"/>
  <c r="O121" i="19"/>
  <c r="K121" i="19"/>
  <c r="L121" i="19"/>
  <c r="H121" i="19"/>
  <c r="J125" i="19"/>
  <c r="P125" i="19" s="1"/>
  <c r="N125" i="19"/>
  <c r="E121" i="19"/>
  <c r="K125" i="19"/>
  <c r="O125" i="19"/>
  <c r="E128" i="19"/>
  <c r="H125" i="19"/>
  <c r="O106" i="19"/>
  <c r="K106" i="19"/>
  <c r="L106" i="19"/>
  <c r="H106" i="19"/>
  <c r="N106" i="19"/>
  <c r="J106" i="19"/>
  <c r="P106" i="19" s="1"/>
  <c r="M106" i="19"/>
  <c r="I106" i="19"/>
  <c r="N108" i="19"/>
  <c r="J108" i="19"/>
  <c r="P108" i="19" s="1"/>
  <c r="O108" i="19"/>
  <c r="K108" i="19"/>
  <c r="M108" i="19"/>
  <c r="I108" i="19"/>
  <c r="L108" i="19"/>
  <c r="Q108" i="19" s="1"/>
  <c r="H108" i="19"/>
  <c r="E108" i="19"/>
  <c r="N96" i="19"/>
  <c r="J96" i="19"/>
  <c r="P96" i="19" s="1"/>
  <c r="M96" i="19"/>
  <c r="I96" i="19"/>
  <c r="L96" i="19"/>
  <c r="H96" i="19"/>
  <c r="O96" i="19"/>
  <c r="K96" i="19"/>
  <c r="I94" i="19"/>
  <c r="M94" i="19"/>
  <c r="J94" i="19"/>
  <c r="P94" i="19" s="1"/>
  <c r="N94" i="19"/>
  <c r="E96" i="19"/>
  <c r="K94" i="19"/>
  <c r="N87" i="19"/>
  <c r="J87" i="19"/>
  <c r="P87" i="19" s="1"/>
  <c r="M87" i="19"/>
  <c r="I87" i="19"/>
  <c r="L87" i="19"/>
  <c r="Q87" i="19" s="1"/>
  <c r="H87" i="19"/>
  <c r="O87" i="19"/>
  <c r="K87" i="19"/>
  <c r="J85" i="19"/>
  <c r="P85" i="19" s="1"/>
  <c r="N85" i="19"/>
  <c r="E87" i="19"/>
  <c r="K85" i="19"/>
  <c r="N78" i="19"/>
  <c r="J78" i="19"/>
  <c r="P78" i="19" s="1"/>
  <c r="O78" i="19"/>
  <c r="K78" i="19"/>
  <c r="M78" i="19"/>
  <c r="I78" i="19"/>
  <c r="L78" i="19"/>
  <c r="H78" i="19"/>
  <c r="O76" i="19"/>
  <c r="K76" i="19"/>
  <c r="L76" i="19"/>
  <c r="Q76" i="19" s="1"/>
  <c r="H76" i="19"/>
  <c r="N76" i="19"/>
  <c r="J76" i="19"/>
  <c r="P76" i="19" s="1"/>
  <c r="M76" i="19"/>
  <c r="I76" i="19"/>
  <c r="E78" i="19"/>
  <c r="N67" i="19"/>
  <c r="J67" i="19"/>
  <c r="P67" i="19" s="1"/>
  <c r="M67" i="19"/>
  <c r="I67" i="19"/>
  <c r="O67" i="19"/>
  <c r="K67" i="19"/>
  <c r="L67" i="19"/>
  <c r="Q67" i="19" s="1"/>
  <c r="H67" i="19"/>
  <c r="O65" i="19"/>
  <c r="K65" i="19"/>
  <c r="N65" i="19"/>
  <c r="J65" i="19"/>
  <c r="P65" i="19" s="1"/>
  <c r="L65" i="19"/>
  <c r="H65" i="19"/>
  <c r="M65" i="19"/>
  <c r="I65" i="19"/>
  <c r="E65" i="19"/>
  <c r="E67" i="19"/>
  <c r="F19" i="19"/>
  <c r="E160" i="19"/>
  <c r="E157" i="19"/>
  <c r="E118" i="19"/>
  <c r="E115" i="19"/>
  <c r="E112" i="19"/>
  <c r="N100" i="7"/>
  <c r="O100" i="7"/>
  <c r="L13" i="7"/>
  <c r="I4" i="7"/>
  <c r="L23" i="7"/>
  <c r="Q23" i="7" s="1"/>
  <c r="O106" i="7"/>
  <c r="I201" i="7"/>
  <c r="E100" i="7"/>
  <c r="F249" i="7"/>
  <c r="H13" i="7"/>
  <c r="H48" i="7"/>
  <c r="H115" i="7"/>
  <c r="N201" i="7"/>
  <c r="F131" i="7"/>
  <c r="K131" i="7" s="1"/>
  <c r="F145" i="7"/>
  <c r="F227" i="7"/>
  <c r="L227" i="7" s="1"/>
  <c r="F264" i="7"/>
  <c r="K264" i="7" s="1"/>
  <c r="E271" i="7"/>
  <c r="I13" i="7"/>
  <c r="O115" i="7"/>
  <c r="O201" i="7"/>
  <c r="H323" i="7"/>
  <c r="O169" i="7"/>
  <c r="N169" i="7"/>
  <c r="J169" i="7"/>
  <c r="P169" i="7" s="1"/>
  <c r="J64" i="7"/>
  <c r="P64" i="7" s="1"/>
  <c r="O64" i="7"/>
  <c r="K64" i="7"/>
  <c r="J4" i="7"/>
  <c r="K46" i="7"/>
  <c r="Q46" i="7" s="1"/>
  <c r="I100" i="7"/>
  <c r="H106" i="7"/>
  <c r="J110" i="7"/>
  <c r="P110" i="7" s="1"/>
  <c r="I115" i="7"/>
  <c r="M187" i="7"/>
  <c r="O213" i="7"/>
  <c r="E20" i="7"/>
  <c r="E89" i="7"/>
  <c r="E169" i="7"/>
  <c r="J30" i="7"/>
  <c r="P30" i="7" s="1"/>
  <c r="L57" i="7"/>
  <c r="Q57" i="7" s="1"/>
  <c r="J100" i="7"/>
  <c r="P100" i="7" s="1"/>
  <c r="J106" i="7"/>
  <c r="P106" i="7" s="1"/>
  <c r="K110" i="7"/>
  <c r="K115" i="7"/>
  <c r="O187" i="7"/>
  <c r="E64" i="7"/>
  <c r="E238" i="7"/>
  <c r="F59" i="7"/>
  <c r="I59" i="7" s="1"/>
  <c r="F108" i="7"/>
  <c r="F142" i="7"/>
  <c r="M142" i="7" s="1"/>
  <c r="F293" i="7"/>
  <c r="E299" i="7"/>
  <c r="F328" i="7"/>
  <c r="E334" i="7"/>
  <c r="M13" i="7"/>
  <c r="E83" i="7"/>
  <c r="F83" i="7"/>
  <c r="O125" i="7"/>
  <c r="K125" i="7"/>
  <c r="L125" i="7"/>
  <c r="J125" i="7"/>
  <c r="P125" i="7" s="1"/>
  <c r="M125" i="7"/>
  <c r="I125" i="7"/>
  <c r="H125" i="7"/>
  <c r="M40" i="7"/>
  <c r="I40" i="7"/>
  <c r="O40" i="7"/>
  <c r="J40" i="7"/>
  <c r="N40" i="7"/>
  <c r="H40" i="7"/>
  <c r="K40" i="7"/>
  <c r="E75" i="7"/>
  <c r="F75" i="7"/>
  <c r="N125" i="7"/>
  <c r="K12" i="7"/>
  <c r="E55" i="7"/>
  <c r="F55" i="7"/>
  <c r="O66" i="7"/>
  <c r="N66" i="7"/>
  <c r="I66" i="7"/>
  <c r="K77" i="7"/>
  <c r="H77" i="7"/>
  <c r="J81" i="7"/>
  <c r="P81" i="7" s="1"/>
  <c r="K81" i="7"/>
  <c r="E149" i="7"/>
  <c r="F149" i="7"/>
  <c r="F178" i="7"/>
  <c r="E178" i="7"/>
  <c r="O184" i="7"/>
  <c r="K184" i="7"/>
  <c r="J184" i="7"/>
  <c r="P184" i="7" s="1"/>
  <c r="N184" i="7"/>
  <c r="I184" i="7"/>
  <c r="L184" i="7"/>
  <c r="Q184" i="7" s="1"/>
  <c r="H184" i="7"/>
  <c r="O203" i="7"/>
  <c r="K203" i="7"/>
  <c r="M203" i="7"/>
  <c r="H203" i="7"/>
  <c r="J203" i="7"/>
  <c r="P203" i="7" s="1"/>
  <c r="I203" i="7"/>
  <c r="N203" i="7"/>
  <c r="L203" i="7"/>
  <c r="I227" i="7"/>
  <c r="F248" i="7"/>
  <c r="E248" i="7"/>
  <c r="O253" i="7"/>
  <c r="K253" i="7"/>
  <c r="N253" i="7"/>
  <c r="J253" i="7"/>
  <c r="P253" i="7" s="1"/>
  <c r="M253" i="7"/>
  <c r="L253" i="7"/>
  <c r="Q253" i="7" s="1"/>
  <c r="I253" i="7"/>
  <c r="H253" i="7"/>
  <c r="O280" i="7"/>
  <c r="K280" i="7"/>
  <c r="N280" i="7"/>
  <c r="J280" i="7"/>
  <c r="P280" i="7" s="1"/>
  <c r="M280" i="7"/>
  <c r="H280" i="7"/>
  <c r="L280" i="7"/>
  <c r="I280" i="7"/>
  <c r="F308" i="7"/>
  <c r="E308" i="7"/>
  <c r="E92" i="7"/>
  <c r="F92" i="7"/>
  <c r="O140" i="7"/>
  <c r="H140" i="7"/>
  <c r="L140" i="7"/>
  <c r="Q140" i="7" s="1"/>
  <c r="F151" i="7"/>
  <c r="E151" i="7"/>
  <c r="F192" i="7"/>
  <c r="E192" i="7"/>
  <c r="F237" i="7"/>
  <c r="E237" i="7"/>
  <c r="F262" i="7"/>
  <c r="E262" i="7"/>
  <c r="E303" i="7"/>
  <c r="F303" i="7"/>
  <c r="O310" i="7"/>
  <c r="K310" i="7"/>
  <c r="N310" i="7"/>
  <c r="J310" i="7"/>
  <c r="M310" i="7"/>
  <c r="I310" i="7"/>
  <c r="H310" i="7"/>
  <c r="L310" i="7"/>
  <c r="E337" i="7"/>
  <c r="F337" i="7"/>
  <c r="F31" i="7"/>
  <c r="E31" i="7"/>
  <c r="E133" i="7"/>
  <c r="F133" i="7"/>
  <c r="F160" i="7"/>
  <c r="E160" i="7"/>
  <c r="E229" i="7"/>
  <c r="F229" i="7"/>
  <c r="O264" i="7"/>
  <c r="I264" i="7"/>
  <c r="F292" i="7"/>
  <c r="E292" i="7"/>
  <c r="O297" i="7"/>
  <c r="K297" i="7"/>
  <c r="N297" i="7"/>
  <c r="J297" i="7"/>
  <c r="P297" i="7" s="1"/>
  <c r="I297" i="7"/>
  <c r="M297" i="7"/>
  <c r="L297" i="7"/>
  <c r="H297" i="7"/>
  <c r="F327" i="7"/>
  <c r="E327" i="7"/>
  <c r="M332" i="7"/>
  <c r="I332" i="7"/>
  <c r="L332" i="7"/>
  <c r="H332" i="7"/>
  <c r="O332" i="7"/>
  <c r="J332" i="7"/>
  <c r="N332" i="7"/>
  <c r="H12" i="7"/>
  <c r="M77" i="7"/>
  <c r="J140" i="7"/>
  <c r="P140" i="7" s="1"/>
  <c r="M184" i="7"/>
  <c r="K332" i="7"/>
  <c r="L4" i="7"/>
  <c r="Q4" i="7" s="1"/>
  <c r="H4" i="7"/>
  <c r="O4" i="7"/>
  <c r="K4" i="7"/>
  <c r="O23" i="7"/>
  <c r="K23" i="7"/>
  <c r="J23" i="7"/>
  <c r="N23" i="7"/>
  <c r="I23" i="7"/>
  <c r="M30" i="7"/>
  <c r="I30" i="7"/>
  <c r="N30" i="7"/>
  <c r="H30" i="7"/>
  <c r="L30" i="7"/>
  <c r="Q30" i="7" s="1"/>
  <c r="E42" i="7"/>
  <c r="F42" i="7"/>
  <c r="M48" i="7"/>
  <c r="I48" i="7"/>
  <c r="K48" i="7"/>
  <c r="O48" i="7"/>
  <c r="J48" i="7"/>
  <c r="N57" i="7"/>
  <c r="J57" i="7"/>
  <c r="P57" i="7" s="1"/>
  <c r="K57" i="7"/>
  <c r="O57" i="7"/>
  <c r="I57" i="7"/>
  <c r="N131" i="7"/>
  <c r="M169" i="7"/>
  <c r="I169" i="7"/>
  <c r="L169" i="7"/>
  <c r="Q169" i="7" s="1"/>
  <c r="K169" i="7"/>
  <c r="E188" i="7"/>
  <c r="F188" i="7"/>
  <c r="E214" i="7"/>
  <c r="F214" i="7"/>
  <c r="E258" i="7"/>
  <c r="F258" i="7"/>
  <c r="E284" i="7"/>
  <c r="F284" i="7"/>
  <c r="E319" i="7"/>
  <c r="F319" i="7"/>
  <c r="N4" i="7"/>
  <c r="H23" i="7"/>
  <c r="K30" i="7"/>
  <c r="N48" i="7"/>
  <c r="H57" i="7"/>
  <c r="H169" i="7"/>
  <c r="N46" i="7"/>
  <c r="J46" i="7"/>
  <c r="M59" i="7"/>
  <c r="L64" i="7"/>
  <c r="Q64" i="7" s="1"/>
  <c r="H64" i="7"/>
  <c r="L100" i="7"/>
  <c r="Q100" i="7" s="1"/>
  <c r="H100" i="7"/>
  <c r="M106" i="7"/>
  <c r="I106" i="7"/>
  <c r="L110" i="7"/>
  <c r="Q110" i="7" s="1"/>
  <c r="H110" i="7"/>
  <c r="N187" i="7"/>
  <c r="J187" i="7"/>
  <c r="P187" i="7" s="1"/>
  <c r="L201" i="7"/>
  <c r="K201" i="7"/>
  <c r="M213" i="7"/>
  <c r="I213" i="7"/>
  <c r="K213" i="7"/>
  <c r="K218" i="7"/>
  <c r="N255" i="7"/>
  <c r="J255" i="7"/>
  <c r="P255" i="7" s="1"/>
  <c r="M255" i="7"/>
  <c r="I255" i="7"/>
  <c r="L255" i="7"/>
  <c r="Q255" i="7" s="1"/>
  <c r="N271" i="7"/>
  <c r="J271" i="7"/>
  <c r="P271" i="7" s="1"/>
  <c r="M271" i="7"/>
  <c r="I271" i="7"/>
  <c r="H271" i="7"/>
  <c r="N299" i="7"/>
  <c r="J299" i="7"/>
  <c r="P299" i="7" s="1"/>
  <c r="M299" i="7"/>
  <c r="I299" i="7"/>
  <c r="H299" i="7"/>
  <c r="O323" i="7"/>
  <c r="K323" i="7"/>
  <c r="Q323" i="7" s="1"/>
  <c r="N323" i="7"/>
  <c r="J323" i="7"/>
  <c r="I323" i="7"/>
  <c r="L334" i="7"/>
  <c r="H334" i="7"/>
  <c r="O334" i="7"/>
  <c r="K334" i="7"/>
  <c r="N334" i="7"/>
  <c r="O341" i="7"/>
  <c r="K341" i="7"/>
  <c r="N341" i="7"/>
  <c r="J341" i="7"/>
  <c r="M341" i="7"/>
  <c r="J13" i="7"/>
  <c r="P13" i="7" s="1"/>
  <c r="N13" i="7"/>
  <c r="H46" i="7"/>
  <c r="M46" i="7"/>
  <c r="M64" i="7"/>
  <c r="K100" i="7"/>
  <c r="K106" i="7"/>
  <c r="M110" i="7"/>
  <c r="N123" i="7"/>
  <c r="K187" i="7"/>
  <c r="J201" i="7"/>
  <c r="P201" i="7" s="1"/>
  <c r="L213" i="7"/>
  <c r="H218" i="7"/>
  <c r="O255" i="7"/>
  <c r="K271" i="7"/>
  <c r="L299" i="7"/>
  <c r="Q299" i="7" s="1"/>
  <c r="M323" i="7"/>
  <c r="I334" i="7"/>
  <c r="I341" i="7"/>
  <c r="N115" i="7"/>
  <c r="J115" i="7"/>
  <c r="P115" i="7" s="1"/>
  <c r="K13" i="7"/>
  <c r="I46" i="7"/>
  <c r="O46" i="7"/>
  <c r="I64" i="7"/>
  <c r="N64" i="7"/>
  <c r="M100" i="7"/>
  <c r="L106" i="7"/>
  <c r="I110" i="7"/>
  <c r="N110" i="7"/>
  <c r="L115" i="7"/>
  <c r="Q115" i="7" s="1"/>
  <c r="L187" i="7"/>
  <c r="M201" i="7"/>
  <c r="N213" i="7"/>
  <c r="L271" i="7"/>
  <c r="O299" i="7"/>
  <c r="J334" i="7"/>
  <c r="L341" i="7"/>
  <c r="E30" i="7"/>
  <c r="E48" i="7"/>
  <c r="E57" i="7"/>
  <c r="E98" i="7"/>
  <c r="E106" i="7"/>
  <c r="E115" i="7"/>
  <c r="E125" i="7"/>
  <c r="E168" i="7"/>
  <c r="E177" i="7"/>
  <c r="E187" i="7"/>
  <c r="F198" i="7"/>
  <c r="E212" i="7"/>
  <c r="E221" i="7"/>
  <c r="F233" i="7"/>
  <c r="E245" i="7"/>
  <c r="E255" i="7"/>
  <c r="F267" i="7"/>
  <c r="E280" i="7"/>
  <c r="E38" i="7"/>
  <c r="E4" i="7"/>
  <c r="F24" i="7"/>
  <c r="F94" i="7"/>
  <c r="F162" i="7"/>
  <c r="F207" i="7"/>
  <c r="F240" i="7"/>
  <c r="F275" i="7"/>
  <c r="E289" i="7"/>
  <c r="E297" i="7"/>
  <c r="E306" i="7"/>
  <c r="E315" i="7"/>
  <c r="E323" i="7"/>
  <c r="E332" i="7"/>
  <c r="F129" i="7"/>
  <c r="E129" i="7"/>
  <c r="F199" i="7"/>
  <c r="E199" i="7"/>
  <c r="F234" i="7"/>
  <c r="E234" i="7"/>
  <c r="E9" i="7"/>
  <c r="F16" i="7"/>
  <c r="F37" i="7"/>
  <c r="E37" i="7"/>
  <c r="F50" i="7"/>
  <c r="F70" i="7"/>
  <c r="E70" i="7"/>
  <c r="F85" i="7"/>
  <c r="F104" i="7"/>
  <c r="E104" i="7"/>
  <c r="F117" i="7"/>
  <c r="F138" i="7"/>
  <c r="E138" i="7"/>
  <c r="F154" i="7"/>
  <c r="F173" i="7"/>
  <c r="E173" i="7"/>
  <c r="F208" i="7"/>
  <c r="E208" i="7"/>
  <c r="F242" i="7"/>
  <c r="E242" i="7"/>
  <c r="F278" i="7"/>
  <c r="E278" i="7"/>
  <c r="F269" i="7"/>
  <c r="E269" i="7"/>
  <c r="F112" i="7"/>
  <c r="E112" i="7"/>
  <c r="F148" i="7"/>
  <c r="E148" i="7"/>
  <c r="F182" i="7"/>
  <c r="E182" i="7"/>
  <c r="F216" i="7"/>
  <c r="E216" i="7"/>
  <c r="F251" i="7"/>
  <c r="E251" i="7"/>
  <c r="F286" i="7"/>
  <c r="E286" i="7"/>
  <c r="F295" i="7"/>
  <c r="E295" i="7"/>
  <c r="F304" i="7"/>
  <c r="E304" i="7"/>
  <c r="F312" i="7"/>
  <c r="E312" i="7"/>
  <c r="F321" i="7"/>
  <c r="E321" i="7"/>
  <c r="F330" i="7"/>
  <c r="E330" i="7"/>
  <c r="F339" i="7"/>
  <c r="E339" i="7"/>
  <c r="F27" i="7"/>
  <c r="E27" i="7"/>
  <c r="F62" i="7"/>
  <c r="E62" i="7"/>
  <c r="F96" i="7"/>
  <c r="E96" i="7"/>
  <c r="F164" i="7"/>
  <c r="E164" i="7"/>
  <c r="E13" i="7"/>
  <c r="F44" i="7"/>
  <c r="E44" i="7"/>
  <c r="F79" i="7"/>
  <c r="E79" i="7"/>
  <c r="F6" i="7"/>
  <c r="F17" i="7"/>
  <c r="E17" i="7"/>
  <c r="F33" i="7"/>
  <c r="F53" i="7"/>
  <c r="E53" i="7"/>
  <c r="F68" i="7"/>
  <c r="F88" i="7"/>
  <c r="E88" i="7"/>
  <c r="F102" i="7"/>
  <c r="F120" i="7"/>
  <c r="E120" i="7"/>
  <c r="F136" i="7"/>
  <c r="F155" i="7"/>
  <c r="E155" i="7"/>
  <c r="F171" i="7"/>
  <c r="F191" i="7"/>
  <c r="E191" i="7"/>
  <c r="F225" i="7"/>
  <c r="E225" i="7"/>
  <c r="F260" i="7"/>
  <c r="E260" i="7"/>
  <c r="E341" i="7"/>
  <c r="E25" i="8"/>
  <c r="F56" i="8"/>
  <c r="O56" i="8" s="1"/>
  <c r="O85" i="8"/>
  <c r="E13" i="8"/>
  <c r="E85" i="8"/>
  <c r="F93" i="8"/>
  <c r="O93" i="8" s="1"/>
  <c r="E103" i="8"/>
  <c r="I85" i="8"/>
  <c r="M94" i="8"/>
  <c r="N94" i="8"/>
  <c r="H94" i="8"/>
  <c r="I94" i="8"/>
  <c r="M13" i="8"/>
  <c r="I13" i="8"/>
  <c r="H13" i="8"/>
  <c r="N13" i="8"/>
  <c r="E11" i="8"/>
  <c r="O16" i="8"/>
  <c r="E94" i="8"/>
  <c r="K103" i="8"/>
  <c r="E112" i="8"/>
  <c r="I139" i="8"/>
  <c r="K16" i="8"/>
  <c r="I45" i="8"/>
  <c r="F50" i="8"/>
  <c r="E68" i="8"/>
  <c r="E16" i="8"/>
  <c r="O103" i="8"/>
  <c r="E87" i="9"/>
  <c r="I39" i="9"/>
  <c r="K53" i="9"/>
  <c r="E23" i="9"/>
  <c r="H93" i="9"/>
  <c r="I106" i="9"/>
  <c r="M39" i="9"/>
  <c r="O53" i="9"/>
  <c r="L93" i="9"/>
  <c r="Q93" i="9" s="1"/>
  <c r="M106" i="9"/>
  <c r="J37" i="9"/>
  <c r="H52" i="9"/>
  <c r="I71" i="9"/>
  <c r="K94" i="9"/>
  <c r="H114" i="9"/>
  <c r="F55" i="9"/>
  <c r="N37" i="9"/>
  <c r="L52" i="9"/>
  <c r="M71" i="9"/>
  <c r="O94" i="9"/>
  <c r="L114" i="9"/>
  <c r="L23" i="9"/>
  <c r="H23" i="9"/>
  <c r="M23" i="9"/>
  <c r="O23" i="9"/>
  <c r="K23" i="9"/>
  <c r="I23" i="9"/>
  <c r="N23" i="9"/>
  <c r="J23" i="9"/>
  <c r="P23" i="9" s="1"/>
  <c r="K37" i="9"/>
  <c r="O37" i="9"/>
  <c r="P37" i="9" s="1"/>
  <c r="J39" i="9"/>
  <c r="N39" i="9"/>
  <c r="I52" i="9"/>
  <c r="M52" i="9"/>
  <c r="H53" i="9"/>
  <c r="L53" i="9"/>
  <c r="K70" i="9"/>
  <c r="O70" i="9"/>
  <c r="J71" i="9"/>
  <c r="N71" i="9"/>
  <c r="I93" i="9"/>
  <c r="M93" i="9"/>
  <c r="H94" i="9"/>
  <c r="L94" i="9"/>
  <c r="J106" i="9"/>
  <c r="N106" i="9"/>
  <c r="I114" i="9"/>
  <c r="M114" i="9"/>
  <c r="H37" i="9"/>
  <c r="L37" i="9"/>
  <c r="K39" i="9"/>
  <c r="Q39" i="9" s="1"/>
  <c r="O39" i="9"/>
  <c r="J52" i="9"/>
  <c r="P52" i="9" s="1"/>
  <c r="N52" i="9"/>
  <c r="I53" i="9"/>
  <c r="M53" i="9"/>
  <c r="H70" i="9"/>
  <c r="L70" i="9"/>
  <c r="K71" i="9"/>
  <c r="Q71" i="9" s="1"/>
  <c r="O71" i="9"/>
  <c r="J93" i="9"/>
  <c r="P93" i="9" s="1"/>
  <c r="N93" i="9"/>
  <c r="I94" i="9"/>
  <c r="M94" i="9"/>
  <c r="K106" i="9"/>
  <c r="Q106" i="9" s="1"/>
  <c r="O106" i="9"/>
  <c r="J114" i="9"/>
  <c r="P114" i="9" s="1"/>
  <c r="N114" i="9"/>
  <c r="J70" i="9"/>
  <c r="N70" i="9"/>
  <c r="I37" i="9"/>
  <c r="H39" i="9"/>
  <c r="K52" i="9"/>
  <c r="Q52" i="9" s="1"/>
  <c r="J53" i="9"/>
  <c r="I70" i="9"/>
  <c r="H71" i="9"/>
  <c r="K93" i="9"/>
  <c r="J94" i="9"/>
  <c r="H106" i="9"/>
  <c r="K114" i="9"/>
  <c r="E39" i="9"/>
  <c r="E71" i="9"/>
  <c r="E102" i="9"/>
  <c r="E15" i="9"/>
  <c r="E32" i="9"/>
  <c r="E48" i="9"/>
  <c r="E63" i="9"/>
  <c r="E79" i="9"/>
  <c r="E94" i="9"/>
  <c r="E110" i="9"/>
  <c r="E21" i="9"/>
  <c r="E31" i="9"/>
  <c r="E37" i="9"/>
  <c r="E47" i="9"/>
  <c r="E53" i="9"/>
  <c r="E61" i="9"/>
  <c r="E70" i="9"/>
  <c r="E77" i="9"/>
  <c r="E85" i="9"/>
  <c r="E93" i="9"/>
  <c r="E100" i="9"/>
  <c r="E108" i="9"/>
  <c r="E116" i="9"/>
  <c r="F8" i="9"/>
  <c r="F16" i="9"/>
  <c r="F25" i="9"/>
  <c r="F34" i="9"/>
  <c r="F42" i="9"/>
  <c r="F49" i="9"/>
  <c r="F59" i="9"/>
  <c r="F65" i="9"/>
  <c r="F73" i="9"/>
  <c r="F82" i="9"/>
  <c r="F89" i="9"/>
  <c r="F96" i="9"/>
  <c r="F105" i="9"/>
  <c r="F113" i="9"/>
  <c r="E13" i="9"/>
  <c r="E20" i="9"/>
  <c r="E30" i="9"/>
  <c r="E35" i="9"/>
  <c r="E43" i="9"/>
  <c r="E52" i="9"/>
  <c r="E60" i="9"/>
  <c r="E67" i="9"/>
  <c r="E75" i="9"/>
  <c r="E83" i="9"/>
  <c r="E90" i="9"/>
  <c r="E98" i="9"/>
  <c r="E106" i="9"/>
  <c r="E114" i="9"/>
  <c r="O23" i="8"/>
  <c r="J23" i="8"/>
  <c r="M58" i="8"/>
  <c r="L58" i="8"/>
  <c r="N58" i="8"/>
  <c r="H58" i="8"/>
  <c r="I58" i="8"/>
  <c r="L132" i="8"/>
  <c r="I132" i="8"/>
  <c r="N132" i="8"/>
  <c r="H132" i="8"/>
  <c r="M132" i="8"/>
  <c r="O111" i="8"/>
  <c r="J111" i="8"/>
  <c r="J33" i="8"/>
  <c r="O33" i="8"/>
  <c r="L35" i="8"/>
  <c r="I35" i="8"/>
  <c r="N35" i="8"/>
  <c r="H35" i="8"/>
  <c r="M35" i="8"/>
  <c r="O131" i="8"/>
  <c r="J131" i="8"/>
  <c r="L112" i="8"/>
  <c r="L13" i="8"/>
  <c r="M25" i="8"/>
  <c r="I29" i="8"/>
  <c r="E33" i="8"/>
  <c r="K45" i="8"/>
  <c r="E58" i="8"/>
  <c r="L94" i="8"/>
  <c r="M112" i="8"/>
  <c r="I120" i="8"/>
  <c r="E131" i="8"/>
  <c r="K139" i="8"/>
  <c r="L25" i="8"/>
  <c r="I4" i="8"/>
  <c r="F9" i="8"/>
  <c r="E40" i="8"/>
  <c r="F82" i="8"/>
  <c r="M4" i="8"/>
  <c r="J11" i="8"/>
  <c r="P11" i="8" s="1"/>
  <c r="E23" i="8"/>
  <c r="H25" i="8"/>
  <c r="N25" i="8"/>
  <c r="K29" i="8"/>
  <c r="E35" i="8"/>
  <c r="E45" i="8"/>
  <c r="E111" i="8"/>
  <c r="H112" i="8"/>
  <c r="N112" i="8"/>
  <c r="K120" i="8"/>
  <c r="E132" i="8"/>
  <c r="E139" i="8"/>
  <c r="E29" i="8"/>
  <c r="E120" i="8"/>
  <c r="J4" i="8"/>
  <c r="N4" i="8"/>
  <c r="L11" i="8"/>
  <c r="H11" i="8"/>
  <c r="K11" i="8"/>
  <c r="L23" i="8"/>
  <c r="H23" i="8"/>
  <c r="K23" i="8"/>
  <c r="L33" i="8"/>
  <c r="H33" i="8"/>
  <c r="K33" i="8"/>
  <c r="L111" i="8"/>
  <c r="Q111" i="8" s="1"/>
  <c r="H111" i="8"/>
  <c r="K111" i="8"/>
  <c r="L131" i="8"/>
  <c r="Q131" i="8" s="1"/>
  <c r="H131" i="8"/>
  <c r="K131" i="8"/>
  <c r="K4" i="8"/>
  <c r="Q4" i="8" s="1"/>
  <c r="O4" i="8"/>
  <c r="M11" i="8"/>
  <c r="N16" i="8"/>
  <c r="J16" i="8"/>
  <c r="L16" i="8"/>
  <c r="M23" i="8"/>
  <c r="N29" i="8"/>
  <c r="J29" i="8"/>
  <c r="P29" i="8" s="1"/>
  <c r="L29" i="8"/>
  <c r="Q29" i="8" s="1"/>
  <c r="M33" i="8"/>
  <c r="N45" i="8"/>
  <c r="J45" i="8"/>
  <c r="P45" i="8" s="1"/>
  <c r="L45" i="8"/>
  <c r="M56" i="8"/>
  <c r="N85" i="8"/>
  <c r="J85" i="8"/>
  <c r="P85" i="8" s="1"/>
  <c r="L85" i="8"/>
  <c r="Q85" i="8" s="1"/>
  <c r="M93" i="8"/>
  <c r="N103" i="8"/>
  <c r="J103" i="8"/>
  <c r="L103" i="8"/>
  <c r="Q103" i="8" s="1"/>
  <c r="M111" i="8"/>
  <c r="N120" i="8"/>
  <c r="J120" i="8"/>
  <c r="P120" i="8" s="1"/>
  <c r="L120" i="8"/>
  <c r="Q120" i="8" s="1"/>
  <c r="M131" i="8"/>
  <c r="N139" i="8"/>
  <c r="J139" i="8"/>
  <c r="P139" i="8" s="1"/>
  <c r="L139" i="8"/>
  <c r="Q139" i="8" s="1"/>
  <c r="H4" i="8"/>
  <c r="I11" i="8"/>
  <c r="N11" i="8"/>
  <c r="O13" i="8"/>
  <c r="K13" i="8"/>
  <c r="J13" i="8"/>
  <c r="H16" i="8"/>
  <c r="M16" i="8"/>
  <c r="F17" i="8"/>
  <c r="I23" i="8"/>
  <c r="N23" i="8"/>
  <c r="O25" i="8"/>
  <c r="K25" i="8"/>
  <c r="J25" i="8"/>
  <c r="H29" i="8"/>
  <c r="M29" i="8"/>
  <c r="F31" i="8"/>
  <c r="I33" i="8"/>
  <c r="N33" i="8"/>
  <c r="O35" i="8"/>
  <c r="K35" i="8"/>
  <c r="J35" i="8"/>
  <c r="H45" i="8"/>
  <c r="M45" i="8"/>
  <c r="F46" i="8"/>
  <c r="O58" i="8"/>
  <c r="K58" i="8"/>
  <c r="J58" i="8"/>
  <c r="H85" i="8"/>
  <c r="M85" i="8"/>
  <c r="F86" i="8"/>
  <c r="O94" i="8"/>
  <c r="K94" i="8"/>
  <c r="J94" i="8"/>
  <c r="H103" i="8"/>
  <c r="M103" i="8"/>
  <c r="F104" i="8"/>
  <c r="I111" i="8"/>
  <c r="N111" i="8"/>
  <c r="O112" i="8"/>
  <c r="K112" i="8"/>
  <c r="Q112" i="8" s="1"/>
  <c r="J112" i="8"/>
  <c r="H120" i="8"/>
  <c r="M120" i="8"/>
  <c r="F122" i="8"/>
  <c r="I131" i="8"/>
  <c r="N131" i="8"/>
  <c r="O132" i="8"/>
  <c r="K132" i="8"/>
  <c r="J132" i="8"/>
  <c r="H139" i="8"/>
  <c r="M139" i="8"/>
  <c r="F140" i="8"/>
  <c r="F27" i="8"/>
  <c r="F62" i="8"/>
  <c r="E118" i="8"/>
  <c r="E21" i="8"/>
  <c r="E57" i="8"/>
  <c r="E96" i="8"/>
  <c r="E102" i="6"/>
  <c r="E68" i="6"/>
  <c r="E121" i="7"/>
  <c r="G6" i="14"/>
  <c r="F6" i="14" s="1"/>
  <c r="E6" i="14"/>
  <c r="G1246" i="2"/>
  <c r="F1246" i="2" s="1"/>
  <c r="G1240" i="2"/>
  <c r="G1232" i="2"/>
  <c r="E1232" i="2" s="1"/>
  <c r="G1230" i="2"/>
  <c r="F1230" i="2" s="1"/>
  <c r="G1222" i="2"/>
  <c r="F1222" i="2" s="1"/>
  <c r="L1222" i="2" s="1"/>
  <c r="Q1222" i="2" s="1"/>
  <c r="G1216" i="2"/>
  <c r="G1208" i="2"/>
  <c r="E1208" i="2" s="1"/>
  <c r="G1202" i="2"/>
  <c r="F1202" i="2" s="1"/>
  <c r="I1202" i="2" s="1"/>
  <c r="G1175" i="2"/>
  <c r="G1173" i="2"/>
  <c r="G1160" i="2"/>
  <c r="E1160" i="2" s="1"/>
  <c r="G1159" i="2"/>
  <c r="F1159" i="2" s="1"/>
  <c r="G1158" i="2"/>
  <c r="F1158" i="2" s="1"/>
  <c r="L1158" i="2" s="1"/>
  <c r="G1157" i="2"/>
  <c r="G1144" i="2"/>
  <c r="E1144" i="2" s="1"/>
  <c r="G1142" i="2"/>
  <c r="E1142" i="2" s="1"/>
  <c r="G1140" i="2"/>
  <c r="G1138" i="2"/>
  <c r="G1134" i="2"/>
  <c r="E1134" i="2" s="1"/>
  <c r="G1132" i="2"/>
  <c r="F1132" i="2" s="1"/>
  <c r="I1132" i="2" s="1"/>
  <c r="G1124" i="2"/>
  <c r="F1124" i="2" s="1"/>
  <c r="L1124" i="2" s="1"/>
  <c r="G1122" i="2"/>
  <c r="G1120" i="2"/>
  <c r="G1113" i="2"/>
  <c r="E1113" i="2" s="1"/>
  <c r="G1111" i="2"/>
  <c r="F1111" i="2" s="1"/>
  <c r="L1111" i="2" s="1"/>
  <c r="G1104" i="2"/>
  <c r="G1102" i="2"/>
  <c r="E1102" i="2" s="1"/>
  <c r="G1097" i="2"/>
  <c r="G1093" i="2"/>
  <c r="E1093" i="2" s="1"/>
  <c r="G1091" i="2"/>
  <c r="F1091" i="2" s="1"/>
  <c r="K1091" i="2" s="1"/>
  <c r="G1089" i="2"/>
  <c r="E1089" i="2" s="1"/>
  <c r="G1082" i="2"/>
  <c r="E1082" i="2" s="1"/>
  <c r="G1080" i="2"/>
  <c r="G1078" i="2"/>
  <c r="F1078" i="2" s="1"/>
  <c r="O1078" i="2" s="1"/>
  <c r="G1074" i="2"/>
  <c r="E1074" i="2" s="1"/>
  <c r="G1069" i="2"/>
  <c r="G1067" i="2"/>
  <c r="F1067" i="2" s="1"/>
  <c r="N1067" i="2" s="1"/>
  <c r="G1065" i="2"/>
  <c r="F1065" i="2" s="1"/>
  <c r="M1065" i="2" s="1"/>
  <c r="G1056" i="2"/>
  <c r="E1056" i="2" s="1"/>
  <c r="G1054" i="2"/>
  <c r="G1050" i="2"/>
  <c r="E1050" i="2" s="1"/>
  <c r="G1045" i="2"/>
  <c r="G1043" i="2"/>
  <c r="G1041" i="2"/>
  <c r="F1041" i="2" s="1"/>
  <c r="M1041" i="2" s="1"/>
  <c r="G1034" i="2"/>
  <c r="E1034" i="2" s="1"/>
  <c r="G1032" i="2"/>
  <c r="F1032" i="2" s="1"/>
  <c r="M1032" i="2" s="1"/>
  <c r="G1030" i="2"/>
  <c r="E1030" i="2" s="1"/>
  <c r="G1025" i="2"/>
  <c r="F1025" i="2" s="1"/>
  <c r="M1025" i="2" s="1"/>
  <c r="G1023" i="2"/>
  <c r="E1023" i="2" s="1"/>
  <c r="G1021" i="2"/>
  <c r="F1021" i="2" s="1"/>
  <c r="M1021" i="2" s="1"/>
  <c r="G1012" i="2"/>
  <c r="E1012" i="2" s="1"/>
  <c r="G1010" i="2"/>
  <c r="F1010" i="2" s="1"/>
  <c r="M1010" i="2" s="1"/>
  <c r="G1007" i="2"/>
  <c r="E1007" i="2" s="1"/>
  <c r="G999" i="2"/>
  <c r="F999" i="2" s="1"/>
  <c r="M999" i="2" s="1"/>
  <c r="G997" i="2"/>
  <c r="E997" i="2" s="1"/>
  <c r="G995" i="2"/>
  <c r="F995" i="2" s="1"/>
  <c r="M995" i="2" s="1"/>
  <c r="G988" i="2"/>
  <c r="E988" i="2" s="1"/>
  <c r="G986" i="2"/>
  <c r="F986" i="2" s="1"/>
  <c r="M986" i="2" s="1"/>
  <c r="G983" i="2"/>
  <c r="E983" i="2" s="1"/>
  <c r="G977" i="2"/>
  <c r="F977" i="2" s="1"/>
  <c r="M977" i="2" s="1"/>
  <c r="G973" i="2"/>
  <c r="G971" i="2"/>
  <c r="F971" i="2" s="1"/>
  <c r="L971" i="2" s="1"/>
  <c r="G962" i="2"/>
  <c r="G961" i="2"/>
  <c r="E961" i="2" s="1"/>
  <c r="G957" i="2"/>
  <c r="E957" i="2" s="1"/>
  <c r="G954" i="2"/>
  <c r="F954" i="2" s="1"/>
  <c r="I954" i="2" s="1"/>
  <c r="G941" i="2"/>
  <c r="G939" i="2"/>
  <c r="E939" i="2" s="1"/>
  <c r="G925" i="2"/>
  <c r="F925" i="2" s="1"/>
  <c r="M925" i="2" s="1"/>
  <c r="G924" i="2"/>
  <c r="F924" i="2" s="1"/>
  <c r="M924" i="2" s="1"/>
  <c r="G921" i="2"/>
  <c r="G918" i="2"/>
  <c r="E918" i="2" s="1"/>
  <c r="G912" i="2"/>
  <c r="F912" i="2" s="1"/>
  <c r="M912" i="2" s="1"/>
  <c r="G910" i="2"/>
  <c r="E910" i="2" s="1"/>
  <c r="G903" i="2"/>
  <c r="G901" i="2"/>
  <c r="E901" i="2" s="1"/>
  <c r="G899" i="2"/>
  <c r="F899" i="2" s="1"/>
  <c r="J899" i="2" s="1"/>
  <c r="P899" i="2" s="1"/>
  <c r="G895" i="2"/>
  <c r="F895" i="2" s="1"/>
  <c r="H895" i="2" s="1"/>
  <c r="G893" i="2"/>
  <c r="G887" i="2"/>
  <c r="E887" i="2" s="1"/>
  <c r="G885" i="2"/>
  <c r="E885" i="2" s="1"/>
  <c r="G882" i="2"/>
  <c r="F882" i="2" s="1"/>
  <c r="M882" i="2" s="1"/>
  <c r="G880" i="2"/>
  <c r="F880" i="2" s="1"/>
  <c r="G876" i="2"/>
  <c r="E876" i="2" s="1"/>
  <c r="G874" i="2"/>
  <c r="F874" i="2" s="1"/>
  <c r="M874" i="2" s="1"/>
  <c r="G872" i="2"/>
  <c r="F872" i="2" s="1"/>
  <c r="H872" i="2" s="1"/>
  <c r="G870" i="2"/>
  <c r="F870" i="2" s="1"/>
  <c r="G866" i="2"/>
  <c r="E866" i="2" s="1"/>
  <c r="G864" i="2"/>
  <c r="G855" i="2"/>
  <c r="G853" i="2"/>
  <c r="G851" i="2"/>
  <c r="G849" i="2"/>
  <c r="G847" i="2"/>
  <c r="F847" i="2" s="1"/>
  <c r="M847" i="2" s="1"/>
  <c r="G845" i="2"/>
  <c r="F845" i="2" s="1"/>
  <c r="G840" i="2"/>
  <c r="E840" i="2" s="1"/>
  <c r="G838" i="2"/>
  <c r="F838" i="2" s="1"/>
  <c r="M838" i="2" s="1"/>
  <c r="G836" i="2"/>
  <c r="G834" i="2"/>
  <c r="G829" i="2"/>
  <c r="G827" i="2"/>
  <c r="F827" i="2" s="1"/>
  <c r="O827" i="2" s="1"/>
  <c r="G825" i="2"/>
  <c r="E825" i="2" s="1"/>
  <c r="G820" i="2"/>
  <c r="F820" i="2" s="1"/>
  <c r="G818" i="2"/>
  <c r="G816" i="2"/>
  <c r="E816" i="2" s="1"/>
  <c r="G814" i="2"/>
  <c r="G812" i="2"/>
  <c r="G810" i="2"/>
  <c r="G807" i="2"/>
  <c r="F807" i="2" s="1"/>
  <c r="M807" i="2" s="1"/>
  <c r="G803" i="2"/>
  <c r="F803" i="2" s="1"/>
  <c r="I803" i="2" s="1"/>
  <c r="G801" i="2"/>
  <c r="F801" i="2" s="1"/>
  <c r="G800" i="2"/>
  <c r="E800" i="2" s="1"/>
  <c r="G794" i="2"/>
  <c r="G793" i="2"/>
  <c r="E793" i="2" s="1"/>
  <c r="G787" i="2"/>
  <c r="G786" i="2"/>
  <c r="F786" i="2" s="1"/>
  <c r="I786" i="2" s="1"/>
  <c r="G783" i="2"/>
  <c r="F783" i="2" s="1"/>
  <c r="K783" i="2" s="1"/>
  <c r="G782" i="2"/>
  <c r="E782" i="2" s="1"/>
  <c r="G776" i="2"/>
  <c r="E776" i="2" s="1"/>
  <c r="G774" i="2"/>
  <c r="F774" i="2" s="1"/>
  <c r="M774" i="2" s="1"/>
  <c r="G772" i="2"/>
  <c r="E772" i="2" s="1"/>
  <c r="G770" i="2"/>
  <c r="F770" i="2" s="1"/>
  <c r="M770" i="2" s="1"/>
  <c r="G766" i="2"/>
  <c r="E766" i="2" s="1"/>
  <c r="G764" i="2"/>
  <c r="G762" i="2"/>
  <c r="E762" i="2" s="1"/>
  <c r="G760" i="2"/>
  <c r="F760" i="2" s="1"/>
  <c r="M760" i="2" s="1"/>
  <c r="G758" i="2"/>
  <c r="E758" i="2" s="1"/>
  <c r="G756" i="2"/>
  <c r="G752" i="2"/>
  <c r="F752" i="2" s="1"/>
  <c r="M752" i="2" s="1"/>
  <c r="G750" i="2"/>
  <c r="F750" i="2" s="1"/>
  <c r="H750" i="2" s="1"/>
  <c r="G748" i="2"/>
  <c r="G746" i="2"/>
  <c r="E746" i="2" s="1"/>
  <c r="G742" i="2"/>
  <c r="G740" i="2"/>
  <c r="F740" i="2" s="1"/>
  <c r="L740" i="2" s="1"/>
  <c r="G738" i="2"/>
  <c r="G737" i="2"/>
  <c r="E737" i="2" s="1"/>
  <c r="G735" i="2"/>
  <c r="E735" i="2" s="1"/>
  <c r="G733" i="2"/>
  <c r="F733" i="2" s="1"/>
  <c r="L733" i="2" s="1"/>
  <c r="G729" i="2"/>
  <c r="G727" i="2"/>
  <c r="E727" i="2" s="1"/>
  <c r="G725" i="2"/>
  <c r="E725" i="2" s="1"/>
  <c r="G721" i="2"/>
  <c r="F721" i="2" s="1"/>
  <c r="O721" i="2" s="1"/>
  <c r="G719" i="2"/>
  <c r="E719" i="2" s="1"/>
  <c r="G717" i="2"/>
  <c r="E717" i="2" s="1"/>
  <c r="G715" i="2"/>
  <c r="F715" i="2" s="1"/>
  <c r="M715" i="2" s="1"/>
  <c r="G711" i="2"/>
  <c r="F711" i="2" s="1"/>
  <c r="M711" i="2" s="1"/>
  <c r="G709" i="2"/>
  <c r="G705" i="2"/>
  <c r="F705" i="2" s="1"/>
  <c r="M705" i="2" s="1"/>
  <c r="G701" i="2"/>
  <c r="E701" i="2" s="1"/>
  <c r="G699" i="2"/>
  <c r="F699" i="2" s="1"/>
  <c r="M699" i="2" s="1"/>
  <c r="G697" i="2"/>
  <c r="F697" i="2" s="1"/>
  <c r="M697" i="2" s="1"/>
  <c r="G693" i="2"/>
  <c r="E693" i="2" s="1"/>
  <c r="G691" i="2"/>
  <c r="F691" i="2" s="1"/>
  <c r="M691" i="2" s="1"/>
  <c r="G689" i="2"/>
  <c r="F689" i="2" s="1"/>
  <c r="M689" i="2" s="1"/>
  <c r="G685" i="2"/>
  <c r="F685" i="2" s="1"/>
  <c r="M685" i="2" s="1"/>
  <c r="G683" i="2"/>
  <c r="E683" i="2" s="1"/>
  <c r="G681" i="2"/>
  <c r="F681" i="2" s="1"/>
  <c r="N681" i="2" s="1"/>
  <c r="G677" i="2"/>
  <c r="G675" i="2"/>
  <c r="F675" i="2" s="1"/>
  <c r="M675" i="2" s="1"/>
  <c r="G670" i="2"/>
  <c r="G665" i="2"/>
  <c r="G663" i="2"/>
  <c r="E663" i="2" s="1"/>
  <c r="G661" i="2"/>
  <c r="F661" i="2" s="1"/>
  <c r="M661" i="2" s="1"/>
  <c r="G657" i="2"/>
  <c r="G655" i="2"/>
  <c r="E655" i="2" s="1"/>
  <c r="G653" i="2"/>
  <c r="F653" i="2" s="1"/>
  <c r="L653" i="2" s="1"/>
  <c r="G651" i="2"/>
  <c r="G649" i="2"/>
  <c r="E649" i="2" s="1"/>
  <c r="G647" i="2"/>
  <c r="F647" i="2" s="1"/>
  <c r="M647" i="2" s="1"/>
  <c r="G641" i="2"/>
  <c r="F641" i="2" s="1"/>
  <c r="M641" i="2" s="1"/>
  <c r="G639" i="2"/>
  <c r="G633" i="2"/>
  <c r="E633" i="2" s="1"/>
  <c r="G632" i="2"/>
  <c r="G621" i="2"/>
  <c r="E621" i="2" s="1"/>
  <c r="G620" i="2"/>
  <c r="G611" i="2"/>
  <c r="E611" i="2" s="1"/>
  <c r="G609" i="2"/>
  <c r="G604" i="2"/>
  <c r="G603" i="2"/>
  <c r="G596" i="2"/>
  <c r="E596" i="2" s="1"/>
  <c r="G595" i="2"/>
  <c r="G587" i="2"/>
  <c r="E587" i="2" s="1"/>
  <c r="G586" i="2"/>
  <c r="F586" i="2" s="1"/>
  <c r="G581" i="2"/>
  <c r="E581" i="2" s="1"/>
  <c r="G580" i="2"/>
  <c r="E580" i="2" s="1"/>
  <c r="G575" i="2"/>
  <c r="F575" i="2" s="1"/>
  <c r="L575" i="2" s="1"/>
  <c r="Q575" i="2" s="1"/>
  <c r="G570" i="2"/>
  <c r="F570" i="2" s="1"/>
  <c r="M570" i="2" s="1"/>
  <c r="G569" i="2"/>
  <c r="E569" i="2" s="1"/>
  <c r="G564" i="2"/>
  <c r="F564" i="2" s="1"/>
  <c r="M564" i="2" s="1"/>
  <c r="G563" i="2"/>
  <c r="F563" i="2" s="1"/>
  <c r="N563" i="2" s="1"/>
  <c r="G556" i="2"/>
  <c r="F556" i="2" s="1"/>
  <c r="G555" i="2"/>
  <c r="E555" i="2" s="1"/>
  <c r="G539" i="2"/>
  <c r="E539" i="2" s="1"/>
  <c r="G538" i="2"/>
  <c r="E538" i="2" s="1"/>
  <c r="G529" i="2"/>
  <c r="F529" i="2" s="1"/>
  <c r="M529" i="2" s="1"/>
  <c r="G528" i="2"/>
  <c r="E528" i="2" s="1"/>
  <c r="G524" i="2"/>
  <c r="F524" i="2" s="1"/>
  <c r="N524" i="2" s="1"/>
  <c r="G522" i="2"/>
  <c r="G520" i="2"/>
  <c r="F520" i="2" s="1"/>
  <c r="G518" i="2"/>
  <c r="E518" i="2" s="1"/>
  <c r="G516" i="2"/>
  <c r="E516" i="2" s="1"/>
  <c r="G514" i="2"/>
  <c r="E514" i="2" s="1"/>
  <c r="G510" i="2"/>
  <c r="G508" i="2"/>
  <c r="E508" i="2" s="1"/>
  <c r="G506" i="2"/>
  <c r="F506" i="2" s="1"/>
  <c r="M506" i="2" s="1"/>
  <c r="G504" i="2"/>
  <c r="F504" i="2" s="1"/>
  <c r="M504" i="2" s="1"/>
  <c r="G500" i="2"/>
  <c r="G498" i="2"/>
  <c r="E498" i="2" s="1"/>
  <c r="G493" i="2"/>
  <c r="F493" i="2" s="1"/>
  <c r="O493" i="2" s="1"/>
  <c r="G491" i="2"/>
  <c r="G481" i="2"/>
  <c r="G479" i="2"/>
  <c r="E479" i="2" s="1"/>
  <c r="G473" i="2"/>
  <c r="F473" i="2" s="1"/>
  <c r="O473" i="2" s="1"/>
  <c r="G471" i="2"/>
  <c r="G465" i="2"/>
  <c r="G463" i="2"/>
  <c r="E463" i="2" s="1"/>
  <c r="G457" i="2"/>
  <c r="F457" i="2" s="1"/>
  <c r="J457" i="2" s="1"/>
  <c r="G455" i="2"/>
  <c r="G449" i="2"/>
  <c r="G447" i="2"/>
  <c r="E447" i="2" s="1"/>
  <c r="G441" i="2"/>
  <c r="F441" i="2" s="1"/>
  <c r="N441" i="2" s="1"/>
  <c r="G439" i="2"/>
  <c r="G433" i="2"/>
  <c r="G431" i="2"/>
  <c r="G425" i="2"/>
  <c r="F425" i="2" s="1"/>
  <c r="N425" i="2" s="1"/>
  <c r="G423" i="2"/>
  <c r="G417" i="2"/>
  <c r="G415" i="2"/>
  <c r="E415" i="2" s="1"/>
  <c r="G408" i="2"/>
  <c r="F408" i="2" s="1"/>
  <c r="M408" i="2" s="1"/>
  <c r="G406" i="2"/>
  <c r="F406" i="2" s="1"/>
  <c r="I406" i="2" s="1"/>
  <c r="G400" i="2"/>
  <c r="G398" i="2"/>
  <c r="E398" i="2" s="1"/>
  <c r="G392" i="2"/>
  <c r="E392" i="2" s="1"/>
  <c r="G390" i="2"/>
  <c r="G382" i="2"/>
  <c r="F382" i="2" s="1"/>
  <c r="M382" i="2" s="1"/>
  <c r="G380" i="2"/>
  <c r="E380" i="2" s="1"/>
  <c r="G376" i="2"/>
  <c r="F376" i="2" s="1"/>
  <c r="M376" i="2" s="1"/>
  <c r="G374" i="2"/>
  <c r="F374" i="2" s="1"/>
  <c r="N374" i="2" s="1"/>
  <c r="G368" i="2"/>
  <c r="F368" i="2" s="1"/>
  <c r="G366" i="2"/>
  <c r="E366" i="2" s="1"/>
  <c r="G360" i="2"/>
  <c r="E360" i="2" s="1"/>
  <c r="G358" i="2"/>
  <c r="E358" i="2" s="1"/>
  <c r="G352" i="2"/>
  <c r="F352" i="2" s="1"/>
  <c r="M352" i="2" s="1"/>
  <c r="G350" i="2"/>
  <c r="E350" i="2" s="1"/>
  <c r="G344" i="2"/>
  <c r="F344" i="2" s="1"/>
  <c r="N344" i="2" s="1"/>
  <c r="G339" i="2"/>
  <c r="G337" i="2"/>
  <c r="F337" i="2" s="1"/>
  <c r="G317" i="2"/>
  <c r="E317" i="2" s="1"/>
  <c r="G315" i="2"/>
  <c r="E315" i="2" s="1"/>
  <c r="G311" i="2"/>
  <c r="E311" i="2" s="1"/>
  <c r="G309" i="2"/>
  <c r="G305" i="2"/>
  <c r="G303" i="2"/>
  <c r="E303" i="2" s="1"/>
  <c r="G299" i="2"/>
  <c r="E299" i="2" s="1"/>
  <c r="G297" i="2"/>
  <c r="E297" i="2" s="1"/>
  <c r="G295" i="2"/>
  <c r="E295" i="2" s="1"/>
  <c r="G292" i="2"/>
  <c r="E292" i="2" s="1"/>
  <c r="G290" i="2"/>
  <c r="E290" i="2" s="1"/>
  <c r="G288" i="2"/>
  <c r="F288" i="2" s="1"/>
  <c r="M288" i="2" s="1"/>
  <c r="G284" i="2"/>
  <c r="F284" i="2" s="1"/>
  <c r="I284" i="2" s="1"/>
  <c r="G282" i="2"/>
  <c r="E282" i="2" s="1"/>
  <c r="G280" i="2"/>
  <c r="E280" i="2" s="1"/>
  <c r="G278" i="2"/>
  <c r="F278" i="2" s="1"/>
  <c r="G272" i="2"/>
  <c r="G270" i="2"/>
  <c r="E270" i="2" s="1"/>
  <c r="G266" i="2"/>
  <c r="G264" i="2"/>
  <c r="G262" i="2"/>
  <c r="E262" i="2" s="1"/>
  <c r="G260" i="2"/>
  <c r="E260" i="2" s="1"/>
  <c r="G256" i="2"/>
  <c r="E256" i="2" s="1"/>
  <c r="G254" i="2"/>
  <c r="E254" i="2" s="1"/>
  <c r="G252" i="2"/>
  <c r="F252" i="2" s="1"/>
  <c r="I252" i="2" s="1"/>
  <c r="G250" i="2"/>
  <c r="E250" i="2" s="1"/>
  <c r="G248" i="2"/>
  <c r="E248" i="2" s="1"/>
  <c r="G246" i="2"/>
  <c r="F246" i="2" s="1"/>
  <c r="M246" i="2" s="1"/>
  <c r="G240" i="2"/>
  <c r="F240" i="2" s="1"/>
  <c r="M240" i="2" s="1"/>
  <c r="G238" i="2"/>
  <c r="E238" i="2" s="1"/>
  <c r="G236" i="2"/>
  <c r="E236" i="2" s="1"/>
  <c r="G232" i="2"/>
  <c r="F232" i="2" s="1"/>
  <c r="G230" i="2"/>
  <c r="G228" i="2"/>
  <c r="E228" i="2" s="1"/>
  <c r="G222" i="2"/>
  <c r="G220" i="2"/>
  <c r="G218" i="2"/>
  <c r="E218" i="2" s="1"/>
  <c r="G216" i="2"/>
  <c r="E216" i="2" s="1"/>
  <c r="G214" i="2"/>
  <c r="E214" i="2" s="1"/>
  <c r="G212" i="2"/>
  <c r="E212" i="2" s="1"/>
  <c r="G204" i="2"/>
  <c r="F204" i="2" s="1"/>
  <c r="M204" i="2" s="1"/>
  <c r="G202" i="2"/>
  <c r="E202" i="2" s="1"/>
  <c r="G200" i="2"/>
  <c r="E200" i="2" s="1"/>
  <c r="G196" i="2"/>
  <c r="F196" i="2" s="1"/>
  <c r="M196" i="2" s="1"/>
  <c r="G194" i="2"/>
  <c r="F194" i="2" s="1"/>
  <c r="I194" i="2" s="1"/>
  <c r="G192" i="2"/>
  <c r="E192" i="2" s="1"/>
  <c r="G174" i="2"/>
  <c r="E174" i="2" s="1"/>
  <c r="G172" i="2"/>
  <c r="F172" i="2" s="1"/>
  <c r="G168" i="2"/>
  <c r="G166" i="2"/>
  <c r="G164" i="2"/>
  <c r="G160" i="2"/>
  <c r="G158" i="2"/>
  <c r="E158" i="2" s="1"/>
  <c r="G156" i="2"/>
  <c r="G154" i="2"/>
  <c r="E154" i="2" s="1"/>
  <c r="G152" i="2"/>
  <c r="F152" i="2" s="1"/>
  <c r="G150" i="2"/>
  <c r="G144" i="2"/>
  <c r="G142" i="2"/>
  <c r="E142" i="2" s="1"/>
  <c r="G140" i="2"/>
  <c r="F140" i="2" s="1"/>
  <c r="G138" i="2"/>
  <c r="G136" i="2"/>
  <c r="G134" i="2"/>
  <c r="E134" i="2" s="1"/>
  <c r="G132" i="2"/>
  <c r="F132" i="2" s="1"/>
  <c r="M132" i="2" s="1"/>
  <c r="G126" i="2"/>
  <c r="F126" i="2" s="1"/>
  <c r="I126" i="2" s="1"/>
  <c r="G124" i="2"/>
  <c r="G116" i="2"/>
  <c r="E116" i="2" s="1"/>
  <c r="G114" i="2"/>
  <c r="F114" i="2" s="1"/>
  <c r="G112" i="2"/>
  <c r="E112" i="2" s="1"/>
  <c r="G110" i="2"/>
  <c r="G104" i="2"/>
  <c r="E104" i="2" s="1"/>
  <c r="G101" i="2"/>
  <c r="F101" i="2" s="1"/>
  <c r="M101" i="2" s="1"/>
  <c r="G99" i="2"/>
  <c r="F99" i="2" s="1"/>
  <c r="I99" i="2" s="1"/>
  <c r="G97" i="2"/>
  <c r="G95" i="2"/>
  <c r="E95" i="2" s="1"/>
  <c r="G91" i="2"/>
  <c r="E91" i="2" s="1"/>
  <c r="G89" i="2"/>
  <c r="F89" i="2" s="1"/>
  <c r="M89" i="2" s="1"/>
  <c r="G87" i="2"/>
  <c r="G85" i="2"/>
  <c r="E85" i="2" s="1"/>
  <c r="G83" i="2"/>
  <c r="F83" i="2" s="1"/>
  <c r="M83" i="2" s="1"/>
  <c r="G82" i="2"/>
  <c r="F82" i="2" s="1"/>
  <c r="I82" i="2" s="1"/>
  <c r="G78" i="2"/>
  <c r="G76" i="2"/>
  <c r="E76" i="2" s="1"/>
  <c r="G72" i="2"/>
  <c r="F72" i="2" s="1"/>
  <c r="M72" i="2" s="1"/>
  <c r="G70" i="2"/>
  <c r="F70" i="2" s="1"/>
  <c r="I70" i="2" s="1"/>
  <c r="G68" i="2"/>
  <c r="G67" i="2"/>
  <c r="E67" i="2" s="1"/>
  <c r="G64" i="2"/>
  <c r="E64" i="2" s="1"/>
  <c r="G62" i="2"/>
  <c r="E62" i="2" s="1"/>
  <c r="G58" i="2"/>
  <c r="G56" i="2"/>
  <c r="E56" i="2" s="1"/>
  <c r="G54" i="2"/>
  <c r="E54" i="2" s="1"/>
  <c r="G52" i="2"/>
  <c r="F52" i="2" s="1"/>
  <c r="M52" i="2" s="1"/>
  <c r="G48" i="2"/>
  <c r="G46" i="2"/>
  <c r="G42" i="2"/>
  <c r="E42" i="2" s="1"/>
  <c r="G40" i="2"/>
  <c r="F40" i="2" s="1"/>
  <c r="G38" i="2"/>
  <c r="G36" i="2"/>
  <c r="E36" i="2" s="1"/>
  <c r="G32" i="2"/>
  <c r="E32" i="2" s="1"/>
  <c r="G30" i="2"/>
  <c r="E30" i="2" s="1"/>
  <c r="G28" i="2"/>
  <c r="G26" i="2"/>
  <c r="E26" i="2" s="1"/>
  <c r="G24" i="2"/>
  <c r="F24" i="2" s="1"/>
  <c r="M24" i="2" s="1"/>
  <c r="G22" i="2"/>
  <c r="F22" i="2" s="1"/>
  <c r="M22" i="2" s="1"/>
  <c r="G20" i="2"/>
  <c r="G16" i="2"/>
  <c r="E16" i="2" s="1"/>
  <c r="G14" i="2"/>
  <c r="F14" i="2" s="1"/>
  <c r="G12" i="2"/>
  <c r="E12" i="2" s="1"/>
  <c r="G10" i="2"/>
  <c r="G8" i="2"/>
  <c r="E8" i="2" s="1"/>
  <c r="G6" i="2"/>
  <c r="F6" i="2" s="1"/>
  <c r="G93" i="11"/>
  <c r="F93" i="11" s="1"/>
  <c r="G88" i="11"/>
  <c r="F88" i="11" s="1"/>
  <c r="G81" i="11"/>
  <c r="E81" i="11" s="1"/>
  <c r="G77" i="11"/>
  <c r="F77" i="11" s="1"/>
  <c r="G73" i="11"/>
  <c r="E73" i="11" s="1"/>
  <c r="G69" i="11"/>
  <c r="F69" i="11" s="1"/>
  <c r="G66" i="11"/>
  <c r="E66" i="11" s="1"/>
  <c r="G58" i="11"/>
  <c r="F58" i="11" s="1"/>
  <c r="G54" i="11"/>
  <c r="E54" i="11" s="1"/>
  <c r="G50" i="11"/>
  <c r="F50" i="11" s="1"/>
  <c r="G42" i="11"/>
  <c r="E42" i="11" s="1"/>
  <c r="G32" i="11"/>
  <c r="F32" i="11" s="1"/>
  <c r="G149" i="11"/>
  <c r="F149" i="11" s="1"/>
  <c r="G145" i="11"/>
  <c r="F145" i="11" s="1"/>
  <c r="G138" i="11"/>
  <c r="E138" i="11" s="1"/>
  <c r="G135" i="11"/>
  <c r="F135" i="11" s="1"/>
  <c r="L135" i="11" s="1"/>
  <c r="G131" i="11"/>
  <c r="F131" i="11" s="1"/>
  <c r="G123" i="11"/>
  <c r="F123" i="11" s="1"/>
  <c r="G120" i="11"/>
  <c r="E120" i="11" s="1"/>
  <c r="G116" i="11"/>
  <c r="E116" i="11" s="1"/>
  <c r="G108" i="11"/>
  <c r="F108" i="11" s="1"/>
  <c r="G98" i="11"/>
  <c r="F98" i="11" s="1"/>
  <c r="G94" i="11"/>
  <c r="E94" i="11" s="1"/>
  <c r="G90" i="11"/>
  <c r="E90" i="11" s="1"/>
  <c r="G86" i="11"/>
  <c r="F86" i="11" s="1"/>
  <c r="G79" i="11"/>
  <c r="F79" i="11" s="1"/>
  <c r="G75" i="11"/>
  <c r="E75" i="11" s="1"/>
  <c r="G71" i="11"/>
  <c r="E71" i="11" s="1"/>
  <c r="G67" i="11"/>
  <c r="F67" i="11" s="1"/>
  <c r="G60" i="11"/>
  <c r="F60" i="11" s="1"/>
  <c r="G56" i="11"/>
  <c r="E56" i="11" s="1"/>
  <c r="G52" i="11"/>
  <c r="F52" i="11" s="1"/>
  <c r="L52" i="11" s="1"/>
  <c r="G44" i="11"/>
  <c r="F44" i="11" s="1"/>
  <c r="G40" i="11"/>
  <c r="F40" i="11" s="1"/>
  <c r="G30" i="11"/>
  <c r="E30" i="11" s="1"/>
  <c r="G19" i="11"/>
  <c r="F19" i="11" s="1"/>
  <c r="G151" i="11"/>
  <c r="F151" i="11" s="1"/>
  <c r="G147" i="11"/>
  <c r="F147" i="11" s="1"/>
  <c r="G143" i="11"/>
  <c r="E143" i="11" s="1"/>
  <c r="G136" i="11"/>
  <c r="F136" i="11" s="1"/>
  <c r="G133" i="11"/>
  <c r="E133" i="11" s="1"/>
  <c r="G129" i="11"/>
  <c r="F129" i="11" s="1"/>
  <c r="G122" i="11"/>
  <c r="E122" i="11" s="1"/>
  <c r="G118" i="11"/>
  <c r="E118" i="11" s="1"/>
  <c r="G114" i="11"/>
  <c r="F114" i="11" s="1"/>
  <c r="G106" i="11"/>
  <c r="F106" i="11" s="1"/>
  <c r="G96" i="11"/>
  <c r="E96" i="11" s="1"/>
  <c r="G28" i="11"/>
  <c r="E28" i="11" s="1"/>
  <c r="G17" i="11"/>
  <c r="F17" i="11" s="1"/>
  <c r="G10" i="11"/>
  <c r="E10" i="11" s="1"/>
  <c r="G182" i="14"/>
  <c r="F182" i="14" s="1"/>
  <c r="J27" i="16" l="1"/>
  <c r="P27" i="16" s="1"/>
  <c r="N27" i="16"/>
  <c r="N7" i="16"/>
  <c r="J7" i="16"/>
  <c r="P7" i="16" s="1"/>
  <c r="H238" i="15"/>
  <c r="Q268" i="15"/>
  <c r="H150" i="15"/>
  <c r="P134" i="15"/>
  <c r="J192" i="15"/>
  <c r="N238" i="15"/>
  <c r="Q212" i="15"/>
  <c r="K238" i="15"/>
  <c r="K192" i="15"/>
  <c r="O192" i="15"/>
  <c r="I62" i="15"/>
  <c r="I238" i="15"/>
  <c r="P219" i="15"/>
  <c r="J156" i="12"/>
  <c r="P156" i="12" s="1"/>
  <c r="H156" i="12"/>
  <c r="N32" i="12"/>
  <c r="K144" i="12"/>
  <c r="I144" i="12"/>
  <c r="K156" i="12"/>
  <c r="L156" i="12"/>
  <c r="Q156" i="12" s="1"/>
  <c r="L70" i="12"/>
  <c r="Q70" i="12" s="1"/>
  <c r="K30" i="12"/>
  <c r="M32" i="12"/>
  <c r="M6" i="12"/>
  <c r="P88" i="12"/>
  <c r="H32" i="12"/>
  <c r="L32" i="12"/>
  <c r="Q158" i="12"/>
  <c r="K32" i="12"/>
  <c r="J32" i="12"/>
  <c r="P32" i="12" s="1"/>
  <c r="J144" i="12"/>
  <c r="P144" i="12" s="1"/>
  <c r="L144" i="12"/>
  <c r="Q144" i="12" s="1"/>
  <c r="M144" i="12"/>
  <c r="O70" i="12"/>
  <c r="L125" i="12"/>
  <c r="Q125" i="12" s="1"/>
  <c r="I70" i="12"/>
  <c r="O30" i="12"/>
  <c r="P30" i="12" s="1"/>
  <c r="L95" i="12"/>
  <c r="H24" i="12"/>
  <c r="L24" i="12"/>
  <c r="Q24" i="12" s="1"/>
  <c r="I32" i="12"/>
  <c r="M12" i="7"/>
  <c r="O12" i="7"/>
  <c r="I123" i="7"/>
  <c r="H123" i="7"/>
  <c r="M131" i="7"/>
  <c r="O123" i="7"/>
  <c r="K59" i="7"/>
  <c r="L123" i="7"/>
  <c r="Q123" i="7" s="1"/>
  <c r="J12" i="7"/>
  <c r="J123" i="7"/>
  <c r="P123" i="7" s="1"/>
  <c r="L59" i="7"/>
  <c r="Q59" i="7" s="1"/>
  <c r="H142" i="7"/>
  <c r="H131" i="7"/>
  <c r="P48" i="7"/>
  <c r="L12" i="7"/>
  <c r="Q12" i="7" s="1"/>
  <c r="N12" i="7"/>
  <c r="K123" i="7"/>
  <c r="J5" i="19"/>
  <c r="L437" i="19"/>
  <c r="N442" i="19"/>
  <c r="Q70" i="9"/>
  <c r="Q37" i="9"/>
  <c r="J142" i="7"/>
  <c r="P142" i="7" s="1"/>
  <c r="L81" i="7"/>
  <c r="O77" i="7"/>
  <c r="J218" i="7"/>
  <c r="P218" i="7" s="1"/>
  <c r="O142" i="7"/>
  <c r="I218" i="7"/>
  <c r="H264" i="7"/>
  <c r="N264" i="7"/>
  <c r="H81" i="7"/>
  <c r="I81" i="7"/>
  <c r="J77" i="7"/>
  <c r="P77" i="7" s="1"/>
  <c r="L66" i="7"/>
  <c r="J66" i="7"/>
  <c r="P66" i="7" s="1"/>
  <c r="O218" i="7"/>
  <c r="M264" i="7"/>
  <c r="J264" i="7"/>
  <c r="P264" i="7" s="1"/>
  <c r="O81" i="7"/>
  <c r="I77" i="7"/>
  <c r="L218" i="7"/>
  <c r="Q218" i="7" s="1"/>
  <c r="N218" i="7"/>
  <c r="P332" i="7"/>
  <c r="L264" i="7"/>
  <c r="Q264" i="7" s="1"/>
  <c r="J227" i="7"/>
  <c r="P227" i="7" s="1"/>
  <c r="N81" i="7"/>
  <c r="L77" i="7"/>
  <c r="Q77" i="7" s="1"/>
  <c r="M66" i="7"/>
  <c r="K66" i="7"/>
  <c r="P12" i="7"/>
  <c r="I142" i="7"/>
  <c r="O131" i="7"/>
  <c r="M140" i="7"/>
  <c r="J273" i="7"/>
  <c r="P273" i="7" s="1"/>
  <c r="H273" i="7"/>
  <c r="L131" i="7"/>
  <c r="Q131" i="7" s="1"/>
  <c r="N273" i="7"/>
  <c r="I273" i="7"/>
  <c r="O273" i="7"/>
  <c r="M273" i="7"/>
  <c r="I131" i="7"/>
  <c r="I140" i="7"/>
  <c r="K140" i="7"/>
  <c r="K273" i="7"/>
  <c r="Q94" i="8"/>
  <c r="N56" i="8"/>
  <c r="H56" i="8"/>
  <c r="K56" i="8"/>
  <c r="I56" i="8"/>
  <c r="L56" i="8"/>
  <c r="J56" i="8"/>
  <c r="P56" i="8" s="1"/>
  <c r="O136" i="12"/>
  <c r="I136" i="12"/>
  <c r="P78" i="12"/>
  <c r="P44" i="12"/>
  <c r="Q208" i="12"/>
  <c r="Q13" i="12"/>
  <c r="L136" i="12"/>
  <c r="Q136" i="12" s="1"/>
  <c r="M136" i="12"/>
  <c r="J70" i="12"/>
  <c r="P70" i="12" s="1"/>
  <c r="H70" i="12"/>
  <c r="O108" i="12"/>
  <c r="P74" i="12"/>
  <c r="N59" i="12"/>
  <c r="N6" i="12"/>
  <c r="N70" i="12"/>
  <c r="I24" i="12"/>
  <c r="I125" i="12"/>
  <c r="I46" i="12"/>
  <c r="K169" i="12"/>
  <c r="Q169" i="12" s="1"/>
  <c r="J46" i="12"/>
  <c r="P46" i="12" s="1"/>
  <c r="H108" i="12"/>
  <c r="H6" i="12"/>
  <c r="M125" i="12"/>
  <c r="M19" i="12"/>
  <c r="M46" i="12"/>
  <c r="H169" i="12"/>
  <c r="H46" i="12"/>
  <c r="L46" i="12"/>
  <c r="K46" i="12"/>
  <c r="O169" i="12"/>
  <c r="K152" i="12"/>
  <c r="N46" i="12"/>
  <c r="P22" i="12"/>
  <c r="N19" i="12"/>
  <c r="I6" i="12"/>
  <c r="O19" i="12"/>
  <c r="O125" i="12"/>
  <c r="H19" i="12"/>
  <c r="O6" i="12"/>
  <c r="P6" i="12" s="1"/>
  <c r="M169" i="12"/>
  <c r="L112" i="13"/>
  <c r="P3" i="13"/>
  <c r="O140" i="13"/>
  <c r="H12" i="13"/>
  <c r="N12" i="13"/>
  <c r="Q63" i="13"/>
  <c r="P55" i="13"/>
  <c r="K57" i="13"/>
  <c r="Q57" i="13" s="1"/>
  <c r="O65" i="13"/>
  <c r="J38" i="13"/>
  <c r="P14" i="13"/>
  <c r="J12" i="13"/>
  <c r="P12" i="13" s="1"/>
  <c r="I57" i="13"/>
  <c r="K65" i="13"/>
  <c r="P179" i="13"/>
  <c r="P63" i="13"/>
  <c r="H65" i="13"/>
  <c r="I65" i="13"/>
  <c r="N57" i="13"/>
  <c r="O12" i="13"/>
  <c r="L57" i="13"/>
  <c r="M57" i="13"/>
  <c r="M12" i="13"/>
  <c r="I12" i="13"/>
  <c r="H151" i="13"/>
  <c r="M112" i="13"/>
  <c r="L65" i="13"/>
  <c r="Q65" i="13" s="1"/>
  <c r="M65" i="13"/>
  <c r="H57" i="13"/>
  <c r="K12" i="13"/>
  <c r="Q12" i="13" s="1"/>
  <c r="M116" i="13"/>
  <c r="P106" i="13"/>
  <c r="O116" i="13"/>
  <c r="P116" i="13" s="1"/>
  <c r="P67" i="13"/>
  <c r="H116" i="13"/>
  <c r="Q134" i="13"/>
  <c r="Q20" i="13"/>
  <c r="J140" i="13"/>
  <c r="P42" i="13"/>
  <c r="Q14" i="13"/>
  <c r="Q120" i="13"/>
  <c r="P156" i="13"/>
  <c r="P142" i="13"/>
  <c r="P104" i="13"/>
  <c r="I140" i="13"/>
  <c r="H112" i="13"/>
  <c r="K112" i="13"/>
  <c r="Q112" i="13" s="1"/>
  <c r="L73" i="13"/>
  <c r="P83" i="13"/>
  <c r="L151" i="13"/>
  <c r="P120" i="13"/>
  <c r="Q87" i="13"/>
  <c r="N38" i="13"/>
  <c r="Q34" i="13"/>
  <c r="Q32" i="13"/>
  <c r="N112" i="13"/>
  <c r="O112" i="13"/>
  <c r="P112" i="13" s="1"/>
  <c r="J73" i="13"/>
  <c r="M38" i="13"/>
  <c r="Q28" i="13"/>
  <c r="P20" i="13"/>
  <c r="O151" i="13"/>
  <c r="L124" i="13"/>
  <c r="I151" i="13"/>
  <c r="K124" i="13"/>
  <c r="Q77" i="13"/>
  <c r="P98" i="13"/>
  <c r="P79" i="13"/>
  <c r="Q172" i="13"/>
  <c r="O38" i="13"/>
  <c r="Q128" i="13"/>
  <c r="Q144" i="13"/>
  <c r="N151" i="13"/>
  <c r="Q85" i="13"/>
  <c r="Q55" i="13"/>
  <c r="P53" i="13"/>
  <c r="Q26" i="13"/>
  <c r="I10" i="13"/>
  <c r="Q40" i="13"/>
  <c r="L10" i="13"/>
  <c r="P128" i="13"/>
  <c r="P96" i="13"/>
  <c r="P87" i="13"/>
  <c r="H10" i="13"/>
  <c r="O10" i="13"/>
  <c r="N10" i="13"/>
  <c r="Q18" i="13"/>
  <c r="P134" i="13"/>
  <c r="K165" i="13"/>
  <c r="Q165" i="13" s="1"/>
  <c r="J165" i="13"/>
  <c r="P165" i="13" s="1"/>
  <c r="Q142" i="13"/>
  <c r="Q158" i="13"/>
  <c r="J10" i="13"/>
  <c r="P102" i="13"/>
  <c r="K10" i="13"/>
  <c r="H138" i="14"/>
  <c r="N178" i="14"/>
  <c r="O138" i="14"/>
  <c r="P138" i="14" s="1"/>
  <c r="L138" i="14"/>
  <c r="Q138" i="14" s="1"/>
  <c r="K45" i="14"/>
  <c r="P128" i="14"/>
  <c r="Q99" i="14"/>
  <c r="I138" i="14"/>
  <c r="K178" i="14"/>
  <c r="L45" i="14"/>
  <c r="Q45" i="14" s="1"/>
  <c r="K138" i="14"/>
  <c r="M45" i="14"/>
  <c r="P107" i="14"/>
  <c r="Q67" i="14"/>
  <c r="Q134" i="15"/>
  <c r="Q26" i="15"/>
  <c r="H171" i="15"/>
  <c r="N116" i="15"/>
  <c r="I150" i="15"/>
  <c r="Q8" i="15"/>
  <c r="N150" i="15"/>
  <c r="P193" i="15"/>
  <c r="L171" i="15"/>
  <c r="Q171" i="15" s="1"/>
  <c r="J171" i="15"/>
  <c r="P200" i="15"/>
  <c r="P186" i="15"/>
  <c r="P158" i="15"/>
  <c r="M254" i="15"/>
  <c r="K62" i="15"/>
  <c r="M171" i="15"/>
  <c r="O171" i="15"/>
  <c r="M150" i="15"/>
  <c r="J16" i="15"/>
  <c r="P16" i="15" s="1"/>
  <c r="L16" i="15"/>
  <c r="P127" i="15"/>
  <c r="Q226" i="15"/>
  <c r="K218" i="15"/>
  <c r="Q54" i="15"/>
  <c r="I16" i="15"/>
  <c r="K254" i="15"/>
  <c r="J218" i="15"/>
  <c r="H192" i="15"/>
  <c r="I192" i="15"/>
  <c r="P133" i="15"/>
  <c r="P82" i="15"/>
  <c r="Q80" i="15"/>
  <c r="O16" i="15"/>
  <c r="P310" i="15"/>
  <c r="I254" i="15"/>
  <c r="L254" i="15"/>
  <c r="N218" i="15"/>
  <c r="M218" i="15"/>
  <c r="Q186" i="15"/>
  <c r="Q310" i="15"/>
  <c r="J254" i="15"/>
  <c r="P254" i="15" s="1"/>
  <c r="O218" i="15"/>
  <c r="N192" i="15"/>
  <c r="M192" i="15"/>
  <c r="Q151" i="15"/>
  <c r="K16" i="15"/>
  <c r="P179" i="15"/>
  <c r="L442" i="19"/>
  <c r="L470" i="19"/>
  <c r="N37" i="19"/>
  <c r="J37" i="19"/>
  <c r="P37" i="19" s="1"/>
  <c r="L37" i="19"/>
  <c r="H37" i="19"/>
  <c r="O37" i="19"/>
  <c r="K37" i="19"/>
  <c r="M37" i="19"/>
  <c r="I37" i="19"/>
  <c r="L56" i="19"/>
  <c r="M56" i="19"/>
  <c r="I56" i="19"/>
  <c r="O56" i="19"/>
  <c r="K56" i="19"/>
  <c r="N56" i="19"/>
  <c r="J56" i="19"/>
  <c r="P56" i="19" s="1"/>
  <c r="H487" i="19"/>
  <c r="I442" i="19"/>
  <c r="K404" i="19"/>
  <c r="I366" i="19"/>
  <c r="J414" i="19"/>
  <c r="H201" i="19"/>
  <c r="Q480" i="19"/>
  <c r="O442" i="19"/>
  <c r="P442" i="19" s="1"/>
  <c r="J366" i="19"/>
  <c r="L302" i="19"/>
  <c r="Q302" i="19" s="1"/>
  <c r="H274" i="19"/>
  <c r="K470" i="19"/>
  <c r="I470" i="19"/>
  <c r="H344" i="19"/>
  <c r="O470" i="19"/>
  <c r="M470" i="19"/>
  <c r="J344" i="19"/>
  <c r="J470" i="19"/>
  <c r="H470" i="19"/>
  <c r="I274" i="19"/>
  <c r="P53" i="20"/>
  <c r="P69" i="20"/>
  <c r="P93" i="20"/>
  <c r="P61" i="20"/>
  <c r="P77" i="20"/>
  <c r="Q61" i="20"/>
  <c r="H505" i="19"/>
  <c r="M414" i="19"/>
  <c r="H437" i="19"/>
  <c r="O302" i="19"/>
  <c r="L366" i="19"/>
  <c r="Q366" i="19" s="1"/>
  <c r="K437" i="19"/>
  <c r="L201" i="19"/>
  <c r="Q201" i="19" s="1"/>
  <c r="Q463" i="19"/>
  <c r="M442" i="19"/>
  <c r="L381" i="19"/>
  <c r="O437" i="19"/>
  <c r="J302" i="19"/>
  <c r="P302" i="19" s="1"/>
  <c r="O366" i="19"/>
  <c r="N366" i="19"/>
  <c r="M366" i="19"/>
  <c r="L344" i="19"/>
  <c r="Q344" i="19" s="1"/>
  <c r="I302" i="19"/>
  <c r="I201" i="19"/>
  <c r="K33" i="19"/>
  <c r="K442" i="19"/>
  <c r="M404" i="19"/>
  <c r="I437" i="19"/>
  <c r="O201" i="19"/>
  <c r="H366" i="19"/>
  <c r="H442" i="19"/>
  <c r="M274" i="19"/>
  <c r="L274" i="19"/>
  <c r="Q274" i="19" s="1"/>
  <c r="J274" i="19"/>
  <c r="P274" i="19" s="1"/>
  <c r="N274" i="19"/>
  <c r="H368" i="19"/>
  <c r="K274" i="19"/>
  <c r="I456" i="19"/>
  <c r="J437" i="19"/>
  <c r="M437" i="19"/>
  <c r="J201" i="19"/>
  <c r="P201" i="19" s="1"/>
  <c r="N201" i="19"/>
  <c r="M201" i="19"/>
  <c r="H146" i="19"/>
  <c r="L368" i="19"/>
  <c r="Q368" i="19" s="1"/>
  <c r="L391" i="19"/>
  <c r="L414" i="19"/>
  <c r="O391" i="19"/>
  <c r="M368" i="19"/>
  <c r="O368" i="19"/>
  <c r="M427" i="19"/>
  <c r="P276" i="19"/>
  <c r="I368" i="19"/>
  <c r="J33" i="19"/>
  <c r="P33" i="19" s="1"/>
  <c r="K456" i="19"/>
  <c r="Q456" i="19" s="1"/>
  <c r="P435" i="19"/>
  <c r="J368" i="19"/>
  <c r="N368" i="19"/>
  <c r="O456" i="19"/>
  <c r="M456" i="19"/>
  <c r="K427" i="19"/>
  <c r="H391" i="19"/>
  <c r="I391" i="19"/>
  <c r="L152" i="19"/>
  <c r="H456" i="19"/>
  <c r="L427" i="19"/>
  <c r="O427" i="19"/>
  <c r="J391" i="19"/>
  <c r="M391" i="19"/>
  <c r="O60" i="19"/>
  <c r="N89" i="19"/>
  <c r="I130" i="19"/>
  <c r="N414" i="19"/>
  <c r="P325" i="19"/>
  <c r="Q276" i="19"/>
  <c r="J505" i="19"/>
  <c r="K391" i="19"/>
  <c r="Q498" i="19"/>
  <c r="Q346" i="19"/>
  <c r="N505" i="19"/>
  <c r="L505" i="19"/>
  <c r="K414" i="19"/>
  <c r="P480" i="19"/>
  <c r="P389" i="19"/>
  <c r="K505" i="19"/>
  <c r="I505" i="19"/>
  <c r="O414" i="19"/>
  <c r="O505" i="19"/>
  <c r="P505" i="19" s="1"/>
  <c r="H414" i="19"/>
  <c r="N381" i="19"/>
  <c r="J381" i="19"/>
  <c r="P381" i="19" s="1"/>
  <c r="H381" i="19"/>
  <c r="L487" i="19"/>
  <c r="P498" i="19"/>
  <c r="N39" i="19"/>
  <c r="K146" i="19"/>
  <c r="K487" i="19"/>
  <c r="L404" i="19"/>
  <c r="M381" i="19"/>
  <c r="O344" i="19"/>
  <c r="I344" i="19"/>
  <c r="N302" i="19"/>
  <c r="M302" i="19"/>
  <c r="P461" i="19"/>
  <c r="P356" i="19"/>
  <c r="P332" i="19"/>
  <c r="N456" i="19"/>
  <c r="J456" i="19"/>
  <c r="N427" i="19"/>
  <c r="H427" i="19"/>
  <c r="J427" i="19"/>
  <c r="P427" i="19" s="1"/>
  <c r="N487" i="19"/>
  <c r="J487" i="19"/>
  <c r="P478" i="19"/>
  <c r="I381" i="19"/>
  <c r="H404" i="19"/>
  <c r="J404" i="19"/>
  <c r="P404" i="19" s="1"/>
  <c r="N404" i="19"/>
  <c r="N21" i="19"/>
  <c r="L146" i="19"/>
  <c r="N5" i="19"/>
  <c r="O487" i="19"/>
  <c r="M487" i="19"/>
  <c r="I404" i="19"/>
  <c r="K381" i="19"/>
  <c r="N344" i="19"/>
  <c r="M344" i="19"/>
  <c r="H302" i="19"/>
  <c r="N199" i="19"/>
  <c r="J199" i="19"/>
  <c r="M199" i="19"/>
  <c r="I199" i="19"/>
  <c r="O199" i="19"/>
  <c r="K199" i="19"/>
  <c r="H199" i="19"/>
  <c r="L199" i="19"/>
  <c r="Q199" i="19" s="1"/>
  <c r="N503" i="19"/>
  <c r="J503" i="19"/>
  <c r="M503" i="19"/>
  <c r="I503" i="19"/>
  <c r="L503" i="19"/>
  <c r="Q503" i="19" s="1"/>
  <c r="H503" i="19"/>
  <c r="O503" i="19"/>
  <c r="K503" i="19"/>
  <c r="L440" i="19"/>
  <c r="Q440" i="19" s="1"/>
  <c r="H440" i="19"/>
  <c r="N440" i="19"/>
  <c r="J440" i="19"/>
  <c r="M440" i="19"/>
  <c r="K440" i="19"/>
  <c r="I440" i="19"/>
  <c r="O440" i="19"/>
  <c r="N358" i="19"/>
  <c r="J358" i="19"/>
  <c r="M358" i="19"/>
  <c r="I358" i="19"/>
  <c r="O358" i="19"/>
  <c r="H358" i="19"/>
  <c r="L358" i="19"/>
  <c r="K358" i="19"/>
  <c r="P496" i="19"/>
  <c r="N485" i="19"/>
  <c r="J485" i="19"/>
  <c r="M485" i="19"/>
  <c r="I485" i="19"/>
  <c r="L485" i="19"/>
  <c r="Q485" i="19" s="1"/>
  <c r="H485" i="19"/>
  <c r="O485" i="19"/>
  <c r="K485" i="19"/>
  <c r="N334" i="19"/>
  <c r="J334" i="19"/>
  <c r="M334" i="19"/>
  <c r="I334" i="19"/>
  <c r="O334" i="19"/>
  <c r="L334" i="19"/>
  <c r="K334" i="19"/>
  <c r="H334" i="19"/>
  <c r="L379" i="19"/>
  <c r="Q379" i="19" s="1"/>
  <c r="H379" i="19"/>
  <c r="N379" i="19"/>
  <c r="J379" i="19"/>
  <c r="M379" i="19"/>
  <c r="K379" i="19"/>
  <c r="I379" i="19"/>
  <c r="O379" i="19"/>
  <c r="L402" i="19"/>
  <c r="Q402" i="19" s="1"/>
  <c r="H402" i="19"/>
  <c r="N402" i="19"/>
  <c r="J402" i="19"/>
  <c r="M402" i="19"/>
  <c r="K402" i="19"/>
  <c r="O402" i="19"/>
  <c r="I402" i="19"/>
  <c r="N468" i="19"/>
  <c r="J468" i="19"/>
  <c r="M468" i="19"/>
  <c r="I468" i="19"/>
  <c r="L468" i="19"/>
  <c r="Q468" i="19" s="1"/>
  <c r="H468" i="19"/>
  <c r="K468" i="19"/>
  <c r="O468" i="19"/>
  <c r="P454" i="19"/>
  <c r="P412" i="19"/>
  <c r="N300" i="19"/>
  <c r="J300" i="19"/>
  <c r="M300" i="19"/>
  <c r="I300" i="19"/>
  <c r="O300" i="19"/>
  <c r="H300" i="19"/>
  <c r="L300" i="19"/>
  <c r="Q300" i="19" s="1"/>
  <c r="K300" i="19"/>
  <c r="L425" i="19"/>
  <c r="Q425" i="19" s="1"/>
  <c r="H425" i="19"/>
  <c r="N425" i="19"/>
  <c r="J425" i="19"/>
  <c r="M425" i="19"/>
  <c r="K425" i="19"/>
  <c r="O425" i="19"/>
  <c r="I425" i="19"/>
  <c r="K17" i="19"/>
  <c r="O69" i="19"/>
  <c r="O17" i="19"/>
  <c r="J58" i="19"/>
  <c r="P58" i="19" s="1"/>
  <c r="K69" i="19"/>
  <c r="N23" i="19"/>
  <c r="N189" i="19"/>
  <c r="O10" i="19"/>
  <c r="L25" i="19"/>
  <c r="Q25" i="19" s="1"/>
  <c r="L69" i="19"/>
  <c r="N139" i="19"/>
  <c r="P163" i="19"/>
  <c r="I17" i="19"/>
  <c r="L21" i="19"/>
  <c r="Q21" i="19" s="1"/>
  <c r="I58" i="19"/>
  <c r="I146" i="19"/>
  <c r="J146" i="19"/>
  <c r="L167" i="19"/>
  <c r="Q167" i="19" s="1"/>
  <c r="I10" i="19"/>
  <c r="L17" i="19"/>
  <c r="Q17" i="19" s="1"/>
  <c r="N17" i="19"/>
  <c r="H25" i="19"/>
  <c r="O58" i="19"/>
  <c r="H69" i="19"/>
  <c r="L98" i="19"/>
  <c r="Q98" i="19" s="1"/>
  <c r="H5" i="19"/>
  <c r="H10" i="19"/>
  <c r="H17" i="19"/>
  <c r="J17" i="19"/>
  <c r="I23" i="19"/>
  <c r="N25" i="19"/>
  <c r="K58" i="19"/>
  <c r="H130" i="19"/>
  <c r="L139" i="19"/>
  <c r="O146" i="19"/>
  <c r="N146" i="19"/>
  <c r="O152" i="19"/>
  <c r="N167" i="19"/>
  <c r="J12" i="19"/>
  <c r="J23" i="19"/>
  <c r="O23" i="19"/>
  <c r="I110" i="19"/>
  <c r="L23" i="19"/>
  <c r="K23" i="19"/>
  <c r="H27" i="19"/>
  <c r="L189" i="19"/>
  <c r="Q189" i="19" s="1"/>
  <c r="H23" i="19"/>
  <c r="L28" i="19"/>
  <c r="O110" i="19"/>
  <c r="H139" i="19"/>
  <c r="O139" i="19"/>
  <c r="H167" i="19"/>
  <c r="O167" i="19"/>
  <c r="H21" i="19"/>
  <c r="J21" i="19"/>
  <c r="I39" i="19"/>
  <c r="O39" i="19"/>
  <c r="I60" i="19"/>
  <c r="K60" i="19"/>
  <c r="L89" i="19"/>
  <c r="J89" i="19"/>
  <c r="P89" i="19" s="1"/>
  <c r="J130" i="19"/>
  <c r="H152" i="19"/>
  <c r="K152" i="19"/>
  <c r="P177" i="19"/>
  <c r="O21" i="19"/>
  <c r="L39" i="19"/>
  <c r="K39" i="19"/>
  <c r="L60" i="19"/>
  <c r="Q60" i="19" s="1"/>
  <c r="N60" i="19"/>
  <c r="H89" i="19"/>
  <c r="O89" i="19"/>
  <c r="N130" i="19"/>
  <c r="O130" i="19"/>
  <c r="N152" i="19"/>
  <c r="I21" i="19"/>
  <c r="K21" i="19"/>
  <c r="H39" i="19"/>
  <c r="J39" i="19"/>
  <c r="P39" i="19" s="1"/>
  <c r="H60" i="19"/>
  <c r="J60" i="19"/>
  <c r="P60" i="19" s="1"/>
  <c r="I89" i="19"/>
  <c r="K89" i="19"/>
  <c r="L130" i="19"/>
  <c r="K130" i="19"/>
  <c r="P135" i="19"/>
  <c r="I152" i="19"/>
  <c r="J152" i="19"/>
  <c r="O179" i="19"/>
  <c r="L179" i="19"/>
  <c r="Q179" i="19" s="1"/>
  <c r="N179" i="19"/>
  <c r="H189" i="19"/>
  <c r="J10" i="19"/>
  <c r="K10" i="19"/>
  <c r="K12" i="19"/>
  <c r="I25" i="19"/>
  <c r="O25" i="19"/>
  <c r="J27" i="19"/>
  <c r="K27" i="19"/>
  <c r="K28" i="19"/>
  <c r="L58" i="19"/>
  <c r="N58" i="19"/>
  <c r="I69" i="19"/>
  <c r="H98" i="19"/>
  <c r="O98" i="19"/>
  <c r="N98" i="19"/>
  <c r="L110" i="19"/>
  <c r="K110" i="19"/>
  <c r="I139" i="19"/>
  <c r="K139" i="19"/>
  <c r="J139" i="19"/>
  <c r="I167" i="19"/>
  <c r="K167" i="19"/>
  <c r="J167" i="19"/>
  <c r="K179" i="19"/>
  <c r="H179" i="19"/>
  <c r="J179" i="19"/>
  <c r="I5" i="19"/>
  <c r="O5" i="19"/>
  <c r="P5" i="19" s="1"/>
  <c r="L12" i="19"/>
  <c r="I27" i="19"/>
  <c r="O27" i="19"/>
  <c r="H28" i="19"/>
  <c r="Q85" i="19"/>
  <c r="J110" i="19"/>
  <c r="P110" i="19" s="1"/>
  <c r="O189" i="19"/>
  <c r="L10" i="19"/>
  <c r="Q10" i="19" s="1"/>
  <c r="N10" i="19"/>
  <c r="N12" i="19"/>
  <c r="J25" i="19"/>
  <c r="K25" i="19"/>
  <c r="L27" i="19"/>
  <c r="N27" i="19"/>
  <c r="H58" i="19"/>
  <c r="N69" i="19"/>
  <c r="J69" i="19"/>
  <c r="P69" i="19" s="1"/>
  <c r="I98" i="19"/>
  <c r="K98" i="19"/>
  <c r="J98" i="19"/>
  <c r="P98" i="19" s="1"/>
  <c r="H110" i="19"/>
  <c r="N110" i="19"/>
  <c r="Q135" i="19"/>
  <c r="L5" i="19"/>
  <c r="K5" i="19"/>
  <c r="L33" i="19"/>
  <c r="Q33" i="19" s="1"/>
  <c r="N33" i="19"/>
  <c r="O123" i="19"/>
  <c r="H33" i="19"/>
  <c r="I35" i="19"/>
  <c r="H123" i="19"/>
  <c r="N123" i="19"/>
  <c r="I33" i="19"/>
  <c r="O33" i="19"/>
  <c r="K80" i="19"/>
  <c r="I123" i="19"/>
  <c r="K123" i="19"/>
  <c r="P127" i="19"/>
  <c r="P185" i="19"/>
  <c r="O35" i="19"/>
  <c r="Q106" i="19"/>
  <c r="L123" i="19"/>
  <c r="J123" i="19"/>
  <c r="P123" i="19" s="1"/>
  <c r="J80" i="19"/>
  <c r="P80" i="19" s="1"/>
  <c r="O80" i="19"/>
  <c r="H197" i="19"/>
  <c r="N197" i="19"/>
  <c r="H12" i="19"/>
  <c r="I28" i="19"/>
  <c r="J28" i="19"/>
  <c r="P28" i="19" s="1"/>
  <c r="L35" i="19"/>
  <c r="N35" i="19"/>
  <c r="L80" i="19"/>
  <c r="Q80" i="19" s="1"/>
  <c r="N80" i="19"/>
  <c r="P128" i="19"/>
  <c r="I179" i="19"/>
  <c r="I189" i="19"/>
  <c r="K189" i="19"/>
  <c r="J189" i="19"/>
  <c r="P189" i="19" s="1"/>
  <c r="J197" i="19"/>
  <c r="L197" i="19"/>
  <c r="Q197" i="19" s="1"/>
  <c r="K197" i="19"/>
  <c r="J35" i="19"/>
  <c r="P35" i="19" s="1"/>
  <c r="K35" i="19"/>
  <c r="P187" i="19"/>
  <c r="P195" i="19"/>
  <c r="I12" i="19"/>
  <c r="O12" i="19"/>
  <c r="N28" i="19"/>
  <c r="O28" i="19"/>
  <c r="H35" i="19"/>
  <c r="I80" i="19"/>
  <c r="H80" i="19"/>
  <c r="Q125" i="19"/>
  <c r="P137" i="19"/>
  <c r="P165" i="19"/>
  <c r="P181" i="19"/>
  <c r="Q181" i="19"/>
  <c r="I197" i="19"/>
  <c r="O197" i="19"/>
  <c r="Q245" i="12"/>
  <c r="Q219" i="12"/>
  <c r="J205" i="12"/>
  <c r="P205" i="12" s="1"/>
  <c r="N205" i="12"/>
  <c r="J152" i="12"/>
  <c r="P152" i="12" s="1"/>
  <c r="O152" i="12"/>
  <c r="K59" i="12"/>
  <c r="J59" i="12"/>
  <c r="N152" i="12"/>
  <c r="L152" i="12"/>
  <c r="Q152" i="12" s="1"/>
  <c r="M152" i="12"/>
  <c r="O205" i="12"/>
  <c r="H205" i="12"/>
  <c r="O59" i="12"/>
  <c r="I59" i="12"/>
  <c r="H125" i="12"/>
  <c r="K108" i="12"/>
  <c r="J108" i="12"/>
  <c r="P108" i="12" s="1"/>
  <c r="Q190" i="12"/>
  <c r="H152" i="12"/>
  <c r="Q32" i="12"/>
  <c r="P13" i="12"/>
  <c r="K205" i="12"/>
  <c r="L205" i="12"/>
  <c r="Q205" i="12" s="1"/>
  <c r="L108" i="12"/>
  <c r="Q108" i="12" s="1"/>
  <c r="M108" i="12"/>
  <c r="L59" i="12"/>
  <c r="M59" i="12"/>
  <c r="P19" i="12"/>
  <c r="K6" i="12"/>
  <c r="L6" i="12"/>
  <c r="N125" i="12"/>
  <c r="O92" i="12"/>
  <c r="P92" i="12" s="1"/>
  <c r="K92" i="12"/>
  <c r="Q92" i="12" s="1"/>
  <c r="K136" i="12"/>
  <c r="J136" i="12"/>
  <c r="P136" i="12" s="1"/>
  <c r="M173" i="12"/>
  <c r="I173" i="12"/>
  <c r="K173" i="12"/>
  <c r="N173" i="12"/>
  <c r="J173" i="12"/>
  <c r="P173" i="12" s="1"/>
  <c r="L173" i="12"/>
  <c r="O173" i="12"/>
  <c r="H173" i="12"/>
  <c r="L154" i="12"/>
  <c r="H154" i="12"/>
  <c r="K154" i="12"/>
  <c r="O154" i="12"/>
  <c r="J154" i="12"/>
  <c r="P154" i="12" s="1"/>
  <c r="N154" i="12"/>
  <c r="I154" i="12"/>
  <c r="M154" i="12"/>
  <c r="N106" i="12"/>
  <c r="J106" i="12"/>
  <c r="P106" i="12" s="1"/>
  <c r="K106" i="12"/>
  <c r="O106" i="12"/>
  <c r="I106" i="12"/>
  <c r="H106" i="12"/>
  <c r="M106" i="12"/>
  <c r="L106" i="12"/>
  <c r="M28" i="12"/>
  <c r="I28" i="12"/>
  <c r="H28" i="12"/>
  <c r="L28" i="12"/>
  <c r="O28" i="12"/>
  <c r="K28" i="12"/>
  <c r="N28" i="12"/>
  <c r="J28" i="12"/>
  <c r="L146" i="12"/>
  <c r="H146" i="12"/>
  <c r="K146" i="12"/>
  <c r="O146" i="12"/>
  <c r="J146" i="12"/>
  <c r="P146" i="12" s="1"/>
  <c r="N146" i="12"/>
  <c r="I146" i="12"/>
  <c r="M146" i="12"/>
  <c r="N151" i="12"/>
  <c r="J151" i="12"/>
  <c r="P151" i="12" s="1"/>
  <c r="K151" i="12"/>
  <c r="M151" i="12"/>
  <c r="H151" i="12"/>
  <c r="O151" i="12"/>
  <c r="I151" i="12"/>
  <c r="L151" i="12"/>
  <c r="N26" i="12"/>
  <c r="J26" i="12"/>
  <c r="I26" i="12"/>
  <c r="M26" i="12"/>
  <c r="L26" i="12"/>
  <c r="Q26" i="12" s="1"/>
  <c r="H26" i="12"/>
  <c r="K26" i="12"/>
  <c r="O26" i="12"/>
  <c r="M228" i="12"/>
  <c r="I228" i="12"/>
  <c r="K228" i="12"/>
  <c r="N228" i="12"/>
  <c r="J228" i="12"/>
  <c r="P228" i="12" s="1"/>
  <c r="L228" i="12"/>
  <c r="H228" i="12"/>
  <c r="O228" i="12"/>
  <c r="L217" i="12"/>
  <c r="Q217" i="12" s="1"/>
  <c r="H217" i="12"/>
  <c r="N217" i="12"/>
  <c r="I217" i="12"/>
  <c r="M217" i="12"/>
  <c r="J217" i="12"/>
  <c r="P217" i="12" s="1"/>
  <c r="K217" i="12"/>
  <c r="O217" i="12"/>
  <c r="L110" i="12"/>
  <c r="H110" i="12"/>
  <c r="K110" i="12"/>
  <c r="O110" i="12"/>
  <c r="J110" i="12"/>
  <c r="P110" i="12" s="1"/>
  <c r="M110" i="12"/>
  <c r="N110" i="12"/>
  <c r="I110" i="12"/>
  <c r="N48" i="12"/>
  <c r="J48" i="12"/>
  <c r="K48" i="12"/>
  <c r="O48" i="12"/>
  <c r="I48" i="12"/>
  <c r="H48" i="12"/>
  <c r="M48" i="12"/>
  <c r="L48" i="12"/>
  <c r="M201" i="12"/>
  <c r="I201" i="12"/>
  <c r="K201" i="12"/>
  <c r="J201" i="12"/>
  <c r="P201" i="12" s="1"/>
  <c r="N201" i="12"/>
  <c r="O201" i="12"/>
  <c r="H201" i="12"/>
  <c r="L201" i="12"/>
  <c r="M263" i="12"/>
  <c r="I263" i="12"/>
  <c r="K263" i="12"/>
  <c r="O263" i="12"/>
  <c r="H263" i="12"/>
  <c r="L263" i="12"/>
  <c r="N263" i="12"/>
  <c r="J263" i="12"/>
  <c r="P263" i="12" s="1"/>
  <c r="M186" i="12"/>
  <c r="I186" i="12"/>
  <c r="K186" i="12"/>
  <c r="O186" i="12"/>
  <c r="H186" i="12"/>
  <c r="N186" i="12"/>
  <c r="L186" i="12"/>
  <c r="Q186" i="12" s="1"/>
  <c r="J186" i="12"/>
  <c r="P186" i="12" s="1"/>
  <c r="L127" i="12"/>
  <c r="H127" i="12"/>
  <c r="K127" i="12"/>
  <c r="O127" i="12"/>
  <c r="J127" i="12"/>
  <c r="P127" i="12" s="1"/>
  <c r="I127" i="12"/>
  <c r="N127" i="12"/>
  <c r="M127" i="12"/>
  <c r="L72" i="12"/>
  <c r="H72" i="12"/>
  <c r="K72" i="12"/>
  <c r="J72" i="12"/>
  <c r="O72" i="12"/>
  <c r="N72" i="12"/>
  <c r="M72" i="12"/>
  <c r="I72" i="12"/>
  <c r="M39" i="12"/>
  <c r="I39" i="12"/>
  <c r="L39" i="12"/>
  <c r="H39" i="12"/>
  <c r="N39" i="12"/>
  <c r="J39" i="12"/>
  <c r="K39" i="12"/>
  <c r="O39" i="12"/>
  <c r="N221" i="12"/>
  <c r="J221" i="12"/>
  <c r="P221" i="12" s="1"/>
  <c r="M221" i="12"/>
  <c r="H221" i="12"/>
  <c r="L221" i="12"/>
  <c r="Q221" i="12" s="1"/>
  <c r="I221" i="12"/>
  <c r="K221" i="12"/>
  <c r="O221" i="12"/>
  <c r="L167" i="12"/>
  <c r="Q167" i="12" s="1"/>
  <c r="H167" i="12"/>
  <c r="N167" i="12"/>
  <c r="I167" i="12"/>
  <c r="M167" i="12"/>
  <c r="J167" i="12"/>
  <c r="P167" i="12" s="1"/>
  <c r="K167" i="12"/>
  <c r="O167" i="12"/>
  <c r="L138" i="12"/>
  <c r="H138" i="12"/>
  <c r="K138" i="12"/>
  <c r="O138" i="12"/>
  <c r="J138" i="12"/>
  <c r="P138" i="12" s="1"/>
  <c r="M138" i="12"/>
  <c r="N138" i="12"/>
  <c r="I138" i="12"/>
  <c r="L86" i="12"/>
  <c r="H86" i="12"/>
  <c r="K86" i="12"/>
  <c r="O86" i="12"/>
  <c r="J86" i="12"/>
  <c r="M86" i="12"/>
  <c r="N86" i="12"/>
  <c r="I86" i="12"/>
  <c r="Q95" i="12"/>
  <c r="N68" i="12"/>
  <c r="J68" i="12"/>
  <c r="K68" i="12"/>
  <c r="O68" i="12"/>
  <c r="I68" i="12"/>
  <c r="M68" i="12"/>
  <c r="H68" i="12"/>
  <c r="L68" i="12"/>
  <c r="M162" i="12"/>
  <c r="I162" i="12"/>
  <c r="K162" i="12"/>
  <c r="L162" i="12"/>
  <c r="H162" i="12"/>
  <c r="J162" i="12"/>
  <c r="P162" i="12" s="1"/>
  <c r="O162" i="12"/>
  <c r="N162" i="12"/>
  <c r="L93" i="12"/>
  <c r="H93" i="12"/>
  <c r="K93" i="12"/>
  <c r="O93" i="12"/>
  <c r="J93" i="12"/>
  <c r="M93" i="12"/>
  <c r="I93" i="12"/>
  <c r="N93" i="12"/>
  <c r="N4" i="12"/>
  <c r="J4" i="12"/>
  <c r="I4" i="12"/>
  <c r="M4" i="12"/>
  <c r="H4" i="12"/>
  <c r="O4" i="12"/>
  <c r="L4" i="12"/>
  <c r="Q4" i="12" s="1"/>
  <c r="K4" i="12"/>
  <c r="N123" i="12"/>
  <c r="J123" i="12"/>
  <c r="P123" i="12" s="1"/>
  <c r="K123" i="12"/>
  <c r="O123" i="12"/>
  <c r="I123" i="12"/>
  <c r="M123" i="12"/>
  <c r="H123" i="12"/>
  <c r="L123" i="12"/>
  <c r="N90" i="12"/>
  <c r="J90" i="12"/>
  <c r="K90" i="12"/>
  <c r="I90" i="12"/>
  <c r="O90" i="12"/>
  <c r="M90" i="12"/>
  <c r="L90" i="12"/>
  <c r="Q90" i="12" s="1"/>
  <c r="H90" i="12"/>
  <c r="L61" i="12"/>
  <c r="H61" i="12"/>
  <c r="K61" i="12"/>
  <c r="O61" i="12"/>
  <c r="J61" i="12"/>
  <c r="M61" i="12"/>
  <c r="I61" i="12"/>
  <c r="N61" i="12"/>
  <c r="Q74" i="12"/>
  <c r="N76" i="12"/>
  <c r="J76" i="12"/>
  <c r="K76" i="12"/>
  <c r="O76" i="12"/>
  <c r="I76" i="12"/>
  <c r="H76" i="12"/>
  <c r="L76" i="12"/>
  <c r="Q76" i="12" s="1"/>
  <c r="M76" i="12"/>
  <c r="N171" i="12"/>
  <c r="J171" i="12"/>
  <c r="P171" i="12" s="1"/>
  <c r="M171" i="12"/>
  <c r="H171" i="12"/>
  <c r="L171" i="12"/>
  <c r="Q171" i="12" s="1"/>
  <c r="K171" i="12"/>
  <c r="I171" i="12"/>
  <c r="O171" i="12"/>
  <c r="N15" i="12"/>
  <c r="J15" i="12"/>
  <c r="I15" i="12"/>
  <c r="M15" i="12"/>
  <c r="O15" i="12"/>
  <c r="K15" i="12"/>
  <c r="H15" i="12"/>
  <c r="L15" i="12"/>
  <c r="Q15" i="12" s="1"/>
  <c r="N37" i="12"/>
  <c r="J37" i="12"/>
  <c r="M37" i="12"/>
  <c r="I37" i="12"/>
  <c r="K37" i="12"/>
  <c r="O37" i="12"/>
  <c r="L37" i="12"/>
  <c r="Q37" i="12" s="1"/>
  <c r="H37" i="12"/>
  <c r="N142" i="12"/>
  <c r="J142" i="12"/>
  <c r="P142" i="12" s="1"/>
  <c r="K142" i="12"/>
  <c r="O142" i="12"/>
  <c r="I142" i="12"/>
  <c r="M142" i="12"/>
  <c r="L142" i="12"/>
  <c r="Q142" i="12" s="1"/>
  <c r="H142" i="12"/>
  <c r="N131" i="12"/>
  <c r="J131" i="12"/>
  <c r="P131" i="12" s="1"/>
  <c r="K131" i="12"/>
  <c r="O131" i="12"/>
  <c r="I131" i="12"/>
  <c r="H131" i="12"/>
  <c r="M131" i="12"/>
  <c r="L131" i="12"/>
  <c r="Q88" i="12"/>
  <c r="Q63" i="12"/>
  <c r="M212" i="12"/>
  <c r="I212" i="12"/>
  <c r="K212" i="12"/>
  <c r="L212" i="12"/>
  <c r="O212" i="12"/>
  <c r="H212" i="12"/>
  <c r="J212" i="12"/>
  <c r="P212" i="12" s="1"/>
  <c r="N212" i="12"/>
  <c r="N140" i="13"/>
  <c r="K140" i="13"/>
  <c r="P32" i="13"/>
  <c r="Q104" i="13"/>
  <c r="H140" i="13"/>
  <c r="N73" i="13"/>
  <c r="Q94" i="13"/>
  <c r="Q59" i="13"/>
  <c r="Q170" i="13"/>
  <c r="Q36" i="13"/>
  <c r="Q16" i="13"/>
  <c r="Q106" i="13"/>
  <c r="K73" i="13"/>
  <c r="H73" i="13"/>
  <c r="L140" i="13"/>
  <c r="P44" i="13"/>
  <c r="Q3" i="13"/>
  <c r="P65" i="13"/>
  <c r="Q24" i="13"/>
  <c r="Q75" i="13"/>
  <c r="I73" i="13"/>
  <c r="P16" i="13"/>
  <c r="Q5" i="13"/>
  <c r="K151" i="13"/>
  <c r="J151" i="13"/>
  <c r="K38" i="13"/>
  <c r="Q38" i="13" s="1"/>
  <c r="H38" i="13"/>
  <c r="H124" i="13"/>
  <c r="O124" i="13"/>
  <c r="J124" i="13"/>
  <c r="N124" i="13"/>
  <c r="P24" i="13"/>
  <c r="L118" i="13"/>
  <c r="H118" i="13"/>
  <c r="O118" i="13"/>
  <c r="J118" i="13"/>
  <c r="N118" i="13"/>
  <c r="I118" i="13"/>
  <c r="K118" i="13"/>
  <c r="M118" i="13"/>
  <c r="L110" i="13"/>
  <c r="H110" i="13"/>
  <c r="O110" i="13"/>
  <c r="J110" i="13"/>
  <c r="K110" i="13"/>
  <c r="I110" i="13"/>
  <c r="M110" i="13"/>
  <c r="N110" i="13"/>
  <c r="M46" i="13"/>
  <c r="I46" i="13"/>
  <c r="O46" i="13"/>
  <c r="J46" i="13"/>
  <c r="L46" i="13"/>
  <c r="H46" i="13"/>
  <c r="K46" i="13"/>
  <c r="N46" i="13"/>
  <c r="M108" i="13"/>
  <c r="I108" i="13"/>
  <c r="K108" i="13"/>
  <c r="O108" i="13"/>
  <c r="J108" i="13"/>
  <c r="L108" i="13"/>
  <c r="H108" i="13"/>
  <c r="N108" i="13"/>
  <c r="Q42" i="13"/>
  <c r="P172" i="13"/>
  <c r="P114" i="13"/>
  <c r="M81" i="13"/>
  <c r="I81" i="13"/>
  <c r="K81" i="13"/>
  <c r="O81" i="13"/>
  <c r="J81" i="13"/>
  <c r="L81" i="13"/>
  <c r="N81" i="13"/>
  <c r="H81" i="13"/>
  <c r="Q61" i="13"/>
  <c r="P158" i="13"/>
  <c r="N177" i="13"/>
  <c r="J177" i="13"/>
  <c r="M177" i="13"/>
  <c r="I177" i="13"/>
  <c r="L177" i="13"/>
  <c r="K177" i="13"/>
  <c r="O177" i="13"/>
  <c r="H177" i="13"/>
  <c r="Q156" i="13"/>
  <c r="P122" i="13"/>
  <c r="P77" i="13"/>
  <c r="L126" i="13"/>
  <c r="H126" i="13"/>
  <c r="O126" i="13"/>
  <c r="J126" i="13"/>
  <c r="N126" i="13"/>
  <c r="I126" i="13"/>
  <c r="M126" i="13"/>
  <c r="K126" i="13"/>
  <c r="P34" i="13"/>
  <c r="P26" i="13"/>
  <c r="P18" i="13"/>
  <c r="Q53" i="13"/>
  <c r="P170" i="13"/>
  <c r="P73" i="13"/>
  <c r="Q69" i="13"/>
  <c r="P5" i="13"/>
  <c r="N163" i="13"/>
  <c r="J163" i="13"/>
  <c r="M163" i="13"/>
  <c r="I163" i="13"/>
  <c r="L163" i="13"/>
  <c r="K163" i="13"/>
  <c r="H163" i="13"/>
  <c r="O163" i="13"/>
  <c r="M92" i="13"/>
  <c r="I92" i="13"/>
  <c r="K92" i="13"/>
  <c r="O92" i="13"/>
  <c r="J92" i="13"/>
  <c r="L92" i="13"/>
  <c r="N92" i="13"/>
  <c r="H92" i="13"/>
  <c r="N130" i="13"/>
  <c r="J130" i="13"/>
  <c r="M130" i="13"/>
  <c r="I130" i="13"/>
  <c r="H130" i="13"/>
  <c r="O130" i="13"/>
  <c r="L130" i="13"/>
  <c r="K130" i="13"/>
  <c r="N138" i="13"/>
  <c r="J138" i="13"/>
  <c r="M138" i="13"/>
  <c r="I138" i="13"/>
  <c r="O138" i="13"/>
  <c r="L138" i="13"/>
  <c r="H138" i="13"/>
  <c r="K138" i="13"/>
  <c r="Q116" i="13"/>
  <c r="P85" i="13"/>
  <c r="N149" i="13"/>
  <c r="J149" i="13"/>
  <c r="M149" i="13"/>
  <c r="I149" i="13"/>
  <c r="L149" i="13"/>
  <c r="K149" i="13"/>
  <c r="H149" i="13"/>
  <c r="O149" i="13"/>
  <c r="Q48" i="13"/>
  <c r="M30" i="13"/>
  <c r="I30" i="13"/>
  <c r="K30" i="13"/>
  <c r="O30" i="13"/>
  <c r="J30" i="13"/>
  <c r="N30" i="13"/>
  <c r="H30" i="13"/>
  <c r="L30" i="13"/>
  <c r="M22" i="13"/>
  <c r="I22" i="13"/>
  <c r="K22" i="13"/>
  <c r="L22" i="13"/>
  <c r="O22" i="13"/>
  <c r="J22" i="13"/>
  <c r="N22" i="13"/>
  <c r="H22" i="13"/>
  <c r="M132" i="13"/>
  <c r="I132" i="13"/>
  <c r="L132" i="13"/>
  <c r="H132" i="13"/>
  <c r="K132" i="13"/>
  <c r="J132" i="13"/>
  <c r="O132" i="13"/>
  <c r="N132" i="13"/>
  <c r="M100" i="13"/>
  <c r="I100" i="13"/>
  <c r="K100" i="13"/>
  <c r="O100" i="13"/>
  <c r="J100" i="13"/>
  <c r="L100" i="13"/>
  <c r="N100" i="13"/>
  <c r="H100" i="13"/>
  <c r="Q67" i="13"/>
  <c r="P38" i="13"/>
  <c r="P57" i="13"/>
  <c r="P121" i="14"/>
  <c r="O178" i="14"/>
  <c r="P119" i="14"/>
  <c r="J178" i="14"/>
  <c r="P178" i="14" s="1"/>
  <c r="P67" i="14"/>
  <c r="H178" i="14"/>
  <c r="I178" i="14"/>
  <c r="P151" i="14"/>
  <c r="P99" i="14"/>
  <c r="P161" i="14"/>
  <c r="L178" i="14"/>
  <c r="Q178" i="14" s="1"/>
  <c r="M65" i="14"/>
  <c r="I65" i="14"/>
  <c r="L65" i="14"/>
  <c r="Q65" i="14" s="1"/>
  <c r="H65" i="14"/>
  <c r="N65" i="14"/>
  <c r="K65" i="14"/>
  <c r="J65" i="14"/>
  <c r="O65" i="14"/>
  <c r="N89" i="14"/>
  <c r="J89" i="14"/>
  <c r="M89" i="14"/>
  <c r="I89" i="14"/>
  <c r="H89" i="14"/>
  <c r="O89" i="14"/>
  <c r="L89" i="14"/>
  <c r="K89" i="14"/>
  <c r="Q121" i="14"/>
  <c r="N109" i="14"/>
  <c r="J109" i="14"/>
  <c r="P109" i="14" s="1"/>
  <c r="M109" i="14"/>
  <c r="I109" i="14"/>
  <c r="O109" i="14"/>
  <c r="L109" i="14"/>
  <c r="K109" i="14"/>
  <c r="H109" i="14"/>
  <c r="N170" i="14"/>
  <c r="J170" i="14"/>
  <c r="L170" i="14"/>
  <c r="H170" i="14"/>
  <c r="M170" i="14"/>
  <c r="I170" i="14"/>
  <c r="O170" i="14"/>
  <c r="K170" i="14"/>
  <c r="N153" i="14"/>
  <c r="J153" i="14"/>
  <c r="M153" i="14"/>
  <c r="I153" i="14"/>
  <c r="K153" i="14"/>
  <c r="H153" i="14"/>
  <c r="O153" i="14"/>
  <c r="L153" i="14"/>
  <c r="Q161" i="14"/>
  <c r="N47" i="14"/>
  <c r="J47" i="14"/>
  <c r="M47" i="14"/>
  <c r="I47" i="14"/>
  <c r="K47" i="14"/>
  <c r="H47" i="14"/>
  <c r="O47" i="14"/>
  <c r="L47" i="14"/>
  <c r="M97" i="14"/>
  <c r="I97" i="14"/>
  <c r="L97" i="14"/>
  <c r="Q97" i="14" s="1"/>
  <c r="H97" i="14"/>
  <c r="K97" i="14"/>
  <c r="J97" i="14"/>
  <c r="O97" i="14"/>
  <c r="N97" i="14"/>
  <c r="M159" i="14"/>
  <c r="I159" i="14"/>
  <c r="L159" i="14"/>
  <c r="Q159" i="14" s="1"/>
  <c r="H159" i="14"/>
  <c r="N159" i="14"/>
  <c r="K159" i="14"/>
  <c r="J159" i="14"/>
  <c r="O159" i="14"/>
  <c r="Q29" i="14"/>
  <c r="N130" i="14"/>
  <c r="J130" i="14"/>
  <c r="M130" i="14"/>
  <c r="I130" i="14"/>
  <c r="L130" i="14"/>
  <c r="K130" i="14"/>
  <c r="H130" i="14"/>
  <c r="O130" i="14"/>
  <c r="P315" i="15"/>
  <c r="P259" i="15"/>
  <c r="K164" i="15"/>
  <c r="N164" i="15"/>
  <c r="M164" i="15"/>
  <c r="N93" i="15"/>
  <c r="J116" i="15"/>
  <c r="K116" i="15"/>
  <c r="Q179" i="15"/>
  <c r="P106" i="15"/>
  <c r="O62" i="15"/>
  <c r="N62" i="15"/>
  <c r="J164" i="15"/>
  <c r="I93" i="15"/>
  <c r="M62" i="15"/>
  <c r="K150" i="15"/>
  <c r="I116" i="15"/>
  <c r="J150" i="15"/>
  <c r="P150" i="15" s="1"/>
  <c r="Q94" i="15"/>
  <c r="P268" i="15"/>
  <c r="P287" i="15"/>
  <c r="P226" i="15"/>
  <c r="K93" i="15"/>
  <c r="P224" i="15"/>
  <c r="Q193" i="15"/>
  <c r="O116" i="15"/>
  <c r="J62" i="15"/>
  <c r="P62" i="15" s="1"/>
  <c r="Q282" i="15"/>
  <c r="O164" i="15"/>
  <c r="L62" i="15"/>
  <c r="Q62" i="15" s="1"/>
  <c r="L93" i="15"/>
  <c r="Q93" i="15" s="1"/>
  <c r="M93" i="15"/>
  <c r="L116" i="15"/>
  <c r="Q116" i="15" s="1"/>
  <c r="M116" i="15"/>
  <c r="P207" i="15"/>
  <c r="M332" i="15"/>
  <c r="I332" i="15"/>
  <c r="L332" i="15"/>
  <c r="H332" i="15"/>
  <c r="O332" i="15"/>
  <c r="N332" i="15"/>
  <c r="K332" i="15"/>
  <c r="J332" i="15"/>
  <c r="N231" i="15"/>
  <c r="J231" i="15"/>
  <c r="M231" i="15"/>
  <c r="I231" i="15"/>
  <c r="K231" i="15"/>
  <c r="H231" i="15"/>
  <c r="O231" i="15"/>
  <c r="L231" i="15"/>
  <c r="Q231" i="15" s="1"/>
  <c r="N247" i="15"/>
  <c r="J247" i="15"/>
  <c r="M247" i="15"/>
  <c r="I247" i="15"/>
  <c r="L247" i="15"/>
  <c r="K247" i="15"/>
  <c r="O247" i="15"/>
  <c r="H247" i="15"/>
  <c r="N84" i="15"/>
  <c r="J84" i="15"/>
  <c r="K84" i="15"/>
  <c r="I84" i="15"/>
  <c r="M84" i="15"/>
  <c r="L84" i="15"/>
  <c r="O84" i="15"/>
  <c r="H84" i="15"/>
  <c r="P94" i="15"/>
  <c r="M266" i="15"/>
  <c r="I266" i="15"/>
  <c r="L266" i="15"/>
  <c r="Q266" i="15" s="1"/>
  <c r="H266" i="15"/>
  <c r="O266" i="15"/>
  <c r="N266" i="15"/>
  <c r="K266" i="15"/>
  <c r="J266" i="15"/>
  <c r="P301" i="15"/>
  <c r="P245" i="15"/>
  <c r="N331" i="15"/>
  <c r="J331" i="15"/>
  <c r="M331" i="15"/>
  <c r="I331" i="15"/>
  <c r="L331" i="15"/>
  <c r="Q331" i="15" s="1"/>
  <c r="K331" i="15"/>
  <c r="O331" i="15"/>
  <c r="H331" i="15"/>
  <c r="P185" i="15"/>
  <c r="M308" i="15"/>
  <c r="I308" i="15"/>
  <c r="L308" i="15"/>
  <c r="Q308" i="15" s="1"/>
  <c r="H308" i="15"/>
  <c r="O308" i="15"/>
  <c r="N308" i="15"/>
  <c r="K308" i="15"/>
  <c r="J308" i="15"/>
  <c r="M252" i="15"/>
  <c r="I252" i="15"/>
  <c r="L252" i="15"/>
  <c r="Q252" i="15" s="1"/>
  <c r="H252" i="15"/>
  <c r="O252" i="15"/>
  <c r="N252" i="15"/>
  <c r="K252" i="15"/>
  <c r="J252" i="15"/>
  <c r="Q219" i="15"/>
  <c r="Q207" i="15"/>
  <c r="N317" i="15"/>
  <c r="J317" i="15"/>
  <c r="M317" i="15"/>
  <c r="I317" i="15"/>
  <c r="L317" i="15"/>
  <c r="K317" i="15"/>
  <c r="O317" i="15"/>
  <c r="H317" i="15"/>
  <c r="Q296" i="15"/>
  <c r="N261" i="15"/>
  <c r="J261" i="15"/>
  <c r="M261" i="15"/>
  <c r="I261" i="15"/>
  <c r="L261" i="15"/>
  <c r="K261" i="15"/>
  <c r="O261" i="15"/>
  <c r="H261" i="15"/>
  <c r="Q240" i="15"/>
  <c r="M178" i="15"/>
  <c r="I178" i="15"/>
  <c r="O178" i="15"/>
  <c r="J178" i="15"/>
  <c r="N178" i="15"/>
  <c r="H178" i="15"/>
  <c r="K178" i="15"/>
  <c r="L178" i="15"/>
  <c r="Q178" i="15" s="1"/>
  <c r="N303" i="15"/>
  <c r="J303" i="15"/>
  <c r="M303" i="15"/>
  <c r="I303" i="15"/>
  <c r="L303" i="15"/>
  <c r="K303" i="15"/>
  <c r="O303" i="15"/>
  <c r="H303" i="15"/>
  <c r="P192" i="15"/>
  <c r="Q117" i="15"/>
  <c r="M280" i="15"/>
  <c r="I280" i="15"/>
  <c r="L280" i="15"/>
  <c r="Q280" i="15" s="1"/>
  <c r="H280" i="15"/>
  <c r="O280" i="15"/>
  <c r="N280" i="15"/>
  <c r="K280" i="15"/>
  <c r="J280" i="15"/>
  <c r="N289" i="15"/>
  <c r="J289" i="15"/>
  <c r="M289" i="15"/>
  <c r="I289" i="15"/>
  <c r="L289" i="15"/>
  <c r="K289" i="15"/>
  <c r="O289" i="15"/>
  <c r="H289" i="15"/>
  <c r="M233" i="15"/>
  <c r="I233" i="15"/>
  <c r="L233" i="15"/>
  <c r="H233" i="15"/>
  <c r="N233" i="15"/>
  <c r="K233" i="15"/>
  <c r="J233" i="15"/>
  <c r="O233" i="15"/>
  <c r="M321" i="15"/>
  <c r="I321" i="15"/>
  <c r="L321" i="15"/>
  <c r="Q321" i="15" s="1"/>
  <c r="H321" i="15"/>
  <c r="O321" i="15"/>
  <c r="N321" i="15"/>
  <c r="K321" i="15"/>
  <c r="J321" i="15"/>
  <c r="P328" i="15"/>
  <c r="P273" i="15"/>
  <c r="M294" i="15"/>
  <c r="I294" i="15"/>
  <c r="L294" i="15"/>
  <c r="Q294" i="15" s="1"/>
  <c r="H294" i="15"/>
  <c r="O294" i="15"/>
  <c r="N294" i="15"/>
  <c r="K294" i="15"/>
  <c r="J294" i="15"/>
  <c r="Q165" i="15"/>
  <c r="M206" i="15"/>
  <c r="I206" i="15"/>
  <c r="O206" i="15"/>
  <c r="J206" i="15"/>
  <c r="N206" i="15"/>
  <c r="H206" i="15"/>
  <c r="K206" i="15"/>
  <c r="L206" i="15"/>
  <c r="Q206" i="15" s="1"/>
  <c r="P143" i="15"/>
  <c r="N107" i="15"/>
  <c r="J107" i="15"/>
  <c r="K107" i="15"/>
  <c r="M107" i="15"/>
  <c r="O107" i="15"/>
  <c r="L107" i="15"/>
  <c r="I107" i="15"/>
  <c r="H107" i="15"/>
  <c r="Q38" i="15"/>
  <c r="N275" i="15"/>
  <c r="J275" i="15"/>
  <c r="M275" i="15"/>
  <c r="I275" i="15"/>
  <c r="L275" i="15"/>
  <c r="K275" i="15"/>
  <c r="O275" i="15"/>
  <c r="H275" i="15"/>
  <c r="H55" i="16"/>
  <c r="L55" i="16"/>
  <c r="I55" i="16"/>
  <c r="M55" i="16"/>
  <c r="J55" i="16"/>
  <c r="P55" i="16" s="1"/>
  <c r="N55" i="16"/>
  <c r="K55" i="16"/>
  <c r="O55" i="16"/>
  <c r="I31" i="16"/>
  <c r="M31" i="16"/>
  <c r="K31" i="16"/>
  <c r="J31" i="16"/>
  <c r="P31" i="16" s="1"/>
  <c r="N31" i="16"/>
  <c r="O31" i="16"/>
  <c r="H31" i="16"/>
  <c r="L31" i="16"/>
  <c r="Q62" i="16"/>
  <c r="Q9" i="16"/>
  <c r="Q64" i="16"/>
  <c r="Q42" i="16"/>
  <c r="Q60" i="16"/>
  <c r="H5" i="16"/>
  <c r="L5" i="16"/>
  <c r="J5" i="16"/>
  <c r="P5" i="16" s="1"/>
  <c r="N5" i="16"/>
  <c r="I5" i="16"/>
  <c r="M5" i="16"/>
  <c r="K5" i="16"/>
  <c r="O5" i="16"/>
  <c r="I53" i="16"/>
  <c r="M53" i="16"/>
  <c r="J53" i="16"/>
  <c r="P53" i="16" s="1"/>
  <c r="N53" i="16"/>
  <c r="O53" i="16"/>
  <c r="K53" i="16"/>
  <c r="L53" i="16"/>
  <c r="H53" i="16"/>
  <c r="I71" i="16"/>
  <c r="M71" i="16"/>
  <c r="J71" i="16"/>
  <c r="P71" i="16" s="1"/>
  <c r="N71" i="16"/>
  <c r="K71" i="16"/>
  <c r="H71" i="16"/>
  <c r="L71" i="16"/>
  <c r="O71" i="16"/>
  <c r="I3" i="16"/>
  <c r="M3" i="16"/>
  <c r="J3" i="16"/>
  <c r="P3" i="16" s="1"/>
  <c r="N3" i="16"/>
  <c r="K3" i="16"/>
  <c r="O3" i="16"/>
  <c r="L3" i="16"/>
  <c r="Q3" i="16" s="1"/>
  <c r="H3" i="16"/>
  <c r="I16" i="16"/>
  <c r="M16" i="16"/>
  <c r="J16" i="16"/>
  <c r="P16" i="16" s="1"/>
  <c r="N16" i="16"/>
  <c r="K16" i="16"/>
  <c r="O16" i="16"/>
  <c r="H16" i="16"/>
  <c r="L16" i="16"/>
  <c r="I44" i="16"/>
  <c r="M44" i="16"/>
  <c r="K44" i="16"/>
  <c r="O44" i="16"/>
  <c r="J44" i="16"/>
  <c r="P44" i="16" s="1"/>
  <c r="N44" i="16"/>
  <c r="H44" i="16"/>
  <c r="L44" i="16"/>
  <c r="Q27" i="16"/>
  <c r="Q51" i="16"/>
  <c r="Q69" i="16"/>
  <c r="Q29" i="16"/>
  <c r="Q14" i="16"/>
  <c r="P3" i="19"/>
  <c r="Q195" i="19"/>
  <c r="Q187" i="19"/>
  <c r="Q177" i="19"/>
  <c r="Q165" i="19"/>
  <c r="P150" i="19"/>
  <c r="Q137" i="19"/>
  <c r="Q121" i="19"/>
  <c r="Q127" i="19"/>
  <c r="Q128" i="19"/>
  <c r="Q96" i="19"/>
  <c r="Q78" i="19"/>
  <c r="Q65" i="19"/>
  <c r="M19" i="19"/>
  <c r="I19" i="19"/>
  <c r="K19" i="19"/>
  <c r="N19" i="19"/>
  <c r="J19" i="19"/>
  <c r="L19" i="19"/>
  <c r="H19" i="19"/>
  <c r="O19" i="19"/>
  <c r="Q13" i="7"/>
  <c r="N142" i="7"/>
  <c r="P4" i="7"/>
  <c r="O227" i="7"/>
  <c r="H227" i="7"/>
  <c r="N227" i="7"/>
  <c r="Q203" i="7"/>
  <c r="Q81" i="7"/>
  <c r="K227" i="7"/>
  <c r="Q227" i="7" s="1"/>
  <c r="M227" i="7"/>
  <c r="Q271" i="7"/>
  <c r="Q106" i="7"/>
  <c r="P46" i="7"/>
  <c r="J131" i="7"/>
  <c r="P131" i="7" s="1"/>
  <c r="Q332" i="7"/>
  <c r="Q280" i="7"/>
  <c r="Q66" i="7"/>
  <c r="P40" i="7"/>
  <c r="Q187" i="7"/>
  <c r="P323" i="7"/>
  <c r="O59" i="7"/>
  <c r="H59" i="7"/>
  <c r="N59" i="7"/>
  <c r="J59" i="7"/>
  <c r="P59" i="7" s="1"/>
  <c r="Q213" i="7"/>
  <c r="Q334" i="7"/>
  <c r="L142" i="7"/>
  <c r="K142" i="7"/>
  <c r="O102" i="7"/>
  <c r="K102" i="7"/>
  <c r="N102" i="7"/>
  <c r="I102" i="7"/>
  <c r="M102" i="7"/>
  <c r="H102" i="7"/>
  <c r="L102" i="7"/>
  <c r="J102" i="7"/>
  <c r="P102" i="7" s="1"/>
  <c r="L321" i="7"/>
  <c r="H321" i="7"/>
  <c r="O321" i="7"/>
  <c r="K321" i="7"/>
  <c r="J321" i="7"/>
  <c r="N321" i="7"/>
  <c r="M321" i="7"/>
  <c r="I321" i="7"/>
  <c r="M286" i="7"/>
  <c r="I286" i="7"/>
  <c r="L286" i="7"/>
  <c r="H286" i="7"/>
  <c r="K286" i="7"/>
  <c r="J286" i="7"/>
  <c r="P286" i="7" s="1"/>
  <c r="O286" i="7"/>
  <c r="N286" i="7"/>
  <c r="M148" i="7"/>
  <c r="I148" i="7"/>
  <c r="K148" i="7"/>
  <c r="O148" i="7"/>
  <c r="J148" i="7"/>
  <c r="P148" i="7" s="1"/>
  <c r="L148" i="7"/>
  <c r="Q148" i="7" s="1"/>
  <c r="H148" i="7"/>
  <c r="N148" i="7"/>
  <c r="M242" i="7"/>
  <c r="I242" i="7"/>
  <c r="L242" i="7"/>
  <c r="H242" i="7"/>
  <c r="O242" i="7"/>
  <c r="K242" i="7"/>
  <c r="J242" i="7"/>
  <c r="P242" i="7" s="1"/>
  <c r="N242" i="7"/>
  <c r="M117" i="7"/>
  <c r="I117" i="7"/>
  <c r="N117" i="7"/>
  <c r="H117" i="7"/>
  <c r="L117" i="7"/>
  <c r="J117" i="7"/>
  <c r="P117" i="7" s="1"/>
  <c r="K117" i="7"/>
  <c r="O117" i="7"/>
  <c r="N240" i="7"/>
  <c r="J240" i="7"/>
  <c r="P240" i="7" s="1"/>
  <c r="M240" i="7"/>
  <c r="I240" i="7"/>
  <c r="H240" i="7"/>
  <c r="K240" i="7"/>
  <c r="O240" i="7"/>
  <c r="L240" i="7"/>
  <c r="L133" i="7"/>
  <c r="H133" i="7"/>
  <c r="K133" i="7"/>
  <c r="O133" i="7"/>
  <c r="J133" i="7"/>
  <c r="P133" i="7" s="1"/>
  <c r="N133" i="7"/>
  <c r="M133" i="7"/>
  <c r="I133" i="7"/>
  <c r="L151" i="7"/>
  <c r="H151" i="7"/>
  <c r="M151" i="7"/>
  <c r="K151" i="7"/>
  <c r="N151" i="7"/>
  <c r="J151" i="7"/>
  <c r="P151" i="7" s="1"/>
  <c r="O151" i="7"/>
  <c r="I151" i="7"/>
  <c r="O55" i="7"/>
  <c r="K55" i="7"/>
  <c r="N55" i="7"/>
  <c r="I55" i="7"/>
  <c r="M55" i="7"/>
  <c r="H55" i="7"/>
  <c r="L55" i="7"/>
  <c r="J55" i="7"/>
  <c r="P55" i="7" s="1"/>
  <c r="M191" i="7"/>
  <c r="I191" i="7"/>
  <c r="N191" i="7"/>
  <c r="H191" i="7"/>
  <c r="L191" i="7"/>
  <c r="O191" i="7"/>
  <c r="K191" i="7"/>
  <c r="J191" i="7"/>
  <c r="P191" i="7" s="1"/>
  <c r="O44" i="7"/>
  <c r="K44" i="7"/>
  <c r="M44" i="7"/>
  <c r="H44" i="7"/>
  <c r="L44" i="7"/>
  <c r="Q44" i="7" s="1"/>
  <c r="J44" i="7"/>
  <c r="I44" i="7"/>
  <c r="N44" i="7"/>
  <c r="O154" i="7"/>
  <c r="K154" i="7"/>
  <c r="N154" i="7"/>
  <c r="I154" i="7"/>
  <c r="M154" i="7"/>
  <c r="H154" i="7"/>
  <c r="L154" i="7"/>
  <c r="Q154" i="7" s="1"/>
  <c r="J154" i="7"/>
  <c r="P154" i="7" s="1"/>
  <c r="M70" i="7"/>
  <c r="I70" i="7"/>
  <c r="N70" i="7"/>
  <c r="H70" i="7"/>
  <c r="L70" i="7"/>
  <c r="O70" i="7"/>
  <c r="J70" i="7"/>
  <c r="P70" i="7" s="1"/>
  <c r="K70" i="7"/>
  <c r="N207" i="7"/>
  <c r="J207" i="7"/>
  <c r="P207" i="7" s="1"/>
  <c r="O207" i="7"/>
  <c r="I207" i="7"/>
  <c r="H207" i="7"/>
  <c r="M207" i="7"/>
  <c r="L207" i="7"/>
  <c r="K207" i="7"/>
  <c r="N327" i="7"/>
  <c r="J327" i="7"/>
  <c r="M327" i="7"/>
  <c r="I327" i="7"/>
  <c r="H327" i="7"/>
  <c r="O327" i="7"/>
  <c r="L327" i="7"/>
  <c r="K327" i="7"/>
  <c r="L171" i="7"/>
  <c r="H171" i="7"/>
  <c r="N171" i="7"/>
  <c r="I171" i="7"/>
  <c r="M171" i="7"/>
  <c r="J171" i="7"/>
  <c r="P171" i="7" s="1"/>
  <c r="O171" i="7"/>
  <c r="K171" i="7"/>
  <c r="O33" i="7"/>
  <c r="K33" i="7"/>
  <c r="L33" i="7"/>
  <c r="Q33" i="7" s="1"/>
  <c r="J33" i="7"/>
  <c r="N33" i="7"/>
  <c r="M33" i="7"/>
  <c r="I33" i="7"/>
  <c r="H33" i="7"/>
  <c r="M96" i="7"/>
  <c r="I96" i="7"/>
  <c r="K96" i="7"/>
  <c r="O96" i="7"/>
  <c r="J96" i="7"/>
  <c r="P96" i="7" s="1"/>
  <c r="H96" i="7"/>
  <c r="N96" i="7"/>
  <c r="L96" i="7"/>
  <c r="Q96" i="7" s="1"/>
  <c r="N312" i="7"/>
  <c r="J312" i="7"/>
  <c r="M312" i="7"/>
  <c r="I312" i="7"/>
  <c r="L312" i="7"/>
  <c r="K312" i="7"/>
  <c r="H312" i="7"/>
  <c r="O312" i="7"/>
  <c r="L295" i="7"/>
  <c r="H295" i="7"/>
  <c r="O295" i="7"/>
  <c r="K295" i="7"/>
  <c r="J295" i="7"/>
  <c r="P295" i="7" s="1"/>
  <c r="M295" i="7"/>
  <c r="I295" i="7"/>
  <c r="N295" i="7"/>
  <c r="L251" i="7"/>
  <c r="H251" i="7"/>
  <c r="O251" i="7"/>
  <c r="K251" i="7"/>
  <c r="N251" i="7"/>
  <c r="M251" i="7"/>
  <c r="J251" i="7"/>
  <c r="P251" i="7" s="1"/>
  <c r="I251" i="7"/>
  <c r="O112" i="7"/>
  <c r="K112" i="7"/>
  <c r="J112" i="7"/>
  <c r="P112" i="7" s="1"/>
  <c r="N112" i="7"/>
  <c r="I112" i="7"/>
  <c r="H112" i="7"/>
  <c r="M112" i="7"/>
  <c r="L112" i="7"/>
  <c r="N104" i="7"/>
  <c r="J104" i="7"/>
  <c r="P104" i="7" s="1"/>
  <c r="K104" i="7"/>
  <c r="O104" i="7"/>
  <c r="I104" i="7"/>
  <c r="M104" i="7"/>
  <c r="L104" i="7"/>
  <c r="Q104" i="7" s="1"/>
  <c r="H104" i="7"/>
  <c r="L50" i="7"/>
  <c r="H50" i="7"/>
  <c r="M50" i="7"/>
  <c r="K50" i="7"/>
  <c r="O50" i="7"/>
  <c r="N50" i="7"/>
  <c r="I50" i="7"/>
  <c r="J50" i="7"/>
  <c r="P334" i="7"/>
  <c r="P341" i="7"/>
  <c r="N284" i="7"/>
  <c r="J284" i="7"/>
  <c r="P284" i="7" s="1"/>
  <c r="M284" i="7"/>
  <c r="I284" i="7"/>
  <c r="L284" i="7"/>
  <c r="H284" i="7"/>
  <c r="O284" i="7"/>
  <c r="K284" i="7"/>
  <c r="L42" i="7"/>
  <c r="H42" i="7"/>
  <c r="K42" i="7"/>
  <c r="O42" i="7"/>
  <c r="J42" i="7"/>
  <c r="I42" i="7"/>
  <c r="N42" i="7"/>
  <c r="M42" i="7"/>
  <c r="L262" i="7"/>
  <c r="H262" i="7"/>
  <c r="O262" i="7"/>
  <c r="K262" i="7"/>
  <c r="J262" i="7"/>
  <c r="P262" i="7" s="1"/>
  <c r="I262" i="7"/>
  <c r="N262" i="7"/>
  <c r="M262" i="7"/>
  <c r="L192" i="7"/>
  <c r="H192" i="7"/>
  <c r="O192" i="7"/>
  <c r="J192" i="7"/>
  <c r="P192" i="7" s="1"/>
  <c r="N192" i="7"/>
  <c r="I192" i="7"/>
  <c r="M192" i="7"/>
  <c r="K192" i="7"/>
  <c r="L83" i="7"/>
  <c r="Q83" i="7" s="1"/>
  <c r="H83" i="7"/>
  <c r="K83" i="7"/>
  <c r="O83" i="7"/>
  <c r="J83" i="7"/>
  <c r="P83" i="7" s="1"/>
  <c r="N83" i="7"/>
  <c r="M83" i="7"/>
  <c r="I83" i="7"/>
  <c r="N155" i="7"/>
  <c r="J155" i="7"/>
  <c r="P155" i="7" s="1"/>
  <c r="K155" i="7"/>
  <c r="O155" i="7"/>
  <c r="I155" i="7"/>
  <c r="M155" i="7"/>
  <c r="L155" i="7"/>
  <c r="Q155" i="7" s="1"/>
  <c r="H155" i="7"/>
  <c r="L17" i="7"/>
  <c r="H17" i="7"/>
  <c r="N17" i="7"/>
  <c r="I17" i="7"/>
  <c r="M17" i="7"/>
  <c r="O17" i="7"/>
  <c r="K17" i="7"/>
  <c r="J17" i="7"/>
  <c r="M304" i="7"/>
  <c r="I304" i="7"/>
  <c r="L304" i="7"/>
  <c r="H304" i="7"/>
  <c r="O304" i="7"/>
  <c r="N304" i="7"/>
  <c r="K304" i="7"/>
  <c r="J304" i="7"/>
  <c r="P304" i="7" s="1"/>
  <c r="L216" i="7"/>
  <c r="H216" i="7"/>
  <c r="M216" i="7"/>
  <c r="K216" i="7"/>
  <c r="J216" i="7"/>
  <c r="P216" i="7" s="1"/>
  <c r="O216" i="7"/>
  <c r="I216" i="7"/>
  <c r="N216" i="7"/>
  <c r="N37" i="7"/>
  <c r="J37" i="7"/>
  <c r="M37" i="7"/>
  <c r="H37" i="7"/>
  <c r="L37" i="7"/>
  <c r="O37" i="7"/>
  <c r="K37" i="7"/>
  <c r="I37" i="7"/>
  <c r="N129" i="7"/>
  <c r="J129" i="7"/>
  <c r="P129" i="7" s="1"/>
  <c r="M129" i="7"/>
  <c r="H129" i="7"/>
  <c r="L129" i="7"/>
  <c r="Q129" i="7" s="1"/>
  <c r="O129" i="7"/>
  <c r="K129" i="7"/>
  <c r="I129" i="7"/>
  <c r="N24" i="7"/>
  <c r="J24" i="7"/>
  <c r="L24" i="7"/>
  <c r="K24" i="7"/>
  <c r="I24" i="7"/>
  <c r="M24" i="7"/>
  <c r="H24" i="7"/>
  <c r="O24" i="7"/>
  <c r="M319" i="7"/>
  <c r="I319" i="7"/>
  <c r="L319" i="7"/>
  <c r="H319" i="7"/>
  <c r="K319" i="7"/>
  <c r="N319" i="7"/>
  <c r="J319" i="7"/>
  <c r="O319" i="7"/>
  <c r="L229" i="7"/>
  <c r="H229" i="7"/>
  <c r="N229" i="7"/>
  <c r="I229" i="7"/>
  <c r="K229" i="7"/>
  <c r="J229" i="7"/>
  <c r="P229" i="7" s="1"/>
  <c r="O229" i="7"/>
  <c r="M229" i="7"/>
  <c r="O237" i="7"/>
  <c r="K237" i="7"/>
  <c r="N237" i="7"/>
  <c r="J237" i="7"/>
  <c r="P237" i="7" s="1"/>
  <c r="I237" i="7"/>
  <c r="H237" i="7"/>
  <c r="M237" i="7"/>
  <c r="L237" i="7"/>
  <c r="M260" i="7"/>
  <c r="I260" i="7"/>
  <c r="L260" i="7"/>
  <c r="H260" i="7"/>
  <c r="K260" i="7"/>
  <c r="O260" i="7"/>
  <c r="N260" i="7"/>
  <c r="J260" i="7"/>
  <c r="P260" i="7" s="1"/>
  <c r="L6" i="7"/>
  <c r="H6" i="7"/>
  <c r="O6" i="7"/>
  <c r="K6" i="7"/>
  <c r="N6" i="7"/>
  <c r="M6" i="7"/>
  <c r="J6" i="7"/>
  <c r="P6" i="7" s="1"/>
  <c r="I6" i="7"/>
  <c r="L16" i="7"/>
  <c r="Q16" i="7" s="1"/>
  <c r="H16" i="7"/>
  <c r="K16" i="7"/>
  <c r="O16" i="7"/>
  <c r="J16" i="7"/>
  <c r="N16" i="7"/>
  <c r="I16" i="7"/>
  <c r="M16" i="7"/>
  <c r="Q341" i="7"/>
  <c r="Q273" i="7"/>
  <c r="L75" i="7"/>
  <c r="Q75" i="7" s="1"/>
  <c r="H75" i="7"/>
  <c r="O75" i="7"/>
  <c r="J75" i="7"/>
  <c r="P75" i="7" s="1"/>
  <c r="N75" i="7"/>
  <c r="I75" i="7"/>
  <c r="M75" i="7"/>
  <c r="K75" i="7"/>
  <c r="N225" i="7"/>
  <c r="J225" i="7"/>
  <c r="P225" i="7" s="1"/>
  <c r="K225" i="7"/>
  <c r="O225" i="7"/>
  <c r="H225" i="7"/>
  <c r="M225" i="7"/>
  <c r="L225" i="7"/>
  <c r="Q225" i="7" s="1"/>
  <c r="I225" i="7"/>
  <c r="N68" i="7"/>
  <c r="J68" i="7"/>
  <c r="P68" i="7" s="1"/>
  <c r="L68" i="7"/>
  <c r="Q68" i="7" s="1"/>
  <c r="K68" i="7"/>
  <c r="O68" i="7"/>
  <c r="M68" i="7"/>
  <c r="I68" i="7"/>
  <c r="H68" i="7"/>
  <c r="N79" i="7"/>
  <c r="J79" i="7"/>
  <c r="P79" i="7" s="1"/>
  <c r="M79" i="7"/>
  <c r="H79" i="7"/>
  <c r="L79" i="7"/>
  <c r="Q79" i="7" s="1"/>
  <c r="K79" i="7"/>
  <c r="I79" i="7"/>
  <c r="O79" i="7"/>
  <c r="O85" i="7"/>
  <c r="K85" i="7"/>
  <c r="M85" i="7"/>
  <c r="H85" i="7"/>
  <c r="L85" i="7"/>
  <c r="N85" i="7"/>
  <c r="J85" i="7"/>
  <c r="P85" i="7" s="1"/>
  <c r="I85" i="7"/>
  <c r="L275" i="7"/>
  <c r="H275" i="7"/>
  <c r="O275" i="7"/>
  <c r="K275" i="7"/>
  <c r="N275" i="7"/>
  <c r="M275" i="7"/>
  <c r="J275" i="7"/>
  <c r="P275" i="7" s="1"/>
  <c r="I275" i="7"/>
  <c r="N94" i="7"/>
  <c r="J94" i="7"/>
  <c r="P94" i="7" s="1"/>
  <c r="O94" i="7"/>
  <c r="I94" i="7"/>
  <c r="M94" i="7"/>
  <c r="H94" i="7"/>
  <c r="K94" i="7"/>
  <c r="L94" i="7"/>
  <c r="Q94" i="7" s="1"/>
  <c r="Q201" i="7"/>
  <c r="P23" i="7"/>
  <c r="Q297" i="7"/>
  <c r="L31" i="7"/>
  <c r="Q31" i="7" s="1"/>
  <c r="H31" i="7"/>
  <c r="O31" i="7"/>
  <c r="J31" i="7"/>
  <c r="N31" i="7"/>
  <c r="I31" i="7"/>
  <c r="M31" i="7"/>
  <c r="K31" i="7"/>
  <c r="Q310" i="7"/>
  <c r="P310" i="7"/>
  <c r="L308" i="7"/>
  <c r="H308" i="7"/>
  <c r="O308" i="7"/>
  <c r="K308" i="7"/>
  <c r="N308" i="7"/>
  <c r="I308" i="7"/>
  <c r="M308" i="7"/>
  <c r="J308" i="7"/>
  <c r="P308" i="7" s="1"/>
  <c r="Q125" i="7"/>
  <c r="Q58" i="8"/>
  <c r="Q35" i="8"/>
  <c r="Q25" i="8"/>
  <c r="Q13" i="8"/>
  <c r="P131" i="8"/>
  <c r="Q45" i="8"/>
  <c r="Q16" i="8"/>
  <c r="K93" i="8"/>
  <c r="N93" i="8"/>
  <c r="H93" i="8"/>
  <c r="J93" i="8"/>
  <c r="P93" i="8" s="1"/>
  <c r="I93" i="8"/>
  <c r="L93" i="8"/>
  <c r="Q93" i="8" s="1"/>
  <c r="P103" i="8"/>
  <c r="Q132" i="8"/>
  <c r="P16" i="8"/>
  <c r="Q94" i="9"/>
  <c r="Q53" i="9"/>
  <c r="P71" i="9"/>
  <c r="P94" i="9"/>
  <c r="P53" i="9"/>
  <c r="P39" i="9"/>
  <c r="P70" i="9"/>
  <c r="Q114" i="9"/>
  <c r="Q23" i="9"/>
  <c r="O25" i="9"/>
  <c r="K25" i="9"/>
  <c r="N25" i="9"/>
  <c r="J25" i="9"/>
  <c r="L25" i="9"/>
  <c r="H25" i="9"/>
  <c r="M25" i="9"/>
  <c r="I25" i="9"/>
  <c r="P106" i="9"/>
  <c r="M105" i="9"/>
  <c r="I105" i="9"/>
  <c r="N105" i="9"/>
  <c r="J105" i="9"/>
  <c r="L105" i="9"/>
  <c r="Q105" i="9" s="1"/>
  <c r="H105" i="9"/>
  <c r="O105" i="9"/>
  <c r="K105" i="9"/>
  <c r="N34" i="9"/>
  <c r="J34" i="9"/>
  <c r="M34" i="9"/>
  <c r="I34" i="9"/>
  <c r="O34" i="9"/>
  <c r="K34" i="9"/>
  <c r="L34" i="9"/>
  <c r="H34" i="9"/>
  <c r="L113" i="9"/>
  <c r="Q113" i="9" s="1"/>
  <c r="H113" i="9"/>
  <c r="M113" i="9"/>
  <c r="I113" i="9"/>
  <c r="O113" i="9"/>
  <c r="K113" i="9"/>
  <c r="N113" i="9"/>
  <c r="J113" i="9"/>
  <c r="P33" i="8"/>
  <c r="Q56" i="8"/>
  <c r="P111" i="8"/>
  <c r="P23" i="8"/>
  <c r="P132" i="8"/>
  <c r="P112" i="8"/>
  <c r="P94" i="8"/>
  <c r="P58" i="8"/>
  <c r="P35" i="8"/>
  <c r="P25" i="8"/>
  <c r="P13" i="8"/>
  <c r="Q11" i="8"/>
  <c r="M140" i="8"/>
  <c r="I140" i="8"/>
  <c r="K140" i="8"/>
  <c r="O140" i="8"/>
  <c r="J140" i="8"/>
  <c r="N140" i="8"/>
  <c r="H140" i="8"/>
  <c r="L140" i="8"/>
  <c r="M122" i="8"/>
  <c r="I122" i="8"/>
  <c r="K122" i="8"/>
  <c r="O122" i="8"/>
  <c r="J122" i="8"/>
  <c r="N122" i="8"/>
  <c r="H122" i="8"/>
  <c r="L122" i="8"/>
  <c r="M104" i="8"/>
  <c r="I104" i="8"/>
  <c r="K104" i="8"/>
  <c r="O104" i="8"/>
  <c r="J104" i="8"/>
  <c r="N104" i="8"/>
  <c r="H104" i="8"/>
  <c r="L104" i="8"/>
  <c r="M86" i="8"/>
  <c r="I86" i="8"/>
  <c r="K86" i="8"/>
  <c r="O86" i="8"/>
  <c r="J86" i="8"/>
  <c r="N86" i="8"/>
  <c r="H86" i="8"/>
  <c r="L86" i="8"/>
  <c r="M46" i="8"/>
  <c r="I46" i="8"/>
  <c r="K46" i="8"/>
  <c r="O46" i="8"/>
  <c r="J46" i="8"/>
  <c r="N46" i="8"/>
  <c r="H46" i="8"/>
  <c r="L46" i="8"/>
  <c r="M31" i="8"/>
  <c r="I31" i="8"/>
  <c r="K31" i="8"/>
  <c r="O31" i="8"/>
  <c r="J31" i="8"/>
  <c r="N31" i="8"/>
  <c r="H31" i="8"/>
  <c r="L31" i="8"/>
  <c r="M17" i="8"/>
  <c r="I17" i="8"/>
  <c r="K17" i="8"/>
  <c r="O17" i="8"/>
  <c r="J17" i="8"/>
  <c r="N17" i="8"/>
  <c r="H17" i="8"/>
  <c r="L17" i="8"/>
  <c r="Q23" i="8"/>
  <c r="Q33" i="8"/>
  <c r="P4" i="8"/>
  <c r="M786" i="2"/>
  <c r="M252" i="2"/>
  <c r="M126" i="2"/>
  <c r="M99" i="2"/>
  <c r="M284" i="2"/>
  <c r="M194" i="2"/>
  <c r="M82" i="2"/>
  <c r="L40" i="2"/>
  <c r="Q40" i="2" s="1"/>
  <c r="M40" i="2"/>
  <c r="M70" i="2"/>
  <c r="O6" i="2"/>
  <c r="M6" i="2"/>
  <c r="N114" i="2"/>
  <c r="M114" i="2"/>
  <c r="J140" i="2"/>
  <c r="P140" i="2" s="1"/>
  <c r="M140" i="2"/>
  <c r="O232" i="2"/>
  <c r="M232" i="2"/>
  <c r="O278" i="2"/>
  <c r="M278" i="2"/>
  <c r="K337" i="2"/>
  <c r="M337" i="2"/>
  <c r="L845" i="2"/>
  <c r="Q845" i="2" s="1"/>
  <c r="M845" i="2"/>
  <c r="K880" i="2"/>
  <c r="M880" i="2"/>
  <c r="J14" i="2"/>
  <c r="M14" i="2"/>
  <c r="O152" i="2"/>
  <c r="M152" i="2"/>
  <c r="O172" i="2"/>
  <c r="M172" i="2"/>
  <c r="K368" i="2"/>
  <c r="M368" i="2"/>
  <c r="K520" i="2"/>
  <c r="M520" i="2"/>
  <c r="K556" i="2"/>
  <c r="M556" i="2"/>
  <c r="K586" i="2"/>
  <c r="M586" i="2"/>
  <c r="K801" i="2"/>
  <c r="M801" i="2"/>
  <c r="L820" i="2"/>
  <c r="M820" i="2"/>
  <c r="K870" i="2"/>
  <c r="M870" i="2"/>
  <c r="M1067" i="2"/>
  <c r="M899" i="2"/>
  <c r="M827" i="2"/>
  <c r="M783" i="2"/>
  <c r="M681" i="2"/>
  <c r="M524" i="2"/>
  <c r="M493" i="2"/>
  <c r="M473" i="2"/>
  <c r="M457" i="2"/>
  <c r="M441" i="2"/>
  <c r="M425" i="2"/>
  <c r="M344" i="2"/>
  <c r="M1078" i="2"/>
  <c r="M971" i="2"/>
  <c r="M954" i="2"/>
  <c r="M895" i="2"/>
  <c r="M872" i="2"/>
  <c r="M803" i="2"/>
  <c r="M750" i="2"/>
  <c r="M740" i="2"/>
  <c r="M733" i="2"/>
  <c r="M721" i="2"/>
  <c r="M653" i="2"/>
  <c r="M575" i="2"/>
  <c r="M563" i="2"/>
  <c r="M406" i="2"/>
  <c r="M374" i="2"/>
  <c r="F295" i="2"/>
  <c r="K295" i="2" s="1"/>
  <c r="E473" i="2"/>
  <c r="F1232" i="2"/>
  <c r="N1232" i="2" s="1"/>
  <c r="F290" i="2"/>
  <c r="F772" i="2"/>
  <c r="I772" i="2" s="1"/>
  <c r="E246" i="2"/>
  <c r="F311" i="2"/>
  <c r="E382" i="2"/>
  <c r="E493" i="2"/>
  <c r="F514" i="2"/>
  <c r="M514" i="2" s="1"/>
  <c r="F885" i="2"/>
  <c r="F1093" i="2"/>
  <c r="H1093" i="2" s="1"/>
  <c r="F30" i="2"/>
  <c r="E278" i="2"/>
  <c r="E284" i="2"/>
  <c r="F655" i="2"/>
  <c r="M655" i="2" s="1"/>
  <c r="F939" i="2"/>
  <c r="F1034" i="2"/>
  <c r="E1078" i="2"/>
  <c r="F62" i="2"/>
  <c r="F1144" i="2"/>
  <c r="K1144" i="2" s="1"/>
  <c r="E1159" i="2"/>
  <c r="F297" i="2"/>
  <c r="F508" i="2"/>
  <c r="M508" i="2" s="1"/>
  <c r="E641" i="2"/>
  <c r="F727" i="2"/>
  <c r="F735" i="2"/>
  <c r="M735" i="2" s="1"/>
  <c r="F901" i="2"/>
  <c r="E954" i="2"/>
  <c r="K1078" i="2"/>
  <c r="E1091" i="2"/>
  <c r="F1113" i="2"/>
  <c r="I1113" i="2" s="1"/>
  <c r="E1124" i="2"/>
  <c r="O641" i="2"/>
  <c r="H641" i="2"/>
  <c r="I529" i="2"/>
  <c r="E40" i="2"/>
  <c r="E132" i="2"/>
  <c r="F380" i="2"/>
  <c r="M380" i="2" s="1"/>
  <c r="E406" i="2"/>
  <c r="F633" i="2"/>
  <c r="E721" i="2"/>
  <c r="E752" i="2"/>
  <c r="E760" i="2"/>
  <c r="H783" i="2"/>
  <c r="E803" i="2"/>
  <c r="F1030" i="2"/>
  <c r="F1050" i="2"/>
  <c r="M1091" i="2"/>
  <c r="F36" i="2"/>
  <c r="E374" i="2"/>
  <c r="E564" i="2"/>
  <c r="E575" i="2"/>
  <c r="F717" i="2"/>
  <c r="E870" i="2"/>
  <c r="F910" i="2"/>
  <c r="F1007" i="2"/>
  <c r="M1007" i="2" s="1"/>
  <c r="F1102" i="2"/>
  <c r="L1102" i="2" s="1"/>
  <c r="F1134" i="2"/>
  <c r="O1134" i="2" s="1"/>
  <c r="F1142" i="2"/>
  <c r="N1142" i="2" s="1"/>
  <c r="H194" i="2"/>
  <c r="I352" i="2"/>
  <c r="F611" i="2"/>
  <c r="I641" i="2"/>
  <c r="I681" i="2"/>
  <c r="I733" i="2"/>
  <c r="H880" i="2"/>
  <c r="H284" i="2"/>
  <c r="K382" i="2"/>
  <c r="E653" i="2"/>
  <c r="E899" i="2"/>
  <c r="E912" i="2"/>
  <c r="K352" i="2"/>
  <c r="H406" i="2"/>
  <c r="F8" i="2"/>
  <c r="M8" i="2" s="1"/>
  <c r="F32" i="2"/>
  <c r="F54" i="2"/>
  <c r="F64" i="2"/>
  <c r="F112" i="2"/>
  <c r="E140" i="2"/>
  <c r="F214" i="2"/>
  <c r="E232" i="2"/>
  <c r="F254" i="2"/>
  <c r="M254" i="2" s="1"/>
  <c r="F358" i="2"/>
  <c r="M358" i="2" s="1"/>
  <c r="O382" i="2"/>
  <c r="I493" i="2"/>
  <c r="E570" i="2"/>
  <c r="F649" i="2"/>
  <c r="E681" i="2"/>
  <c r="F693" i="2"/>
  <c r="M693" i="2" s="1"/>
  <c r="F701" i="2"/>
  <c r="M701" i="2" s="1"/>
  <c r="L750" i="2"/>
  <c r="E924" i="2"/>
  <c r="F957" i="2"/>
  <c r="M957" i="2" s="1"/>
  <c r="E971" i="2"/>
  <c r="F997" i="2"/>
  <c r="M997" i="2" s="1"/>
  <c r="I1078" i="2"/>
  <c r="F1089" i="2"/>
  <c r="N24" i="2"/>
  <c r="I24" i="2"/>
  <c r="J24" i="2"/>
  <c r="I204" i="2"/>
  <c r="L204" i="2"/>
  <c r="N705" i="2"/>
  <c r="J705" i="2"/>
  <c r="P705" i="2" s="1"/>
  <c r="I72" i="2"/>
  <c r="N72" i="2"/>
  <c r="N715" i="2"/>
  <c r="I715" i="2"/>
  <c r="O924" i="2"/>
  <c r="H924" i="2"/>
  <c r="I924" i="2"/>
  <c r="I89" i="2"/>
  <c r="H89" i="2"/>
  <c r="H847" i="2"/>
  <c r="I847" i="2"/>
  <c r="O711" i="2"/>
  <c r="E14" i="2"/>
  <c r="E24" i="2"/>
  <c r="E89" i="2"/>
  <c r="H126" i="2"/>
  <c r="E204" i="2"/>
  <c r="E288" i="2"/>
  <c r="E408" i="2"/>
  <c r="I425" i="2"/>
  <c r="E506" i="2"/>
  <c r="O524" i="2"/>
  <c r="K529" i="2"/>
  <c r="E647" i="2"/>
  <c r="E691" i="2"/>
  <c r="H711" i="2"/>
  <c r="E715" i="2"/>
  <c r="H740" i="2"/>
  <c r="E1230" i="2"/>
  <c r="E82" i="2"/>
  <c r="E6" i="2"/>
  <c r="E22" i="2"/>
  <c r="I40" i="2"/>
  <c r="E72" i="2"/>
  <c r="F76" i="2"/>
  <c r="F85" i="2"/>
  <c r="M85" i="2" s="1"/>
  <c r="F91" i="2"/>
  <c r="E99" i="2"/>
  <c r="E152" i="2"/>
  <c r="E172" i="2"/>
  <c r="E194" i="2"/>
  <c r="E196" i="2"/>
  <c r="F200" i="2"/>
  <c r="F212" i="2"/>
  <c r="M212" i="2" s="1"/>
  <c r="I232" i="2"/>
  <c r="E240" i="2"/>
  <c r="E252" i="2"/>
  <c r="F262" i="2"/>
  <c r="E376" i="2"/>
  <c r="I382" i="2"/>
  <c r="J425" i="2"/>
  <c r="E441" i="2"/>
  <c r="E563" i="2"/>
  <c r="E705" i="2"/>
  <c r="I711" i="2"/>
  <c r="F725" i="2"/>
  <c r="M725" i="2" s="1"/>
  <c r="H733" i="2"/>
  <c r="E750" i="2"/>
  <c r="E783" i="2"/>
  <c r="E786" i="2"/>
  <c r="F793" i="2"/>
  <c r="F825" i="2"/>
  <c r="I827" i="2"/>
  <c r="E847" i="2"/>
  <c r="O870" i="2"/>
  <c r="E925" i="2"/>
  <c r="F961" i="2"/>
  <c r="F988" i="2"/>
  <c r="M988" i="2" s="1"/>
  <c r="F1023" i="2"/>
  <c r="E1067" i="2"/>
  <c r="F1074" i="2"/>
  <c r="H1078" i="2"/>
  <c r="F1082" i="2"/>
  <c r="H1082" i="2" s="1"/>
  <c r="H1091" i="2"/>
  <c r="F12" i="2"/>
  <c r="E114" i="2"/>
  <c r="E126" i="2"/>
  <c r="F158" i="2"/>
  <c r="M158" i="2" s="1"/>
  <c r="F248" i="2"/>
  <c r="F256" i="2"/>
  <c r="F299" i="2"/>
  <c r="M299" i="2" s="1"/>
  <c r="E344" i="2"/>
  <c r="E425" i="2"/>
  <c r="E457" i="2"/>
  <c r="E504" i="2"/>
  <c r="E524" i="2"/>
  <c r="F569" i="2"/>
  <c r="M569" i="2" s="1"/>
  <c r="E689" i="2"/>
  <c r="E711" i="2"/>
  <c r="K711" i="2"/>
  <c r="F762" i="2"/>
  <c r="E770" i="2"/>
  <c r="J827" i="2"/>
  <c r="P827" i="2" s="1"/>
  <c r="N899" i="2"/>
  <c r="F983" i="2"/>
  <c r="F1012" i="2"/>
  <c r="M1012" i="2" s="1"/>
  <c r="E1132" i="2"/>
  <c r="F1160" i="2"/>
  <c r="N1160" i="2" s="1"/>
  <c r="E1222" i="2"/>
  <c r="O52" i="2"/>
  <c r="H52" i="2"/>
  <c r="L52" i="2"/>
  <c r="Q52" i="2" s="1"/>
  <c r="I52" i="2"/>
  <c r="J83" i="2"/>
  <c r="P83" i="2" s="1"/>
  <c r="N83" i="2"/>
  <c r="N101" i="2"/>
  <c r="I101" i="2"/>
  <c r="J101" i="2"/>
  <c r="P101" i="2" s="1"/>
  <c r="N376" i="2"/>
  <c r="J376" i="2"/>
  <c r="F439" i="2"/>
  <c r="M439" i="2" s="1"/>
  <c r="E439" i="2"/>
  <c r="E604" i="2"/>
  <c r="F604" i="2"/>
  <c r="O689" i="2"/>
  <c r="L689" i="2"/>
  <c r="I689" i="2"/>
  <c r="J22" i="2"/>
  <c r="L22" i="2"/>
  <c r="F160" i="2"/>
  <c r="E160" i="2"/>
  <c r="F168" i="2"/>
  <c r="E168" i="2"/>
  <c r="E222" i="2"/>
  <c r="F222" i="2"/>
  <c r="M222" i="2" s="1"/>
  <c r="N240" i="2"/>
  <c r="L240" i="2"/>
  <c r="F309" i="2"/>
  <c r="E309" i="2"/>
  <c r="I441" i="2"/>
  <c r="N504" i="2"/>
  <c r="L504" i="2"/>
  <c r="F632" i="2"/>
  <c r="E632" i="2"/>
  <c r="E670" i="2"/>
  <c r="F670" i="2"/>
  <c r="H689" i="2"/>
  <c r="H22" i="2"/>
  <c r="O40" i="2"/>
  <c r="H40" i="2"/>
  <c r="E46" i="2"/>
  <c r="F46" i="2"/>
  <c r="E52" i="2"/>
  <c r="E83" i="2"/>
  <c r="N89" i="2"/>
  <c r="L89" i="2"/>
  <c r="Q89" i="2" s="1"/>
  <c r="E101" i="2"/>
  <c r="I114" i="2"/>
  <c r="F150" i="2"/>
  <c r="M150" i="2" s="1"/>
  <c r="E150" i="2"/>
  <c r="I172" i="2"/>
  <c r="N204" i="2"/>
  <c r="H204" i="2"/>
  <c r="H240" i="2"/>
  <c r="I278" i="2"/>
  <c r="J344" i="2"/>
  <c r="O376" i="2"/>
  <c r="E431" i="2"/>
  <c r="F431" i="2"/>
  <c r="F455" i="2"/>
  <c r="E455" i="2"/>
  <c r="I473" i="2"/>
  <c r="H504" i="2"/>
  <c r="F510" i="2"/>
  <c r="E510" i="2"/>
  <c r="N564" i="2"/>
  <c r="J564" i="2"/>
  <c r="N575" i="2"/>
  <c r="H575" i="2"/>
  <c r="O653" i="2"/>
  <c r="H653" i="2"/>
  <c r="I653" i="2"/>
  <c r="L925" i="2"/>
  <c r="I925" i="2"/>
  <c r="E1043" i="2"/>
  <c r="F1043" i="2"/>
  <c r="F10" i="2"/>
  <c r="N10" i="2" s="1"/>
  <c r="E10" i="2"/>
  <c r="N70" i="2"/>
  <c r="L70" i="2"/>
  <c r="Q70" i="2" s="1"/>
  <c r="N252" i="2"/>
  <c r="H252" i="2"/>
  <c r="F522" i="2"/>
  <c r="E522" i="2"/>
  <c r="F855" i="2"/>
  <c r="E855" i="2"/>
  <c r="F1140" i="2"/>
  <c r="K1140" i="2" s="1"/>
  <c r="E1140" i="2"/>
  <c r="H70" i="2"/>
  <c r="N82" i="2"/>
  <c r="L82" i="2"/>
  <c r="Q82" i="2" s="1"/>
  <c r="N99" i="2"/>
  <c r="L99" i="2"/>
  <c r="Q99" i="2" s="1"/>
  <c r="O246" i="2"/>
  <c r="I246" i="2"/>
  <c r="F264" i="2"/>
  <c r="E264" i="2"/>
  <c r="F272" i="2"/>
  <c r="E272" i="2"/>
  <c r="F471" i="2"/>
  <c r="E471" i="2"/>
  <c r="O506" i="2"/>
  <c r="I506" i="2"/>
  <c r="F595" i="2"/>
  <c r="E595" i="2"/>
  <c r="I752" i="2"/>
  <c r="N752" i="2"/>
  <c r="J752" i="2"/>
  <c r="L1159" i="2"/>
  <c r="M1159" i="2"/>
  <c r="I1159" i="2"/>
  <c r="I22" i="2"/>
  <c r="F42" i="2"/>
  <c r="E70" i="2"/>
  <c r="H82" i="2"/>
  <c r="H99" i="2"/>
  <c r="N126" i="2"/>
  <c r="L126" i="2"/>
  <c r="J132" i="2"/>
  <c r="P132" i="2" s="1"/>
  <c r="N132" i="2"/>
  <c r="F138" i="2"/>
  <c r="E138" i="2"/>
  <c r="I152" i="2"/>
  <c r="E164" i="2"/>
  <c r="F164" i="2"/>
  <c r="M164" i="2" s="1"/>
  <c r="N194" i="2"/>
  <c r="L194" i="2"/>
  <c r="O196" i="2"/>
  <c r="I196" i="2"/>
  <c r="F218" i="2"/>
  <c r="F220" i="2"/>
  <c r="E220" i="2"/>
  <c r="F230" i="2"/>
  <c r="E230" i="2"/>
  <c r="I240" i="2"/>
  <c r="L252" i="2"/>
  <c r="E266" i="2"/>
  <c r="F266" i="2"/>
  <c r="M266" i="2" s="1"/>
  <c r="N284" i="2"/>
  <c r="L284" i="2"/>
  <c r="O288" i="2"/>
  <c r="I288" i="2"/>
  <c r="E305" i="2"/>
  <c r="F305" i="2"/>
  <c r="F339" i="2"/>
  <c r="M339" i="2" s="1"/>
  <c r="E339" i="2"/>
  <c r="O344" i="2"/>
  <c r="F390" i="2"/>
  <c r="E390" i="2"/>
  <c r="N406" i="2"/>
  <c r="L406" i="2"/>
  <c r="Q406" i="2" s="1"/>
  <c r="I408" i="2"/>
  <c r="J408" i="2"/>
  <c r="F423" i="2"/>
  <c r="M423" i="2" s="1"/>
  <c r="E423" i="2"/>
  <c r="F491" i="2"/>
  <c r="E491" i="2"/>
  <c r="I504" i="2"/>
  <c r="J524" i="2"/>
  <c r="F538" i="2"/>
  <c r="O564" i="2"/>
  <c r="O570" i="2"/>
  <c r="H570" i="2"/>
  <c r="K570" i="2"/>
  <c r="I570" i="2"/>
  <c r="I575" i="2"/>
  <c r="F621" i="2"/>
  <c r="M621" i="2" s="1"/>
  <c r="E657" i="2"/>
  <c r="F657" i="2"/>
  <c r="N691" i="2"/>
  <c r="I691" i="2"/>
  <c r="F794" i="2"/>
  <c r="M794" i="2" s="1"/>
  <c r="E794" i="2"/>
  <c r="E818" i="2"/>
  <c r="F818" i="2"/>
  <c r="F1045" i="2"/>
  <c r="M1045" i="2" s="1"/>
  <c r="E1045" i="2"/>
  <c r="F116" i="2"/>
  <c r="F154" i="2"/>
  <c r="F174" i="2"/>
  <c r="F236" i="2"/>
  <c r="M236" i="2" s="1"/>
  <c r="F280" i="2"/>
  <c r="M280" i="2" s="1"/>
  <c r="F350" i="2"/>
  <c r="E352" i="2"/>
  <c r="O352" i="2"/>
  <c r="F447" i="2"/>
  <c r="F479" i="2"/>
  <c r="F498" i="2"/>
  <c r="F528" i="2"/>
  <c r="E529" i="2"/>
  <c r="O529" i="2"/>
  <c r="F587" i="2"/>
  <c r="N647" i="2"/>
  <c r="I647" i="2"/>
  <c r="F663" i="2"/>
  <c r="F665" i="2"/>
  <c r="H665" i="2" s="1"/>
  <c r="E665" i="2"/>
  <c r="F677" i="2"/>
  <c r="E677" i="2"/>
  <c r="E699" i="2"/>
  <c r="F742" i="2"/>
  <c r="E742" i="2"/>
  <c r="F814" i="2"/>
  <c r="E814" i="2"/>
  <c r="F836" i="2"/>
  <c r="E836" i="2"/>
  <c r="F864" i="2"/>
  <c r="E864" i="2"/>
  <c r="O882" i="2"/>
  <c r="L882" i="2"/>
  <c r="I882" i="2"/>
  <c r="O954" i="2"/>
  <c r="H954" i="2"/>
  <c r="L954" i="2"/>
  <c r="F973" i="2"/>
  <c r="E973" i="2"/>
  <c r="F1175" i="2"/>
  <c r="O1175" i="2" s="1"/>
  <c r="E1175" i="2"/>
  <c r="L1230" i="2"/>
  <c r="Q1230" i="2" s="1"/>
  <c r="M1230" i="2"/>
  <c r="I1230" i="2"/>
  <c r="F609" i="2"/>
  <c r="E609" i="2"/>
  <c r="O699" i="2"/>
  <c r="K699" i="2"/>
  <c r="I705" i="2"/>
  <c r="O705" i="2"/>
  <c r="E709" i="2"/>
  <c r="F709" i="2"/>
  <c r="M709" i="2" s="1"/>
  <c r="O786" i="2"/>
  <c r="L786" i="2"/>
  <c r="Q786" i="2" s="1"/>
  <c r="N872" i="2"/>
  <c r="I872" i="2"/>
  <c r="H882" i="2"/>
  <c r="O895" i="2"/>
  <c r="L895" i="2"/>
  <c r="I895" i="2"/>
  <c r="O971" i="2"/>
  <c r="I971" i="2"/>
  <c r="H971" i="2"/>
  <c r="F1080" i="2"/>
  <c r="J1080" i="2" s="1"/>
  <c r="E1080" i="2"/>
  <c r="F1097" i="2"/>
  <c r="M1097" i="2" s="1"/>
  <c r="E1097" i="2"/>
  <c r="E1120" i="2"/>
  <c r="F1120" i="2"/>
  <c r="L1202" i="2"/>
  <c r="M1202" i="2"/>
  <c r="L715" i="2"/>
  <c r="E872" i="2"/>
  <c r="E882" i="2"/>
  <c r="E895" i="2"/>
  <c r="L924" i="2"/>
  <c r="Q924" i="2" s="1"/>
  <c r="F1056" i="2"/>
  <c r="M1056" i="2" s="1"/>
  <c r="E1065" i="2"/>
  <c r="E1111" i="2"/>
  <c r="E1158" i="2"/>
  <c r="E1202" i="2"/>
  <c r="L641" i="2"/>
  <c r="F683" i="2"/>
  <c r="F719" i="2"/>
  <c r="K721" i="2"/>
  <c r="E733" i="2"/>
  <c r="E740" i="2"/>
  <c r="I820" i="2"/>
  <c r="E827" i="2"/>
  <c r="N847" i="2"/>
  <c r="F866" i="2"/>
  <c r="I870" i="2"/>
  <c r="F887" i="2"/>
  <c r="F1208" i="2"/>
  <c r="N1208" i="2" s="1"/>
  <c r="H715" i="2"/>
  <c r="I6" i="2"/>
  <c r="N6" i="2"/>
  <c r="I14" i="2"/>
  <c r="F16" i="2"/>
  <c r="M16" i="2" s="1"/>
  <c r="E38" i="2"/>
  <c r="F38" i="2"/>
  <c r="M38" i="2" s="1"/>
  <c r="F56" i="2"/>
  <c r="M56" i="2" s="1"/>
  <c r="O72" i="2"/>
  <c r="K72" i="2"/>
  <c r="L72" i="2"/>
  <c r="H72" i="2"/>
  <c r="E78" i="2"/>
  <c r="F78" i="2"/>
  <c r="M78" i="2" s="1"/>
  <c r="F95" i="2"/>
  <c r="M95" i="2" s="1"/>
  <c r="O114" i="2"/>
  <c r="K114" i="2"/>
  <c r="L114" i="2"/>
  <c r="Q114" i="2" s="1"/>
  <c r="H114" i="2"/>
  <c r="E124" i="2"/>
  <c r="F124" i="2"/>
  <c r="M124" i="2" s="1"/>
  <c r="I140" i="2"/>
  <c r="F142" i="2"/>
  <c r="M142" i="2" s="1"/>
  <c r="J6" i="2"/>
  <c r="F26" i="2"/>
  <c r="M26" i="2" s="1"/>
  <c r="E48" i="2"/>
  <c r="F48" i="2"/>
  <c r="M48" i="2" s="1"/>
  <c r="F67" i="2"/>
  <c r="M67" i="2" s="1"/>
  <c r="O83" i="2"/>
  <c r="K83" i="2"/>
  <c r="L83" i="2"/>
  <c r="H83" i="2"/>
  <c r="E87" i="2"/>
  <c r="F87" i="2"/>
  <c r="M87" i="2" s="1"/>
  <c r="F104" i="2"/>
  <c r="M104" i="2" s="1"/>
  <c r="O132" i="2"/>
  <c r="K132" i="2"/>
  <c r="L132" i="2"/>
  <c r="H132" i="2"/>
  <c r="E136" i="2"/>
  <c r="F136" i="2"/>
  <c r="M136" i="2" s="1"/>
  <c r="L6" i="2"/>
  <c r="Q6" i="2" s="1"/>
  <c r="H6" i="2"/>
  <c r="O14" i="2"/>
  <c r="K14" i="2"/>
  <c r="L14" i="2"/>
  <c r="Q14" i="2" s="1"/>
  <c r="H14" i="2"/>
  <c r="E20" i="2"/>
  <c r="F20" i="2"/>
  <c r="M20" i="2" s="1"/>
  <c r="F58" i="2"/>
  <c r="M58" i="2" s="1"/>
  <c r="E58" i="2"/>
  <c r="E97" i="2"/>
  <c r="F97" i="2"/>
  <c r="M97" i="2" s="1"/>
  <c r="O140" i="2"/>
  <c r="K140" i="2"/>
  <c r="L140" i="2"/>
  <c r="H140" i="2"/>
  <c r="E144" i="2"/>
  <c r="F144" i="2"/>
  <c r="M144" i="2" s="1"/>
  <c r="E166" i="2"/>
  <c r="F166" i="2"/>
  <c r="M166" i="2" s="1"/>
  <c r="K6" i="2"/>
  <c r="N14" i="2"/>
  <c r="L24" i="2"/>
  <c r="Q24" i="2" s="1"/>
  <c r="H24" i="2"/>
  <c r="O24" i="2"/>
  <c r="K24" i="2"/>
  <c r="F28" i="2"/>
  <c r="M28" i="2" s="1"/>
  <c r="E28" i="2"/>
  <c r="E68" i="2"/>
  <c r="F68" i="2"/>
  <c r="M68" i="2" s="1"/>
  <c r="J72" i="2"/>
  <c r="P72" i="2" s="1"/>
  <c r="I83" i="2"/>
  <c r="O101" i="2"/>
  <c r="K101" i="2"/>
  <c r="L101" i="2"/>
  <c r="H101" i="2"/>
  <c r="E110" i="2"/>
  <c r="F110" i="2"/>
  <c r="M110" i="2" s="1"/>
  <c r="J114" i="2"/>
  <c r="P114" i="2" s="1"/>
  <c r="I132" i="2"/>
  <c r="F134" i="2"/>
  <c r="M134" i="2" s="1"/>
  <c r="N140" i="2"/>
  <c r="E156" i="2"/>
  <c r="F156" i="2"/>
  <c r="M156" i="2" s="1"/>
  <c r="N22" i="2"/>
  <c r="J40" i="2"/>
  <c r="P40" i="2" s="1"/>
  <c r="N40" i="2"/>
  <c r="J52" i="2"/>
  <c r="P52" i="2" s="1"/>
  <c r="N52" i="2"/>
  <c r="K22" i="2"/>
  <c r="O22" i="2"/>
  <c r="K40" i="2"/>
  <c r="K52" i="2"/>
  <c r="K70" i="2"/>
  <c r="O70" i="2"/>
  <c r="K82" i="2"/>
  <c r="O82" i="2"/>
  <c r="K89" i="2"/>
  <c r="O89" i="2"/>
  <c r="K99" i="2"/>
  <c r="O99" i="2"/>
  <c r="K126" i="2"/>
  <c r="O126" i="2"/>
  <c r="H152" i="2"/>
  <c r="L152" i="2"/>
  <c r="H172" i="2"/>
  <c r="L172" i="2"/>
  <c r="Q172" i="2" s="1"/>
  <c r="F192" i="2"/>
  <c r="K194" i="2"/>
  <c r="O194" i="2"/>
  <c r="H196" i="2"/>
  <c r="L196" i="2"/>
  <c r="F202" i="2"/>
  <c r="M202" i="2" s="1"/>
  <c r="K204" i="2"/>
  <c r="O204" i="2"/>
  <c r="F216" i="2"/>
  <c r="M216" i="2" s="1"/>
  <c r="F228" i="2"/>
  <c r="M228" i="2" s="1"/>
  <c r="H232" i="2"/>
  <c r="L232" i="2"/>
  <c r="F238" i="2"/>
  <c r="M238" i="2" s="1"/>
  <c r="K240" i="2"/>
  <c r="O240" i="2"/>
  <c r="H246" i="2"/>
  <c r="L246" i="2"/>
  <c r="F250" i="2"/>
  <c r="M250" i="2" s="1"/>
  <c r="K252" i="2"/>
  <c r="O252" i="2"/>
  <c r="F260" i="2"/>
  <c r="M260" i="2" s="1"/>
  <c r="F270" i="2"/>
  <c r="M270" i="2" s="1"/>
  <c r="H278" i="2"/>
  <c r="L278" i="2"/>
  <c r="F282" i="2"/>
  <c r="M282" i="2" s="1"/>
  <c r="K284" i="2"/>
  <c r="O284" i="2"/>
  <c r="H288" i="2"/>
  <c r="L288" i="2"/>
  <c r="F292" i="2"/>
  <c r="M292" i="2" s="1"/>
  <c r="F303" i="2"/>
  <c r="M303" i="2" s="1"/>
  <c r="F315" i="2"/>
  <c r="M315" i="2" s="1"/>
  <c r="F317" i="2"/>
  <c r="M317" i="2" s="1"/>
  <c r="E337" i="2"/>
  <c r="I344" i="2"/>
  <c r="H352" i="2"/>
  <c r="F360" i="2"/>
  <c r="M360" i="2" s="1"/>
  <c r="F366" i="2"/>
  <c r="M366" i="2" s="1"/>
  <c r="E368" i="2"/>
  <c r="I374" i="2"/>
  <c r="I376" i="2"/>
  <c r="H382" i="2"/>
  <c r="F392" i="2"/>
  <c r="M392" i="2" s="1"/>
  <c r="F415" i="2"/>
  <c r="M415" i="2" s="1"/>
  <c r="O441" i="2"/>
  <c r="K441" i="2"/>
  <c r="L441" i="2"/>
  <c r="H441" i="2"/>
  <c r="E449" i="2"/>
  <c r="F449" i="2"/>
  <c r="M449" i="2" s="1"/>
  <c r="N337" i="2"/>
  <c r="J337" i="2"/>
  <c r="L337" i="2"/>
  <c r="Q337" i="2" s="1"/>
  <c r="N368" i="2"/>
  <c r="J368" i="2"/>
  <c r="L368" i="2"/>
  <c r="O374" i="2"/>
  <c r="K374" i="2"/>
  <c r="J374" i="2"/>
  <c r="E400" i="2"/>
  <c r="F400" i="2"/>
  <c r="M400" i="2" s="1"/>
  <c r="O457" i="2"/>
  <c r="P457" i="2" s="1"/>
  <c r="K457" i="2"/>
  <c r="L457" i="2"/>
  <c r="H457" i="2"/>
  <c r="E465" i="2"/>
  <c r="F465" i="2"/>
  <c r="M465" i="2" s="1"/>
  <c r="E500" i="2"/>
  <c r="F500" i="2"/>
  <c r="M500" i="2" s="1"/>
  <c r="J152" i="2"/>
  <c r="P152" i="2" s="1"/>
  <c r="N152" i="2"/>
  <c r="J172" i="2"/>
  <c r="P172" i="2" s="1"/>
  <c r="N172" i="2"/>
  <c r="J196" i="2"/>
  <c r="P196" i="2" s="1"/>
  <c r="N196" i="2"/>
  <c r="J232" i="2"/>
  <c r="P232" i="2" s="1"/>
  <c r="N232" i="2"/>
  <c r="J246" i="2"/>
  <c r="P246" i="2" s="1"/>
  <c r="N246" i="2"/>
  <c r="J278" i="2"/>
  <c r="P278" i="2" s="1"/>
  <c r="N278" i="2"/>
  <c r="J288" i="2"/>
  <c r="P288" i="2" s="1"/>
  <c r="N288" i="2"/>
  <c r="H337" i="2"/>
  <c r="L344" i="2"/>
  <c r="Q344" i="2" s="1"/>
  <c r="H344" i="2"/>
  <c r="K344" i="2"/>
  <c r="H368" i="2"/>
  <c r="L374" i="2"/>
  <c r="Q374" i="2" s="1"/>
  <c r="L376" i="2"/>
  <c r="H376" i="2"/>
  <c r="K376" i="2"/>
  <c r="O408" i="2"/>
  <c r="K408" i="2"/>
  <c r="L408" i="2"/>
  <c r="H408" i="2"/>
  <c r="E417" i="2"/>
  <c r="F417" i="2"/>
  <c r="M417" i="2" s="1"/>
  <c r="N457" i="2"/>
  <c r="E481" i="2"/>
  <c r="F481" i="2"/>
  <c r="M481" i="2" s="1"/>
  <c r="J70" i="2"/>
  <c r="P70" i="2" s="1"/>
  <c r="J82" i="2"/>
  <c r="P82" i="2" s="1"/>
  <c r="J89" i="2"/>
  <c r="P89" i="2" s="1"/>
  <c r="J99" i="2"/>
  <c r="P99" i="2" s="1"/>
  <c r="J126" i="2"/>
  <c r="P126" i="2" s="1"/>
  <c r="K152" i="2"/>
  <c r="K172" i="2"/>
  <c r="J194" i="2"/>
  <c r="P194" i="2" s="1"/>
  <c r="K196" i="2"/>
  <c r="J204" i="2"/>
  <c r="P204" i="2" s="1"/>
  <c r="K232" i="2"/>
  <c r="J240" i="2"/>
  <c r="P240" i="2" s="1"/>
  <c r="K246" i="2"/>
  <c r="J252" i="2"/>
  <c r="P252" i="2" s="1"/>
  <c r="K278" i="2"/>
  <c r="J284" i="2"/>
  <c r="P284" i="2" s="1"/>
  <c r="K288" i="2"/>
  <c r="I337" i="2"/>
  <c r="O337" i="2"/>
  <c r="N352" i="2"/>
  <c r="J352" i="2"/>
  <c r="P352" i="2" s="1"/>
  <c r="L352" i="2"/>
  <c r="I368" i="2"/>
  <c r="O368" i="2"/>
  <c r="H374" i="2"/>
  <c r="N382" i="2"/>
  <c r="J382" i="2"/>
  <c r="L382" i="2"/>
  <c r="F398" i="2"/>
  <c r="M398" i="2" s="1"/>
  <c r="N408" i="2"/>
  <c r="O425" i="2"/>
  <c r="K425" i="2"/>
  <c r="L425" i="2"/>
  <c r="H425" i="2"/>
  <c r="E433" i="2"/>
  <c r="F433" i="2"/>
  <c r="M433" i="2" s="1"/>
  <c r="J441" i="2"/>
  <c r="I457" i="2"/>
  <c r="F463" i="2"/>
  <c r="M463" i="2" s="1"/>
  <c r="K406" i="2"/>
  <c r="O406" i="2"/>
  <c r="H473" i="2"/>
  <c r="L473" i="2"/>
  <c r="H493" i="2"/>
  <c r="L493" i="2"/>
  <c r="K504" i="2"/>
  <c r="O504" i="2"/>
  <c r="H506" i="2"/>
  <c r="L506" i="2"/>
  <c r="F516" i="2"/>
  <c r="M516" i="2" s="1"/>
  <c r="F518" i="2"/>
  <c r="M518" i="2" s="1"/>
  <c r="E520" i="2"/>
  <c r="I524" i="2"/>
  <c r="H529" i="2"/>
  <c r="F539" i="2"/>
  <c r="M539" i="2" s="1"/>
  <c r="F555" i="2"/>
  <c r="M555" i="2" s="1"/>
  <c r="E556" i="2"/>
  <c r="I563" i="2"/>
  <c r="I564" i="2"/>
  <c r="F580" i="2"/>
  <c r="M580" i="2" s="1"/>
  <c r="F581" i="2"/>
  <c r="M581" i="2" s="1"/>
  <c r="E586" i="2"/>
  <c r="F596" i="2"/>
  <c r="M596" i="2" s="1"/>
  <c r="L685" i="2"/>
  <c r="H685" i="2"/>
  <c r="O685" i="2"/>
  <c r="K685" i="2"/>
  <c r="N685" i="2"/>
  <c r="J685" i="2"/>
  <c r="P685" i="2" s="1"/>
  <c r="I685" i="2"/>
  <c r="N520" i="2"/>
  <c r="J520" i="2"/>
  <c r="L520" i="2"/>
  <c r="N556" i="2"/>
  <c r="J556" i="2"/>
  <c r="L556" i="2"/>
  <c r="O563" i="2"/>
  <c r="K563" i="2"/>
  <c r="J563" i="2"/>
  <c r="N586" i="2"/>
  <c r="J586" i="2"/>
  <c r="L586" i="2"/>
  <c r="Q586" i="2" s="1"/>
  <c r="F651" i="2"/>
  <c r="M651" i="2" s="1"/>
  <c r="E651" i="2"/>
  <c r="L675" i="2"/>
  <c r="H675" i="2"/>
  <c r="O675" i="2"/>
  <c r="K675" i="2"/>
  <c r="N675" i="2"/>
  <c r="J675" i="2"/>
  <c r="P675" i="2" s="1"/>
  <c r="I675" i="2"/>
  <c r="J473" i="2"/>
  <c r="P473" i="2" s="1"/>
  <c r="N473" i="2"/>
  <c r="J493" i="2"/>
  <c r="P493" i="2" s="1"/>
  <c r="N493" i="2"/>
  <c r="J506" i="2"/>
  <c r="N506" i="2"/>
  <c r="H520" i="2"/>
  <c r="L524" i="2"/>
  <c r="H524" i="2"/>
  <c r="K524" i="2"/>
  <c r="H556" i="2"/>
  <c r="L563" i="2"/>
  <c r="Q563" i="2" s="1"/>
  <c r="L564" i="2"/>
  <c r="H564" i="2"/>
  <c r="K564" i="2"/>
  <c r="H586" i="2"/>
  <c r="F603" i="2"/>
  <c r="M603" i="2" s="1"/>
  <c r="E603" i="2"/>
  <c r="F639" i="2"/>
  <c r="M639" i="2" s="1"/>
  <c r="E639" i="2"/>
  <c r="L661" i="2"/>
  <c r="H661" i="2"/>
  <c r="O661" i="2"/>
  <c r="K661" i="2"/>
  <c r="N661" i="2"/>
  <c r="J661" i="2"/>
  <c r="P661" i="2" s="1"/>
  <c r="I661" i="2"/>
  <c r="J406" i="2"/>
  <c r="K473" i="2"/>
  <c r="K493" i="2"/>
  <c r="J504" i="2"/>
  <c r="K506" i="2"/>
  <c r="I520" i="2"/>
  <c r="O520" i="2"/>
  <c r="N529" i="2"/>
  <c r="J529" i="2"/>
  <c r="P529" i="2" s="1"/>
  <c r="L529" i="2"/>
  <c r="I556" i="2"/>
  <c r="O556" i="2"/>
  <c r="H563" i="2"/>
  <c r="N570" i="2"/>
  <c r="J570" i="2"/>
  <c r="L570" i="2"/>
  <c r="O575" i="2"/>
  <c r="K575" i="2"/>
  <c r="J575" i="2"/>
  <c r="I586" i="2"/>
  <c r="O586" i="2"/>
  <c r="F620" i="2"/>
  <c r="M620" i="2" s="1"/>
  <c r="E620" i="2"/>
  <c r="L697" i="2"/>
  <c r="H697" i="2"/>
  <c r="K697" i="2"/>
  <c r="O697" i="2"/>
  <c r="J697" i="2"/>
  <c r="P697" i="2" s="1"/>
  <c r="N697" i="2"/>
  <c r="I697" i="2"/>
  <c r="J641" i="2"/>
  <c r="P641" i="2" s="1"/>
  <c r="N641" i="2"/>
  <c r="K647" i="2"/>
  <c r="O647" i="2"/>
  <c r="J653" i="2"/>
  <c r="P653" i="2" s="1"/>
  <c r="N653" i="2"/>
  <c r="E661" i="2"/>
  <c r="E675" i="2"/>
  <c r="K681" i="2"/>
  <c r="O681" i="2"/>
  <c r="E685" i="2"/>
  <c r="J689" i="2"/>
  <c r="P689" i="2" s="1"/>
  <c r="N689" i="2"/>
  <c r="K691" i="2"/>
  <c r="O691" i="2"/>
  <c r="E697" i="2"/>
  <c r="H699" i="2"/>
  <c r="L705" i="2"/>
  <c r="H705" i="2"/>
  <c r="K705" i="2"/>
  <c r="H721" i="2"/>
  <c r="N760" i="2"/>
  <c r="J760" i="2"/>
  <c r="L760" i="2"/>
  <c r="H760" i="2"/>
  <c r="O760" i="2"/>
  <c r="K760" i="2"/>
  <c r="F764" i="2"/>
  <c r="M764" i="2" s="1"/>
  <c r="E764" i="2"/>
  <c r="K641" i="2"/>
  <c r="H647" i="2"/>
  <c r="L647" i="2"/>
  <c r="K653" i="2"/>
  <c r="Q653" i="2" s="1"/>
  <c r="H681" i="2"/>
  <c r="L681" i="2"/>
  <c r="K689" i="2"/>
  <c r="H691" i="2"/>
  <c r="L691" i="2"/>
  <c r="Q691" i="2" s="1"/>
  <c r="I699" i="2"/>
  <c r="N711" i="2"/>
  <c r="J711" i="2"/>
  <c r="P711" i="2" s="1"/>
  <c r="L711" i="2"/>
  <c r="O715" i="2"/>
  <c r="K715" i="2"/>
  <c r="J715" i="2"/>
  <c r="P715" i="2" s="1"/>
  <c r="I721" i="2"/>
  <c r="N733" i="2"/>
  <c r="J733" i="2"/>
  <c r="O733" i="2"/>
  <c r="K733" i="2"/>
  <c r="Q733" i="2" s="1"/>
  <c r="F737" i="2"/>
  <c r="M737" i="2" s="1"/>
  <c r="N740" i="2"/>
  <c r="J740" i="2"/>
  <c r="O740" i="2"/>
  <c r="K740" i="2"/>
  <c r="Q740" i="2" s="1"/>
  <c r="F746" i="2"/>
  <c r="M746" i="2" s="1"/>
  <c r="N750" i="2"/>
  <c r="J750" i="2"/>
  <c r="O750" i="2"/>
  <c r="K750" i="2"/>
  <c r="F756" i="2"/>
  <c r="M756" i="2" s="1"/>
  <c r="E756" i="2"/>
  <c r="I760" i="2"/>
  <c r="L838" i="2"/>
  <c r="Q838" i="2" s="1"/>
  <c r="H838" i="2"/>
  <c r="N838" i="2"/>
  <c r="I838" i="2"/>
  <c r="J838" i="2"/>
  <c r="P838" i="2" s="1"/>
  <c r="O838" i="2"/>
  <c r="K838" i="2"/>
  <c r="N770" i="2"/>
  <c r="J770" i="2"/>
  <c r="I770" i="2"/>
  <c r="L770" i="2"/>
  <c r="H770" i="2"/>
  <c r="O770" i="2"/>
  <c r="K770" i="2"/>
  <c r="L774" i="2"/>
  <c r="Q774" i="2" s="1"/>
  <c r="H774" i="2"/>
  <c r="O774" i="2"/>
  <c r="K774" i="2"/>
  <c r="N774" i="2"/>
  <c r="J774" i="2"/>
  <c r="I774" i="2"/>
  <c r="J647" i="2"/>
  <c r="P647" i="2" s="1"/>
  <c r="J681" i="2"/>
  <c r="P681" i="2" s="1"/>
  <c r="J691" i="2"/>
  <c r="P691" i="2" s="1"/>
  <c r="N699" i="2"/>
  <c r="J699" i="2"/>
  <c r="P699" i="2" s="1"/>
  <c r="L699" i="2"/>
  <c r="N721" i="2"/>
  <c r="J721" i="2"/>
  <c r="P721" i="2" s="1"/>
  <c r="L721" i="2"/>
  <c r="E729" i="2"/>
  <c r="F729" i="2"/>
  <c r="M729" i="2" s="1"/>
  <c r="E738" i="2"/>
  <c r="F738" i="2"/>
  <c r="M738" i="2" s="1"/>
  <c r="I740" i="2"/>
  <c r="E748" i="2"/>
  <c r="F748" i="2"/>
  <c r="M748" i="2" s="1"/>
  <c r="I750" i="2"/>
  <c r="O752" i="2"/>
  <c r="K752" i="2"/>
  <c r="L752" i="2"/>
  <c r="H752" i="2"/>
  <c r="F758" i="2"/>
  <c r="M758" i="2" s="1"/>
  <c r="F766" i="2"/>
  <c r="M766" i="2" s="1"/>
  <c r="E774" i="2"/>
  <c r="F776" i="2"/>
  <c r="M776" i="2" s="1"/>
  <c r="F782" i="2"/>
  <c r="M782" i="2" s="1"/>
  <c r="N801" i="2"/>
  <c r="J801" i="2"/>
  <c r="H801" i="2"/>
  <c r="O801" i="2"/>
  <c r="H803" i="2"/>
  <c r="N803" i="2"/>
  <c r="J807" i="2"/>
  <c r="E810" i="2"/>
  <c r="F810" i="2"/>
  <c r="M810" i="2" s="1"/>
  <c r="F816" i="2"/>
  <c r="M816" i="2" s="1"/>
  <c r="E820" i="2"/>
  <c r="E838" i="2"/>
  <c r="K845" i="2"/>
  <c r="L874" i="2"/>
  <c r="Q874" i="2" s="1"/>
  <c r="H874" i="2"/>
  <c r="K874" i="2"/>
  <c r="O874" i="2"/>
  <c r="J874" i="2"/>
  <c r="P874" i="2" s="1"/>
  <c r="N874" i="2"/>
  <c r="I874" i="2"/>
  <c r="N783" i="2"/>
  <c r="J783" i="2"/>
  <c r="L783" i="2"/>
  <c r="Q783" i="2" s="1"/>
  <c r="K786" i="2"/>
  <c r="J786" i="2"/>
  <c r="F787" i="2"/>
  <c r="M787" i="2" s="1"/>
  <c r="E787" i="2"/>
  <c r="F800" i="2"/>
  <c r="M800" i="2" s="1"/>
  <c r="I801" i="2"/>
  <c r="E807" i="2"/>
  <c r="N820" i="2"/>
  <c r="J820" i="2"/>
  <c r="H820" i="2"/>
  <c r="O820" i="2"/>
  <c r="E829" i="2"/>
  <c r="F829" i="2"/>
  <c r="M829" i="2" s="1"/>
  <c r="E845" i="2"/>
  <c r="O803" i="2"/>
  <c r="K803" i="2"/>
  <c r="L803" i="2"/>
  <c r="Q803" i="2" s="1"/>
  <c r="J803" i="2"/>
  <c r="L807" i="2"/>
  <c r="H807" i="2"/>
  <c r="K807" i="2"/>
  <c r="N807" i="2"/>
  <c r="F812" i="2"/>
  <c r="M812" i="2" s="1"/>
  <c r="E812" i="2"/>
  <c r="N845" i="2"/>
  <c r="J845" i="2"/>
  <c r="P845" i="2" s="1"/>
  <c r="H845" i="2"/>
  <c r="O845" i="2"/>
  <c r="F849" i="2"/>
  <c r="M849" i="2" s="1"/>
  <c r="E849" i="2"/>
  <c r="E851" i="2"/>
  <c r="F851" i="2"/>
  <c r="M851" i="2" s="1"/>
  <c r="F853" i="2"/>
  <c r="M853" i="2" s="1"/>
  <c r="E853" i="2"/>
  <c r="I783" i="2"/>
  <c r="O783" i="2"/>
  <c r="H786" i="2"/>
  <c r="N786" i="2"/>
  <c r="E801" i="2"/>
  <c r="L801" i="2"/>
  <c r="I807" i="2"/>
  <c r="O807" i="2"/>
  <c r="K820" i="2"/>
  <c r="L827" i="2"/>
  <c r="Q827" i="2" s="1"/>
  <c r="H827" i="2"/>
  <c r="K827" i="2"/>
  <c r="N827" i="2"/>
  <c r="F834" i="2"/>
  <c r="M834" i="2" s="1"/>
  <c r="E834" i="2"/>
  <c r="F840" i="2"/>
  <c r="M840" i="2" s="1"/>
  <c r="I845" i="2"/>
  <c r="L912" i="2"/>
  <c r="H912" i="2"/>
  <c r="O912" i="2"/>
  <c r="K912" i="2"/>
  <c r="F921" i="2"/>
  <c r="M921" i="2" s="1"/>
  <c r="E921" i="2"/>
  <c r="F962" i="2"/>
  <c r="M962" i="2" s="1"/>
  <c r="E962" i="2"/>
  <c r="O847" i="2"/>
  <c r="K847" i="2"/>
  <c r="J847" i="2"/>
  <c r="P847" i="2" s="1"/>
  <c r="N870" i="2"/>
  <c r="J870" i="2"/>
  <c r="P870" i="2" s="1"/>
  <c r="L870" i="2"/>
  <c r="Q870" i="2" s="1"/>
  <c r="O872" i="2"/>
  <c r="K872" i="2"/>
  <c r="J872" i="2"/>
  <c r="P872" i="2" s="1"/>
  <c r="E874" i="2"/>
  <c r="I880" i="2"/>
  <c r="O880" i="2"/>
  <c r="I899" i="2"/>
  <c r="N912" i="2"/>
  <c r="F941" i="2"/>
  <c r="M941" i="2" s="1"/>
  <c r="E941" i="2"/>
  <c r="L847" i="2"/>
  <c r="H870" i="2"/>
  <c r="L872" i="2"/>
  <c r="F876" i="2"/>
  <c r="M876" i="2" s="1"/>
  <c r="E880" i="2"/>
  <c r="F893" i="2"/>
  <c r="M893" i="2" s="1"/>
  <c r="E893" i="2"/>
  <c r="I912" i="2"/>
  <c r="F918" i="2"/>
  <c r="M918" i="2" s="1"/>
  <c r="N880" i="2"/>
  <c r="J880" i="2"/>
  <c r="P880" i="2" s="1"/>
  <c r="L880" i="2"/>
  <c r="Q880" i="2" s="1"/>
  <c r="L899" i="2"/>
  <c r="Q899" i="2" s="1"/>
  <c r="H899" i="2"/>
  <c r="O899" i="2"/>
  <c r="K899" i="2"/>
  <c r="F903" i="2"/>
  <c r="M903" i="2" s="1"/>
  <c r="E903" i="2"/>
  <c r="J912" i="2"/>
  <c r="P912" i="2" s="1"/>
  <c r="L977" i="2"/>
  <c r="H977" i="2"/>
  <c r="N977" i="2"/>
  <c r="J977" i="2"/>
  <c r="P977" i="2" s="1"/>
  <c r="K977" i="2"/>
  <c r="I977" i="2"/>
  <c r="O977" i="2"/>
  <c r="N986" i="2"/>
  <c r="J986" i="2"/>
  <c r="P986" i="2" s="1"/>
  <c r="L986" i="2"/>
  <c r="H986" i="2"/>
  <c r="O986" i="2"/>
  <c r="L995" i="2"/>
  <c r="H995" i="2"/>
  <c r="N995" i="2"/>
  <c r="J995" i="2"/>
  <c r="P995" i="2" s="1"/>
  <c r="O995" i="2"/>
  <c r="N999" i="2"/>
  <c r="J999" i="2"/>
  <c r="P999" i="2" s="1"/>
  <c r="L999" i="2"/>
  <c r="H999" i="2"/>
  <c r="O999" i="2"/>
  <c r="L1010" i="2"/>
  <c r="H1010" i="2"/>
  <c r="N1010" i="2"/>
  <c r="J1010" i="2"/>
  <c r="P1010" i="2" s="1"/>
  <c r="O1010" i="2"/>
  <c r="N1021" i="2"/>
  <c r="J1021" i="2"/>
  <c r="P1021" i="2" s="1"/>
  <c r="L1021" i="2"/>
  <c r="H1021" i="2"/>
  <c r="O1021" i="2"/>
  <c r="L1025" i="2"/>
  <c r="H1025" i="2"/>
  <c r="N1025" i="2"/>
  <c r="J1025" i="2"/>
  <c r="P1025" i="2" s="1"/>
  <c r="O1025" i="2"/>
  <c r="N1032" i="2"/>
  <c r="J1032" i="2"/>
  <c r="P1032" i="2" s="1"/>
  <c r="L1032" i="2"/>
  <c r="H1032" i="2"/>
  <c r="O1032" i="2"/>
  <c r="L1041" i="2"/>
  <c r="H1041" i="2"/>
  <c r="N1041" i="2"/>
  <c r="J1041" i="2"/>
  <c r="P1041" i="2" s="1"/>
  <c r="O1041" i="2"/>
  <c r="J925" i="2"/>
  <c r="P925" i="2" s="1"/>
  <c r="N925" i="2"/>
  <c r="I986" i="2"/>
  <c r="I995" i="2"/>
  <c r="I999" i="2"/>
  <c r="I1010" i="2"/>
  <c r="I1021" i="2"/>
  <c r="I1025" i="2"/>
  <c r="I1032" i="2"/>
  <c r="I1041" i="2"/>
  <c r="F1054" i="2"/>
  <c r="M1054" i="2" s="1"/>
  <c r="E1054" i="2"/>
  <c r="N1065" i="2"/>
  <c r="J1065" i="2"/>
  <c r="P1065" i="2" s="1"/>
  <c r="L1065" i="2"/>
  <c r="H1065" i="2"/>
  <c r="O1065" i="2"/>
  <c r="K1065" i="2"/>
  <c r="O1067" i="2"/>
  <c r="K1067" i="2"/>
  <c r="I1067" i="2"/>
  <c r="L1067" i="2"/>
  <c r="H1067" i="2"/>
  <c r="F1069" i="2"/>
  <c r="M1069" i="2" s="1"/>
  <c r="E1069" i="2"/>
  <c r="J882" i="2"/>
  <c r="P882" i="2" s="1"/>
  <c r="N882" i="2"/>
  <c r="J895" i="2"/>
  <c r="P895" i="2" s="1"/>
  <c r="N895" i="2"/>
  <c r="J924" i="2"/>
  <c r="P924" i="2" s="1"/>
  <c r="N924" i="2"/>
  <c r="K925" i="2"/>
  <c r="O925" i="2"/>
  <c r="J954" i="2"/>
  <c r="P954" i="2" s="1"/>
  <c r="N954" i="2"/>
  <c r="J971" i="2"/>
  <c r="P971" i="2" s="1"/>
  <c r="N971" i="2"/>
  <c r="E977" i="2"/>
  <c r="K986" i="2"/>
  <c r="K995" i="2"/>
  <c r="K999" i="2"/>
  <c r="K1010" i="2"/>
  <c r="K1021" i="2"/>
  <c r="K1025" i="2"/>
  <c r="K1032" i="2"/>
  <c r="K1041" i="2"/>
  <c r="I1065" i="2"/>
  <c r="K882" i="2"/>
  <c r="K895" i="2"/>
  <c r="K924" i="2"/>
  <c r="H925" i="2"/>
  <c r="K954" i="2"/>
  <c r="K971" i="2"/>
  <c r="Q971" i="2" s="1"/>
  <c r="E986" i="2"/>
  <c r="E995" i="2"/>
  <c r="E999" i="2"/>
  <c r="E1010" i="2"/>
  <c r="E1021" i="2"/>
  <c r="E1025" i="2"/>
  <c r="E1032" i="2"/>
  <c r="E1041" i="2"/>
  <c r="J1067" i="2"/>
  <c r="P1067" i="2" s="1"/>
  <c r="F1104" i="2"/>
  <c r="E1104" i="2"/>
  <c r="I1111" i="2"/>
  <c r="F1122" i="2"/>
  <c r="E1122" i="2"/>
  <c r="I1124" i="2"/>
  <c r="L1132" i="2"/>
  <c r="H1132" i="2"/>
  <c r="O1132" i="2"/>
  <c r="K1132" i="2"/>
  <c r="M1132" i="2"/>
  <c r="F1138" i="2"/>
  <c r="E1138" i="2"/>
  <c r="F1157" i="2"/>
  <c r="E1157" i="2"/>
  <c r="N1091" i="2"/>
  <c r="J1091" i="2"/>
  <c r="L1091" i="2"/>
  <c r="Q1091" i="2" s="1"/>
  <c r="N1132" i="2"/>
  <c r="O1246" i="2"/>
  <c r="K1246" i="2"/>
  <c r="N1246" i="2"/>
  <c r="J1246" i="2"/>
  <c r="M1246" i="2"/>
  <c r="I1246" i="2"/>
  <c r="O1111" i="2"/>
  <c r="K1111" i="2"/>
  <c r="Q1111" i="2" s="1"/>
  <c r="N1111" i="2"/>
  <c r="J1111" i="2"/>
  <c r="M1111" i="2"/>
  <c r="O1124" i="2"/>
  <c r="K1124" i="2"/>
  <c r="Q1124" i="2" s="1"/>
  <c r="N1124" i="2"/>
  <c r="J1124" i="2"/>
  <c r="M1124" i="2"/>
  <c r="O1158" i="2"/>
  <c r="K1158" i="2"/>
  <c r="Q1158" i="2" s="1"/>
  <c r="N1158" i="2"/>
  <c r="J1158" i="2"/>
  <c r="M1158" i="2"/>
  <c r="I1158" i="2"/>
  <c r="F1173" i="2"/>
  <c r="E1173" i="2"/>
  <c r="F1216" i="2"/>
  <c r="E1216" i="2"/>
  <c r="O1222" i="2"/>
  <c r="K1222" i="2"/>
  <c r="N1222" i="2"/>
  <c r="J1222" i="2"/>
  <c r="M1222" i="2"/>
  <c r="I1222" i="2"/>
  <c r="F1240" i="2"/>
  <c r="E1240" i="2"/>
  <c r="H1246" i="2"/>
  <c r="N1078" i="2"/>
  <c r="J1078" i="2"/>
  <c r="P1078" i="2" s="1"/>
  <c r="L1078" i="2"/>
  <c r="I1091" i="2"/>
  <c r="O1091" i="2"/>
  <c r="H1111" i="2"/>
  <c r="H1124" i="2"/>
  <c r="J1132" i="2"/>
  <c r="H1158" i="2"/>
  <c r="H1222" i="2"/>
  <c r="L1246" i="2"/>
  <c r="Q1246" i="2" s="1"/>
  <c r="J1159" i="2"/>
  <c r="N1159" i="2"/>
  <c r="J1202" i="2"/>
  <c r="N1202" i="2"/>
  <c r="J1230" i="2"/>
  <c r="N1230" i="2"/>
  <c r="E1246" i="2"/>
  <c r="K1159" i="2"/>
  <c r="O1159" i="2"/>
  <c r="K1202" i="2"/>
  <c r="O1202" i="2"/>
  <c r="K1230" i="2"/>
  <c r="O1230" i="2"/>
  <c r="H1159" i="2"/>
  <c r="H1202" i="2"/>
  <c r="H1230" i="2"/>
  <c r="F81" i="11"/>
  <c r="M81" i="11" s="1"/>
  <c r="E135" i="11"/>
  <c r="F30" i="11"/>
  <c r="M30" i="11" s="1"/>
  <c r="F90" i="11"/>
  <c r="L90" i="11" s="1"/>
  <c r="F42" i="11"/>
  <c r="M42" i="11" s="1"/>
  <c r="F66" i="11"/>
  <c r="M66" i="11" s="1"/>
  <c r="F28" i="11"/>
  <c r="L28" i="11" s="1"/>
  <c r="F94" i="11"/>
  <c r="M94" i="11" s="1"/>
  <c r="F116" i="11"/>
  <c r="L116" i="11" s="1"/>
  <c r="F138" i="11"/>
  <c r="M138" i="11" s="1"/>
  <c r="E32" i="11"/>
  <c r="F122" i="11"/>
  <c r="M122" i="11" s="1"/>
  <c r="F56" i="11"/>
  <c r="M56" i="11" s="1"/>
  <c r="F71" i="11"/>
  <c r="L71" i="11" s="1"/>
  <c r="F73" i="11"/>
  <c r="E77" i="11"/>
  <c r="E52" i="11"/>
  <c r="F118" i="11"/>
  <c r="L118" i="11" s="1"/>
  <c r="F120" i="11"/>
  <c r="M120" i="11" s="1"/>
  <c r="F54" i="11"/>
  <c r="J54" i="11" s="1"/>
  <c r="E58" i="11"/>
  <c r="L58" i="11"/>
  <c r="H58" i="11"/>
  <c r="O58" i="11"/>
  <c r="K58" i="11"/>
  <c r="N58" i="11"/>
  <c r="J58" i="11"/>
  <c r="M58" i="11"/>
  <c r="I58" i="11"/>
  <c r="N69" i="11"/>
  <c r="J69" i="11"/>
  <c r="M69" i="11"/>
  <c r="I69" i="11"/>
  <c r="L69" i="11"/>
  <c r="H69" i="11"/>
  <c r="O69" i="11"/>
  <c r="K69" i="11"/>
  <c r="L77" i="11"/>
  <c r="H77" i="11"/>
  <c r="M77" i="11"/>
  <c r="O77" i="11"/>
  <c r="K77" i="11"/>
  <c r="N77" i="11"/>
  <c r="J77" i="11"/>
  <c r="I77" i="11"/>
  <c r="N88" i="11"/>
  <c r="J88" i="11"/>
  <c r="M88" i="11"/>
  <c r="I88" i="11"/>
  <c r="L88" i="11"/>
  <c r="H88" i="11"/>
  <c r="O88" i="11"/>
  <c r="K88" i="11"/>
  <c r="N50" i="11"/>
  <c r="J50" i="11"/>
  <c r="M50" i="11"/>
  <c r="I50" i="11"/>
  <c r="O50" i="11"/>
  <c r="K50" i="11"/>
  <c r="L50" i="11"/>
  <c r="H50" i="11"/>
  <c r="L32" i="11"/>
  <c r="H32" i="11"/>
  <c r="O32" i="11"/>
  <c r="K32" i="11"/>
  <c r="M32" i="11"/>
  <c r="N32" i="11"/>
  <c r="J32" i="11"/>
  <c r="I32" i="11"/>
  <c r="O93" i="11"/>
  <c r="K93" i="11"/>
  <c r="N93" i="11"/>
  <c r="J93" i="11"/>
  <c r="M93" i="11"/>
  <c r="I93" i="11"/>
  <c r="L93" i="11"/>
  <c r="H93" i="11"/>
  <c r="J81" i="11"/>
  <c r="N81" i="11"/>
  <c r="I54" i="11"/>
  <c r="K81" i="11"/>
  <c r="O81" i="11"/>
  <c r="E93" i="11"/>
  <c r="E69" i="11"/>
  <c r="H81" i="11"/>
  <c r="L81" i="11"/>
  <c r="E88" i="11"/>
  <c r="E50" i="11"/>
  <c r="I81" i="11"/>
  <c r="F75" i="11"/>
  <c r="M75" i="11" s="1"/>
  <c r="O114" i="11"/>
  <c r="I114" i="11"/>
  <c r="O17" i="11"/>
  <c r="I17" i="11"/>
  <c r="H17" i="11"/>
  <c r="E44" i="11"/>
  <c r="E86" i="11"/>
  <c r="E131" i="11"/>
  <c r="E114" i="11"/>
  <c r="I52" i="11"/>
  <c r="I135" i="11"/>
  <c r="E17" i="11"/>
  <c r="F96" i="11"/>
  <c r="M96" i="11" s="1"/>
  <c r="F133" i="11"/>
  <c r="O133" i="11" s="1"/>
  <c r="M52" i="11"/>
  <c r="E67" i="11"/>
  <c r="E108" i="11"/>
  <c r="M135" i="11"/>
  <c r="O67" i="11"/>
  <c r="K67" i="11"/>
  <c r="N67" i="11"/>
  <c r="J67" i="11"/>
  <c r="M67" i="11"/>
  <c r="I67" i="11"/>
  <c r="L67" i="11"/>
  <c r="H67" i="11"/>
  <c r="N79" i="11"/>
  <c r="J79" i="11"/>
  <c r="M79" i="11"/>
  <c r="I79" i="11"/>
  <c r="K79" i="11"/>
  <c r="L79" i="11"/>
  <c r="H79" i="11"/>
  <c r="O79" i="11"/>
  <c r="O108" i="11"/>
  <c r="K108" i="11"/>
  <c r="N108" i="11"/>
  <c r="J108" i="11"/>
  <c r="M108" i="11"/>
  <c r="I108" i="11"/>
  <c r="L108" i="11"/>
  <c r="H108" i="11"/>
  <c r="N123" i="11"/>
  <c r="J123" i="11"/>
  <c r="K123" i="11"/>
  <c r="M123" i="11"/>
  <c r="I123" i="11"/>
  <c r="O123" i="11"/>
  <c r="L123" i="11"/>
  <c r="H123" i="11"/>
  <c r="N60" i="11"/>
  <c r="J60" i="11"/>
  <c r="M60" i="11"/>
  <c r="I60" i="11"/>
  <c r="L60" i="11"/>
  <c r="H60" i="11"/>
  <c r="O60" i="11"/>
  <c r="K60" i="11"/>
  <c r="N98" i="11"/>
  <c r="J98" i="11"/>
  <c r="M98" i="11"/>
  <c r="I98" i="11"/>
  <c r="O98" i="11"/>
  <c r="L98" i="11"/>
  <c r="H98" i="11"/>
  <c r="K98" i="11"/>
  <c r="O131" i="11"/>
  <c r="K131" i="11"/>
  <c r="N131" i="11"/>
  <c r="J131" i="11"/>
  <c r="M131" i="11"/>
  <c r="I131" i="11"/>
  <c r="L131" i="11"/>
  <c r="H131" i="11"/>
  <c r="N145" i="11"/>
  <c r="J145" i="11"/>
  <c r="M145" i="11"/>
  <c r="I145" i="11"/>
  <c r="O145" i="11"/>
  <c r="L145" i="11"/>
  <c r="H145" i="11"/>
  <c r="K145" i="11"/>
  <c r="N40" i="11"/>
  <c r="J40" i="11"/>
  <c r="M40" i="11"/>
  <c r="I40" i="11"/>
  <c r="L40" i="11"/>
  <c r="H40" i="11"/>
  <c r="K40" i="11"/>
  <c r="O40" i="11"/>
  <c r="O44" i="11"/>
  <c r="K44" i="11"/>
  <c r="N44" i="11"/>
  <c r="J44" i="11"/>
  <c r="M44" i="11"/>
  <c r="I44" i="11"/>
  <c r="L44" i="11"/>
  <c r="H44" i="11"/>
  <c r="O86" i="11"/>
  <c r="K86" i="11"/>
  <c r="N86" i="11"/>
  <c r="J86" i="11"/>
  <c r="H86" i="11"/>
  <c r="M86" i="11"/>
  <c r="I86" i="11"/>
  <c r="L86" i="11"/>
  <c r="O149" i="11"/>
  <c r="K149" i="11"/>
  <c r="L149" i="11"/>
  <c r="N149" i="11"/>
  <c r="J149" i="11"/>
  <c r="M149" i="11"/>
  <c r="I149" i="11"/>
  <c r="H149" i="11"/>
  <c r="J52" i="11"/>
  <c r="N52" i="11"/>
  <c r="J135" i="11"/>
  <c r="N135" i="11"/>
  <c r="E149" i="11"/>
  <c r="E40" i="11"/>
  <c r="K52" i="11"/>
  <c r="O52" i="11"/>
  <c r="E60" i="11"/>
  <c r="E79" i="11"/>
  <c r="E98" i="11"/>
  <c r="E123" i="11"/>
  <c r="K135" i="11"/>
  <c r="O135" i="11"/>
  <c r="E145" i="11"/>
  <c r="H52" i="11"/>
  <c r="H135" i="11"/>
  <c r="O19" i="11"/>
  <c r="K19" i="11"/>
  <c r="L19" i="11"/>
  <c r="N19" i="11"/>
  <c r="J19" i="11"/>
  <c r="M19" i="11"/>
  <c r="I19" i="11"/>
  <c r="H19" i="11"/>
  <c r="E19" i="11"/>
  <c r="L136" i="11"/>
  <c r="M136" i="11"/>
  <c r="I136" i="11"/>
  <c r="L114" i="11"/>
  <c r="M114" i="11"/>
  <c r="E136" i="11"/>
  <c r="E151" i="11"/>
  <c r="L17" i="11"/>
  <c r="M17" i="11"/>
  <c r="H114" i="11"/>
  <c r="F143" i="11"/>
  <c r="M143" i="11" s="1"/>
  <c r="N147" i="11"/>
  <c r="J147" i="11"/>
  <c r="L147" i="11"/>
  <c r="H147" i="11"/>
  <c r="O147" i="11"/>
  <c r="M147" i="11"/>
  <c r="I147" i="11"/>
  <c r="K147" i="11"/>
  <c r="N129" i="11"/>
  <c r="J129" i="11"/>
  <c r="L129" i="11"/>
  <c r="H129" i="11"/>
  <c r="O129" i="11"/>
  <c r="K129" i="11"/>
  <c r="M129" i="11"/>
  <c r="I129" i="11"/>
  <c r="N106" i="11"/>
  <c r="J106" i="11"/>
  <c r="M106" i="11"/>
  <c r="I106" i="11"/>
  <c r="L106" i="11"/>
  <c r="O106" i="11"/>
  <c r="K106" i="11"/>
  <c r="H106" i="11"/>
  <c r="O151" i="11"/>
  <c r="K151" i="11"/>
  <c r="I151" i="11"/>
  <c r="L151" i="11"/>
  <c r="N151" i="11"/>
  <c r="J151" i="11"/>
  <c r="M151" i="11"/>
  <c r="H151" i="11"/>
  <c r="J114" i="11"/>
  <c r="N114" i="11"/>
  <c r="L122" i="11"/>
  <c r="E129" i="11"/>
  <c r="K136" i="11"/>
  <c r="O136" i="11"/>
  <c r="E147" i="11"/>
  <c r="J136" i="11"/>
  <c r="N136" i="11"/>
  <c r="J17" i="11"/>
  <c r="N17" i="11"/>
  <c r="E106" i="11"/>
  <c r="K17" i="11"/>
  <c r="K114" i="11"/>
  <c r="H136" i="11"/>
  <c r="F10" i="11"/>
  <c r="M10" i="11" s="1"/>
  <c r="O182" i="14"/>
  <c r="K182" i="14"/>
  <c r="N182" i="14"/>
  <c r="J182" i="14"/>
  <c r="H182" i="14"/>
  <c r="M182" i="14"/>
  <c r="I182" i="14"/>
  <c r="L182" i="14"/>
  <c r="E182" i="14"/>
  <c r="G9" i="15"/>
  <c r="F9" i="15" s="1"/>
  <c r="G180" i="14"/>
  <c r="F180" i="14" s="1"/>
  <c r="G69" i="15"/>
  <c r="F69" i="15" s="1"/>
  <c r="G31" i="15"/>
  <c r="E31" i="15" s="1"/>
  <c r="G44" i="15"/>
  <c r="F44" i="15" s="1"/>
  <c r="G324" i="15"/>
  <c r="F324" i="15" s="1"/>
  <c r="G320" i="15"/>
  <c r="F320" i="15" s="1"/>
  <c r="G313" i="15"/>
  <c r="E313" i="15" s="1"/>
  <c r="G306" i="15"/>
  <c r="F306" i="15" s="1"/>
  <c r="G299" i="15"/>
  <c r="F299" i="15" s="1"/>
  <c r="G292" i="15"/>
  <c r="F292" i="15" s="1"/>
  <c r="G285" i="15"/>
  <c r="E285" i="15" s="1"/>
  <c r="G278" i="15"/>
  <c r="F278" i="15" s="1"/>
  <c r="G271" i="15"/>
  <c r="F271" i="15" s="1"/>
  <c r="G264" i="15"/>
  <c r="F264" i="15" s="1"/>
  <c r="G257" i="15"/>
  <c r="E257" i="15" s="1"/>
  <c r="G250" i="15"/>
  <c r="F250" i="15" s="1"/>
  <c r="G243" i="15"/>
  <c r="F243" i="15" s="1"/>
  <c r="G236" i="15"/>
  <c r="F236" i="15" s="1"/>
  <c r="G229" i="15"/>
  <c r="E229" i="15" s="1"/>
  <c r="G222" i="15"/>
  <c r="F222" i="15" s="1"/>
  <c r="G215" i="15"/>
  <c r="F215" i="15" s="1"/>
  <c r="G208" i="15"/>
  <c r="F208" i="15" s="1"/>
  <c r="G203" i="15"/>
  <c r="E203" i="15" s="1"/>
  <c r="G196" i="15"/>
  <c r="F196" i="15" s="1"/>
  <c r="G189" i="15"/>
  <c r="F189" i="15" s="1"/>
  <c r="G182" i="15"/>
  <c r="F182" i="15" s="1"/>
  <c r="G175" i="15"/>
  <c r="E175" i="15" s="1"/>
  <c r="G168" i="15"/>
  <c r="F168" i="15" s="1"/>
  <c r="G161" i="15"/>
  <c r="F161" i="15" s="1"/>
  <c r="G154" i="15"/>
  <c r="F154" i="15" s="1"/>
  <c r="G147" i="15"/>
  <c r="E147" i="15" s="1"/>
  <c r="G137" i="15"/>
  <c r="F137" i="15" s="1"/>
  <c r="G130" i="15"/>
  <c r="F130" i="15" s="1"/>
  <c r="G123" i="15"/>
  <c r="F123" i="15" s="1"/>
  <c r="G110" i="15"/>
  <c r="E110" i="15" s="1"/>
  <c r="G100" i="15"/>
  <c r="F100" i="15" s="1"/>
  <c r="G90" i="15"/>
  <c r="F90" i="15" s="1"/>
  <c r="G75" i="15"/>
  <c r="F75" i="15" s="1"/>
  <c r="G72" i="15"/>
  <c r="E72" i="15" s="1"/>
  <c r="G57" i="15"/>
  <c r="F57" i="15" s="1"/>
  <c r="G47" i="15"/>
  <c r="F47" i="15" s="1"/>
  <c r="G34" i="15"/>
  <c r="F34" i="15" s="1"/>
  <c r="G19" i="15"/>
  <c r="E19" i="15" s="1"/>
  <c r="G5" i="15"/>
  <c r="F5" i="15" s="1"/>
  <c r="G110" i="14"/>
  <c r="F110" i="14" s="1"/>
  <c r="G75" i="14"/>
  <c r="F75" i="14" s="1"/>
  <c r="G49" i="14"/>
  <c r="E49" i="14" s="1"/>
  <c r="G21" i="14"/>
  <c r="E21" i="14" s="1"/>
  <c r="G3" i="14"/>
  <c r="F3" i="14" s="1"/>
  <c r="G196" i="14"/>
  <c r="F196" i="14" s="1"/>
  <c r="G193" i="14"/>
  <c r="F193" i="14" s="1"/>
  <c r="G190" i="14"/>
  <c r="E190" i="14" s="1"/>
  <c r="G187" i="14"/>
  <c r="F187" i="14" s="1"/>
  <c r="G184" i="14"/>
  <c r="F184" i="14" s="1"/>
  <c r="G175" i="14"/>
  <c r="F175" i="14" s="1"/>
  <c r="G172" i="14"/>
  <c r="E172" i="14" s="1"/>
  <c r="G165" i="14"/>
  <c r="E165" i="14" s="1"/>
  <c r="G162" i="14"/>
  <c r="F162" i="14" s="1"/>
  <c r="G156" i="14"/>
  <c r="F156" i="14" s="1"/>
  <c r="G155" i="14"/>
  <c r="E155" i="14" s="1"/>
  <c r="G145" i="14"/>
  <c r="F145" i="14" s="1"/>
  <c r="G142" i="14"/>
  <c r="E142" i="14" s="1"/>
  <c r="G135" i="14"/>
  <c r="F135" i="14" s="1"/>
  <c r="G132" i="14"/>
  <c r="E132" i="14" s="1"/>
  <c r="G125" i="14"/>
  <c r="F125" i="14" s="1"/>
  <c r="G122" i="14"/>
  <c r="F122" i="14" s="1"/>
  <c r="G116" i="14"/>
  <c r="F116" i="14" s="1"/>
  <c r="G113" i="14"/>
  <c r="E113" i="14" s="1"/>
  <c r="G104" i="14"/>
  <c r="F104" i="14" s="1"/>
  <c r="G101" i="14"/>
  <c r="F101" i="14" s="1"/>
  <c r="G94" i="14"/>
  <c r="F94" i="14" s="1"/>
  <c r="G91" i="14"/>
  <c r="E91" i="14" s="1"/>
  <c r="G84" i="14"/>
  <c r="F84" i="14" s="1"/>
  <c r="G81" i="14"/>
  <c r="F81" i="14" s="1"/>
  <c r="G78" i="14"/>
  <c r="F78" i="14" s="1"/>
  <c r="G72" i="14"/>
  <c r="E72" i="14" s="1"/>
  <c r="G69" i="14"/>
  <c r="F69" i="14" s="1"/>
  <c r="G62" i="14"/>
  <c r="E62" i="14" s="1"/>
  <c r="G61" i="14"/>
  <c r="F61" i="14" s="1"/>
  <c r="G58" i="14"/>
  <c r="E58" i="14" s="1"/>
  <c r="G55" i="14"/>
  <c r="F55" i="14" s="1"/>
  <c r="G52" i="14"/>
  <c r="F52" i="14" s="1"/>
  <c r="G42" i="14"/>
  <c r="F42" i="14" s="1"/>
  <c r="G39" i="14"/>
  <c r="E39" i="14" s="1"/>
  <c r="G36" i="14"/>
  <c r="F36" i="14" s="1"/>
  <c r="G33" i="14"/>
  <c r="F33" i="14" s="1"/>
  <c r="G30" i="14"/>
  <c r="F30" i="14" s="1"/>
  <c r="G24" i="14"/>
  <c r="E24" i="14" s="1"/>
  <c r="G18" i="14"/>
  <c r="E18" i="14" s="1"/>
  <c r="G15" i="14"/>
  <c r="F15" i="14" s="1"/>
  <c r="G12" i="14"/>
  <c r="F12" i="14" s="1"/>
  <c r="G9" i="14"/>
  <c r="E9" i="14" s="1"/>
  <c r="G140" i="15"/>
  <c r="E140" i="15" s="1"/>
  <c r="G120" i="15"/>
  <c r="F120" i="15" s="1"/>
  <c r="G113" i="15"/>
  <c r="F113" i="15" s="1"/>
  <c r="G103" i="15"/>
  <c r="F103" i="15" s="1"/>
  <c r="G97" i="15"/>
  <c r="E97" i="15" s="1"/>
  <c r="G87" i="15"/>
  <c r="F87" i="15" s="1"/>
  <c r="G78" i="15"/>
  <c r="F78" i="15" s="1"/>
  <c r="G67" i="15"/>
  <c r="F67" i="15" s="1"/>
  <c r="G60" i="15"/>
  <c r="E60" i="15" s="1"/>
  <c r="G50" i="15"/>
  <c r="F50" i="15" s="1"/>
  <c r="G41" i="15"/>
  <c r="F41" i="15" s="1"/>
  <c r="G29" i="15"/>
  <c r="F29" i="15" s="1"/>
  <c r="G22" i="15"/>
  <c r="E22" i="15" s="1"/>
  <c r="G12" i="15"/>
  <c r="F12" i="15" s="1"/>
  <c r="G148" i="14"/>
  <c r="E148" i="14" s="1"/>
  <c r="G174" i="13"/>
  <c r="E174" i="13" s="1"/>
  <c r="G167" i="13"/>
  <c r="F167" i="13" s="1"/>
  <c r="G160" i="13"/>
  <c r="F160" i="13" s="1"/>
  <c r="G153" i="13"/>
  <c r="F153" i="13" s="1"/>
  <c r="G146" i="13"/>
  <c r="E146" i="13" s="1"/>
  <c r="G89" i="13"/>
  <c r="E89" i="13" s="1"/>
  <c r="G50" i="13"/>
  <c r="F50" i="13" s="1"/>
  <c r="G7" i="13"/>
  <c r="E7" i="13" s="1"/>
  <c r="Q437" i="19" l="1"/>
  <c r="Q16" i="16"/>
  <c r="Q71" i="16"/>
  <c r="Q53" i="16"/>
  <c r="Q31" i="16"/>
  <c r="Q261" i="15"/>
  <c r="P317" i="15"/>
  <c r="P252" i="15"/>
  <c r="P308" i="15"/>
  <c r="P332" i="15"/>
  <c r="P171" i="15"/>
  <c r="Q289" i="15"/>
  <c r="Q254" i="15"/>
  <c r="P59" i="12"/>
  <c r="Q46" i="12"/>
  <c r="Q28" i="19"/>
  <c r="Q470" i="19"/>
  <c r="Q442" i="19"/>
  <c r="P16" i="7"/>
  <c r="Q275" i="7"/>
  <c r="Q260" i="7"/>
  <c r="Q319" i="7"/>
  <c r="Q50" i="7"/>
  <c r="Q251" i="7"/>
  <c r="Q295" i="7"/>
  <c r="Q171" i="7"/>
  <c r="Q70" i="7"/>
  <c r="Q191" i="7"/>
  <c r="Q151" i="7"/>
  <c r="Q133" i="7"/>
  <c r="Q117" i="7"/>
  <c r="P321" i="7"/>
  <c r="Q321" i="7"/>
  <c r="J96" i="11"/>
  <c r="O143" i="11"/>
  <c r="M118" i="11"/>
  <c r="N28" i="11"/>
  <c r="Q201" i="12"/>
  <c r="Q48" i="12"/>
  <c r="Q151" i="12"/>
  <c r="Q106" i="12"/>
  <c r="P61" i="12"/>
  <c r="P93" i="12"/>
  <c r="Q6" i="12"/>
  <c r="P140" i="13"/>
  <c r="Q151" i="13"/>
  <c r="P151" i="13"/>
  <c r="Q73" i="13"/>
  <c r="Q124" i="13"/>
  <c r="P100" i="13"/>
  <c r="P30" i="13"/>
  <c r="Q126" i="13"/>
  <c r="P108" i="13"/>
  <c r="P124" i="13"/>
  <c r="P138" i="13"/>
  <c r="P46" i="13"/>
  <c r="P110" i="13"/>
  <c r="P118" i="13"/>
  <c r="P10" i="13"/>
  <c r="Q10" i="13"/>
  <c r="P159" i="14"/>
  <c r="P206" i="15"/>
  <c r="Q233" i="15"/>
  <c r="Q16" i="15"/>
  <c r="P178" i="15"/>
  <c r="P218" i="15"/>
  <c r="P414" i="19"/>
  <c r="P366" i="19"/>
  <c r="Q404" i="19"/>
  <c r="Q58" i="19"/>
  <c r="P344" i="19"/>
  <c r="Q414" i="19"/>
  <c r="Q381" i="19"/>
  <c r="Q391" i="19"/>
  <c r="P368" i="19"/>
  <c r="P470" i="19"/>
  <c r="P382" i="2"/>
  <c r="N295" i="2"/>
  <c r="P437" i="19"/>
  <c r="Q37" i="19"/>
  <c r="P152" i="19"/>
  <c r="P456" i="19"/>
  <c r="P391" i="19"/>
  <c r="P130" i="19"/>
  <c r="Q152" i="19"/>
  <c r="Q12" i="19"/>
  <c r="Q146" i="19"/>
  <c r="Q505" i="19"/>
  <c r="P487" i="19"/>
  <c r="P12" i="19"/>
  <c r="P300" i="19"/>
  <c r="P468" i="19"/>
  <c r="Q427" i="19"/>
  <c r="Q358" i="19"/>
  <c r="Q487" i="19"/>
  <c r="P402" i="19"/>
  <c r="P358" i="19"/>
  <c r="P503" i="19"/>
  <c r="P379" i="19"/>
  <c r="Q334" i="19"/>
  <c r="P334" i="19"/>
  <c r="P485" i="19"/>
  <c r="P440" i="19"/>
  <c r="P199" i="19"/>
  <c r="P425" i="19"/>
  <c r="Q35" i="19"/>
  <c r="P17" i="19"/>
  <c r="Q69" i="19"/>
  <c r="Q89" i="19"/>
  <c r="P146" i="19"/>
  <c r="P21" i="19"/>
  <c r="Q123" i="19"/>
  <c r="P139" i="19"/>
  <c r="P10" i="19"/>
  <c r="Q130" i="19"/>
  <c r="P167" i="19"/>
  <c r="Q139" i="19"/>
  <c r="Q56" i="19"/>
  <c r="Q39" i="19"/>
  <c r="P23" i="19"/>
  <c r="P197" i="19"/>
  <c r="Q23" i="19"/>
  <c r="P179" i="19"/>
  <c r="Q27" i="19"/>
  <c r="P25" i="19"/>
  <c r="P27" i="19"/>
  <c r="Q5" i="19"/>
  <c r="Q110" i="19"/>
  <c r="P72" i="12"/>
  <c r="P28" i="12"/>
  <c r="Q28" i="12"/>
  <c r="Q131" i="12"/>
  <c r="P90" i="12"/>
  <c r="P68" i="12"/>
  <c r="Q39" i="12"/>
  <c r="Q59" i="12"/>
  <c r="Q61" i="12"/>
  <c r="Q93" i="12"/>
  <c r="P39" i="12"/>
  <c r="Q263" i="12"/>
  <c r="P48" i="12"/>
  <c r="Q228" i="12"/>
  <c r="P26" i="12"/>
  <c r="Q173" i="12"/>
  <c r="P4" i="12"/>
  <c r="Q212" i="12"/>
  <c r="P37" i="12"/>
  <c r="P15" i="12"/>
  <c r="P76" i="12"/>
  <c r="Q123" i="12"/>
  <c r="Q162" i="12"/>
  <c r="Q68" i="12"/>
  <c r="P86" i="12"/>
  <c r="Q86" i="12"/>
  <c r="Q138" i="12"/>
  <c r="Q72" i="12"/>
  <c r="Q127" i="12"/>
  <c r="Q110" i="12"/>
  <c r="Q146" i="12"/>
  <c r="Q154" i="12"/>
  <c r="Q132" i="13"/>
  <c r="Q138" i="13"/>
  <c r="Q92" i="13"/>
  <c r="P163" i="13"/>
  <c r="P177" i="13"/>
  <c r="P22" i="13"/>
  <c r="P92" i="13"/>
  <c r="Q140" i="13"/>
  <c r="Q100" i="13"/>
  <c r="P132" i="13"/>
  <c r="Q163" i="13"/>
  <c r="Q177" i="13"/>
  <c r="Q81" i="13"/>
  <c r="P130" i="13"/>
  <c r="Q108" i="13"/>
  <c r="P149" i="13"/>
  <c r="Q22" i="13"/>
  <c r="Q30" i="13"/>
  <c r="Q149" i="13"/>
  <c r="Q130" i="13"/>
  <c r="P126" i="13"/>
  <c r="P81" i="13"/>
  <c r="Q46" i="13"/>
  <c r="Q110" i="13"/>
  <c r="Q118" i="13"/>
  <c r="P97" i="14"/>
  <c r="P47" i="14"/>
  <c r="Q170" i="14"/>
  <c r="P153" i="14"/>
  <c r="P170" i="14"/>
  <c r="Q109" i="14"/>
  <c r="Q89" i="14"/>
  <c r="P65" i="14"/>
  <c r="Q130" i="14"/>
  <c r="Q47" i="14"/>
  <c r="P89" i="14"/>
  <c r="P130" i="14"/>
  <c r="Q153" i="14"/>
  <c r="Q332" i="15"/>
  <c r="P116" i="15"/>
  <c r="P164" i="15"/>
  <c r="P321" i="15"/>
  <c r="P275" i="15"/>
  <c r="P233" i="15"/>
  <c r="P303" i="15"/>
  <c r="Q84" i="15"/>
  <c r="P84" i="15"/>
  <c r="P247" i="15"/>
  <c r="P231" i="15"/>
  <c r="P280" i="15"/>
  <c r="Q317" i="15"/>
  <c r="Q275" i="15"/>
  <c r="Q107" i="15"/>
  <c r="P107" i="15"/>
  <c r="P294" i="15"/>
  <c r="P289" i="15"/>
  <c r="Q303" i="15"/>
  <c r="P261" i="15"/>
  <c r="P331" i="15"/>
  <c r="P266" i="15"/>
  <c r="Q247" i="15"/>
  <c r="Q55" i="16"/>
  <c r="Q5" i="16"/>
  <c r="Q44" i="16"/>
  <c r="Q19" i="19"/>
  <c r="P19" i="19"/>
  <c r="Q142" i="7"/>
  <c r="Q308" i="7"/>
  <c r="Q237" i="7"/>
  <c r="P17" i="7"/>
  <c r="P312" i="7"/>
  <c r="P44" i="7"/>
  <c r="P24" i="7"/>
  <c r="P37" i="7"/>
  <c r="P50" i="7"/>
  <c r="Q112" i="7"/>
  <c r="P33" i="7"/>
  <c r="Q240" i="7"/>
  <c r="P31" i="7"/>
  <c r="Q6" i="7"/>
  <c r="Q229" i="7"/>
  <c r="Q37" i="7"/>
  <c r="Q216" i="7"/>
  <c r="Q17" i="7"/>
  <c r="Q192" i="7"/>
  <c r="Q262" i="7"/>
  <c r="P42" i="7"/>
  <c r="Q42" i="7"/>
  <c r="Q284" i="7"/>
  <c r="Q327" i="7"/>
  <c r="Q207" i="7"/>
  <c r="Q55" i="7"/>
  <c r="Q242" i="7"/>
  <c r="Q286" i="7"/>
  <c r="Q102" i="7"/>
  <c r="P327" i="7"/>
  <c r="Q85" i="7"/>
  <c r="P319" i="7"/>
  <c r="Q24" i="7"/>
  <c r="Q304" i="7"/>
  <c r="Q312" i="7"/>
  <c r="Q17" i="8"/>
  <c r="Q31" i="8"/>
  <c r="Q46" i="8"/>
  <c r="Q86" i="8"/>
  <c r="Q104" i="8"/>
  <c r="Q122" i="8"/>
  <c r="Q140" i="8"/>
  <c r="Q752" i="2"/>
  <c r="Q647" i="2"/>
  <c r="Q760" i="2"/>
  <c r="Q661" i="2"/>
  <c r="Q685" i="2"/>
  <c r="Q382" i="2"/>
  <c r="Q34" i="9"/>
  <c r="P25" i="9"/>
  <c r="P34" i="9"/>
  <c r="P113" i="9"/>
  <c r="P105" i="9"/>
  <c r="Q25" i="9"/>
  <c r="P17" i="8"/>
  <c r="P31" i="8"/>
  <c r="P46" i="8"/>
  <c r="P86" i="8"/>
  <c r="P104" i="8"/>
  <c r="P122" i="8"/>
  <c r="P140" i="8"/>
  <c r="Q1078" i="2"/>
  <c r="P1091" i="2"/>
  <c r="P807" i="2"/>
  <c r="P575" i="2"/>
  <c r="P586" i="2"/>
  <c r="Q520" i="2"/>
  <c r="Q376" i="2"/>
  <c r="O28" i="11"/>
  <c r="I30" i="11"/>
  <c r="O30" i="11"/>
  <c r="J28" i="11"/>
  <c r="J133" i="11"/>
  <c r="H120" i="11"/>
  <c r="K30" i="11"/>
  <c r="M28" i="11"/>
  <c r="J66" i="11"/>
  <c r="P1222" i="2"/>
  <c r="P1111" i="2"/>
  <c r="Q1065" i="2"/>
  <c r="Q847" i="2"/>
  <c r="Q912" i="2"/>
  <c r="Q801" i="2"/>
  <c r="Q721" i="2"/>
  <c r="P740" i="2"/>
  <c r="P570" i="2"/>
  <c r="Q675" i="2"/>
  <c r="Q506" i="2"/>
  <c r="P441" i="2"/>
  <c r="Q425" i="2"/>
  <c r="Q152" i="2"/>
  <c r="Q132" i="2"/>
  <c r="Q715" i="2"/>
  <c r="P408" i="2"/>
  <c r="Q925" i="2"/>
  <c r="P22" i="2"/>
  <c r="Q204" i="2"/>
  <c r="Q1025" i="2"/>
  <c r="Q995" i="2"/>
  <c r="Q807" i="2"/>
  <c r="P801" i="2"/>
  <c r="Q529" i="2"/>
  <c r="Q564" i="2"/>
  <c r="P506" i="2"/>
  <c r="Q556" i="2"/>
  <c r="Q895" i="2"/>
  <c r="Q252" i="2"/>
  <c r="P752" i="2"/>
  <c r="P344" i="2"/>
  <c r="P14" i="2"/>
  <c r="Q1067" i="2"/>
  <c r="Q977" i="2"/>
  <c r="Q1132" i="2"/>
  <c r="P786" i="2"/>
  <c r="P760" i="2"/>
  <c r="P556" i="2"/>
  <c r="Q457" i="2"/>
  <c r="Q368" i="2"/>
  <c r="Q101" i="2"/>
  <c r="Q140" i="2"/>
  <c r="Q641" i="2"/>
  <c r="Q504" i="2"/>
  <c r="Q1021" i="2"/>
  <c r="Q986" i="2"/>
  <c r="P376" i="2"/>
  <c r="Q493" i="2"/>
  <c r="Q1159" i="2"/>
  <c r="P1202" i="2"/>
  <c r="P770" i="2"/>
  <c r="P733" i="2"/>
  <c r="P520" i="2"/>
  <c r="Q288" i="2"/>
  <c r="Q246" i="2"/>
  <c r="Q196" i="2"/>
  <c r="Q820" i="2"/>
  <c r="P1158" i="2"/>
  <c r="Q872" i="2"/>
  <c r="P774" i="2"/>
  <c r="Q681" i="2"/>
  <c r="Q278" i="2"/>
  <c r="Q232" i="2"/>
  <c r="P783" i="2"/>
  <c r="Q284" i="2"/>
  <c r="P1246" i="2"/>
  <c r="Q1032" i="2"/>
  <c r="Q999" i="2"/>
  <c r="P803" i="2"/>
  <c r="P406" i="2"/>
  <c r="Q524" i="2"/>
  <c r="P563" i="2"/>
  <c r="Q473" i="2"/>
  <c r="P337" i="2"/>
  <c r="P6" i="2"/>
  <c r="Q1202" i="2"/>
  <c r="P524" i="2"/>
  <c r="Q194" i="2"/>
  <c r="P564" i="2"/>
  <c r="Q689" i="2"/>
  <c r="P24" i="2"/>
  <c r="P1230" i="2"/>
  <c r="P1159" i="2"/>
  <c r="P1132" i="2"/>
  <c r="P1124" i="2"/>
  <c r="Q1041" i="2"/>
  <c r="Q1010" i="2"/>
  <c r="P820" i="2"/>
  <c r="Q699" i="2"/>
  <c r="Q770" i="2"/>
  <c r="P750" i="2"/>
  <c r="Q711" i="2"/>
  <c r="Q705" i="2"/>
  <c r="Q697" i="2"/>
  <c r="Q570" i="2"/>
  <c r="P504" i="2"/>
  <c r="Q352" i="2"/>
  <c r="Q408" i="2"/>
  <c r="P374" i="2"/>
  <c r="P368" i="2"/>
  <c r="Q441" i="2"/>
  <c r="Q83" i="2"/>
  <c r="Q72" i="2"/>
  <c r="Q954" i="2"/>
  <c r="Q882" i="2"/>
  <c r="Q126" i="2"/>
  <c r="Q240" i="2"/>
  <c r="Q22" i="2"/>
  <c r="P425" i="2"/>
  <c r="Q750" i="2"/>
  <c r="J295" i="2"/>
  <c r="O295" i="2"/>
  <c r="O9" i="15"/>
  <c r="K9" i="15"/>
  <c r="N9" i="15"/>
  <c r="J9" i="15"/>
  <c r="M9" i="15"/>
  <c r="I9" i="15"/>
  <c r="L9" i="15"/>
  <c r="H9" i="15"/>
  <c r="L192" i="2"/>
  <c r="H192" i="2"/>
  <c r="K192" i="2"/>
  <c r="M192" i="2"/>
  <c r="O192" i="2"/>
  <c r="J192" i="2"/>
  <c r="P192" i="2" s="1"/>
  <c r="I192" i="2"/>
  <c r="N192" i="2"/>
  <c r="L887" i="2"/>
  <c r="M887" i="2"/>
  <c r="K609" i="2"/>
  <c r="M609" i="2"/>
  <c r="N677" i="2"/>
  <c r="M677" i="2"/>
  <c r="O447" i="2"/>
  <c r="M447" i="2"/>
  <c r="O116" i="2"/>
  <c r="M116" i="2"/>
  <c r="O218" i="2"/>
  <c r="M218" i="2"/>
  <c r="O272" i="2"/>
  <c r="M272" i="2"/>
  <c r="O670" i="2"/>
  <c r="M670" i="2"/>
  <c r="J160" i="2"/>
  <c r="P160" i="2" s="1"/>
  <c r="M160" i="2"/>
  <c r="L256" i="2"/>
  <c r="M256" i="2"/>
  <c r="H54" i="2"/>
  <c r="M54" i="2"/>
  <c r="K36" i="2"/>
  <c r="M36" i="2"/>
  <c r="I727" i="2"/>
  <c r="M727" i="2"/>
  <c r="O719" i="2"/>
  <c r="M719" i="2"/>
  <c r="J836" i="2"/>
  <c r="P836" i="2" s="1"/>
  <c r="M836" i="2"/>
  <c r="H742" i="2"/>
  <c r="M742" i="2"/>
  <c r="I528" i="2"/>
  <c r="M528" i="2"/>
  <c r="O657" i="2"/>
  <c r="M657" i="2"/>
  <c r="O230" i="2"/>
  <c r="M230" i="2"/>
  <c r="O138" i="2"/>
  <c r="M138" i="2"/>
  <c r="H42" i="2"/>
  <c r="M42" i="2"/>
  <c r="H855" i="2"/>
  <c r="M855" i="2"/>
  <c r="H10" i="2"/>
  <c r="M10" i="2"/>
  <c r="K983" i="2"/>
  <c r="M983" i="2"/>
  <c r="O762" i="2"/>
  <c r="M762" i="2"/>
  <c r="L248" i="2"/>
  <c r="M248" i="2"/>
  <c r="N12" i="2"/>
  <c r="M12" i="2"/>
  <c r="N1074" i="2"/>
  <c r="M1074" i="2"/>
  <c r="L961" i="2"/>
  <c r="M961" i="2"/>
  <c r="L200" i="2"/>
  <c r="M200" i="2"/>
  <c r="K76" i="2"/>
  <c r="M76" i="2"/>
  <c r="L649" i="2"/>
  <c r="M649" i="2"/>
  <c r="O32" i="2"/>
  <c r="M32" i="2"/>
  <c r="O910" i="2"/>
  <c r="M910" i="2"/>
  <c r="I633" i="2"/>
  <c r="M633" i="2"/>
  <c r="N939" i="2"/>
  <c r="M939" i="2"/>
  <c r="L30" i="2"/>
  <c r="M30" i="2"/>
  <c r="O772" i="2"/>
  <c r="M772" i="2"/>
  <c r="I866" i="2"/>
  <c r="M866" i="2"/>
  <c r="L683" i="2"/>
  <c r="M683" i="2"/>
  <c r="L665" i="2"/>
  <c r="M665" i="2"/>
  <c r="N587" i="2"/>
  <c r="M587" i="2"/>
  <c r="N498" i="2"/>
  <c r="M498" i="2"/>
  <c r="L174" i="2"/>
  <c r="M174" i="2"/>
  <c r="O538" i="2"/>
  <c r="M538" i="2"/>
  <c r="O491" i="2"/>
  <c r="M491" i="2"/>
  <c r="J390" i="2"/>
  <c r="M390" i="2"/>
  <c r="H305" i="2"/>
  <c r="M305" i="2"/>
  <c r="J595" i="2"/>
  <c r="M595" i="2"/>
  <c r="K471" i="2"/>
  <c r="M471" i="2"/>
  <c r="L264" i="2"/>
  <c r="M264" i="2"/>
  <c r="J1043" i="2"/>
  <c r="P1043" i="2" s="1"/>
  <c r="M1043" i="2"/>
  <c r="J510" i="2"/>
  <c r="M510" i="2"/>
  <c r="J455" i="2"/>
  <c r="M455" i="2"/>
  <c r="I46" i="2"/>
  <c r="M46" i="2"/>
  <c r="O168" i="2"/>
  <c r="M168" i="2"/>
  <c r="J604" i="2"/>
  <c r="M604" i="2"/>
  <c r="N825" i="2"/>
  <c r="M825" i="2"/>
  <c r="H112" i="2"/>
  <c r="M112" i="2"/>
  <c r="K611" i="2"/>
  <c r="M611" i="2"/>
  <c r="L1050" i="2"/>
  <c r="M1050" i="2"/>
  <c r="K901" i="2"/>
  <c r="M901" i="2"/>
  <c r="L62" i="2"/>
  <c r="Q62" i="2" s="1"/>
  <c r="M62" i="2"/>
  <c r="L290" i="2"/>
  <c r="M290" i="2"/>
  <c r="N309" i="2"/>
  <c r="M309" i="2"/>
  <c r="K262" i="2"/>
  <c r="M262" i="2"/>
  <c r="J214" i="2"/>
  <c r="P214" i="2" s="1"/>
  <c r="M214" i="2"/>
  <c r="J1034" i="2"/>
  <c r="P1034" i="2" s="1"/>
  <c r="M1034" i="2"/>
  <c r="I295" i="2"/>
  <c r="M295" i="2"/>
  <c r="L10" i="2"/>
  <c r="Q10" i="2" s="1"/>
  <c r="J973" i="2"/>
  <c r="P973" i="2" s="1"/>
  <c r="M973" i="2"/>
  <c r="H864" i="2"/>
  <c r="M864" i="2"/>
  <c r="O814" i="2"/>
  <c r="M814" i="2"/>
  <c r="J663" i="2"/>
  <c r="P663" i="2" s="1"/>
  <c r="M663" i="2"/>
  <c r="H479" i="2"/>
  <c r="M479" i="2"/>
  <c r="H350" i="2"/>
  <c r="M350" i="2"/>
  <c r="L154" i="2"/>
  <c r="Q154" i="2" s="1"/>
  <c r="M154" i="2"/>
  <c r="K818" i="2"/>
  <c r="M818" i="2"/>
  <c r="H220" i="2"/>
  <c r="M220" i="2"/>
  <c r="O522" i="2"/>
  <c r="M522" i="2"/>
  <c r="J431" i="2"/>
  <c r="M431" i="2"/>
  <c r="H295" i="2"/>
  <c r="J632" i="2"/>
  <c r="P632" i="2" s="1"/>
  <c r="M632" i="2"/>
  <c r="J1023" i="2"/>
  <c r="P1023" i="2" s="1"/>
  <c r="M1023" i="2"/>
  <c r="L793" i="2"/>
  <c r="Q793" i="2" s="1"/>
  <c r="M793" i="2"/>
  <c r="L91" i="2"/>
  <c r="M91" i="2"/>
  <c r="L64" i="2"/>
  <c r="M64" i="2"/>
  <c r="J717" i="2"/>
  <c r="P717" i="2" s="1"/>
  <c r="M717" i="2"/>
  <c r="L295" i="2"/>
  <c r="Q295" i="2" s="1"/>
  <c r="K1030" i="2"/>
  <c r="M1030" i="2"/>
  <c r="I297" i="2"/>
  <c r="M297" i="2"/>
  <c r="N885" i="2"/>
  <c r="M885" i="2"/>
  <c r="L311" i="2"/>
  <c r="M311" i="2"/>
  <c r="L1113" i="2"/>
  <c r="K174" i="2"/>
  <c r="H1097" i="2"/>
  <c r="L1232" i="2"/>
  <c r="N670" i="2"/>
  <c r="H901" i="2"/>
  <c r="J657" i="2"/>
  <c r="P657" i="2" s="1"/>
  <c r="I1232" i="2"/>
  <c r="K1232" i="2"/>
  <c r="M1232" i="2"/>
  <c r="O665" i="2"/>
  <c r="O1232" i="2"/>
  <c r="H1113" i="2"/>
  <c r="K498" i="2"/>
  <c r="K772" i="2"/>
  <c r="L1097" i="2"/>
  <c r="K657" i="2"/>
  <c r="J290" i="2"/>
  <c r="O290" i="2"/>
  <c r="H772" i="2"/>
  <c r="K508" i="2"/>
  <c r="H290" i="2"/>
  <c r="K290" i="2"/>
  <c r="I290" i="2"/>
  <c r="H1232" i="2"/>
  <c r="J1232" i="2"/>
  <c r="J772" i="2"/>
  <c r="O609" i="2"/>
  <c r="L508" i="2"/>
  <c r="Q508" i="2" s="1"/>
  <c r="N290" i="2"/>
  <c r="K168" i="2"/>
  <c r="J10" i="2"/>
  <c r="N772" i="2"/>
  <c r="L772" i="2"/>
  <c r="O1034" i="2"/>
  <c r="H885" i="2"/>
  <c r="J885" i="2"/>
  <c r="P885" i="2" s="1"/>
  <c r="K297" i="2"/>
  <c r="I214" i="2"/>
  <c r="L885" i="2"/>
  <c r="Q885" i="2" s="1"/>
  <c r="L1012" i="2"/>
  <c r="K885" i="2"/>
  <c r="K825" i="2"/>
  <c r="K311" i="2"/>
  <c r="N214" i="2"/>
  <c r="H311" i="2"/>
  <c r="J311" i="2"/>
  <c r="N297" i="2"/>
  <c r="H297" i="2"/>
  <c r="N311" i="2"/>
  <c r="I885" i="2"/>
  <c r="O885" i="2"/>
  <c r="K727" i="2"/>
  <c r="O311" i="2"/>
  <c r="I311" i="2"/>
  <c r="K793" i="2"/>
  <c r="M1093" i="2"/>
  <c r="K254" i="2"/>
  <c r="N1093" i="2"/>
  <c r="I508" i="2"/>
  <c r="I248" i="2"/>
  <c r="K230" i="2"/>
  <c r="O62" i="2"/>
  <c r="I1093" i="2"/>
  <c r="J1113" i="2"/>
  <c r="L1144" i="2"/>
  <c r="Q1144" i="2" s="1"/>
  <c r="H1102" i="2"/>
  <c r="N1113" i="2"/>
  <c r="O1074" i="2"/>
  <c r="M1113" i="2"/>
  <c r="O1050" i="2"/>
  <c r="O901" i="2"/>
  <c r="H939" i="2"/>
  <c r="L901" i="2"/>
  <c r="Q901" i="2" s="1"/>
  <c r="J655" i="2"/>
  <c r="P655" i="2" s="1"/>
  <c r="L655" i="2"/>
  <c r="K709" i="2"/>
  <c r="H508" i="2"/>
  <c r="J508" i="2"/>
  <c r="K479" i="2"/>
  <c r="K62" i="2"/>
  <c r="N91" i="2"/>
  <c r="O1093" i="2"/>
  <c r="H1074" i="2"/>
  <c r="I655" i="2"/>
  <c r="N62" i="2"/>
  <c r="K350" i="2"/>
  <c r="K30" i="2"/>
  <c r="J30" i="2"/>
  <c r="I1144" i="2"/>
  <c r="K1043" i="2"/>
  <c r="J1144" i="2"/>
  <c r="K1113" i="2"/>
  <c r="I901" i="2"/>
  <c r="H961" i="2"/>
  <c r="J793" i="2"/>
  <c r="O655" i="2"/>
  <c r="J262" i="2"/>
  <c r="P262" i="2" s="1"/>
  <c r="J62" i="2"/>
  <c r="P62" i="2" s="1"/>
  <c r="L1093" i="2"/>
  <c r="N655" i="2"/>
  <c r="I32" i="2"/>
  <c r="J887" i="2"/>
  <c r="P887" i="2" s="1"/>
  <c r="I683" i="2"/>
  <c r="K663" i="2"/>
  <c r="L725" i="2"/>
  <c r="I709" i="2"/>
  <c r="L479" i="2"/>
  <c r="Q479" i="2" s="1"/>
  <c r="K272" i="2"/>
  <c r="M1175" i="2"/>
  <c r="I864" i="2"/>
  <c r="I814" i="2"/>
  <c r="I350" i="2"/>
  <c r="H910" i="2"/>
  <c r="I1142" i="2"/>
  <c r="J1142" i="2"/>
  <c r="J1175" i="2"/>
  <c r="P1175" i="2" s="1"/>
  <c r="L1142" i="2"/>
  <c r="H1012" i="2"/>
  <c r="K1012" i="2"/>
  <c r="O864" i="2"/>
  <c r="H814" i="2"/>
  <c r="N814" i="2"/>
  <c r="L709" i="2"/>
  <c r="K138" i="2"/>
  <c r="L262" i="2"/>
  <c r="K1093" i="2"/>
  <c r="J1093" i="2"/>
  <c r="O1113" i="2"/>
  <c r="N1034" i="2"/>
  <c r="N983" i="2"/>
  <c r="L1034" i="2"/>
  <c r="J939" i="2"/>
  <c r="P939" i="2" s="1"/>
  <c r="J901" i="2"/>
  <c r="P901" i="2" s="1"/>
  <c r="O939" i="2"/>
  <c r="N901" i="2"/>
  <c r="H887" i="2"/>
  <c r="K717" i="2"/>
  <c r="H655" i="2"/>
  <c r="K655" i="2"/>
  <c r="O508" i="2"/>
  <c r="N508" i="2"/>
  <c r="K491" i="2"/>
  <c r="L350" i="2"/>
  <c r="Q350" i="2" s="1"/>
  <c r="N160" i="2"/>
  <c r="K154" i="2"/>
  <c r="I36" i="2"/>
  <c r="I62" i="2"/>
  <c r="H62" i="2"/>
  <c r="I1034" i="2"/>
  <c r="J727" i="2"/>
  <c r="J701" i="2"/>
  <c r="P701" i="2" s="1"/>
  <c r="N514" i="2"/>
  <c r="O254" i="2"/>
  <c r="I910" i="2"/>
  <c r="N1144" i="2"/>
  <c r="M1144" i="2"/>
  <c r="J1160" i="2"/>
  <c r="M1142" i="2"/>
  <c r="L939" i="2"/>
  <c r="Q939" i="2" s="1"/>
  <c r="H836" i="2"/>
  <c r="O701" i="2"/>
  <c r="L701" i="2"/>
  <c r="J514" i="2"/>
  <c r="J491" i="2"/>
  <c r="K595" i="2"/>
  <c r="I30" i="2"/>
  <c r="L112" i="2"/>
  <c r="H514" i="2"/>
  <c r="O514" i="2"/>
  <c r="J168" i="2"/>
  <c r="P168" i="2" s="1"/>
  <c r="N431" i="2"/>
  <c r="O36" i="2"/>
  <c r="N116" i="2"/>
  <c r="I514" i="2"/>
  <c r="H431" i="2"/>
  <c r="K8" i="2"/>
  <c r="L116" i="2"/>
  <c r="O1144" i="2"/>
  <c r="H1144" i="2"/>
  <c r="H1134" i="2"/>
  <c r="N1097" i="2"/>
  <c r="K1142" i="2"/>
  <c r="H1034" i="2"/>
  <c r="K910" i="2"/>
  <c r="K1034" i="2"/>
  <c r="K887" i="2"/>
  <c r="O855" i="2"/>
  <c r="K939" i="2"/>
  <c r="I939" i="2"/>
  <c r="K514" i="2"/>
  <c r="J138" i="2"/>
  <c r="P138" i="2" s="1"/>
  <c r="O30" i="2"/>
  <c r="N30" i="2"/>
  <c r="L910" i="2"/>
  <c r="Q910" i="2" s="1"/>
  <c r="H30" i="2"/>
  <c r="J64" i="2"/>
  <c r="P64" i="2" s="1"/>
  <c r="L514" i="2"/>
  <c r="O727" i="2"/>
  <c r="N339" i="2"/>
  <c r="I339" i="2"/>
  <c r="O339" i="2"/>
  <c r="I262" i="2"/>
  <c r="O262" i="2"/>
  <c r="H262" i="2"/>
  <c r="O85" i="2"/>
  <c r="J85" i="2"/>
  <c r="P85" i="2" s="1"/>
  <c r="I85" i="2"/>
  <c r="H85" i="2"/>
  <c r="K85" i="2"/>
  <c r="L85" i="2"/>
  <c r="Q85" i="2" s="1"/>
  <c r="N85" i="2"/>
  <c r="I358" i="2"/>
  <c r="O358" i="2"/>
  <c r="J358" i="2"/>
  <c r="H358" i="2"/>
  <c r="K358" i="2"/>
  <c r="J1030" i="2"/>
  <c r="P1030" i="2" s="1"/>
  <c r="I1030" i="2"/>
  <c r="N1030" i="2"/>
  <c r="H1030" i="2"/>
  <c r="O1030" i="2"/>
  <c r="H735" i="2"/>
  <c r="I735" i="2"/>
  <c r="O735" i="2"/>
  <c r="N735" i="2"/>
  <c r="K1208" i="2"/>
  <c r="O632" i="2"/>
  <c r="L632" i="2"/>
  <c r="N632" i="2"/>
  <c r="K632" i="2"/>
  <c r="N725" i="2"/>
  <c r="H725" i="2"/>
  <c r="K725" i="2"/>
  <c r="I725" i="2"/>
  <c r="J725" i="2"/>
  <c r="O212" i="2"/>
  <c r="I212" i="2"/>
  <c r="L212" i="2"/>
  <c r="N212" i="2"/>
  <c r="K212" i="2"/>
  <c r="J212" i="2"/>
  <c r="P212" i="2" s="1"/>
  <c r="J997" i="2"/>
  <c r="P997" i="2" s="1"/>
  <c r="O997" i="2"/>
  <c r="K997" i="2"/>
  <c r="H997" i="2"/>
  <c r="N649" i="2"/>
  <c r="K649" i="2"/>
  <c r="H649" i="2"/>
  <c r="J649" i="2"/>
  <c r="P649" i="2" s="1"/>
  <c r="I649" i="2"/>
  <c r="J32" i="2"/>
  <c r="P32" i="2" s="1"/>
  <c r="K32" i="2"/>
  <c r="N32" i="2"/>
  <c r="L32" i="2"/>
  <c r="H32" i="2"/>
  <c r="J1007" i="2"/>
  <c r="P1007" i="2" s="1"/>
  <c r="O1007" i="2"/>
  <c r="L1007" i="2"/>
  <c r="N1007" i="2"/>
  <c r="H1007" i="2"/>
  <c r="K1007" i="2"/>
  <c r="O380" i="2"/>
  <c r="H380" i="2"/>
  <c r="I380" i="2"/>
  <c r="L380" i="2"/>
  <c r="Q380" i="2" s="1"/>
  <c r="K380" i="2"/>
  <c r="N380" i="2"/>
  <c r="O649" i="2"/>
  <c r="H632" i="2"/>
  <c r="J677" i="2"/>
  <c r="P677" i="2" s="1"/>
  <c r="K677" i="2"/>
  <c r="I447" i="2"/>
  <c r="H447" i="2"/>
  <c r="L447" i="2"/>
  <c r="Q447" i="2" s="1"/>
  <c r="N447" i="2"/>
  <c r="L280" i="2"/>
  <c r="N280" i="2"/>
  <c r="K280" i="2"/>
  <c r="H280" i="2"/>
  <c r="O280" i="2"/>
  <c r="K116" i="2"/>
  <c r="H116" i="2"/>
  <c r="J116" i="2"/>
  <c r="P116" i="2" s="1"/>
  <c r="I116" i="2"/>
  <c r="J621" i="2"/>
  <c r="P621" i="2" s="1"/>
  <c r="K621" i="2"/>
  <c r="N621" i="2"/>
  <c r="K423" i="2"/>
  <c r="J423" i="2"/>
  <c r="J380" i="2"/>
  <c r="P380" i="2" s="1"/>
  <c r="L358" i="2"/>
  <c r="Q358" i="2" s="1"/>
  <c r="J983" i="2"/>
  <c r="P983" i="2" s="1"/>
  <c r="I983" i="2"/>
  <c r="H983" i="2"/>
  <c r="O983" i="2"/>
  <c r="L299" i="2"/>
  <c r="N299" i="2"/>
  <c r="K299" i="2"/>
  <c r="H299" i="2"/>
  <c r="I299" i="2"/>
  <c r="O299" i="2"/>
  <c r="I1208" i="2"/>
  <c r="N997" i="2"/>
  <c r="L997" i="2"/>
  <c r="Q997" i="2" s="1"/>
  <c r="L735" i="2"/>
  <c r="I632" i="2"/>
  <c r="J218" i="2"/>
  <c r="P218" i="2" s="1"/>
  <c r="J280" i="2"/>
  <c r="P280" i="2" s="1"/>
  <c r="I280" i="2"/>
  <c r="H212" i="2"/>
  <c r="N262" i="2"/>
  <c r="L222" i="2"/>
  <c r="I222" i="2"/>
  <c r="O222" i="2"/>
  <c r="H222" i="2"/>
  <c r="N222" i="2"/>
  <c r="J222" i="2"/>
  <c r="P222" i="2" s="1"/>
  <c r="L1030" i="2"/>
  <c r="I1007" i="2"/>
  <c r="I997" i="2"/>
  <c r="L983" i="2"/>
  <c r="K735" i="2"/>
  <c r="O725" i="2"/>
  <c r="K222" i="2"/>
  <c r="J299" i="2"/>
  <c r="P299" i="2" s="1"/>
  <c r="K218" i="2"/>
  <c r="K1120" i="2"/>
  <c r="J1120" i="2"/>
  <c r="L1120" i="2"/>
  <c r="J735" i="2"/>
  <c r="O42" i="2"/>
  <c r="I42" i="2"/>
  <c r="L42" i="2"/>
  <c r="K42" i="2"/>
  <c r="O297" i="2"/>
  <c r="N1140" i="2"/>
  <c r="O1142" i="2"/>
  <c r="N910" i="2"/>
  <c r="N727" i="2"/>
  <c r="H727" i="2"/>
  <c r="H522" i="2"/>
  <c r="N611" i="2"/>
  <c r="K522" i="2"/>
  <c r="L309" i="2"/>
  <c r="J230" i="2"/>
  <c r="P230" i="2" s="1"/>
  <c r="J112" i="2"/>
  <c r="P112" i="2" s="1"/>
  <c r="J254" i="2"/>
  <c r="P254" i="2" s="1"/>
  <c r="H36" i="2"/>
  <c r="J297" i="2"/>
  <c r="O1080" i="2"/>
  <c r="P1080" i="2" s="1"/>
  <c r="H1142" i="2"/>
  <c r="J910" i="2"/>
  <c r="P910" i="2" s="1"/>
  <c r="K836" i="2"/>
  <c r="L727" i="2"/>
  <c r="L522" i="2"/>
  <c r="Q522" i="2" s="1"/>
  <c r="L611" i="2"/>
  <c r="J272" i="2"/>
  <c r="P272" i="2" s="1"/>
  <c r="L297" i="2"/>
  <c r="H254" i="2"/>
  <c r="K112" i="2"/>
  <c r="H76" i="2"/>
  <c r="N36" i="2"/>
  <c r="L36" i="2"/>
  <c r="Q36" i="2" s="1"/>
  <c r="J36" i="2"/>
  <c r="P36" i="2" s="1"/>
  <c r="N164" i="2"/>
  <c r="H164" i="2"/>
  <c r="O569" i="2"/>
  <c r="K569" i="2"/>
  <c r="L569" i="2"/>
  <c r="Q569" i="2" s="1"/>
  <c r="J988" i="2"/>
  <c r="P988" i="2" s="1"/>
  <c r="K988" i="2"/>
  <c r="H988" i="2"/>
  <c r="I1089" i="2"/>
  <c r="J1089" i="2"/>
  <c r="K1089" i="2"/>
  <c r="O693" i="2"/>
  <c r="H693" i="2"/>
  <c r="L693" i="2"/>
  <c r="O633" i="2"/>
  <c r="L633" i="2"/>
  <c r="K633" i="2"/>
  <c r="H633" i="2"/>
  <c r="K693" i="2"/>
  <c r="N693" i="2"/>
  <c r="N248" i="2"/>
  <c r="K150" i="2"/>
  <c r="J150" i="2"/>
  <c r="P150" i="2" s="1"/>
  <c r="N64" i="2"/>
  <c r="K439" i="2"/>
  <c r="O439" i="2"/>
  <c r="L158" i="2"/>
  <c r="Q158" i="2" s="1"/>
  <c r="K158" i="2"/>
  <c r="I1074" i="2"/>
  <c r="K1074" i="2"/>
  <c r="L1074" i="2"/>
  <c r="J1074" i="2"/>
  <c r="P1074" i="2" s="1"/>
  <c r="H793" i="2"/>
  <c r="N793" i="2"/>
  <c r="I793" i="2"/>
  <c r="J54" i="2"/>
  <c r="P54" i="2" s="1"/>
  <c r="K54" i="2"/>
  <c r="N54" i="2"/>
  <c r="I54" i="2"/>
  <c r="L54" i="2"/>
  <c r="O717" i="2"/>
  <c r="I717" i="2"/>
  <c r="L717" i="2"/>
  <c r="N717" i="2"/>
  <c r="H717" i="2"/>
  <c r="O1089" i="2"/>
  <c r="O793" i="2"/>
  <c r="N762" i="2"/>
  <c r="J693" i="2"/>
  <c r="P693" i="2" s="1"/>
  <c r="I693" i="2"/>
  <c r="J158" i="2"/>
  <c r="P158" i="2" s="1"/>
  <c r="N887" i="2"/>
  <c r="O887" i="2"/>
  <c r="I887" i="2"/>
  <c r="O683" i="2"/>
  <c r="J683" i="2"/>
  <c r="P683" i="2" s="1"/>
  <c r="K683" i="2"/>
  <c r="H683" i="2"/>
  <c r="N683" i="2"/>
  <c r="I1097" i="2"/>
  <c r="O1097" i="2"/>
  <c r="K1097" i="2"/>
  <c r="J1097" i="2"/>
  <c r="L1175" i="2"/>
  <c r="K1175" i="2"/>
  <c r="I1175" i="2"/>
  <c r="H1175" i="2"/>
  <c r="N1175" i="2"/>
  <c r="K864" i="2"/>
  <c r="J864" i="2"/>
  <c r="P864" i="2" s="1"/>
  <c r="L864" i="2"/>
  <c r="Q864" i="2" s="1"/>
  <c r="N864" i="2"/>
  <c r="L1045" i="2"/>
  <c r="L1140" i="2"/>
  <c r="Q1140" i="2" s="1"/>
  <c r="I1140" i="2"/>
  <c r="J1140" i="2"/>
  <c r="H1140" i="2"/>
  <c r="O1140" i="2"/>
  <c r="M1140" i="2"/>
  <c r="N522" i="2"/>
  <c r="I522" i="2"/>
  <c r="J522" i="2"/>
  <c r="P522" i="2" s="1"/>
  <c r="J633" i="2"/>
  <c r="P633" i="2" s="1"/>
  <c r="K431" i="2"/>
  <c r="L431" i="2"/>
  <c r="Q431" i="2" s="1"/>
  <c r="H158" i="2"/>
  <c r="N604" i="2"/>
  <c r="K604" i="2"/>
  <c r="J762" i="2"/>
  <c r="P762" i="2" s="1"/>
  <c r="I762" i="2"/>
  <c r="L762" i="2"/>
  <c r="L825" i="2"/>
  <c r="J957" i="2"/>
  <c r="P957" i="2" s="1"/>
  <c r="H957" i="2"/>
  <c r="N957" i="2"/>
  <c r="I957" i="2"/>
  <c r="K957" i="2"/>
  <c r="I64" i="2"/>
  <c r="H64" i="2"/>
  <c r="O64" i="2"/>
  <c r="K1134" i="2"/>
  <c r="M1134" i="2"/>
  <c r="N1134" i="2"/>
  <c r="J1134" i="2"/>
  <c r="P1134" i="2" s="1"/>
  <c r="I1134" i="2"/>
  <c r="L1134" i="2"/>
  <c r="O957" i="2"/>
  <c r="J1056" i="2"/>
  <c r="P1056" i="2" s="1"/>
  <c r="N1056" i="2"/>
  <c r="O1056" i="2"/>
  <c r="L236" i="2"/>
  <c r="N633" i="2"/>
  <c r="J1012" i="2"/>
  <c r="P1012" i="2" s="1"/>
  <c r="I1012" i="2"/>
  <c r="O1012" i="2"/>
  <c r="N1012" i="2"/>
  <c r="I12" i="2"/>
  <c r="H12" i="2"/>
  <c r="J12" i="2"/>
  <c r="O12" i="2"/>
  <c r="L12" i="2"/>
  <c r="O961" i="2"/>
  <c r="K961" i="2"/>
  <c r="J961" i="2"/>
  <c r="P961" i="2" s="1"/>
  <c r="N961" i="2"/>
  <c r="I961" i="2"/>
  <c r="J91" i="2"/>
  <c r="P91" i="2" s="1"/>
  <c r="H91" i="2"/>
  <c r="O91" i="2"/>
  <c r="L214" i="2"/>
  <c r="K214" i="2"/>
  <c r="O214" i="2"/>
  <c r="H214" i="2"/>
  <c r="K1102" i="2"/>
  <c r="Q1102" i="2" s="1"/>
  <c r="M1102" i="2"/>
  <c r="N1102" i="2"/>
  <c r="I1102" i="2"/>
  <c r="N1050" i="2"/>
  <c r="K1050" i="2"/>
  <c r="H1050" i="2"/>
  <c r="J1050" i="2"/>
  <c r="P1050" i="2" s="1"/>
  <c r="O1102" i="2"/>
  <c r="L1089" i="2"/>
  <c r="Q1089" i="2" s="1"/>
  <c r="J1102" i="2"/>
  <c r="M1089" i="2"/>
  <c r="I1050" i="2"/>
  <c r="O158" i="2"/>
  <c r="K64" i="2"/>
  <c r="K12" i="2"/>
  <c r="K91" i="2"/>
  <c r="O54" i="2"/>
  <c r="I91" i="2"/>
  <c r="L957" i="2"/>
  <c r="Q957" i="2" s="1"/>
  <c r="H794" i="2"/>
  <c r="L266" i="2"/>
  <c r="O266" i="2"/>
  <c r="I158" i="2"/>
  <c r="O154" i="2"/>
  <c r="K1056" i="2"/>
  <c r="H701" i="2"/>
  <c r="L794" i="2"/>
  <c r="H609" i="2"/>
  <c r="I611" i="2"/>
  <c r="N254" i="2"/>
  <c r="O236" i="2"/>
  <c r="J200" i="2"/>
  <c r="P200" i="2" s="1"/>
  <c r="L254" i="2"/>
  <c r="I701" i="2"/>
  <c r="N112" i="2"/>
  <c r="N1089" i="2"/>
  <c r="H1089" i="2"/>
  <c r="K200" i="2"/>
  <c r="N266" i="2"/>
  <c r="L8" i="2"/>
  <c r="O8" i="2"/>
  <c r="N8" i="2"/>
  <c r="I8" i="2"/>
  <c r="N701" i="2"/>
  <c r="J569" i="2"/>
  <c r="P569" i="2" s="1"/>
  <c r="I254" i="2"/>
  <c r="I1056" i="2"/>
  <c r="L1160" i="2"/>
  <c r="O742" i="2"/>
  <c r="K701" i="2"/>
  <c r="I657" i="2"/>
  <c r="J611" i="2"/>
  <c r="P611" i="2" s="1"/>
  <c r="L528" i="2"/>
  <c r="J439" i="2"/>
  <c r="O611" i="2"/>
  <c r="H611" i="2"/>
  <c r="H256" i="2"/>
  <c r="J256" i="2"/>
  <c r="P256" i="2" s="1"/>
  <c r="I266" i="2"/>
  <c r="O112" i="2"/>
  <c r="J8" i="2"/>
  <c r="P8" i="2" s="1"/>
  <c r="J76" i="2"/>
  <c r="P76" i="2" s="1"/>
  <c r="H8" i="2"/>
  <c r="I112" i="2"/>
  <c r="N158" i="2"/>
  <c r="N358" i="2"/>
  <c r="N1082" i="2"/>
  <c r="I1082" i="2"/>
  <c r="L1082" i="2"/>
  <c r="H973" i="2"/>
  <c r="L595" i="2"/>
  <c r="Q595" i="2" s="1"/>
  <c r="O498" i="2"/>
  <c r="I256" i="2"/>
  <c r="I174" i="2"/>
  <c r="L164" i="2"/>
  <c r="Q164" i="2" s="1"/>
  <c r="M1160" i="2"/>
  <c r="H866" i="2"/>
  <c r="L866" i="2"/>
  <c r="O825" i="2"/>
  <c r="N818" i="2"/>
  <c r="K814" i="2"/>
  <c r="N663" i="2"/>
  <c r="L609" i="2"/>
  <c r="Q609" i="2" s="1"/>
  <c r="L587" i="2"/>
  <c r="I569" i="2"/>
  <c r="O587" i="2"/>
  <c r="I595" i="2"/>
  <c r="H569" i="2"/>
  <c r="O471" i="2"/>
  <c r="O423" i="2"/>
  <c r="O479" i="2"/>
  <c r="L339" i="2"/>
  <c r="O256" i="2"/>
  <c r="O248" i="2"/>
  <c r="I431" i="2"/>
  <c r="J339" i="2"/>
  <c r="J248" i="2"/>
  <c r="P248" i="2" s="1"/>
  <c r="L220" i="2"/>
  <c r="I200" i="2"/>
  <c r="O150" i="2"/>
  <c r="I154" i="2"/>
  <c r="H154" i="2"/>
  <c r="I164" i="2"/>
  <c r="I76" i="2"/>
  <c r="H825" i="2"/>
  <c r="N569" i="2"/>
  <c r="K1160" i="2"/>
  <c r="I1160" i="2"/>
  <c r="M1082" i="2"/>
  <c r="H1023" i="2"/>
  <c r="K1023" i="2"/>
  <c r="N973" i="2"/>
  <c r="H818" i="2"/>
  <c r="J719" i="2"/>
  <c r="P719" i="2" s="1"/>
  <c r="K665" i="2"/>
  <c r="K587" i="2"/>
  <c r="H200" i="2"/>
  <c r="N76" i="2"/>
  <c r="L76" i="2"/>
  <c r="Q76" i="2" s="1"/>
  <c r="O1082" i="2"/>
  <c r="O1160" i="2"/>
  <c r="N1023" i="2"/>
  <c r="N988" i="2"/>
  <c r="K973" i="2"/>
  <c r="L1023" i="2"/>
  <c r="O1023" i="2"/>
  <c r="L988" i="2"/>
  <c r="O988" i="2"/>
  <c r="O866" i="2"/>
  <c r="J1082" i="2"/>
  <c r="H1160" i="2"/>
  <c r="K1082" i="2"/>
  <c r="H1045" i="2"/>
  <c r="I1023" i="2"/>
  <c r="I988" i="2"/>
  <c r="K855" i="2"/>
  <c r="I855" i="2"/>
  <c r="J825" i="2"/>
  <c r="P825" i="2" s="1"/>
  <c r="N836" i="2"/>
  <c r="L814" i="2"/>
  <c r="Q814" i="2" s="1"/>
  <c r="I719" i="2"/>
  <c r="H762" i="2"/>
  <c r="K762" i="2"/>
  <c r="N595" i="2"/>
  <c r="L510" i="2"/>
  <c r="H339" i="2"/>
  <c r="H248" i="2"/>
  <c r="I479" i="2"/>
  <c r="O431" i="2"/>
  <c r="K256" i="2"/>
  <c r="K248" i="2"/>
  <c r="O200" i="2"/>
  <c r="O174" i="2"/>
  <c r="K339" i="2"/>
  <c r="N256" i="2"/>
  <c r="N200" i="2"/>
  <c r="O76" i="2"/>
  <c r="I825" i="2"/>
  <c r="N1043" i="2"/>
  <c r="L657" i="2"/>
  <c r="K266" i="2"/>
  <c r="I236" i="2"/>
  <c r="I742" i="2"/>
  <c r="N742" i="2"/>
  <c r="J742" i="2"/>
  <c r="P742" i="2" s="1"/>
  <c r="N305" i="2"/>
  <c r="O305" i="2"/>
  <c r="J305" i="2"/>
  <c r="O46" i="2"/>
  <c r="J46" i="2"/>
  <c r="P46" i="2" s="1"/>
  <c r="K46" i="2"/>
  <c r="O160" i="2"/>
  <c r="I160" i="2"/>
  <c r="O1208" i="2"/>
  <c r="M1208" i="2"/>
  <c r="I1120" i="2"/>
  <c r="K528" i="2"/>
  <c r="J309" i="2"/>
  <c r="H266" i="2"/>
  <c r="K160" i="2"/>
  <c r="K305" i="2"/>
  <c r="N665" i="2"/>
  <c r="I665" i="2"/>
  <c r="I538" i="2"/>
  <c r="N538" i="2"/>
  <c r="H538" i="2"/>
  <c r="L538" i="2"/>
  <c r="L390" i="2"/>
  <c r="Q390" i="2" s="1"/>
  <c r="I390" i="2"/>
  <c r="N390" i="2"/>
  <c r="H390" i="2"/>
  <c r="O264" i="2"/>
  <c r="I264" i="2"/>
  <c r="N455" i="2"/>
  <c r="L455" i="2"/>
  <c r="Q455" i="2" s="1"/>
  <c r="I455" i="2"/>
  <c r="H455" i="2"/>
  <c r="I1043" i="2"/>
  <c r="H1208" i="2"/>
  <c r="N1120" i="2"/>
  <c r="M1120" i="2"/>
  <c r="J1208" i="2"/>
  <c r="P1208" i="2" s="1"/>
  <c r="I1045" i="2"/>
  <c r="K1045" i="2"/>
  <c r="J1045" i="2"/>
  <c r="P1045" i="2" s="1"/>
  <c r="J866" i="2"/>
  <c r="P866" i="2" s="1"/>
  <c r="K866" i="2"/>
  <c r="O818" i="2"/>
  <c r="L836" i="2"/>
  <c r="O836" i="2"/>
  <c r="I818" i="2"/>
  <c r="L742" i="2"/>
  <c r="L719" i="2"/>
  <c r="K670" i="2"/>
  <c r="J670" i="2"/>
  <c r="P670" i="2" s="1"/>
  <c r="J794" i="2"/>
  <c r="N794" i="2"/>
  <c r="N719" i="2"/>
  <c r="L670" i="2"/>
  <c r="H657" i="2"/>
  <c r="J538" i="2"/>
  <c r="O595" i="2"/>
  <c r="I587" i="2"/>
  <c r="O455" i="2"/>
  <c r="J498" i="2"/>
  <c r="K390" i="2"/>
  <c r="K264" i="2"/>
  <c r="H236" i="2"/>
  <c r="K220" i="2"/>
  <c r="H174" i="2"/>
  <c r="I305" i="2"/>
  <c r="N264" i="2"/>
  <c r="N220" i="2"/>
  <c r="I498" i="2"/>
  <c r="H498" i="2"/>
  <c r="N236" i="2"/>
  <c r="N174" i="2"/>
  <c r="H264" i="2"/>
  <c r="L160" i="2"/>
  <c r="H46" i="2"/>
  <c r="K164" i="2"/>
  <c r="J164" i="2"/>
  <c r="P164" i="2" s="1"/>
  <c r="H1056" i="2"/>
  <c r="L1056" i="2"/>
  <c r="N609" i="2"/>
  <c r="J609" i="2"/>
  <c r="P609" i="2" s="1"/>
  <c r="I609" i="2"/>
  <c r="J814" i="2"/>
  <c r="O663" i="2"/>
  <c r="I663" i="2"/>
  <c r="H663" i="2"/>
  <c r="L663" i="2"/>
  <c r="J479" i="2"/>
  <c r="N479" i="2"/>
  <c r="N350" i="2"/>
  <c r="O350" i="2"/>
  <c r="J350" i="2"/>
  <c r="N154" i="2"/>
  <c r="J154" i="2"/>
  <c r="P154" i="2" s="1"/>
  <c r="O621" i="2"/>
  <c r="I621" i="2"/>
  <c r="H621" i="2"/>
  <c r="L621" i="2"/>
  <c r="N423" i="2"/>
  <c r="L423" i="2"/>
  <c r="Q423" i="2" s="1"/>
  <c r="I423" i="2"/>
  <c r="H423" i="2"/>
  <c r="N218" i="2"/>
  <c r="I218" i="2"/>
  <c r="H218" i="2"/>
  <c r="L218" i="2"/>
  <c r="N138" i="2"/>
  <c r="L138" i="2"/>
  <c r="Q138" i="2" s="1"/>
  <c r="I138" i="2"/>
  <c r="H138" i="2"/>
  <c r="N150" i="2"/>
  <c r="L150" i="2"/>
  <c r="Q150" i="2" s="1"/>
  <c r="I150" i="2"/>
  <c r="H150" i="2"/>
  <c r="N168" i="2"/>
  <c r="L168" i="2"/>
  <c r="Q168" i="2" s="1"/>
  <c r="I168" i="2"/>
  <c r="H168" i="2"/>
  <c r="N528" i="2"/>
  <c r="O528" i="2"/>
  <c r="J528" i="2"/>
  <c r="L1043" i="2"/>
  <c r="H1043" i="2"/>
  <c r="O309" i="2"/>
  <c r="K309" i="2"/>
  <c r="I309" i="2"/>
  <c r="O794" i="2"/>
  <c r="I794" i="2"/>
  <c r="H528" i="2"/>
  <c r="K236" i="2"/>
  <c r="J266" i="2"/>
  <c r="P266" i="2" s="1"/>
  <c r="L1080" i="2"/>
  <c r="I1080" i="2"/>
  <c r="N1080" i="2"/>
  <c r="H1080" i="2"/>
  <c r="M1080" i="2"/>
  <c r="O973" i="2"/>
  <c r="I973" i="2"/>
  <c r="O220" i="2"/>
  <c r="I220" i="2"/>
  <c r="N471" i="2"/>
  <c r="L471" i="2"/>
  <c r="Q471" i="2" s="1"/>
  <c r="I471" i="2"/>
  <c r="H471" i="2"/>
  <c r="N855" i="2"/>
  <c r="L855" i="2"/>
  <c r="O510" i="2"/>
  <c r="K510" i="2"/>
  <c r="I510" i="2"/>
  <c r="N439" i="2"/>
  <c r="L439" i="2"/>
  <c r="Q439" i="2" s="1"/>
  <c r="I439" i="2"/>
  <c r="H439" i="2"/>
  <c r="O1120" i="2"/>
  <c r="K1080" i="2"/>
  <c r="L1208" i="2"/>
  <c r="H1120" i="2"/>
  <c r="O1043" i="2"/>
  <c r="L973" i="2"/>
  <c r="Q973" i="2" s="1"/>
  <c r="O1045" i="2"/>
  <c r="N1045" i="2"/>
  <c r="J855" i="2"/>
  <c r="P855" i="2" s="1"/>
  <c r="N866" i="2"/>
  <c r="I836" i="2"/>
  <c r="L818" i="2"/>
  <c r="Q818" i="2" s="1"/>
  <c r="J818" i="2"/>
  <c r="K742" i="2"/>
  <c r="J665" i="2"/>
  <c r="P665" i="2" s="1"/>
  <c r="K719" i="2"/>
  <c r="N657" i="2"/>
  <c r="I670" i="2"/>
  <c r="K794" i="2"/>
  <c r="H719" i="2"/>
  <c r="H670" i="2"/>
  <c r="H587" i="2"/>
  <c r="K538" i="2"/>
  <c r="N510" i="2"/>
  <c r="J471" i="2"/>
  <c r="H595" i="2"/>
  <c r="J587" i="2"/>
  <c r="H510" i="2"/>
  <c r="K455" i="2"/>
  <c r="O390" i="2"/>
  <c r="L305" i="2"/>
  <c r="Q305" i="2" s="1"/>
  <c r="J264" i="2"/>
  <c r="P264" i="2" s="1"/>
  <c r="J220" i="2"/>
  <c r="P220" i="2" s="1"/>
  <c r="L498" i="2"/>
  <c r="J236" i="2"/>
  <c r="P236" i="2" s="1"/>
  <c r="J174" i="2"/>
  <c r="P174" i="2" s="1"/>
  <c r="H309" i="2"/>
  <c r="H160" i="2"/>
  <c r="N46" i="2"/>
  <c r="L46" i="2"/>
  <c r="Q46" i="2" s="1"/>
  <c r="O164" i="2"/>
  <c r="N709" i="2"/>
  <c r="J709" i="2"/>
  <c r="P709" i="2" s="1"/>
  <c r="O709" i="2"/>
  <c r="H709" i="2"/>
  <c r="O677" i="2"/>
  <c r="L677" i="2"/>
  <c r="Q677" i="2" s="1"/>
  <c r="I677" i="2"/>
  <c r="H677" i="2"/>
  <c r="J447" i="2"/>
  <c r="K447" i="2"/>
  <c r="N491" i="2"/>
  <c r="L491" i="2"/>
  <c r="Q491" i="2" s="1"/>
  <c r="I491" i="2"/>
  <c r="H491" i="2"/>
  <c r="N230" i="2"/>
  <c r="L230" i="2"/>
  <c r="Q230" i="2" s="1"/>
  <c r="I230" i="2"/>
  <c r="H230" i="2"/>
  <c r="J42" i="2"/>
  <c r="P42" i="2" s="1"/>
  <c r="N42" i="2"/>
  <c r="N272" i="2"/>
  <c r="L272" i="2"/>
  <c r="I272" i="2"/>
  <c r="H272" i="2"/>
  <c r="O10" i="2"/>
  <c r="I10" i="2"/>
  <c r="K10" i="2"/>
  <c r="O604" i="2"/>
  <c r="I604" i="2"/>
  <c r="H604" i="2"/>
  <c r="L604" i="2"/>
  <c r="Q604" i="2" s="1"/>
  <c r="N1138" i="2"/>
  <c r="J1138" i="2"/>
  <c r="M1138" i="2"/>
  <c r="I1138" i="2"/>
  <c r="L1138" i="2"/>
  <c r="K1138" i="2"/>
  <c r="H1138" i="2"/>
  <c r="O1138" i="2"/>
  <c r="N903" i="2"/>
  <c r="J903" i="2"/>
  <c r="P903" i="2" s="1"/>
  <c r="I903" i="2"/>
  <c r="O903" i="2"/>
  <c r="L903" i="2"/>
  <c r="K903" i="2"/>
  <c r="H903" i="2"/>
  <c r="N787" i="2"/>
  <c r="J787" i="2"/>
  <c r="K787" i="2"/>
  <c r="I787" i="2"/>
  <c r="O787" i="2"/>
  <c r="H787" i="2"/>
  <c r="L787" i="2"/>
  <c r="Q787" i="2" s="1"/>
  <c r="I758" i="2"/>
  <c r="O758" i="2"/>
  <c r="K758" i="2"/>
  <c r="N758" i="2"/>
  <c r="J758" i="2"/>
  <c r="L758" i="2"/>
  <c r="H758" i="2"/>
  <c r="I748" i="2"/>
  <c r="N748" i="2"/>
  <c r="J748" i="2"/>
  <c r="O748" i="2"/>
  <c r="L748" i="2"/>
  <c r="K748" i="2"/>
  <c r="H748" i="2"/>
  <c r="I738" i="2"/>
  <c r="N738" i="2"/>
  <c r="J738" i="2"/>
  <c r="O738" i="2"/>
  <c r="L738" i="2"/>
  <c r="K738" i="2"/>
  <c r="H738" i="2"/>
  <c r="L764" i="2"/>
  <c r="H764" i="2"/>
  <c r="N764" i="2"/>
  <c r="J764" i="2"/>
  <c r="I764" i="2"/>
  <c r="O764" i="2"/>
  <c r="K764" i="2"/>
  <c r="N620" i="2"/>
  <c r="J620" i="2"/>
  <c r="P620" i="2" s="1"/>
  <c r="I620" i="2"/>
  <c r="O620" i="2"/>
  <c r="L620" i="2"/>
  <c r="Q620" i="2" s="1"/>
  <c r="K620" i="2"/>
  <c r="H620" i="2"/>
  <c r="L651" i="2"/>
  <c r="H651" i="2"/>
  <c r="N651" i="2"/>
  <c r="J651" i="2"/>
  <c r="P651" i="2" s="1"/>
  <c r="I651" i="2"/>
  <c r="O651" i="2"/>
  <c r="K651" i="2"/>
  <c r="I555" i="2"/>
  <c r="O555" i="2"/>
  <c r="J555" i="2"/>
  <c r="N555" i="2"/>
  <c r="H555" i="2"/>
  <c r="L555" i="2"/>
  <c r="Q555" i="2" s="1"/>
  <c r="K555" i="2"/>
  <c r="L516" i="2"/>
  <c r="H516" i="2"/>
  <c r="O516" i="2"/>
  <c r="J516" i="2"/>
  <c r="N516" i="2"/>
  <c r="I516" i="2"/>
  <c r="K516" i="2"/>
  <c r="I366" i="2"/>
  <c r="O366" i="2"/>
  <c r="J366" i="2"/>
  <c r="N366" i="2"/>
  <c r="H366" i="2"/>
  <c r="L366" i="2"/>
  <c r="Q366" i="2" s="1"/>
  <c r="K366" i="2"/>
  <c r="L315" i="2"/>
  <c r="H315" i="2"/>
  <c r="O315" i="2"/>
  <c r="J315" i="2"/>
  <c r="N315" i="2"/>
  <c r="I315" i="2"/>
  <c r="K315" i="2"/>
  <c r="I270" i="2"/>
  <c r="L270" i="2"/>
  <c r="H270" i="2"/>
  <c r="O270" i="2"/>
  <c r="K270" i="2"/>
  <c r="N270" i="2"/>
  <c r="J270" i="2"/>
  <c r="P270" i="2" s="1"/>
  <c r="I228" i="2"/>
  <c r="L228" i="2"/>
  <c r="H228" i="2"/>
  <c r="O228" i="2"/>
  <c r="K228" i="2"/>
  <c r="N228" i="2"/>
  <c r="J228" i="2"/>
  <c r="P228" i="2" s="1"/>
  <c r="I156" i="2"/>
  <c r="L156" i="2"/>
  <c r="H156" i="2"/>
  <c r="N156" i="2"/>
  <c r="J156" i="2"/>
  <c r="P156" i="2" s="1"/>
  <c r="O156" i="2"/>
  <c r="K156" i="2"/>
  <c r="I166" i="2"/>
  <c r="L166" i="2"/>
  <c r="H166" i="2"/>
  <c r="N166" i="2"/>
  <c r="J166" i="2"/>
  <c r="P166" i="2" s="1"/>
  <c r="K166" i="2"/>
  <c r="O166" i="2"/>
  <c r="I144" i="2"/>
  <c r="N144" i="2"/>
  <c r="J144" i="2"/>
  <c r="P144" i="2" s="1"/>
  <c r="H144" i="2"/>
  <c r="O144" i="2"/>
  <c r="L144" i="2"/>
  <c r="K144" i="2"/>
  <c r="I97" i="2"/>
  <c r="N97" i="2"/>
  <c r="J97" i="2"/>
  <c r="P97" i="2" s="1"/>
  <c r="H97" i="2"/>
  <c r="O97" i="2"/>
  <c r="L97" i="2"/>
  <c r="K97" i="2"/>
  <c r="I20" i="2"/>
  <c r="N20" i="2"/>
  <c r="J20" i="2"/>
  <c r="H20" i="2"/>
  <c r="O20" i="2"/>
  <c r="L20" i="2"/>
  <c r="Q20" i="2" s="1"/>
  <c r="K20" i="2"/>
  <c r="L104" i="2"/>
  <c r="Q104" i="2" s="1"/>
  <c r="H104" i="2"/>
  <c r="I104" i="2"/>
  <c r="J104" i="2"/>
  <c r="P104" i="2" s="1"/>
  <c r="O104" i="2"/>
  <c r="N104" i="2"/>
  <c r="K104" i="2"/>
  <c r="L67" i="2"/>
  <c r="Q67" i="2" s="1"/>
  <c r="H67" i="2"/>
  <c r="I67" i="2"/>
  <c r="J67" i="2"/>
  <c r="P67" i="2" s="1"/>
  <c r="O67" i="2"/>
  <c r="N67" i="2"/>
  <c r="K67" i="2"/>
  <c r="I26" i="2"/>
  <c r="L26" i="2"/>
  <c r="H26" i="2"/>
  <c r="J26" i="2"/>
  <c r="O26" i="2"/>
  <c r="N26" i="2"/>
  <c r="K26" i="2"/>
  <c r="N1216" i="2"/>
  <c r="J1216" i="2"/>
  <c r="M1216" i="2"/>
  <c r="I1216" i="2"/>
  <c r="L1216" i="2"/>
  <c r="H1216" i="2"/>
  <c r="K1216" i="2"/>
  <c r="O1216" i="2"/>
  <c r="N1122" i="2"/>
  <c r="J1122" i="2"/>
  <c r="M1122" i="2"/>
  <c r="I1122" i="2"/>
  <c r="L1122" i="2"/>
  <c r="K1122" i="2"/>
  <c r="H1122" i="2"/>
  <c r="O1122" i="2"/>
  <c r="L1069" i="2"/>
  <c r="H1069" i="2"/>
  <c r="N1069" i="2"/>
  <c r="J1069" i="2"/>
  <c r="P1069" i="2" s="1"/>
  <c r="I1069" i="2"/>
  <c r="O1069" i="2"/>
  <c r="K1069" i="2"/>
  <c r="I918" i="2"/>
  <c r="L918" i="2"/>
  <c r="Q918" i="2" s="1"/>
  <c r="H918" i="2"/>
  <c r="O918" i="2"/>
  <c r="N918" i="2"/>
  <c r="K918" i="2"/>
  <c r="J918" i="2"/>
  <c r="P918" i="2" s="1"/>
  <c r="N893" i="2"/>
  <c r="J893" i="2"/>
  <c r="P893" i="2" s="1"/>
  <c r="I893" i="2"/>
  <c r="H893" i="2"/>
  <c r="O893" i="2"/>
  <c r="L893" i="2"/>
  <c r="Q893" i="2" s="1"/>
  <c r="K893" i="2"/>
  <c r="I876" i="2"/>
  <c r="L876" i="2"/>
  <c r="K876" i="2"/>
  <c r="O876" i="2"/>
  <c r="J876" i="2"/>
  <c r="P876" i="2" s="1"/>
  <c r="N876" i="2"/>
  <c r="H876" i="2"/>
  <c r="N962" i="2"/>
  <c r="J962" i="2"/>
  <c r="P962" i="2" s="1"/>
  <c r="I962" i="2"/>
  <c r="L962" i="2"/>
  <c r="H962" i="2"/>
  <c r="O962" i="2"/>
  <c r="K962" i="2"/>
  <c r="N921" i="2"/>
  <c r="J921" i="2"/>
  <c r="P921" i="2" s="1"/>
  <c r="I921" i="2"/>
  <c r="L921" i="2"/>
  <c r="K921" i="2"/>
  <c r="H921" i="2"/>
  <c r="O921" i="2"/>
  <c r="I800" i="2"/>
  <c r="N800" i="2"/>
  <c r="H800" i="2"/>
  <c r="J800" i="2"/>
  <c r="O800" i="2"/>
  <c r="L800" i="2"/>
  <c r="Q800" i="2" s="1"/>
  <c r="K800" i="2"/>
  <c r="L756" i="2"/>
  <c r="H756" i="2"/>
  <c r="N756" i="2"/>
  <c r="J756" i="2"/>
  <c r="I756" i="2"/>
  <c r="O756" i="2"/>
  <c r="K756" i="2"/>
  <c r="L737" i="2"/>
  <c r="H737" i="2"/>
  <c r="I737" i="2"/>
  <c r="J737" i="2"/>
  <c r="O737" i="2"/>
  <c r="N737" i="2"/>
  <c r="K737" i="2"/>
  <c r="N603" i="2"/>
  <c r="J603" i="2"/>
  <c r="I603" i="2"/>
  <c r="H603" i="2"/>
  <c r="O603" i="2"/>
  <c r="L603" i="2"/>
  <c r="Q603" i="2" s="1"/>
  <c r="K603" i="2"/>
  <c r="L539" i="2"/>
  <c r="H539" i="2"/>
  <c r="O539" i="2"/>
  <c r="J539" i="2"/>
  <c r="N539" i="2"/>
  <c r="I539" i="2"/>
  <c r="K539" i="2"/>
  <c r="L463" i="2"/>
  <c r="Q463" i="2" s="1"/>
  <c r="H463" i="2"/>
  <c r="I463" i="2"/>
  <c r="N463" i="2"/>
  <c r="K463" i="2"/>
  <c r="J463" i="2"/>
  <c r="O463" i="2"/>
  <c r="I433" i="2"/>
  <c r="N433" i="2"/>
  <c r="J433" i="2"/>
  <c r="O433" i="2"/>
  <c r="L433" i="2"/>
  <c r="K433" i="2"/>
  <c r="H433" i="2"/>
  <c r="L415" i="2"/>
  <c r="Q415" i="2" s="1"/>
  <c r="H415" i="2"/>
  <c r="I415" i="2"/>
  <c r="K415" i="2"/>
  <c r="J415" i="2"/>
  <c r="O415" i="2"/>
  <c r="N415" i="2"/>
  <c r="L360" i="2"/>
  <c r="H360" i="2"/>
  <c r="O360" i="2"/>
  <c r="J360" i="2"/>
  <c r="N360" i="2"/>
  <c r="I360" i="2"/>
  <c r="K360" i="2"/>
  <c r="I282" i="2"/>
  <c r="L282" i="2"/>
  <c r="H282" i="2"/>
  <c r="O282" i="2"/>
  <c r="K282" i="2"/>
  <c r="N282" i="2"/>
  <c r="J282" i="2"/>
  <c r="P282" i="2" s="1"/>
  <c r="I238" i="2"/>
  <c r="L238" i="2"/>
  <c r="H238" i="2"/>
  <c r="O238" i="2"/>
  <c r="K238" i="2"/>
  <c r="N238" i="2"/>
  <c r="J238" i="2"/>
  <c r="P238" i="2" s="1"/>
  <c r="L134" i="2"/>
  <c r="Q134" i="2" s="1"/>
  <c r="H134" i="2"/>
  <c r="I134" i="2"/>
  <c r="N134" i="2"/>
  <c r="K134" i="2"/>
  <c r="J134" i="2"/>
  <c r="P134" i="2" s="1"/>
  <c r="O134" i="2"/>
  <c r="I110" i="2"/>
  <c r="N110" i="2"/>
  <c r="J110" i="2"/>
  <c r="P110" i="2" s="1"/>
  <c r="O110" i="2"/>
  <c r="L110" i="2"/>
  <c r="Q110" i="2" s="1"/>
  <c r="K110" i="2"/>
  <c r="H110" i="2"/>
  <c r="I68" i="2"/>
  <c r="N68" i="2"/>
  <c r="J68" i="2"/>
  <c r="P68" i="2" s="1"/>
  <c r="O68" i="2"/>
  <c r="L68" i="2"/>
  <c r="K68" i="2"/>
  <c r="H68" i="2"/>
  <c r="N28" i="2"/>
  <c r="J28" i="2"/>
  <c r="I28" i="2"/>
  <c r="O28" i="2"/>
  <c r="L28" i="2"/>
  <c r="Q28" i="2" s="1"/>
  <c r="K28" i="2"/>
  <c r="H28" i="2"/>
  <c r="I58" i="2"/>
  <c r="N58" i="2"/>
  <c r="J58" i="2"/>
  <c r="P58" i="2" s="1"/>
  <c r="H58" i="2"/>
  <c r="O58" i="2"/>
  <c r="L58" i="2"/>
  <c r="K58" i="2"/>
  <c r="I136" i="2"/>
  <c r="N136" i="2"/>
  <c r="J136" i="2"/>
  <c r="P136" i="2" s="1"/>
  <c r="K136" i="2"/>
  <c r="H136" i="2"/>
  <c r="O136" i="2"/>
  <c r="L136" i="2"/>
  <c r="I87" i="2"/>
  <c r="N87" i="2"/>
  <c r="J87" i="2"/>
  <c r="P87" i="2" s="1"/>
  <c r="K87" i="2"/>
  <c r="H87" i="2"/>
  <c r="O87" i="2"/>
  <c r="L87" i="2"/>
  <c r="I48" i="2"/>
  <c r="N48" i="2"/>
  <c r="J48" i="2"/>
  <c r="P48" i="2" s="1"/>
  <c r="K48" i="2"/>
  <c r="H48" i="2"/>
  <c r="O48" i="2"/>
  <c r="L48" i="2"/>
  <c r="L142" i="2"/>
  <c r="Q142" i="2" s="1"/>
  <c r="H142" i="2"/>
  <c r="I142" i="2"/>
  <c r="K142" i="2"/>
  <c r="J142" i="2"/>
  <c r="P142" i="2" s="1"/>
  <c r="O142" i="2"/>
  <c r="N142" i="2"/>
  <c r="I78" i="2"/>
  <c r="N78" i="2"/>
  <c r="J78" i="2"/>
  <c r="P78" i="2" s="1"/>
  <c r="L78" i="2"/>
  <c r="K78" i="2"/>
  <c r="H78" i="2"/>
  <c r="O78" i="2"/>
  <c r="L56" i="2"/>
  <c r="Q56" i="2" s="1"/>
  <c r="H56" i="2"/>
  <c r="I56" i="2"/>
  <c r="K56" i="2"/>
  <c r="J56" i="2"/>
  <c r="P56" i="2" s="1"/>
  <c r="O56" i="2"/>
  <c r="N56" i="2"/>
  <c r="N1104" i="2"/>
  <c r="J1104" i="2"/>
  <c r="M1104" i="2"/>
  <c r="I1104" i="2"/>
  <c r="L1104" i="2"/>
  <c r="K1104" i="2"/>
  <c r="H1104" i="2"/>
  <c r="O1104" i="2"/>
  <c r="N941" i="2"/>
  <c r="J941" i="2"/>
  <c r="P941" i="2" s="1"/>
  <c r="I941" i="2"/>
  <c r="L941" i="2"/>
  <c r="H941" i="2"/>
  <c r="O941" i="2"/>
  <c r="K941" i="2"/>
  <c r="N834" i="2"/>
  <c r="J834" i="2"/>
  <c r="P834" i="2" s="1"/>
  <c r="K834" i="2"/>
  <c r="L834" i="2"/>
  <c r="Q834" i="2" s="1"/>
  <c r="I834" i="2"/>
  <c r="O834" i="2"/>
  <c r="H834" i="2"/>
  <c r="N853" i="2"/>
  <c r="J853" i="2"/>
  <c r="P853" i="2" s="1"/>
  <c r="K853" i="2"/>
  <c r="O853" i="2"/>
  <c r="I853" i="2"/>
  <c r="H853" i="2"/>
  <c r="L853" i="2"/>
  <c r="Q853" i="2" s="1"/>
  <c r="L849" i="2"/>
  <c r="Q849" i="2" s="1"/>
  <c r="H849" i="2"/>
  <c r="K849" i="2"/>
  <c r="O849" i="2"/>
  <c r="J849" i="2"/>
  <c r="P849" i="2" s="1"/>
  <c r="I849" i="2"/>
  <c r="N849" i="2"/>
  <c r="L816" i="2"/>
  <c r="H816" i="2"/>
  <c r="N816" i="2"/>
  <c r="I816" i="2"/>
  <c r="K816" i="2"/>
  <c r="J816" i="2"/>
  <c r="O816" i="2"/>
  <c r="I782" i="2"/>
  <c r="O782" i="2"/>
  <c r="J782" i="2"/>
  <c r="N782" i="2"/>
  <c r="H782" i="2"/>
  <c r="L782" i="2"/>
  <c r="Q782" i="2" s="1"/>
  <c r="K782" i="2"/>
  <c r="I596" i="2"/>
  <c r="L596" i="2"/>
  <c r="H596" i="2"/>
  <c r="K596" i="2"/>
  <c r="J596" i="2"/>
  <c r="O596" i="2"/>
  <c r="N596" i="2"/>
  <c r="I581" i="2"/>
  <c r="O581" i="2"/>
  <c r="J581" i="2"/>
  <c r="N581" i="2"/>
  <c r="H581" i="2"/>
  <c r="L581" i="2"/>
  <c r="K581" i="2"/>
  <c r="L398" i="2"/>
  <c r="Q398" i="2" s="1"/>
  <c r="H398" i="2"/>
  <c r="I398" i="2"/>
  <c r="N398" i="2"/>
  <c r="K398" i="2"/>
  <c r="J398" i="2"/>
  <c r="O398" i="2"/>
  <c r="I417" i="2"/>
  <c r="N417" i="2"/>
  <c r="J417" i="2"/>
  <c r="H417" i="2"/>
  <c r="O417" i="2"/>
  <c r="L417" i="2"/>
  <c r="K417" i="2"/>
  <c r="I500" i="2"/>
  <c r="L500" i="2"/>
  <c r="H500" i="2"/>
  <c r="N500" i="2"/>
  <c r="J500" i="2"/>
  <c r="O500" i="2"/>
  <c r="K500" i="2"/>
  <c r="I465" i="2"/>
  <c r="N465" i="2"/>
  <c r="J465" i="2"/>
  <c r="K465" i="2"/>
  <c r="H465" i="2"/>
  <c r="O465" i="2"/>
  <c r="L465" i="2"/>
  <c r="I400" i="2"/>
  <c r="N400" i="2"/>
  <c r="J400" i="2"/>
  <c r="K400" i="2"/>
  <c r="H400" i="2"/>
  <c r="O400" i="2"/>
  <c r="L400" i="2"/>
  <c r="I449" i="2"/>
  <c r="N449" i="2"/>
  <c r="J449" i="2"/>
  <c r="L449" i="2"/>
  <c r="K449" i="2"/>
  <c r="H449" i="2"/>
  <c r="O449" i="2"/>
  <c r="O392" i="2"/>
  <c r="L392" i="2"/>
  <c r="H392" i="2"/>
  <c r="J392" i="2"/>
  <c r="N392" i="2"/>
  <c r="I392" i="2"/>
  <c r="K392" i="2"/>
  <c r="I292" i="2"/>
  <c r="L292" i="2"/>
  <c r="H292" i="2"/>
  <c r="O292" i="2"/>
  <c r="K292" i="2"/>
  <c r="N292" i="2"/>
  <c r="J292" i="2"/>
  <c r="I250" i="2"/>
  <c r="L250" i="2"/>
  <c r="H250" i="2"/>
  <c r="O250" i="2"/>
  <c r="K250" i="2"/>
  <c r="N250" i="2"/>
  <c r="J250" i="2"/>
  <c r="P250" i="2" s="1"/>
  <c r="I202" i="2"/>
  <c r="L202" i="2"/>
  <c r="H202" i="2"/>
  <c r="O202" i="2"/>
  <c r="K202" i="2"/>
  <c r="N202" i="2"/>
  <c r="J202" i="2"/>
  <c r="P202" i="2" s="1"/>
  <c r="N1240" i="2"/>
  <c r="J1240" i="2"/>
  <c r="M1240" i="2"/>
  <c r="I1240" i="2"/>
  <c r="L1240" i="2"/>
  <c r="Q1240" i="2" s="1"/>
  <c r="H1240" i="2"/>
  <c r="K1240" i="2"/>
  <c r="O1240" i="2"/>
  <c r="N1173" i="2"/>
  <c r="J1173" i="2"/>
  <c r="M1173" i="2"/>
  <c r="I1173" i="2"/>
  <c r="L1173" i="2"/>
  <c r="H1173" i="2"/>
  <c r="K1173" i="2"/>
  <c r="O1173" i="2"/>
  <c r="N1157" i="2"/>
  <c r="J1157" i="2"/>
  <c r="M1157" i="2"/>
  <c r="I1157" i="2"/>
  <c r="L1157" i="2"/>
  <c r="K1157" i="2"/>
  <c r="H1157" i="2"/>
  <c r="O1157" i="2"/>
  <c r="L1054" i="2"/>
  <c r="H1054" i="2"/>
  <c r="N1054" i="2"/>
  <c r="J1054" i="2"/>
  <c r="P1054" i="2" s="1"/>
  <c r="I1054" i="2"/>
  <c r="O1054" i="2"/>
  <c r="K1054" i="2"/>
  <c r="I840" i="2"/>
  <c r="N840" i="2"/>
  <c r="H840" i="2"/>
  <c r="L840" i="2"/>
  <c r="K840" i="2"/>
  <c r="J840" i="2"/>
  <c r="P840" i="2" s="1"/>
  <c r="O840" i="2"/>
  <c r="I851" i="2"/>
  <c r="K851" i="2"/>
  <c r="O851" i="2"/>
  <c r="J851" i="2"/>
  <c r="P851" i="2" s="1"/>
  <c r="H851" i="2"/>
  <c r="N851" i="2"/>
  <c r="L851" i="2"/>
  <c r="N812" i="2"/>
  <c r="J812" i="2"/>
  <c r="K812" i="2"/>
  <c r="O812" i="2"/>
  <c r="H812" i="2"/>
  <c r="L812" i="2"/>
  <c r="I812" i="2"/>
  <c r="I829" i="2"/>
  <c r="K829" i="2"/>
  <c r="J829" i="2"/>
  <c r="P829" i="2" s="1"/>
  <c r="O829" i="2"/>
  <c r="H829" i="2"/>
  <c r="N829" i="2"/>
  <c r="L829" i="2"/>
  <c r="I810" i="2"/>
  <c r="K810" i="2"/>
  <c r="L810" i="2"/>
  <c r="Q810" i="2" s="1"/>
  <c r="J810" i="2"/>
  <c r="O810" i="2"/>
  <c r="H810" i="2"/>
  <c r="N810" i="2"/>
  <c r="L776" i="2"/>
  <c r="H776" i="2"/>
  <c r="O776" i="2"/>
  <c r="J776" i="2"/>
  <c r="N776" i="2"/>
  <c r="I776" i="2"/>
  <c r="K776" i="2"/>
  <c r="I766" i="2"/>
  <c r="L766" i="2"/>
  <c r="O766" i="2"/>
  <c r="K766" i="2"/>
  <c r="N766" i="2"/>
  <c r="J766" i="2"/>
  <c r="H766" i="2"/>
  <c r="I729" i="2"/>
  <c r="N729" i="2"/>
  <c r="J729" i="2"/>
  <c r="O729" i="2"/>
  <c r="L729" i="2"/>
  <c r="K729" i="2"/>
  <c r="H729" i="2"/>
  <c r="L746" i="2"/>
  <c r="H746" i="2"/>
  <c r="I746" i="2"/>
  <c r="J746" i="2"/>
  <c r="O746" i="2"/>
  <c r="N746" i="2"/>
  <c r="K746" i="2"/>
  <c r="L639" i="2"/>
  <c r="H639" i="2"/>
  <c r="N639" i="2"/>
  <c r="J639" i="2"/>
  <c r="P639" i="2" s="1"/>
  <c r="I639" i="2"/>
  <c r="K639" i="2"/>
  <c r="O639" i="2"/>
  <c r="L580" i="2"/>
  <c r="Q580" i="2" s="1"/>
  <c r="H580" i="2"/>
  <c r="O580" i="2"/>
  <c r="J580" i="2"/>
  <c r="N580" i="2"/>
  <c r="I580" i="2"/>
  <c r="K580" i="2"/>
  <c r="I518" i="2"/>
  <c r="O518" i="2"/>
  <c r="J518" i="2"/>
  <c r="N518" i="2"/>
  <c r="H518" i="2"/>
  <c r="L518" i="2"/>
  <c r="K518" i="2"/>
  <c r="I481" i="2"/>
  <c r="L481" i="2"/>
  <c r="H481" i="2"/>
  <c r="N481" i="2"/>
  <c r="J481" i="2"/>
  <c r="K481" i="2"/>
  <c r="O481" i="2"/>
  <c r="I317" i="2"/>
  <c r="O317" i="2"/>
  <c r="J317" i="2"/>
  <c r="N317" i="2"/>
  <c r="H317" i="2"/>
  <c r="L317" i="2"/>
  <c r="K317" i="2"/>
  <c r="I303" i="2"/>
  <c r="L303" i="2"/>
  <c r="H303" i="2"/>
  <c r="O303" i="2"/>
  <c r="K303" i="2"/>
  <c r="N303" i="2"/>
  <c r="J303" i="2"/>
  <c r="I260" i="2"/>
  <c r="L260" i="2"/>
  <c r="H260" i="2"/>
  <c r="O260" i="2"/>
  <c r="K260" i="2"/>
  <c r="N260" i="2"/>
  <c r="J260" i="2"/>
  <c r="P260" i="2" s="1"/>
  <c r="I216" i="2"/>
  <c r="L216" i="2"/>
  <c r="H216" i="2"/>
  <c r="O216" i="2"/>
  <c r="K216" i="2"/>
  <c r="N216" i="2"/>
  <c r="J216" i="2"/>
  <c r="P216" i="2" s="1"/>
  <c r="I124" i="2"/>
  <c r="N124" i="2"/>
  <c r="J124" i="2"/>
  <c r="P124" i="2" s="1"/>
  <c r="L124" i="2"/>
  <c r="Q124" i="2" s="1"/>
  <c r="K124" i="2"/>
  <c r="H124" i="2"/>
  <c r="O124" i="2"/>
  <c r="L95" i="2"/>
  <c r="Q95" i="2" s="1"/>
  <c r="H95" i="2"/>
  <c r="I95" i="2"/>
  <c r="K95" i="2"/>
  <c r="J95" i="2"/>
  <c r="P95" i="2" s="1"/>
  <c r="O95" i="2"/>
  <c r="N95" i="2"/>
  <c r="I38" i="2"/>
  <c r="N38" i="2"/>
  <c r="J38" i="2"/>
  <c r="P38" i="2" s="1"/>
  <c r="L38" i="2"/>
  <c r="K38" i="2"/>
  <c r="H38" i="2"/>
  <c r="O38" i="2"/>
  <c r="L16" i="2"/>
  <c r="H16" i="2"/>
  <c r="I16" i="2"/>
  <c r="K16" i="2"/>
  <c r="J16" i="2"/>
  <c r="O16" i="2"/>
  <c r="N16" i="2"/>
  <c r="H28" i="11"/>
  <c r="K28" i="11"/>
  <c r="I28" i="11"/>
  <c r="I120" i="11"/>
  <c r="N120" i="11"/>
  <c r="J94" i="11"/>
  <c r="I94" i="11"/>
  <c r="N30" i="11"/>
  <c r="L30" i="11"/>
  <c r="J30" i="11"/>
  <c r="O94" i="11"/>
  <c r="K94" i="11"/>
  <c r="K90" i="11"/>
  <c r="M90" i="11"/>
  <c r="I90" i="11"/>
  <c r="N56" i="11"/>
  <c r="H122" i="11"/>
  <c r="O122" i="11"/>
  <c r="N122" i="11"/>
  <c r="H90" i="11"/>
  <c r="L94" i="11"/>
  <c r="J120" i="11"/>
  <c r="O120" i="11"/>
  <c r="N90" i="11"/>
  <c r="L42" i="11"/>
  <c r="K122" i="11"/>
  <c r="J118" i="11"/>
  <c r="J122" i="11"/>
  <c r="L120" i="11"/>
  <c r="O90" i="11"/>
  <c r="H30" i="11"/>
  <c r="N94" i="11"/>
  <c r="K120" i="11"/>
  <c r="J90" i="11"/>
  <c r="M54" i="11"/>
  <c r="I116" i="11"/>
  <c r="L138" i="11"/>
  <c r="K143" i="11"/>
  <c r="O96" i="11"/>
  <c r="L56" i="11"/>
  <c r="J56" i="11"/>
  <c r="J71" i="11"/>
  <c r="K54" i="11"/>
  <c r="H42" i="11"/>
  <c r="H66" i="11"/>
  <c r="O66" i="11"/>
  <c r="O42" i="11"/>
  <c r="N42" i="11"/>
  <c r="H96" i="11"/>
  <c r="O138" i="11"/>
  <c r="I66" i="11"/>
  <c r="L66" i="11"/>
  <c r="I143" i="11"/>
  <c r="N96" i="11"/>
  <c r="I138" i="11"/>
  <c r="K116" i="11"/>
  <c r="O56" i="11"/>
  <c r="I42" i="11"/>
  <c r="N66" i="11"/>
  <c r="K66" i="11"/>
  <c r="K42" i="11"/>
  <c r="J42" i="11"/>
  <c r="K138" i="11"/>
  <c r="I71" i="11"/>
  <c r="I56" i="11"/>
  <c r="N138" i="11"/>
  <c r="K56" i="11"/>
  <c r="N54" i="11"/>
  <c r="H138" i="11"/>
  <c r="M71" i="11"/>
  <c r="H56" i="11"/>
  <c r="N116" i="11"/>
  <c r="I122" i="11"/>
  <c r="H143" i="11"/>
  <c r="L133" i="11"/>
  <c r="H116" i="11"/>
  <c r="O116" i="11"/>
  <c r="H94" i="11"/>
  <c r="L75" i="11"/>
  <c r="J138" i="11"/>
  <c r="J75" i="11"/>
  <c r="J116" i="11"/>
  <c r="M116" i="11"/>
  <c r="O73" i="11"/>
  <c r="H73" i="11"/>
  <c r="L73" i="11"/>
  <c r="I75" i="11"/>
  <c r="H75" i="11"/>
  <c r="M73" i="11"/>
  <c r="H118" i="11"/>
  <c r="K118" i="11"/>
  <c r="H71" i="11"/>
  <c r="O71" i="11"/>
  <c r="K75" i="11"/>
  <c r="J73" i="11"/>
  <c r="I73" i="11"/>
  <c r="O54" i="11"/>
  <c r="L54" i="11"/>
  <c r="H54" i="11"/>
  <c r="O118" i="11"/>
  <c r="O75" i="11"/>
  <c r="N73" i="11"/>
  <c r="N118" i="11"/>
  <c r="I118" i="11"/>
  <c r="K71" i="11"/>
  <c r="N75" i="11"/>
  <c r="N71" i="11"/>
  <c r="K73" i="11"/>
  <c r="L10" i="11"/>
  <c r="K96" i="11"/>
  <c r="M133" i="11"/>
  <c r="J10" i="11"/>
  <c r="K133" i="11"/>
  <c r="I96" i="11"/>
  <c r="L96" i="11"/>
  <c r="N133" i="11"/>
  <c r="I133" i="11"/>
  <c r="H133" i="11"/>
  <c r="N143" i="11"/>
  <c r="L143" i="11"/>
  <c r="J143" i="11"/>
  <c r="O10" i="11"/>
  <c r="H10" i="11"/>
  <c r="N10" i="11"/>
  <c r="I10" i="11"/>
  <c r="K10" i="11"/>
  <c r="F62" i="14"/>
  <c r="F21" i="14"/>
  <c r="F165" i="14"/>
  <c r="E104" i="14"/>
  <c r="E15" i="14"/>
  <c r="F58" i="14"/>
  <c r="E5" i="15"/>
  <c r="F31" i="15"/>
  <c r="E9" i="15"/>
  <c r="E168" i="15"/>
  <c r="E180" i="14"/>
  <c r="E69" i="15"/>
  <c r="E196" i="15"/>
  <c r="E215" i="15"/>
  <c r="E306" i="15"/>
  <c r="E324" i="15"/>
  <c r="E100" i="15"/>
  <c r="E250" i="15"/>
  <c r="E271" i="15"/>
  <c r="E57" i="15"/>
  <c r="E137" i="15"/>
  <c r="E222" i="15"/>
  <c r="E243" i="15"/>
  <c r="E278" i="15"/>
  <c r="E299" i="15"/>
  <c r="E44" i="15"/>
  <c r="E47" i="15"/>
  <c r="E90" i="15"/>
  <c r="E130" i="15"/>
  <c r="E161" i="15"/>
  <c r="E189" i="15"/>
  <c r="F19" i="15"/>
  <c r="F72" i="15"/>
  <c r="F110" i="15"/>
  <c r="F147" i="15"/>
  <c r="F175" i="15"/>
  <c r="F203" i="15"/>
  <c r="F229" i="15"/>
  <c r="F257" i="15"/>
  <c r="F285" i="15"/>
  <c r="F313" i="15"/>
  <c r="E34" i="15"/>
  <c r="E75" i="15"/>
  <c r="E123" i="15"/>
  <c r="E154" i="15"/>
  <c r="E182" i="15"/>
  <c r="E208" i="15"/>
  <c r="E236" i="15"/>
  <c r="E264" i="15"/>
  <c r="E292" i="15"/>
  <c r="E320" i="15"/>
  <c r="E3" i="14"/>
  <c r="E36" i="14"/>
  <c r="E84" i="14"/>
  <c r="F142" i="14"/>
  <c r="E187" i="14"/>
  <c r="E110" i="14"/>
  <c r="F132" i="14"/>
  <c r="E162" i="14"/>
  <c r="F49" i="14"/>
  <c r="E75" i="14"/>
  <c r="F9" i="14"/>
  <c r="F155" i="14"/>
  <c r="E81" i="14"/>
  <c r="F18" i="14"/>
  <c r="E33" i="14"/>
  <c r="F72" i="14"/>
  <c r="E12" i="15"/>
  <c r="E55" i="14"/>
  <c r="E101" i="14"/>
  <c r="E125" i="14"/>
  <c r="E184" i="14"/>
  <c r="F148" i="14"/>
  <c r="F24" i="14"/>
  <c r="E52" i="14"/>
  <c r="E69" i="14"/>
  <c r="F91" i="14"/>
  <c r="E122" i="14"/>
  <c r="E145" i="14"/>
  <c r="F172" i="14"/>
  <c r="E196" i="14"/>
  <c r="F39" i="14"/>
  <c r="F113" i="14"/>
  <c r="F190" i="14"/>
  <c r="E12" i="14"/>
  <c r="E30" i="14"/>
  <c r="E78" i="14"/>
  <c r="E94" i="14"/>
  <c r="E116" i="14"/>
  <c r="E135" i="14"/>
  <c r="E156" i="14"/>
  <c r="E175" i="14"/>
  <c r="E193" i="14"/>
  <c r="E42" i="14"/>
  <c r="E61" i="14"/>
  <c r="E120" i="15"/>
  <c r="E50" i="15"/>
  <c r="E78" i="15"/>
  <c r="E87" i="15"/>
  <c r="E113" i="15"/>
  <c r="E41" i="15"/>
  <c r="F22" i="15"/>
  <c r="F60" i="15"/>
  <c r="F97" i="15"/>
  <c r="F140" i="15"/>
  <c r="E29" i="15"/>
  <c r="E67" i="15"/>
  <c r="E103" i="15"/>
  <c r="E160" i="13"/>
  <c r="F146" i="13"/>
  <c r="F89" i="13"/>
  <c r="E153" i="13"/>
  <c r="F7" i="13"/>
  <c r="F174" i="13"/>
  <c r="E167" i="13"/>
  <c r="E50" i="13"/>
  <c r="G259" i="12"/>
  <c r="E259" i="12" s="1"/>
  <c r="G257" i="12"/>
  <c r="F257" i="12" s="1"/>
  <c r="G254" i="12"/>
  <c r="E254" i="12" s="1"/>
  <c r="G251" i="12"/>
  <c r="F251" i="12" s="1"/>
  <c r="G248" i="12"/>
  <c r="E248" i="12" s="1"/>
  <c r="G239" i="12"/>
  <c r="E239" i="12" s="1"/>
  <c r="G238" i="12"/>
  <c r="F238" i="12" s="1"/>
  <c r="G234" i="12"/>
  <c r="F234" i="12" s="1"/>
  <c r="G231" i="12"/>
  <c r="F231" i="12" s="1"/>
  <c r="G229" i="12"/>
  <c r="E229" i="12" s="1"/>
  <c r="G227" i="12"/>
  <c r="F227" i="12" s="1"/>
  <c r="G215" i="12"/>
  <c r="F215" i="12" s="1"/>
  <c r="G206" i="12"/>
  <c r="F206" i="12" s="1"/>
  <c r="G195" i="12"/>
  <c r="F195" i="12" s="1"/>
  <c r="G193" i="12"/>
  <c r="E193" i="12" s="1"/>
  <c r="G178" i="12"/>
  <c r="F178" i="12" s="1"/>
  <c r="G176" i="12"/>
  <c r="E176" i="12" s="1"/>
  <c r="G166" i="12"/>
  <c r="F166" i="12" s="1"/>
  <c r="O166" i="12" s="1"/>
  <c r="G147" i="12"/>
  <c r="E147" i="12" s="1"/>
  <c r="G134" i="12"/>
  <c r="F134" i="12" s="1"/>
  <c r="G119" i="12"/>
  <c r="E119" i="12" s="1"/>
  <c r="G116" i="12"/>
  <c r="F116" i="12" s="1"/>
  <c r="G113" i="12"/>
  <c r="F113" i="12" s="1"/>
  <c r="G104" i="12"/>
  <c r="F104" i="12" s="1"/>
  <c r="G101" i="12"/>
  <c r="E101" i="12" s="1"/>
  <c r="G100" i="12"/>
  <c r="F100" i="12" s="1"/>
  <c r="G84" i="12"/>
  <c r="E84" i="12" s="1"/>
  <c r="G83" i="12"/>
  <c r="E83" i="12" s="1"/>
  <c r="G66" i="12"/>
  <c r="E66" i="12" s="1"/>
  <c r="G57" i="12"/>
  <c r="E57" i="12" s="1"/>
  <c r="G54" i="12"/>
  <c r="F54" i="12" s="1"/>
  <c r="G53" i="12"/>
  <c r="F53" i="12" s="1"/>
  <c r="G42" i="12"/>
  <c r="F42" i="12" s="1"/>
  <c r="G35" i="12"/>
  <c r="F35" i="12" s="1"/>
  <c r="G20" i="12"/>
  <c r="E20" i="12" s="1"/>
  <c r="G9" i="12"/>
  <c r="E9" i="12" s="1"/>
  <c r="G140" i="11"/>
  <c r="F140" i="11" s="1"/>
  <c r="G126" i="11"/>
  <c r="F126" i="11" s="1"/>
  <c r="G110" i="11"/>
  <c r="F110" i="11" s="1"/>
  <c r="G104" i="11"/>
  <c r="F104" i="11" s="1"/>
  <c r="G102" i="11"/>
  <c r="F102" i="11" s="1"/>
  <c r="G100" i="11"/>
  <c r="F100" i="11" s="1"/>
  <c r="G83" i="11"/>
  <c r="F83" i="11" s="1"/>
  <c r="G62" i="11"/>
  <c r="F62" i="11" s="1"/>
  <c r="G46" i="11"/>
  <c r="F46" i="11" s="1"/>
  <c r="G38" i="11"/>
  <c r="F38" i="11" s="1"/>
  <c r="G36" i="11"/>
  <c r="F36" i="11" s="1"/>
  <c r="G34" i="11"/>
  <c r="F34" i="11" s="1"/>
  <c r="G24" i="11"/>
  <c r="F24" i="11" s="1"/>
  <c r="G21" i="11"/>
  <c r="E21" i="11" s="1"/>
  <c r="G14" i="11"/>
  <c r="F14" i="11" s="1"/>
  <c r="G11" i="11"/>
  <c r="F11" i="11" s="1"/>
  <c r="G6" i="11"/>
  <c r="F6" i="11" s="1"/>
  <c r="G3" i="11"/>
  <c r="F3" i="11" s="1"/>
  <c r="G1228" i="2"/>
  <c r="F1228" i="2" s="1"/>
  <c r="G1210" i="2"/>
  <c r="F1210" i="2" s="1"/>
  <c r="G1200" i="2"/>
  <c r="E1200" i="2" s="1"/>
  <c r="G1185" i="2"/>
  <c r="E1185" i="2" s="1"/>
  <c r="G1179" i="2"/>
  <c r="E1179" i="2" s="1"/>
  <c r="G1174" i="2"/>
  <c r="F1174" i="2" s="1"/>
  <c r="G1164" i="2"/>
  <c r="E1164" i="2" s="1"/>
  <c r="G1150" i="2"/>
  <c r="F1150" i="2" s="1"/>
  <c r="G1136" i="2"/>
  <c r="E1136" i="2" s="1"/>
  <c r="G1129" i="2"/>
  <c r="F1129" i="2" s="1"/>
  <c r="G1118" i="2"/>
  <c r="E1118" i="2" s="1"/>
  <c r="G1109" i="2"/>
  <c r="F1109" i="2" s="1"/>
  <c r="G1100" i="2"/>
  <c r="F1100" i="2" s="1"/>
  <c r="G1088" i="2"/>
  <c r="F1088" i="2" s="1"/>
  <c r="G1076" i="2"/>
  <c r="E1076" i="2" s="1"/>
  <c r="G1062" i="2"/>
  <c r="F1062" i="2" s="1"/>
  <c r="G1052" i="2"/>
  <c r="F1052" i="2" s="1"/>
  <c r="G1039" i="2"/>
  <c r="F1039" i="2" s="1"/>
  <c r="G1018" i="2"/>
  <c r="E1018" i="2" s="1"/>
  <c r="G1008" i="2"/>
  <c r="E1008" i="2" s="1"/>
  <c r="G993" i="2"/>
  <c r="F993" i="2" s="1"/>
  <c r="G984" i="2"/>
  <c r="F984" i="2" s="1"/>
  <c r="G968" i="2"/>
  <c r="E968" i="2" s="1"/>
  <c r="G958" i="2"/>
  <c r="F958" i="2" s="1"/>
  <c r="G950" i="2"/>
  <c r="E950" i="2" s="1"/>
  <c r="G930" i="2"/>
  <c r="F930" i="2" s="1"/>
  <c r="G919" i="2"/>
  <c r="E919" i="2" s="1"/>
  <c r="G908" i="2"/>
  <c r="F908" i="2" s="1"/>
  <c r="G890" i="2"/>
  <c r="F890" i="2" s="1"/>
  <c r="G883" i="2"/>
  <c r="F883" i="2" s="1"/>
  <c r="G878" i="2"/>
  <c r="E878" i="2" s="1"/>
  <c r="G868" i="2"/>
  <c r="F868" i="2" s="1"/>
  <c r="G148" i="2"/>
  <c r="F148" i="2" s="1"/>
  <c r="G109" i="2"/>
  <c r="E109" i="2" s="1"/>
  <c r="G80" i="2"/>
  <c r="E80" i="2" s="1"/>
  <c r="G50" i="2"/>
  <c r="E50" i="2" s="1"/>
  <c r="G1063" i="2"/>
  <c r="E1063" i="2" s="1"/>
  <c r="G1019" i="2"/>
  <c r="F1019" i="2" s="1"/>
  <c r="G969" i="2"/>
  <c r="F969" i="2" s="1"/>
  <c r="G932" i="2"/>
  <c r="F932" i="2" s="1"/>
  <c r="G891" i="2"/>
  <c r="E891" i="2" s="1"/>
  <c r="G862" i="2"/>
  <c r="F862" i="2" s="1"/>
  <c r="G707" i="2"/>
  <c r="F707" i="2" s="1"/>
  <c r="G673" i="2"/>
  <c r="F673" i="2" s="1"/>
  <c r="G637" i="2"/>
  <c r="E637" i="2" s="1"/>
  <c r="G276" i="2"/>
  <c r="E276" i="2" s="1"/>
  <c r="G244" i="2"/>
  <c r="E244" i="2" s="1"/>
  <c r="G210" i="2"/>
  <c r="F210" i="2" s="1"/>
  <c r="G178" i="2"/>
  <c r="F178" i="2" s="1"/>
  <c r="G1193" i="2"/>
  <c r="F1193" i="2" s="1"/>
  <c r="G1130" i="2"/>
  <c r="F1130" i="2" s="1"/>
  <c r="G1128" i="2"/>
  <c r="E1128" i="2" s="1"/>
  <c r="G1004" i="2"/>
  <c r="F1004" i="2" s="1"/>
  <c r="G982" i="2"/>
  <c r="E982" i="2" s="1"/>
  <c r="G948" i="2"/>
  <c r="F948" i="2" s="1"/>
  <c r="G859" i="2"/>
  <c r="E859" i="2" s="1"/>
  <c r="G671" i="2"/>
  <c r="F671" i="2" s="1"/>
  <c r="G644" i="2"/>
  <c r="E644" i="2" s="1"/>
  <c r="G627" i="2"/>
  <c r="F627" i="2" s="1"/>
  <c r="G545" i="2"/>
  <c r="E545" i="2" s="1"/>
  <c r="G502" i="2"/>
  <c r="F502" i="2" s="1"/>
  <c r="G327" i="2"/>
  <c r="E327" i="2" s="1"/>
  <c r="G226" i="2"/>
  <c r="F226" i="2" s="1"/>
  <c r="G208" i="2"/>
  <c r="E208" i="2" s="1"/>
  <c r="G186" i="2"/>
  <c r="F186" i="2" s="1"/>
  <c r="G1191" i="2"/>
  <c r="F1191" i="2" s="1"/>
  <c r="G1148" i="2"/>
  <c r="F1148" i="2" s="1"/>
  <c r="G1116" i="2"/>
  <c r="F1116" i="2" s="1"/>
  <c r="G1107" i="2"/>
  <c r="F1107" i="2" s="1"/>
  <c r="G1098" i="2"/>
  <c r="E1098" i="2" s="1"/>
  <c r="G1085" i="2"/>
  <c r="F1085" i="2" s="1"/>
  <c r="G1073" i="2"/>
  <c r="E1073" i="2" s="1"/>
  <c r="G1059" i="2"/>
  <c r="F1059" i="2" s="1"/>
  <c r="G1048" i="2"/>
  <c r="E1048" i="2" s="1"/>
  <c r="G1037" i="2"/>
  <c r="F1037" i="2" s="1"/>
  <c r="G1028" i="2"/>
  <c r="E1028" i="2" s="1"/>
  <c r="G1015" i="2"/>
  <c r="F1015" i="2" s="1"/>
  <c r="G1003" i="2"/>
  <c r="E1003" i="2" s="1"/>
  <c r="G991" i="2"/>
  <c r="F991" i="2" s="1"/>
  <c r="G978" i="2"/>
  <c r="E978" i="2" s="1"/>
  <c r="G965" i="2"/>
  <c r="F965" i="2" s="1"/>
  <c r="G947" i="2"/>
  <c r="E947" i="2" s="1"/>
  <c r="G938" i="2"/>
  <c r="F938" i="2" s="1"/>
  <c r="G928" i="2"/>
  <c r="F928" i="2" s="1"/>
  <c r="G915" i="2"/>
  <c r="F915" i="2" s="1"/>
  <c r="G906" i="2"/>
  <c r="E906" i="2" s="1"/>
  <c r="G898" i="2"/>
  <c r="F898" i="2" s="1"/>
  <c r="G858" i="2"/>
  <c r="F858" i="2" s="1"/>
  <c r="G843" i="2"/>
  <c r="F843" i="2" s="1"/>
  <c r="G832" i="2"/>
  <c r="E832" i="2" s="1"/>
  <c r="G823" i="2"/>
  <c r="F823" i="2" s="1"/>
  <c r="G808" i="2"/>
  <c r="F808" i="2" s="1"/>
  <c r="G797" i="2"/>
  <c r="F797" i="2" s="1"/>
  <c r="G790" i="2"/>
  <c r="E790" i="2" s="1"/>
  <c r="G779" i="2"/>
  <c r="F779" i="2" s="1"/>
  <c r="G768" i="2"/>
  <c r="F768" i="2" s="1"/>
  <c r="G754" i="2"/>
  <c r="F754" i="2" s="1"/>
  <c r="G744" i="2"/>
  <c r="E744" i="2" s="1"/>
  <c r="G731" i="2"/>
  <c r="F731" i="2" s="1"/>
  <c r="G723" i="2"/>
  <c r="F723" i="2" s="1"/>
  <c r="G713" i="2"/>
  <c r="F713" i="2" s="1"/>
  <c r="G704" i="2"/>
  <c r="E704" i="2" s="1"/>
  <c r="G695" i="2"/>
  <c r="F695" i="2" s="1"/>
  <c r="G687" i="2"/>
  <c r="E687" i="2" s="1"/>
  <c r="G679" i="2"/>
  <c r="F679" i="2" s="1"/>
  <c r="G667" i="2"/>
  <c r="E667" i="2" s="1"/>
  <c r="G659" i="2"/>
  <c r="F659" i="2" s="1"/>
  <c r="G643" i="2"/>
  <c r="E643" i="2" s="1"/>
  <c r="G635" i="2"/>
  <c r="F635" i="2" s="1"/>
  <c r="G625" i="2"/>
  <c r="F625" i="2" s="1"/>
  <c r="G619" i="2"/>
  <c r="F619" i="2" s="1"/>
  <c r="G613" i="2"/>
  <c r="E613" i="2" s="1"/>
  <c r="G535" i="2"/>
  <c r="F535" i="2" s="1"/>
  <c r="G512" i="2"/>
  <c r="F512" i="2" s="1"/>
  <c r="G496" i="2"/>
  <c r="F496" i="2" s="1"/>
  <c r="G489" i="2"/>
  <c r="E489" i="2" s="1"/>
  <c r="G324" i="2"/>
  <c r="F324" i="2" s="1"/>
  <c r="G307" i="2"/>
  <c r="F307" i="2" s="1"/>
  <c r="G301" i="2"/>
  <c r="F301" i="2" s="1"/>
  <c r="G293" i="2"/>
  <c r="E293" i="2" s="1"/>
  <c r="G287" i="2"/>
  <c r="F287" i="2" s="1"/>
  <c r="G274" i="2"/>
  <c r="F274" i="2" s="1"/>
  <c r="G268" i="2"/>
  <c r="F268" i="2" s="1"/>
  <c r="G258" i="2"/>
  <c r="E258" i="2" s="1"/>
  <c r="G242" i="2"/>
  <c r="F242" i="2" s="1"/>
  <c r="G235" i="2"/>
  <c r="F235" i="2" s="1"/>
  <c r="G225" i="2"/>
  <c r="F225" i="2" s="1"/>
  <c r="G206" i="2"/>
  <c r="E206" i="2" s="1"/>
  <c r="G199" i="2"/>
  <c r="F199" i="2" s="1"/>
  <c r="G190" i="2"/>
  <c r="F190" i="2" s="1"/>
  <c r="G185" i="2"/>
  <c r="F185" i="2" s="1"/>
  <c r="G176" i="2"/>
  <c r="E176" i="2" s="1"/>
  <c r="G170" i="2"/>
  <c r="F170" i="2" s="1"/>
  <c r="G162" i="2"/>
  <c r="F162" i="2" s="1"/>
  <c r="G146" i="2"/>
  <c r="F146" i="2" s="1"/>
  <c r="G130" i="2"/>
  <c r="E130" i="2" s="1"/>
  <c r="G122" i="2"/>
  <c r="F122" i="2" s="1"/>
  <c r="G118" i="2"/>
  <c r="F118" i="2" s="1"/>
  <c r="G106" i="2"/>
  <c r="F106" i="2" s="1"/>
  <c r="G103" i="2"/>
  <c r="E103" i="2" s="1"/>
  <c r="G93" i="2"/>
  <c r="F93" i="2" s="1"/>
  <c r="G74" i="2"/>
  <c r="F74" i="2" s="1"/>
  <c r="G60" i="2"/>
  <c r="F60" i="2" s="1"/>
  <c r="G44" i="2"/>
  <c r="E44" i="2" s="1"/>
  <c r="G34" i="2"/>
  <c r="F34" i="2" s="1"/>
  <c r="G4" i="2"/>
  <c r="E4" i="2" s="1"/>
  <c r="G18" i="2"/>
  <c r="F18" i="2" s="1"/>
  <c r="G952" i="2"/>
  <c r="F952" i="2" s="1"/>
  <c r="G943" i="2"/>
  <c r="F943" i="2" s="1"/>
  <c r="G934" i="2"/>
  <c r="E934" i="2" s="1"/>
  <c r="G629" i="2"/>
  <c r="F629" i="2" s="1"/>
  <c r="G623" i="2"/>
  <c r="F623" i="2" s="1"/>
  <c r="G615" i="2"/>
  <c r="F615" i="2" s="1"/>
  <c r="G607" i="2"/>
  <c r="E607" i="2" s="1"/>
  <c r="G601" i="2"/>
  <c r="F601" i="2" s="1"/>
  <c r="G599" i="2"/>
  <c r="F599" i="2" s="1"/>
  <c r="G593" i="2"/>
  <c r="F593" i="2" s="1"/>
  <c r="G591" i="2"/>
  <c r="E591" i="2" s="1"/>
  <c r="G589" i="2"/>
  <c r="F589" i="2" s="1"/>
  <c r="G583" i="2"/>
  <c r="F583" i="2" s="1"/>
  <c r="G577" i="2"/>
  <c r="F577" i="2" s="1"/>
  <c r="G574" i="2"/>
  <c r="E574" i="2" s="1"/>
  <c r="G572" i="2"/>
  <c r="E572" i="2" s="1"/>
  <c r="G567" i="2"/>
  <c r="F567" i="2" s="1"/>
  <c r="G561" i="2"/>
  <c r="F561" i="2" s="1"/>
  <c r="G559" i="2"/>
  <c r="E559" i="2" s="1"/>
  <c r="G553" i="2"/>
  <c r="F553" i="2" s="1"/>
  <c r="G551" i="2"/>
  <c r="F551" i="2" s="1"/>
  <c r="G549" i="2"/>
  <c r="F549" i="2" s="1"/>
  <c r="G547" i="2"/>
  <c r="E547" i="2" s="1"/>
  <c r="G543" i="2"/>
  <c r="F543" i="2" s="1"/>
  <c r="G541" i="2"/>
  <c r="F541" i="2" s="1"/>
  <c r="G533" i="2"/>
  <c r="F533" i="2" s="1"/>
  <c r="G531" i="2"/>
  <c r="E531" i="2" s="1"/>
  <c r="G526" i="2"/>
  <c r="F526" i="2" s="1"/>
  <c r="G487" i="2"/>
  <c r="F487" i="2" s="1"/>
  <c r="G485" i="2"/>
  <c r="F485" i="2" s="1"/>
  <c r="G483" i="2"/>
  <c r="E483" i="2" s="1"/>
  <c r="G477" i="2"/>
  <c r="F477" i="2" s="1"/>
  <c r="G475" i="2"/>
  <c r="F475" i="2" s="1"/>
  <c r="G469" i="2"/>
  <c r="F469" i="2" s="1"/>
  <c r="G467" i="2"/>
  <c r="E467" i="2" s="1"/>
  <c r="G461" i="2"/>
  <c r="F461" i="2" s="1"/>
  <c r="G459" i="2"/>
  <c r="F459" i="2" s="1"/>
  <c r="G453" i="2"/>
  <c r="F453" i="2" s="1"/>
  <c r="G451" i="2"/>
  <c r="E451" i="2" s="1"/>
  <c r="G445" i="2"/>
  <c r="E445" i="2" s="1"/>
  <c r="G443" i="2"/>
  <c r="F443" i="2" s="1"/>
  <c r="G437" i="2"/>
  <c r="F437" i="2" s="1"/>
  <c r="G435" i="2"/>
  <c r="E435" i="2" s="1"/>
  <c r="G429" i="2"/>
  <c r="F429" i="2" s="1"/>
  <c r="G427" i="2"/>
  <c r="E427" i="2" s="1"/>
  <c r="G421" i="2"/>
  <c r="F421" i="2" s="1"/>
  <c r="G419" i="2"/>
  <c r="E419" i="2" s="1"/>
  <c r="G413" i="2"/>
  <c r="E413" i="2" s="1"/>
  <c r="G411" i="2"/>
  <c r="F411" i="2" s="1"/>
  <c r="G409" i="2"/>
  <c r="F409" i="2" s="1"/>
  <c r="G404" i="2"/>
  <c r="E404" i="2" s="1"/>
  <c r="G402" i="2"/>
  <c r="F402" i="2" s="1"/>
  <c r="G396" i="2"/>
  <c r="E396" i="2" s="1"/>
  <c r="G394" i="2"/>
  <c r="F394" i="2" s="1"/>
  <c r="G388" i="2"/>
  <c r="E388" i="2" s="1"/>
  <c r="G386" i="2"/>
  <c r="E386" i="2" s="1"/>
  <c r="G384" i="2"/>
  <c r="F384" i="2" s="1"/>
  <c r="G378" i="2"/>
  <c r="F378" i="2" s="1"/>
  <c r="G372" i="2"/>
  <c r="E372" i="2" s="1"/>
  <c r="G370" i="2"/>
  <c r="F370" i="2" s="1"/>
  <c r="G364" i="2"/>
  <c r="E364" i="2" s="1"/>
  <c r="G362" i="2"/>
  <c r="F362" i="2" s="1"/>
  <c r="G356" i="2"/>
  <c r="E356" i="2" s="1"/>
  <c r="G354" i="2"/>
  <c r="E354" i="2" s="1"/>
  <c r="G348" i="2"/>
  <c r="F348" i="2" s="1"/>
  <c r="G346" i="2"/>
  <c r="F346" i="2" s="1"/>
  <c r="G343" i="2"/>
  <c r="E343" i="2" s="1"/>
  <c r="G341" i="2"/>
  <c r="F341" i="2" s="1"/>
  <c r="G335" i="2"/>
  <c r="F335" i="2" s="1"/>
  <c r="G333" i="2"/>
  <c r="F333" i="2" s="1"/>
  <c r="G331" i="2"/>
  <c r="E331" i="2" s="1"/>
  <c r="G329" i="2"/>
  <c r="E329" i="2" s="1"/>
  <c r="G325" i="2"/>
  <c r="F325" i="2" s="1"/>
  <c r="G321" i="2"/>
  <c r="F321" i="2" s="1"/>
  <c r="G319" i="2"/>
  <c r="E319" i="2" s="1"/>
  <c r="G313" i="2"/>
  <c r="F313" i="2" s="1"/>
  <c r="G188" i="2"/>
  <c r="E188" i="2" s="1"/>
  <c r="G182" i="2"/>
  <c r="F182" i="2" s="1"/>
  <c r="G180" i="2"/>
  <c r="E180" i="2" s="1"/>
  <c r="G128" i="2"/>
  <c r="E128" i="2" s="1"/>
  <c r="G120" i="2"/>
  <c r="F120" i="2" s="1"/>
  <c r="G1244" i="2"/>
  <c r="F1244" i="2" s="1"/>
  <c r="G1242" i="2"/>
  <c r="F1242" i="2" s="1"/>
  <c r="G1238" i="2"/>
  <c r="F1238" i="2" s="1"/>
  <c r="G1236" i="2"/>
  <c r="F1236" i="2" s="1"/>
  <c r="G1234" i="2"/>
  <c r="F1234" i="2" s="1"/>
  <c r="G1226" i="2"/>
  <c r="F1226" i="2" s="1"/>
  <c r="G1224" i="2"/>
  <c r="F1224" i="2" s="1"/>
  <c r="G1220" i="2"/>
  <c r="F1220" i="2" s="1"/>
  <c r="G1218" i="2"/>
  <c r="F1218" i="2" s="1"/>
  <c r="G1214" i="2"/>
  <c r="E1214" i="2" s="1"/>
  <c r="G1212" i="2"/>
  <c r="E1212" i="2" s="1"/>
  <c r="G1206" i="2"/>
  <c r="F1206" i="2" s="1"/>
  <c r="G1204" i="2"/>
  <c r="E1204" i="2" s="1"/>
  <c r="G1198" i="2"/>
  <c r="F1198" i="2" s="1"/>
  <c r="G1196" i="2"/>
  <c r="F1196" i="2" s="1"/>
  <c r="G1188" i="2"/>
  <c r="E1188" i="2" s="1"/>
  <c r="G1186" i="2"/>
  <c r="E1186" i="2" s="1"/>
  <c r="G1183" i="2"/>
  <c r="F1183" i="2" s="1"/>
  <c r="G1181" i="2"/>
  <c r="F1181" i="2" s="1"/>
  <c r="G1177" i="2"/>
  <c r="E1177" i="2" s="1"/>
  <c r="G1166" i="2"/>
  <c r="F1166" i="2" s="1"/>
  <c r="G1162" i="2"/>
  <c r="E1162" i="2" s="1"/>
  <c r="G1152" i="2"/>
  <c r="F1152" i="2" s="1"/>
  <c r="P447" i="2" l="1"/>
  <c r="Q611" i="2"/>
  <c r="P776" i="2"/>
  <c r="P465" i="2"/>
  <c r="P581" i="2"/>
  <c r="Q941" i="2"/>
  <c r="Q962" i="2"/>
  <c r="Q498" i="2"/>
  <c r="P339" i="2"/>
  <c r="Q1134" i="2"/>
  <c r="Q297" i="2"/>
  <c r="Q1007" i="2"/>
  <c r="P358" i="2"/>
  <c r="Q270" i="2"/>
  <c r="Q1056" i="2"/>
  <c r="P305" i="2"/>
  <c r="P772" i="2"/>
  <c r="P471" i="2"/>
  <c r="Q988" i="2"/>
  <c r="Q983" i="2"/>
  <c r="Q262" i="2"/>
  <c r="Q272" i="2"/>
  <c r="P587" i="2"/>
  <c r="Q663" i="2"/>
  <c r="P814" i="2"/>
  <c r="Q657" i="2"/>
  <c r="Q8" i="2"/>
  <c r="Q727" i="2"/>
  <c r="P735" i="2"/>
  <c r="Q1030" i="2"/>
  <c r="P392" i="2"/>
  <c r="P398" i="2"/>
  <c r="P816" i="2"/>
  <c r="Q78" i="2"/>
  <c r="Q68" i="2"/>
  <c r="P800" i="2"/>
  <c r="Q156" i="2"/>
  <c r="P748" i="2"/>
  <c r="Q758" i="2"/>
  <c r="Q1175" i="2"/>
  <c r="Q54" i="2"/>
  <c r="P491" i="2"/>
  <c r="Q766" i="2"/>
  <c r="Q776" i="2"/>
  <c r="P812" i="2"/>
  <c r="Q737" i="2"/>
  <c r="P756" i="2"/>
  <c r="P764" i="2"/>
  <c r="P479" i="2"/>
  <c r="P538" i="2"/>
  <c r="Q836" i="2"/>
  <c r="Q1023" i="2"/>
  <c r="Q254" i="2"/>
  <c r="P1097" i="2"/>
  <c r="Q717" i="2"/>
  <c r="P514" i="2"/>
  <c r="P818" i="2"/>
  <c r="Q855" i="2"/>
  <c r="Q1043" i="2"/>
  <c r="Q218" i="2"/>
  <c r="Q621" i="2"/>
  <c r="P481" i="2"/>
  <c r="Q746" i="2"/>
  <c r="P439" i="2"/>
  <c r="Q825" i="2"/>
  <c r="Q303" i="2"/>
  <c r="P518" i="2"/>
  <c r="Q829" i="2"/>
  <c r="Q202" i="2"/>
  <c r="Q136" i="2"/>
  <c r="Q58" i="2"/>
  <c r="Q433" i="2"/>
  <c r="P603" i="2"/>
  <c r="Q1069" i="2"/>
  <c r="Q1122" i="2"/>
  <c r="Q1216" i="2"/>
  <c r="P26" i="2"/>
  <c r="P516" i="2"/>
  <c r="P555" i="2"/>
  <c r="P738" i="2"/>
  <c r="P758" i="2"/>
  <c r="Q1208" i="2"/>
  <c r="P350" i="2"/>
  <c r="P498" i="2"/>
  <c r="Q1074" i="2"/>
  <c r="Q1034" i="2"/>
  <c r="P1093" i="2"/>
  <c r="Q709" i="2"/>
  <c r="Q160" i="2"/>
  <c r="Q514" i="2"/>
  <c r="Q772" i="2"/>
  <c r="P290" i="2"/>
  <c r="P16" i="2"/>
  <c r="Q16" i="2"/>
  <c r="Q38" i="2"/>
  <c r="P303" i="2"/>
  <c r="Q317" i="2"/>
  <c r="Q250" i="2"/>
  <c r="P449" i="2"/>
  <c r="P417" i="2"/>
  <c r="P782" i="2"/>
  <c r="P1104" i="2"/>
  <c r="P28" i="2"/>
  <c r="Q238" i="2"/>
  <c r="P360" i="2"/>
  <c r="Q756" i="2"/>
  <c r="P1122" i="2"/>
  <c r="P1216" i="2"/>
  <c r="Q516" i="2"/>
  <c r="Q764" i="2"/>
  <c r="P1082" i="2"/>
  <c r="Q866" i="2"/>
  <c r="P1102" i="2"/>
  <c r="P1140" i="2"/>
  <c r="Q633" i="2"/>
  <c r="Q299" i="2"/>
  <c r="Q280" i="2"/>
  <c r="Q632" i="2"/>
  <c r="Q1080" i="2"/>
  <c r="Q1082" i="2"/>
  <c r="Q1093" i="2"/>
  <c r="Q260" i="2"/>
  <c r="P539" i="2"/>
  <c r="P528" i="2"/>
  <c r="P309" i="2"/>
  <c r="Q220" i="2"/>
  <c r="Q309" i="2"/>
  <c r="P1120" i="2"/>
  <c r="Q222" i="2"/>
  <c r="P30" i="2"/>
  <c r="P1113" i="2"/>
  <c r="Q1012" i="2"/>
  <c r="Q1113" i="2"/>
  <c r="P431" i="2"/>
  <c r="Q417" i="2"/>
  <c r="Q816" i="2"/>
  <c r="Q1104" i="2"/>
  <c r="Q166" i="2"/>
  <c r="Q719" i="2"/>
  <c r="Q510" i="2"/>
  <c r="Q528" i="2"/>
  <c r="Q266" i="2"/>
  <c r="P12" i="2"/>
  <c r="Q236" i="2"/>
  <c r="Q762" i="2"/>
  <c r="P725" i="2"/>
  <c r="Q112" i="2"/>
  <c r="P1142" i="2"/>
  <c r="P793" i="2"/>
  <c r="P1144" i="2"/>
  <c r="Q655" i="2"/>
  <c r="P10" i="2"/>
  <c r="Q1097" i="2"/>
  <c r="Q1232" i="2"/>
  <c r="Q64" i="2"/>
  <c r="Q290" i="2"/>
  <c r="P455" i="2"/>
  <c r="Q174" i="2"/>
  <c r="Q683" i="2"/>
  <c r="Q649" i="2"/>
  <c r="Q200" i="2"/>
  <c r="Q248" i="2"/>
  <c r="Q256" i="2"/>
  <c r="P729" i="2"/>
  <c r="P1157" i="2"/>
  <c r="P1173" i="2"/>
  <c r="P1240" i="2"/>
  <c r="P292" i="2"/>
  <c r="Q392" i="2"/>
  <c r="Q465" i="2"/>
  <c r="Q500" i="2"/>
  <c r="Q596" i="2"/>
  <c r="Q87" i="2"/>
  <c r="P415" i="2"/>
  <c r="P737" i="2"/>
  <c r="Q144" i="2"/>
  <c r="Q315" i="2"/>
  <c r="Q651" i="2"/>
  <c r="Q748" i="2"/>
  <c r="P1138" i="2"/>
  <c r="P794" i="2"/>
  <c r="Q742" i="2"/>
  <c r="Q339" i="2"/>
  <c r="Q587" i="2"/>
  <c r="Q1160" i="2"/>
  <c r="Q214" i="2"/>
  <c r="Q693" i="2"/>
  <c r="P1089" i="2"/>
  <c r="Q32" i="2"/>
  <c r="Q212" i="2"/>
  <c r="Q701" i="2"/>
  <c r="P727" i="2"/>
  <c r="P508" i="2"/>
  <c r="P311" i="2"/>
  <c r="Q311" i="2"/>
  <c r="P295" i="2"/>
  <c r="Q639" i="2"/>
  <c r="P746" i="2"/>
  <c r="P766" i="2"/>
  <c r="P810" i="2"/>
  <c r="Q812" i="2"/>
  <c r="Q840" i="2"/>
  <c r="Q518" i="2"/>
  <c r="Q216" i="2"/>
  <c r="P317" i="2"/>
  <c r="Q481" i="2"/>
  <c r="P580" i="2"/>
  <c r="Q729" i="2"/>
  <c r="Q851" i="2"/>
  <c r="Q1054" i="2"/>
  <c r="Q1157" i="2"/>
  <c r="Q1173" i="2"/>
  <c r="Q292" i="2"/>
  <c r="Q449" i="2"/>
  <c r="Q400" i="2"/>
  <c r="P400" i="2"/>
  <c r="P500" i="2"/>
  <c r="Q581" i="2"/>
  <c r="P596" i="2"/>
  <c r="Q48" i="2"/>
  <c r="Q282" i="2"/>
  <c r="Q360" i="2"/>
  <c r="P433" i="2"/>
  <c r="P463" i="2"/>
  <c r="Q539" i="2"/>
  <c r="Q921" i="2"/>
  <c r="Q876" i="2"/>
  <c r="Q26" i="2"/>
  <c r="P20" i="2"/>
  <c r="Q97" i="2"/>
  <c r="Q228" i="2"/>
  <c r="P315" i="2"/>
  <c r="P366" i="2"/>
  <c r="Q738" i="2"/>
  <c r="P787" i="2"/>
  <c r="Q903" i="2"/>
  <c r="Q1138" i="2"/>
  <c r="Q670" i="2"/>
  <c r="Q538" i="2"/>
  <c r="Q794" i="2"/>
  <c r="Q12" i="2"/>
  <c r="Q1045" i="2"/>
  <c r="P297" i="2"/>
  <c r="Q42" i="2"/>
  <c r="Q1120" i="2"/>
  <c r="Q735" i="2"/>
  <c r="P423" i="2"/>
  <c r="Q116" i="2"/>
  <c r="P1160" i="2"/>
  <c r="Q1142" i="2"/>
  <c r="Q725" i="2"/>
  <c r="P1232" i="2"/>
  <c r="Q91" i="2"/>
  <c r="Q1050" i="2"/>
  <c r="P604" i="2"/>
  <c r="P510" i="2"/>
  <c r="Q264" i="2"/>
  <c r="P595" i="2"/>
  <c r="P390" i="2"/>
  <c r="Q665" i="2"/>
  <c r="Q30" i="2"/>
  <c r="Q961" i="2"/>
  <c r="Q887" i="2"/>
  <c r="Q192" i="2"/>
  <c r="N166" i="12"/>
  <c r="E993" i="2"/>
  <c r="E46" i="11"/>
  <c r="F101" i="12"/>
  <c r="F254" i="12"/>
  <c r="F248" i="12"/>
  <c r="E53" i="12"/>
  <c r="E134" i="12"/>
  <c r="F147" i="12"/>
  <c r="E54" i="12"/>
  <c r="E215" i="12"/>
  <c r="F239" i="12"/>
  <c r="E42" i="12"/>
  <c r="E116" i="12"/>
  <c r="E206" i="12"/>
  <c r="E257" i="12"/>
  <c r="F9" i="12"/>
  <c r="F66" i="12"/>
  <c r="F83" i="12"/>
  <c r="E100" i="12"/>
  <c r="F176" i="12"/>
  <c r="E166" i="12"/>
  <c r="E227" i="12"/>
  <c r="E238" i="12"/>
  <c r="E35" i="12"/>
  <c r="F84" i="12"/>
  <c r="F119" i="12"/>
  <c r="E234" i="12"/>
  <c r="F259" i="12"/>
  <c r="F20" i="12"/>
  <c r="F57" i="12"/>
  <c r="F193" i="12"/>
  <c r="F229" i="12"/>
  <c r="E113" i="12"/>
  <c r="E178" i="12"/>
  <c r="E231" i="12"/>
  <c r="E251" i="12"/>
  <c r="E104" i="12"/>
  <c r="E195" i="12"/>
  <c r="E11" i="11"/>
  <c r="E104" i="11"/>
  <c r="F21" i="11"/>
  <c r="E62" i="11"/>
  <c r="E38" i="11"/>
  <c r="E6" i="11"/>
  <c r="E36" i="11"/>
  <c r="E102" i="11"/>
  <c r="E110" i="11"/>
  <c r="E126" i="11"/>
  <c r="E3" i="11"/>
  <c r="E14" i="11"/>
  <c r="E24" i="11"/>
  <c r="E34" i="11"/>
  <c r="E83" i="11"/>
  <c r="E100" i="11"/>
  <c r="E140" i="11"/>
  <c r="E1109" i="2"/>
  <c r="F1136" i="2"/>
  <c r="F919" i="2"/>
  <c r="F1008" i="2"/>
  <c r="E1052" i="2"/>
  <c r="F1179" i="2"/>
  <c r="E868" i="2"/>
  <c r="F1164" i="2"/>
  <c r="E908" i="2"/>
  <c r="F968" i="2"/>
  <c r="E1062" i="2"/>
  <c r="F1118" i="2"/>
  <c r="F1185" i="2"/>
  <c r="E1228" i="2"/>
  <c r="F950" i="2"/>
  <c r="E890" i="2"/>
  <c r="E958" i="2"/>
  <c r="F1018" i="2"/>
  <c r="E1100" i="2"/>
  <c r="E1150" i="2"/>
  <c r="F1200" i="2"/>
  <c r="F878" i="2"/>
  <c r="F1076" i="2"/>
  <c r="E883" i="2"/>
  <c r="E930" i="2"/>
  <c r="E984" i="2"/>
  <c r="E1039" i="2"/>
  <c r="E1088" i="2"/>
  <c r="E1129" i="2"/>
  <c r="E1174" i="2"/>
  <c r="E1210" i="2"/>
  <c r="F244" i="2"/>
  <c r="F1063" i="2"/>
  <c r="F109" i="2"/>
  <c r="E862" i="2"/>
  <c r="F1048" i="2"/>
  <c r="F276" i="2"/>
  <c r="E707" i="2"/>
  <c r="E1019" i="2"/>
  <c r="F637" i="2"/>
  <c r="E969" i="2"/>
  <c r="F50" i="2"/>
  <c r="E287" i="2"/>
  <c r="F744" i="2"/>
  <c r="F891" i="2"/>
  <c r="F80" i="2"/>
  <c r="E148" i="2"/>
  <c r="E210" i="2"/>
  <c r="E673" i="2"/>
  <c r="E932" i="2"/>
  <c r="E178" i="2"/>
  <c r="F906" i="2"/>
  <c r="E122" i="2"/>
  <c r="F354" i="2"/>
  <c r="E384" i="2"/>
  <c r="F388" i="2"/>
  <c r="F413" i="2"/>
  <c r="E679" i="2"/>
  <c r="F704" i="2"/>
  <c r="F947" i="2"/>
  <c r="E1116" i="2"/>
  <c r="E186" i="2"/>
  <c r="F545" i="2"/>
  <c r="E671" i="2"/>
  <c r="F1128" i="2"/>
  <c r="E335" i="2"/>
  <c r="F386" i="2"/>
  <c r="F419" i="2"/>
  <c r="F445" i="2"/>
  <c r="E199" i="2"/>
  <c r="F790" i="2"/>
  <c r="F208" i="2"/>
  <c r="E502" i="2"/>
  <c r="F859" i="2"/>
  <c r="E1004" i="2"/>
  <c r="E34" i="2"/>
  <c r="E535" i="2"/>
  <c r="F832" i="2"/>
  <c r="F327" i="2"/>
  <c r="F644" i="2"/>
  <c r="F982" i="2"/>
  <c r="E1193" i="2"/>
  <c r="E226" i="2"/>
  <c r="E627" i="2"/>
  <c r="E948" i="2"/>
  <c r="E1130" i="2"/>
  <c r="E325" i="2"/>
  <c r="E402" i="2"/>
  <c r="E526" i="2"/>
  <c r="E170" i="2"/>
  <c r="E324" i="2"/>
  <c r="E768" i="2"/>
  <c r="E858" i="2"/>
  <c r="F1098" i="2"/>
  <c r="E601" i="2"/>
  <c r="F396" i="2"/>
  <c r="E93" i="2"/>
  <c r="E242" i="2"/>
  <c r="E635" i="2"/>
  <c r="E723" i="2"/>
  <c r="E808" i="2"/>
  <c r="E928" i="2"/>
  <c r="F1003" i="2"/>
  <c r="E74" i="2"/>
  <c r="E118" i="2"/>
  <c r="E162" i="2"/>
  <c r="E190" i="2"/>
  <c r="E235" i="2"/>
  <c r="E274" i="2"/>
  <c r="E307" i="2"/>
  <c r="E512" i="2"/>
  <c r="E625" i="2"/>
  <c r="F667" i="2"/>
  <c r="F687" i="2"/>
  <c r="F978" i="2"/>
  <c r="F1028" i="2"/>
  <c r="F1073" i="2"/>
  <c r="E1152" i="2"/>
  <c r="E1238" i="2"/>
  <c r="F180" i="2"/>
  <c r="E461" i="2"/>
  <c r="F547" i="2"/>
  <c r="F572" i="2"/>
  <c r="F934" i="2"/>
  <c r="F44" i="2"/>
  <c r="F103" i="2"/>
  <c r="F130" i="2"/>
  <c r="F176" i="2"/>
  <c r="F206" i="2"/>
  <c r="F258" i="2"/>
  <c r="F293" i="2"/>
  <c r="F489" i="2"/>
  <c r="F613" i="2"/>
  <c r="F643" i="2"/>
  <c r="E713" i="2"/>
  <c r="E754" i="2"/>
  <c r="E797" i="2"/>
  <c r="E843" i="2"/>
  <c r="E915" i="2"/>
  <c r="E965" i="2"/>
  <c r="E1015" i="2"/>
  <c r="E1059" i="2"/>
  <c r="E1107" i="2"/>
  <c r="F1188" i="2"/>
  <c r="F128" i="2"/>
  <c r="F331" i="2"/>
  <c r="F483" i="2"/>
  <c r="E1191" i="2"/>
  <c r="E60" i="2"/>
  <c r="E106" i="2"/>
  <c r="E146" i="2"/>
  <c r="E185" i="2"/>
  <c r="E225" i="2"/>
  <c r="E301" i="2"/>
  <c r="E659" i="2"/>
  <c r="E731" i="2"/>
  <c r="E779" i="2"/>
  <c r="E823" i="2"/>
  <c r="E898" i="2"/>
  <c r="E938" i="2"/>
  <c r="E991" i="2"/>
  <c r="E1037" i="2"/>
  <c r="E1085" i="2"/>
  <c r="E1148" i="2"/>
  <c r="E268" i="2"/>
  <c r="E496" i="2"/>
  <c r="E619" i="2"/>
  <c r="E695" i="2"/>
  <c r="E459" i="2"/>
  <c r="E477" i="2"/>
  <c r="E543" i="2"/>
  <c r="F4" i="2"/>
  <c r="F1186" i="2"/>
  <c r="F329" i="2"/>
  <c r="E341" i="2"/>
  <c r="F356" i="2"/>
  <c r="E443" i="2"/>
  <c r="F451" i="2"/>
  <c r="F574" i="2"/>
  <c r="E589" i="2"/>
  <c r="F607" i="2"/>
  <c r="E629" i="2"/>
  <c r="E18" i="2"/>
  <c r="F1214" i="2"/>
  <c r="F188" i="2"/>
  <c r="F427" i="2"/>
  <c r="F559" i="2"/>
  <c r="E553" i="2"/>
  <c r="F1162" i="2"/>
  <c r="F1212" i="2"/>
  <c r="F364" i="2"/>
  <c r="F531" i="2"/>
  <c r="F591" i="2"/>
  <c r="F1177" i="2"/>
  <c r="F319" i="2"/>
  <c r="F372" i="2"/>
  <c r="F435" i="2"/>
  <c r="E1220" i="2"/>
  <c r="E120" i="2"/>
  <c r="E313" i="2"/>
  <c r="E348" i="2"/>
  <c r="E370" i="2"/>
  <c r="E411" i="2"/>
  <c r="E429" i="2"/>
  <c r="E475" i="2"/>
  <c r="F1204" i="2"/>
  <c r="F343" i="2"/>
  <c r="F404" i="2"/>
  <c r="F467" i="2"/>
  <c r="E487" i="2"/>
  <c r="E541" i="2"/>
  <c r="E551" i="2"/>
  <c r="E567" i="2"/>
  <c r="E583" i="2"/>
  <c r="E599" i="2"/>
  <c r="E623" i="2"/>
  <c r="E952" i="2"/>
  <c r="E321" i="2"/>
  <c r="E333" i="2"/>
  <c r="E362" i="2"/>
  <c r="E378" i="2"/>
  <c r="E394" i="2"/>
  <c r="E409" i="2"/>
  <c r="E421" i="2"/>
  <c r="E437" i="2"/>
  <c r="E453" i="2"/>
  <c r="E469" i="2"/>
  <c r="E485" i="2"/>
  <c r="E533" i="2"/>
  <c r="E549" i="2"/>
  <c r="E561" i="2"/>
  <c r="E577" i="2"/>
  <c r="E593" i="2"/>
  <c r="E615" i="2"/>
  <c r="E943" i="2"/>
  <c r="E182" i="2"/>
  <c r="E346" i="2"/>
  <c r="E1183" i="2"/>
  <c r="E1198" i="2"/>
  <c r="E1218" i="2"/>
  <c r="E1226" i="2"/>
  <c r="E1236" i="2"/>
  <c r="E1244" i="2"/>
  <c r="E1166" i="2"/>
  <c r="E1181" i="2"/>
  <c r="E1196" i="2"/>
  <c r="E1206" i="2"/>
  <c r="E1224" i="2"/>
  <c r="E1234" i="2"/>
  <c r="E1242" i="2"/>
</calcChain>
</file>

<file path=xl/comments1.xml><?xml version="1.0" encoding="utf-8"?>
<comments xmlns="http://schemas.openxmlformats.org/spreadsheetml/2006/main">
  <authors>
    <author>Autor</author>
  </authors>
  <commentList>
    <comment ref="N144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144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  <comment ref="N172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172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  <comment ref="N191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191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  <comment ref="N230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230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  <comment ref="N447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447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  <comment ref="N492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492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N41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41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  <comment ref="N65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65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N14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14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  <comment ref="N43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43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N53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53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  <comment ref="N69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69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  <comment ref="N123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123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  <comment ref="N147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147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  <comment ref="N149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149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  <comment ref="N154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154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  <comment ref="N170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170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N42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42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  <comment ref="N84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84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N36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36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</commentList>
</comments>
</file>

<file path=xl/comments7.xml><?xml version="1.0" encoding="utf-8"?>
<comments xmlns="http://schemas.openxmlformats.org/spreadsheetml/2006/main">
  <authors>
    <author>Autor</author>
  </authors>
  <commentList>
    <comment ref="N116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116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  <comment ref="N195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195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  <comment ref="N239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239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</commentList>
</comments>
</file>

<file path=xl/comments8.xml><?xml version="1.0" encoding="utf-8"?>
<comments xmlns="http://schemas.openxmlformats.org/spreadsheetml/2006/main">
  <authors>
    <author>Autor</author>
  </authors>
  <commentList>
    <comment ref="N46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46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  <comment ref="N110" authorId="0" shapeId="0">
      <text>
        <r>
          <rPr>
            <b/>
            <sz val="9"/>
            <color indexed="81"/>
            <rFont val="Segoe UI"/>
            <family val="2"/>
          </rPr>
          <t>1 = Automatik
0 = Manuell</t>
        </r>
      </text>
    </comment>
    <comment ref="O110" authorId="0" shapeId="0">
      <text>
        <r>
          <rPr>
            <b/>
            <sz val="9"/>
            <color indexed="81"/>
            <rFont val="Segoe UI"/>
            <family val="2"/>
          </rPr>
          <t>1 = Tag
0 = Nacht</t>
        </r>
      </text>
    </comment>
  </commentList>
</comments>
</file>

<file path=xl/connections.xml><?xml version="1.0" encoding="utf-8"?>
<connections xmlns="http://schemas.openxmlformats.org/spreadsheetml/2006/main">
  <connection id="1" name="logs_hz-km271_logs_2023-03-05_A" type="6" refreshedVersion="5" background="1" saveData="1">
    <textPr sourceFile="R:\CD-Image\Download\Heizung BUDERUS\M404 KM 2.0\LOGs\logs_hz-km271_logs_2023-03-05_A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ogs_hz-km271_logs_2023-03-05_A1" type="6" refreshedVersion="5" background="1" saveData="1">
    <textPr sourceFile="R:\CD-Image\Download\Heizung BUDERUS\M404 KM 2.0\LOGs\logs_hz-km271_logs_2023-03-05_A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ogs_hz-m404_logs_2023-01-29_B" type="6" refreshedVersion="5" background="1" saveData="1">
    <textPr sourceFile="R:\CD-Image\Download\Heizung BUDERUS\M404 KM 2.0\LOGs\logs_hz-m404_logs_2023-01-29_B.txt" decimal="," thousands=".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4" name="logs_hz-m404_logs_2023-01-29_B1" type="6" refreshedVersion="5" background="1" saveData="1">
    <textPr sourceFile="R:\CD-Image\Download\Heizung BUDERUS\M404 KM 2.0\LOGs\logs_hz-m404_logs_2023-01-29_B.txt" decimal="," thousands=".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5" name="logs_hz-m404_logs_2023-01-29_C" type="6" refreshedVersion="5" background="1" saveData="1">
    <textPr sourceFile="R:\CD-Image\Download\Heizung BUDERUS\M404 KM 2.0\LOGs\logs_hz-m404_logs_2023-01-29_C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logs_hz-m404_logs_2023-01-29_D" type="6" refreshedVersion="5" background="1" saveData="1">
    <textPr sourceFile="R:\CD-Image\Download\Heizung BUDERUS\M404 KM 2.0\LOGs\logs_hz-m404_logs_2023-01-29_D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logs_hz-m404_logs_2023-01-29_D1" type="6" refreshedVersion="5" background="1" saveData="1">
    <textPr sourceFile="R:\CD-Image\Download\Heizung BUDERUS\M404 KM 2.0\LOGs\logs_hz-m404_logs_2023-01-29_D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logs_hz-m404_logs_2023-01-29_E" type="6" refreshedVersion="5" background="1" saveData="1">
    <textPr sourceFile="R:\CD-Image\Download\Heizung BUDERUS\M404 KM 2.0\LOGs\logs_hz-m404_logs_2023-01-29_E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logs_hz-m404_logs_2023-01-29_E1" type="6" refreshedVersion="5" background="1" saveData="1">
    <textPr sourceFile="R:\CD-Image\Download\Heizung BUDERUS\M404 KM 2.0\LOGs\logs_hz-m404_logs_2023-01-29_E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logs_hz-m404_logs_2023-01-29_F" type="6" refreshedVersion="5" background="1" saveData="1">
    <textPr sourceFile="R:\CD-Image\Download\Heizung BUDERUS\M404 KM 2.0\LOGs\logs_hz-m404_logs_2023-01-29_F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logs_hz-m404_logs_2023-01-29_F1" type="6" refreshedVersion="5" background="1" saveData="1">
    <textPr sourceFile="R:\CD-Image\Download\Heizung BUDERUS\M404 KM 2.0\LOGs\logs_hz-m404_logs_2023-01-29_F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logs_hz-m404_logs_2023-01-29_G" type="6" refreshedVersion="5" background="1" saveData="1">
    <textPr sourceFile="R:\CD-Image\Download\Heizung BUDERUS\M404 KM 2.0\LOGs\logs_hz-m404_logs_2023-01-29_G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logs_hz-m404_logs_2023-01-29_G1" type="6" refreshedVersion="5" background="1" saveData="1">
    <textPr sourceFile="R:\CD-Image\Download\Heizung BUDERUS\M404 KM 2.0\LOGs\logs_hz-m404_logs_2023-01-29_G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logs_hz-m404_logs_2023-01-29_J" type="6" refreshedVersion="5" background="1" saveData="1">
    <textPr sourceFile="R:\CD-Image\Download\Heizung BUDERUS\M404 KM 2.0\LOGs\logs_hz-m404_logs_2023-01-29_J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logs_hz-m404_logs_2023-01-29_J1" type="6" refreshedVersion="5" background="1" saveData="1">
    <textPr sourceFile="R:\CD-Image\Download\Heizung BUDERUS\M404 KM 2.0\LOGs\logs_hz-m404_logs_2023-01-29_J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logs_hz-m404_logs_2023-01-29_K" type="6" refreshedVersion="5" background="1" saveData="1">
    <textPr sourceFile="R:\CD-Image\Download\Heizung BUDERUS\M404 KM 2.0\LOGs\logs_hz-m404_logs_2023-01-29_K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logs_hz-m404_logs_2023-01-29_K1" type="6" refreshedVersion="5" background="1" saveData="1">
    <textPr sourceFile="R:\CD-Image\Download\Heizung BUDERUS\M404 KM 2.0\LOGs\logs_hz-m404_logs_2023-01-29_K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logs_hz-m404_logs_2023-01-29_K2" type="6" refreshedVersion="5" background="1" saveData="1">
    <textPr sourceFile="R:\CD-Image\Download\Heizung BUDERUS\M404 KM 2.0\LOGs\logs_hz-m404_logs_2023-01-29_K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logs_hz-m404_logs_2023-01-29_L" type="6" refreshedVersion="5" background="1" saveData="1">
    <textPr sourceFile="R:\CD-Image\Download\Heizung BUDERUS\M404 KM 2.0\LOGs\logs_hz-m404_logs_2023-01-29_L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logs_hz-m404_logs_2023-01-30_A" type="6" refreshedVersion="5" background="1" saveData="1">
    <textPr sourceFile="R:\CD-Image\Download\Heizung BUDERUS\M404 KM 2.0\LOGs\logs_hz-m404_logs_2023-01-30_A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logs_hz-m404_logs_2023-01-30_B" type="6" refreshedVersion="5" background="1" saveData="1">
    <textPr sourceFile="R:\CD-Image\Download\Heizung BUDERUS\M404 KM 2.0\LOGs\logs_hz-m404_logs_2023-01-30_B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logs_hz-m404_logs_2023-01-30_C" type="6" refreshedVersion="5" background="1" saveData="1">
    <textPr sourceFile="R:\CD-Image\Download\Heizung BUDERUS\M404 KM 2.0\LOGs\logs_hz-m404_logs_2023-01-30_C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logs_hz-m404_logs_2023-01-30_D" type="6" refreshedVersion="5" background="1" saveData="1">
    <textPr sourceFile="R:\CD-Image\Download\Heizung BUDERUS\M404 KM 2.0\LOGs\logs_hz-m404_logs_2023-01-30_D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logs_hz-m404_logs_2023-01-30_E" type="6" refreshedVersion="5" background="1" saveData="1">
    <textPr sourceFile="R:\CD-Image\Download\Heizung BUDERUS\M404 KM 2.0\LOGs\logs_hz-m404_logs_2023-01-30_E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logs_hz-m404_logs_2023-01-30_F" type="6" refreshedVersion="5" background="1" saveData="1">
    <textPr sourceFile="R:\CD-Image\Download\Heizung BUDERUS\M404 KM 2.0\LOGs\logs_hz-m404_logs_2023-01-30_F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logs_hz-m404_logs_2023-01-31_A" type="6" refreshedVersion="5" background="1" saveData="1">
    <textPr sourceFile="R:\CD-Image\Download\Heizung BUDERUS\M404 KM 2.0\LOGs\logs_hz-m404_logs_2023-01-31_A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logs_hz-m404_logs_2023-02-01_A" type="6" refreshedVersion="5" background="1" saveData="1">
    <textPr sourceFile="R:\CD-Image\Download\Heizung BUDERUS\M404 KM 2.0\LOGs\logs_hz-m404_logs_2023-02-01_A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logs_hz-m404_logs_2023-02-01_B" type="6" refreshedVersion="5" background="1" saveData="1">
    <textPr sourceFile="R:\CD-Image\Download\Heizung BUDERUS\M404 KM 2.0\LOGs\logs_hz-m404_logs_2023-02-01_B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logs_hz-m404_logs_2023-02-01_C1" type="6" refreshedVersion="5" background="1" saveData="1">
    <textPr sourceFile="R:\CD-Image\Download\Heizung BUDERUS\M404 KM 2.0\LOGs\logs_hz-m404_logs_2023-02-01_C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logs_hz-m404_logs_2023-02-02_A" type="6" refreshedVersion="5" background="1" saveData="1">
    <textPr sourceFile="R:\CD-Image\Download\Heizung BUDERUS\M404 KM 2.0\LOGs\logs_hz-m404_logs_2023-02-02_A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logs_hz-m404_logs_2023-02-03_A" type="6" refreshedVersion="5" background="1" saveData="1">
    <textPr codePage="65001" sourceFile="R:\CD-Image\Download\Heizung BUDERUS\M404 KM 2.0\LOGs\logs_hz-m404_logs_2023-02-03_A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logs_hz-m404_logs_2023-02-10_B" type="6" refreshedVersion="5" background="1" saveData="1">
    <textPr sourceFile="R:\CD-Image\Download\Heizung BUDERUS\M404 KM 2.0\LOGs\logs_hz-m404_logs_2023-02-10_B.txt" decimal="," thousands=".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<sst xmlns="http://schemas.openxmlformats.org/spreadsheetml/2006/main" count="26121" uniqueCount="3503">
  <si>
    <t>[15:49:57][D][uart_debug:114]:</t>
  </si>
  <si>
    <t>&lt;&lt;&lt;</t>
  </si>
  <si>
    <t>11:05:2E:10:03:29</t>
  </si>
  <si>
    <t>[15:49:57][D][km271:034]:</t>
  </si>
  <si>
    <t>Parameter</t>
  </si>
  <si>
    <t>0x1105:</t>
  </si>
  <si>
    <t>(Data:</t>
  </si>
  <si>
    <t>0x2E</t>
  </si>
  <si>
    <t>)</t>
  </si>
  <si>
    <t>[15:50:01][D][uart_debug:114]:</t>
  </si>
  <si>
    <t>08:03:AC:10:03:B4</t>
  </si>
  <si>
    <t>[15:50:01][D][km271:034]:</t>
  </si>
  <si>
    <t>0x0803:</t>
  </si>
  <si>
    <t>0xAC</t>
  </si>
  <si>
    <t>[15:50:02][D][uart_debug:114]:</t>
  </si>
  <si>
    <t>08:03:A4:10:03:BC</t>
  </si>
  <si>
    <t>[15:50:02][D][km271:034]:</t>
  </si>
  <si>
    <t>0xA4</t>
  </si>
  <si>
    <t>[15:50:11][D][uart_debug:114]:</t>
  </si>
  <si>
    <t>[15:50:11][D][km271:034]:</t>
  </si>
  <si>
    <t>[15:50:12][D][uart_debug:114]:</t>
  </si>
  <si>
    <t>[15:50:12][D][km271:034]:</t>
  </si>
  <si>
    <t>[15:50:21][D][uart_debug:114]:</t>
  </si>
  <si>
    <t>[15:50:21][D][km271:034]:</t>
  </si>
  <si>
    <t>[15:50:22][D][uart_debug:114]:</t>
  </si>
  <si>
    <t>[15:50:22][D][km271:034]:</t>
  </si>
  <si>
    <t>[15:50:27][D][uart_debug:114]:</t>
  </si>
  <si>
    <t>11:05:2C:10:03:2B</t>
  </si>
  <si>
    <t>[15:50:27][D][km271:034]:</t>
  </si>
  <si>
    <t>0x2C</t>
  </si>
  <si>
    <t>[15:50:32][D][uart_debug:114]:</t>
  </si>
  <si>
    <t>[15:50:32][D][km271:034]:</t>
  </si>
  <si>
    <t>[15:50:33][D][uart_debug:114]:</t>
  </si>
  <si>
    <t>[15:50:33][D][km271:034]:</t>
  </si>
  <si>
    <t>[15:50:41][D][uart_debug:114]:</t>
  </si>
  <si>
    <t>[15:50:41][D][km271:034]:</t>
  </si>
  <si>
    <t>[15:50:42][D][uart_debug:114]:</t>
  </si>
  <si>
    <t>[15:50:42][D][km271:034]:</t>
  </si>
  <si>
    <t>[15:50:51][D][uart_debug:114]:</t>
  </si>
  <si>
    <t>[15:50:51][D][km271:034]:</t>
  </si>
  <si>
    <t>[15:50:52][D][uart_debug:114]:</t>
  </si>
  <si>
    <t>[15:50:52][D][km271:034]:</t>
  </si>
  <si>
    <t>[15:50:54][D][uart_debug:114]:</t>
  </si>
  <si>
    <t>08:03:85:10:03:9D</t>
  </si>
  <si>
    <t>[15:50:54][D][km271:034]:</t>
  </si>
  <si>
    <t>0x85</t>
  </si>
  <si>
    <t>[15:50:57][D][uart_debug:114]:</t>
  </si>
  <si>
    <t>11:05:2B:10:03:2C</t>
  </si>
  <si>
    <t>[15:50:57][D][km271:034]:</t>
  </si>
  <si>
    <t>0x2B</t>
  </si>
  <si>
    <t>[15:51:01][D][uart_debug:114]:</t>
  </si>
  <si>
    <t>08:03:8D:10:03:95</t>
  </si>
  <si>
    <t>[15:51:01][D][km271:034]:</t>
  </si>
  <si>
    <t>0x8D</t>
  </si>
  <si>
    <t>[15:51:02][D][uart_debug:114]:</t>
  </si>
  <si>
    <t>[15:51:02][D][km271:034]:</t>
  </si>
  <si>
    <t>[15:51:11][D][uart_debug:114]:</t>
  </si>
  <si>
    <t>[15:51:11][D][km271:034]:</t>
  </si>
  <si>
    <t>[15:51:12][D][uart_debug:114]:</t>
  </si>
  <si>
    <t>[15:51:12][D][km271:034]:</t>
  </si>
  <si>
    <t>[15:51:13][D][uart_debug:114]:</t>
  </si>
  <si>
    <t>11:05:2A:10:03:2D</t>
  </si>
  <si>
    <t>[15:51:13][D][km271:034]:</t>
  </si>
  <si>
    <t>0x2A</t>
  </si>
  <si>
    <t>[15:51:21][D][uart_debug:114]:</t>
  </si>
  <si>
    <t>[15:51:21][D][km271:034]:</t>
  </si>
  <si>
    <t>[15:51:22][D][uart_debug:114]:</t>
  </si>
  <si>
    <t>[15:51:22][D][km271:034]:</t>
  </si>
  <si>
    <t>[15:51:29][D][uart_debug:114]:</t>
  </si>
  <si>
    <t>83:1E:02:10:03:8C</t>
  </si>
  <si>
    <t>[15:51:29][D][km271:034]:</t>
  </si>
  <si>
    <t>0x831E:</t>
  </si>
  <si>
    <t>0x02</t>
  </si>
  <si>
    <t>[15:51:31][D][uart_debug:114]:</t>
  </si>
  <si>
    <t>[15:51:31][D][km271:034]:</t>
  </si>
  <si>
    <t>[15:51:32][D][uart_debug:114]:</t>
  </si>
  <si>
    <t>[15:51:32][D][km271:034]:</t>
  </si>
  <si>
    <t>[15:51:41][D][uart_debug:114]:</t>
  </si>
  <si>
    <t>[15:51:41][D][km271:034]:</t>
  </si>
  <si>
    <t>[15:51:42][D][uart_debug:114]:</t>
  </si>
  <si>
    <t>[15:51:42][D][km271:034]:</t>
  </si>
  <si>
    <t>[15:51:43][D][uart_debug:114]:</t>
  </si>
  <si>
    <t>11:05:29:10:03:2E</t>
  </si>
  <si>
    <t>[15:51:43][D][km271:034]:</t>
  </si>
  <si>
    <t>0x29</t>
  </si>
  <si>
    <t>[15:51:51][D][uart_debug:114]:</t>
  </si>
  <si>
    <t>[15:51:51][D][km271:034]:</t>
  </si>
  <si>
    <t>[15:51:52][D][uart_debug:114]:</t>
  </si>
  <si>
    <t>[15:51:52][D][km271:034]:</t>
  </si>
  <si>
    <t>[15:52:02][D][uart_debug:114]:</t>
  </si>
  <si>
    <t>[15:52:02][D][km271:034]:</t>
  </si>
  <si>
    <t>[15:52:11][D][uart_debug:114]:</t>
  </si>
  <si>
    <t>[15:52:11][D][km271:034]:</t>
  </si>
  <si>
    <t>[15:52:12][D][uart_debug:114]:</t>
  </si>
  <si>
    <t>[15:52:12][D][km271:034]:</t>
  </si>
  <si>
    <t>[15:52:13][D][uart_debug:114]:</t>
  </si>
  <si>
    <t>11:05:28:10:03:2F</t>
  </si>
  <si>
    <t>[15:52:13][D][km271:034]:</t>
  </si>
  <si>
    <t>0x28</t>
  </si>
  <si>
    <t>[15:52:21][D][uart_debug:114]:</t>
  </si>
  <si>
    <t>[15:52:21][D][km271:034]:</t>
  </si>
  <si>
    <t>[15:52:23][D][uart_debug:114]:</t>
  </si>
  <si>
    <t>[15:52:23][D][km271:034]:</t>
  </si>
  <si>
    <t>[15:52:30][D][uart_debug:114]:</t>
  </si>
  <si>
    <t>83:1E:03:10:03:8D</t>
  </si>
  <si>
    <t>[15:52:30][D][km271:034]:</t>
  </si>
  <si>
    <t>0x03</t>
  </si>
  <si>
    <t>[15:52:31][D][uart_debug:114]:</t>
  </si>
  <si>
    <t>[15:52:31][D][km271:034]:</t>
  </si>
  <si>
    <t>[15:52:32][D][uart_debug:114]:</t>
  </si>
  <si>
    <t>[15:52:41][D][uart_debug:114]:</t>
  </si>
  <si>
    <t>[15:52:41][D][km271:034]:</t>
  </si>
  <si>
    <t>[15:52:42][D][uart_debug:114]:</t>
  </si>
  <si>
    <t>[15:52:42][D][km271:034]:</t>
  </si>
  <si>
    <t>[15:52:51][D][uart_debug:114]:</t>
  </si>
  <si>
    <t>[15:52:51][D][km271:034]:</t>
  </si>
  <si>
    <t>[15:52:52][D][uart_debug:114]:</t>
  </si>
  <si>
    <t>[15:52:52][D][km271:034]:</t>
  </si>
  <si>
    <t>[15:52:59][D][uart_debug:114]:</t>
  </si>
  <si>
    <t>[15:52:59][D][km271:034]:</t>
  </si>
  <si>
    <t>[15:53:01][D][uart_debug:114]:</t>
  </si>
  <si>
    <t>[15:53:01][D][km271:034]:</t>
  </si>
  <si>
    <t>[15:53:02][D][uart_debug:114]:</t>
  </si>
  <si>
    <t>[15:53:02][D][km271:034]:</t>
  </si>
  <si>
    <t>[15:53:11][D][uart_debug:114]:</t>
  </si>
  <si>
    <t>[15:53:11][D][km271:034]:</t>
  </si>
  <si>
    <t>[15:53:12][D][uart_debug:114]:</t>
  </si>
  <si>
    <t>[15:53:12][D][km271:034]:</t>
  </si>
  <si>
    <t>[15:53:14][D][uart_debug:114]:</t>
  </si>
  <si>
    <t>[15:53:14][D][km271:034]:</t>
  </si>
  <si>
    <t>[15:53:21][D][uart_debug:114]:</t>
  </si>
  <si>
    <t>[15:53:29][D][uart_debug:114]:</t>
  </si>
  <si>
    <t>[15:53:29][D][km271:034]:</t>
  </si>
  <si>
    <t>[15:53:31][D][uart_debug:114]:</t>
  </si>
  <si>
    <t>83:1E:04:10:03:8A</t>
  </si>
  <si>
    <t>[15:53:31][D][km271:034]:</t>
  </si>
  <si>
    <t>0x04</t>
  </si>
  <si>
    <t>[15:53:32][D][uart_debug:114]:</t>
  </si>
  <si>
    <t>[15:53:32][D][km271:034]:</t>
  </si>
  <si>
    <t>[15:53:41][D][uart_debug:114]:</t>
  </si>
  <si>
    <t>[15:53:41][D][km271:034]:</t>
  </si>
  <si>
    <t>[15:53:42][D][uart_debug:114]:</t>
  </si>
  <si>
    <t>[15:53:42][D][km271:034]:</t>
  </si>
  <si>
    <t>[15:53:45][D][uart_debug:114]:</t>
  </si>
  <si>
    <t>[15:53:45][D][km271:034]:</t>
  </si>
  <si>
    <t>[15:53:51][D][uart_debug:114]:</t>
  </si>
  <si>
    <t>61:16:05:10:03:61</t>
  </si>
  <si>
    <t>[15:53:51][D][km271:034]:</t>
  </si>
  <si>
    <t>0x6116:</t>
  </si>
  <si>
    <t>0x05</t>
  </si>
  <si>
    <t>[15:54:00][D][uart_debug:114]:</t>
  </si>
  <si>
    <t>[15:54:00][D][km271:034]:</t>
  </si>
  <si>
    <t>[15:54:01][D][uart_debug:114]:</t>
  </si>
  <si>
    <t>[15:54:01][D][km271:034]:</t>
  </si>
  <si>
    <t>[15:54:02][D][uart_debug:114]:</t>
  </si>
  <si>
    <t>[15:54:02][D][km271:034]:</t>
  </si>
  <si>
    <t>[15:54:11][D][uart_debug:114]:</t>
  </si>
  <si>
    <t>61:16:02:10:03:66</t>
  </si>
  <si>
    <t>[15:54:11][D][km271:034]:</t>
  </si>
  <si>
    <t>[15:54:15][D][uart_debug:114]:</t>
  </si>
  <si>
    <t>11:05:2F:10:03:28</t>
  </si>
  <si>
    <t>[15:54:15][D][km271:034]:</t>
  </si>
  <si>
    <t>0x2F</t>
  </si>
  <si>
    <t>of</t>
  </si>
  <si>
    <t>[18:26:42][D][uart_debug:114]:</t>
  </si>
  <si>
    <t>[18:26:42][D][km271:034]:</t>
  </si>
  <si>
    <t>[18:26:51][D][uart_debug:114]:</t>
  </si>
  <si>
    <t>[18:26:51][D][km271:034]:</t>
  </si>
  <si>
    <t>[18:26:52][D][uart_debug:114]:</t>
  </si>
  <si>
    <t>[18:26:52][D][km271:034]:</t>
  </si>
  <si>
    <t>[18:27:01][D][uart_debug:114]:</t>
  </si>
  <si>
    <t>[18:27:01][D][km271:034]:</t>
  </si>
  <si>
    <t>[18:27:02][D][uart_debug:114]:</t>
  </si>
  <si>
    <t>[18:27:02][D][km271:034]:</t>
  </si>
  <si>
    <t>[18:27:11][D][uart_debug:114]:</t>
  </si>
  <si>
    <t>[18:27:11][D][km271:034]:</t>
  </si>
  <si>
    <t>Sending</t>
  </si>
  <si>
    <t>state</t>
  </si>
  <si>
    <t>with</t>
  </si>
  <si>
    <t>decimals</t>
  </si>
  <si>
    <t>accuracy</t>
  </si>
  <si>
    <t>[18:27:12][D][uart_debug:114]:</t>
  </si>
  <si>
    <t>[18:27:12][D][km271:034]:</t>
  </si>
  <si>
    <t>[18:27:16][D][uart_debug:114]:</t>
  </si>
  <si>
    <t>[18:27:16][D][km271:034]:</t>
  </si>
  <si>
    <t>[18:27:17][D][uart_debug:114]:</t>
  </si>
  <si>
    <t>83:1E:29:10:03:A7</t>
  </si>
  <si>
    <t>[18:27:17][D][km271:034]:</t>
  </si>
  <si>
    <t>[18:27:21][D][uart_debug:114]:</t>
  </si>
  <si>
    <t>[18:27:21][D][km271:034]:</t>
  </si>
  <si>
    <t>[18:27:22][D][uart_debug:114]:</t>
  </si>
  <si>
    <t>[18:27:22][D][km271:034]:</t>
  </si>
  <si>
    <t>[18:27:31][D][uart_debug:114]:</t>
  </si>
  <si>
    <t>[18:27:31][D][km271:034]:</t>
  </si>
  <si>
    <t>[18:27:32][D][uart_debug:114]:</t>
  </si>
  <si>
    <t>[18:27:32][D][km271:034]:</t>
  </si>
  <si>
    <t>[18:27:41][D][uart_debug:114]:</t>
  </si>
  <si>
    <t>[18:27:41][D][km271:034]:</t>
  </si>
  <si>
    <t>[18:27:42][D][uart_debug:114]:</t>
  </si>
  <si>
    <t>[18:27:42][D][km271:034]:</t>
  </si>
  <si>
    <t>[18:27:46][D][uart_debug:114]:</t>
  </si>
  <si>
    <t>[18:27:46][D][km271:034]:</t>
  </si>
  <si>
    <t>[18:27:51][D][uart_debug:114]:</t>
  </si>
  <si>
    <t>[18:27:51][D][km271:034]:</t>
  </si>
  <si>
    <t>[18:27:52][D][uart_debug:114]:</t>
  </si>
  <si>
    <t>[18:27:52][D][km271:034]:</t>
  </si>
  <si>
    <t>[18:28:01][D][uart_debug:114]:</t>
  </si>
  <si>
    <t>[18:28:01][D][km271:034]:</t>
  </si>
  <si>
    <t>[18:28:03][D][uart_debug:114]:</t>
  </si>
  <si>
    <t>11:05:2D:10:03:2A</t>
  </si>
  <si>
    <t>[18:28:03][D][km271:034]:</t>
  </si>
  <si>
    <t>0x2D</t>
  </si>
  <si>
    <t>[18:28:11][D][uart_debug:114]:</t>
  </si>
  <si>
    <t>[18:28:11][D][km271:034]:</t>
  </si>
  <si>
    <t>[18:28:12][D][uart_debug:114]:</t>
  </si>
  <si>
    <t>[18:28:12][D][km271:034]:</t>
  </si>
  <si>
    <t>[18:28:17][D][uart_debug:114]:</t>
  </si>
  <si>
    <t>[18:28:17][D][km271:034]:</t>
  </si>
  <si>
    <t>[18:28:18][D][uart_debug:114]:</t>
  </si>
  <si>
    <t>83:1E:2A:10:03:A4</t>
  </si>
  <si>
    <t>[18:28:18][D][km271:034]:</t>
  </si>
  <si>
    <t>[18:28:22][D][uart_debug:114]:</t>
  </si>
  <si>
    <t>61:16:03:10:03:67</t>
  </si>
  <si>
    <t>[18:28:22][D][km271:034]:</t>
  </si>
  <si>
    <t>[18:28:31][D][uart_debug:114]:</t>
  </si>
  <si>
    <t>61:16:01:10:03:65</t>
  </si>
  <si>
    <t>[18:28:31][D][km271:034]:</t>
  </si>
  <si>
    <t>0x01</t>
  </si>
  <si>
    <t>[18:28:32][D][uart_debug:114]:</t>
  </si>
  <si>
    <t>11:05:30:10:03:37</t>
  </si>
  <si>
    <t>[18:28:32][D][km271:034]:</t>
  </si>
  <si>
    <t>0x30</t>
  </si>
  <si>
    <t>42:0F:22:10:03:7C</t>
  </si>
  <si>
    <t>0x420F:</t>
  </si>
  <si>
    <t>0x22</t>
  </si>
  <si>
    <t>[18:28:41][D][uart_debug:114]:</t>
  </si>
  <si>
    <t>61:16:FF:10:03:9B</t>
  </si>
  <si>
    <t>[18:28:41][D][km271:034]:</t>
  </si>
  <si>
    <t>0xFF</t>
  </si>
  <si>
    <t>[18:28:47][D][uart_debug:114]:</t>
  </si>
  <si>
    <t>11:05:31:10:03:36</t>
  </si>
  <si>
    <t>[18:28:47][D][km271:034]:</t>
  </si>
  <si>
    <t>0x31</t>
  </si>
  <si>
    <t>[18:28:51][D][uart_debug:114]:</t>
  </si>
  <si>
    <t>08:03:95:10:03:8D</t>
  </si>
  <si>
    <t>[18:28:51][D][km271:034]:</t>
  </si>
  <si>
    <t>0x95</t>
  </si>
  <si>
    <t>[18:28:52][D][uart_debug:114]:</t>
  </si>
  <si>
    <t>[18:28:52][D][km271:034]:</t>
  </si>
  <si>
    <t>[18:29:01][D][uart_debug:114]:</t>
  </si>
  <si>
    <t>[18:29:01][D][km271:034]:</t>
  </si>
  <si>
    <t>[18:29:02][D][uart_debug:114]:</t>
  </si>
  <si>
    <t>[18:29:02][D][km271:034]:</t>
  </si>
  <si>
    <t>11:05:32:10:03:35</t>
  </si>
  <si>
    <t>0x32</t>
  </si>
  <si>
    <t>[18:29:11][D][uart_debug:114]:</t>
  </si>
  <si>
    <t>[18:29:11][D][km271:034]:</t>
  </si>
  <si>
    <t>[18:29:12][D][uart_debug:114]:</t>
  </si>
  <si>
    <t>[18:29:12][D][km271:034]:</t>
  </si>
  <si>
    <t>[18:29:17][D][uart_debug:114]:</t>
  </si>
  <si>
    <t>11:05:33:10:03:34</t>
  </si>
  <si>
    <t>[18:29:17][D][km271:034]:</t>
  </si>
  <si>
    <t>0x33</t>
  </si>
  <si>
    <t>[18:29:18][D][uart_debug:114]:</t>
  </si>
  <si>
    <t>42:0F:23:10:03:7D</t>
  </si>
  <si>
    <t>[18:29:18][D][km271:034]:</t>
  </si>
  <si>
    <t>0x23</t>
  </si>
  <si>
    <t>[18:29:19][D][uart_debug:114]:</t>
  </si>
  <si>
    <t>83:1E:2B:10:03:A5</t>
  </si>
  <si>
    <t>[18:29:19][D][km271:034]:</t>
  </si>
  <si>
    <t>[18:29:21][D][uart_debug:114]:</t>
  </si>
  <si>
    <t>[18:29:21][D][km271:034]:</t>
  </si>
  <si>
    <t>[18:29:23][D][uart_debug:114]:</t>
  </si>
  <si>
    <t>[18:29:23][D][km271:034]:</t>
  </si>
  <si>
    <t>[18:29:31][D][uart_debug:114]:</t>
  </si>
  <si>
    <t>[18:29:31][D][km271:034]:</t>
  </si>
  <si>
    <t>[18:29:33][D][uart_debug:114]:</t>
  </si>
  <si>
    <t>[18:29:33][D][km271:034]:</t>
  </si>
  <si>
    <t>[18:29:41][D][uart_debug:114]:</t>
  </si>
  <si>
    <t>[18:29:41][D][km271:034]:</t>
  </si>
  <si>
    <t>[18:29:43][D][uart_debug:114]:</t>
  </si>
  <si>
    <t>[18:29:43][D][km271:034]:</t>
  </si>
  <si>
    <t>[18:29:48][D][uart_debug:114]:</t>
  </si>
  <si>
    <t>11:05:36:10:03:31</t>
  </si>
  <si>
    <t>[18:29:48][D][km271:034]:</t>
  </si>
  <si>
    <t>0x36</t>
  </si>
  <si>
    <t>42:0F:24:10:03:7A</t>
  </si>
  <si>
    <t>0x24</t>
  </si>
  <si>
    <t>[18:29:51][D][uart_debug:114]:</t>
  </si>
  <si>
    <t>[18:29:51][D][km271:034]:</t>
  </si>
  <si>
    <t>[18:29:53][D][uart_debug:114]:</t>
  </si>
  <si>
    <t>[18:29:53][D][km271:034]:</t>
  </si>
  <si>
    <t>[18:30:01][D][uart_debug:114]:</t>
  </si>
  <si>
    <t>[18:30:01][D][km271:034]:</t>
  </si>
  <si>
    <t>[18:30:03][D][uart_debug:114]:</t>
  </si>
  <si>
    <t>11:05:37:10:03:30</t>
  </si>
  <si>
    <t>[18:30:03][D][km271:034]:</t>
  </si>
  <si>
    <t>0x37</t>
  </si>
  <si>
    <t>[18:30:11][D][uart_debug:114]:</t>
  </si>
  <si>
    <t>[18:30:11][D][km271:034]:</t>
  </si>
  <si>
    <t>[18:30:13][D][uart_debug:114]:</t>
  </si>
  <si>
    <t>[18:30:13][D][km271:034]:</t>
  </si>
  <si>
    <t>[18:30:18][D][uart_debug:114]:</t>
  </si>
  <si>
    <t>11:05:39:10:03:3E</t>
  </si>
  <si>
    <t>[18:30:18][D][km271:034]:</t>
  </si>
  <si>
    <t>0x39</t>
  </si>
  <si>
    <t>[18:30:20][D][uart_debug:114]:</t>
  </si>
  <si>
    <t>83:1E:2C:10:03:A2</t>
  </si>
  <si>
    <t>[18:30:20][D][km271:034]:</t>
  </si>
  <si>
    <t>[18:30:21][D][uart_debug:114]:</t>
  </si>
  <si>
    <t>[18:30:21][D][km271:034]:</t>
  </si>
  <si>
    <t>[18:30:24][D][uart_debug:114]:</t>
  </si>
  <si>
    <t>[18:30:24][D][km271:034]:</t>
  </si>
  <si>
    <t>[18:30:31][D][uart_debug:114]:</t>
  </si>
  <si>
    <t>[18:30:31][D][km271:034]:</t>
  </si>
  <si>
    <t>[18:30:33][D][uart_debug:114]:</t>
  </si>
  <si>
    <t>[18:30:33][D][km271:034]:</t>
  </si>
  <si>
    <t>[18:30:41][D][uart_debug:114]:</t>
  </si>
  <si>
    <t>[18:30:41][D][km271:034]:</t>
  </si>
  <si>
    <t>[18:30:44][D][uart_debug:114]:</t>
  </si>
  <si>
    <t>[18:30:44][D][km271:034]:</t>
  </si>
  <si>
    <t>[18:30:49][D][uart_debug:114]:</t>
  </si>
  <si>
    <t>11:05:3B:10:03:3C</t>
  </si>
  <si>
    <t>[18:30:49][D][km271:034]:</t>
  </si>
  <si>
    <t>0x3B</t>
  </si>
  <si>
    <t>[18:30:51][D][uart_debug:114]:</t>
  </si>
  <si>
    <t>[18:30:51][D][km271:034]:</t>
  </si>
  <si>
    <t>[18:30:53][D][uart_debug:114]:</t>
  </si>
  <si>
    <t>[18:30:53][D][km271:034]:</t>
  </si>
  <si>
    <t>[18:31:01][D][uart_debug:114]:</t>
  </si>
  <si>
    <t>[18:31:01][D][km271:034]:</t>
  </si>
  <si>
    <t>[18:31:03][D][uart_debug:114]:</t>
  </si>
  <si>
    <t>[18:31:03][D][km271:034]:</t>
  </si>
  <si>
    <t>[18:31:04][D][uart_debug:114]:</t>
  </si>
  <si>
    <t>11:05:3C:10:03:3B</t>
  </si>
  <si>
    <t>[18:31:04][D][km271:034]:</t>
  </si>
  <si>
    <t>0x3C</t>
  </si>
  <si>
    <t>[18:31:11][D][uart_debug:114]:</t>
  </si>
  <si>
    <t>[18:31:11][D][km271:034]:</t>
  </si>
  <si>
    <t>[18:31:13][D][uart_debug:114]:</t>
  </si>
  <si>
    <t>[18:31:13][D][km271:034]:</t>
  </si>
  <si>
    <t>[18:31:19][D][uart_debug:114]:</t>
  </si>
  <si>
    <t>11:05:3D:10:03:3A</t>
  </si>
  <si>
    <t>[18:31:19][D][km271:034]:</t>
  </si>
  <si>
    <t>0x3D</t>
  </si>
  <si>
    <t>[18:31:20][D][uart_debug:114]:</t>
  </si>
  <si>
    <t>83:1E:2D:10:03:A3</t>
  </si>
  <si>
    <t>[18:31:20][D][km271:034]:</t>
  </si>
  <si>
    <t>[18:31:21][D][uart_debug:114]:</t>
  </si>
  <si>
    <t>[18:31:21][D][km271:034]:</t>
  </si>
  <si>
    <t>[18:31:24][D][uart_debug:114]:</t>
  </si>
  <si>
    <t>[18:31:24][D][km271:034]:</t>
  </si>
  <si>
    <t>[18:31:31][D][uart_debug:114]:</t>
  </si>
  <si>
    <t>[18:31:31][D][km271:034]:</t>
  </si>
  <si>
    <t>[18:31:33][D][uart_debug:114]:</t>
  </si>
  <si>
    <t>[18:31:33][D][km271:034]:</t>
  </si>
  <si>
    <t>[18:31:34][D][uart_debug:114]:</t>
  </si>
  <si>
    <t>11:05:3F:10:03:38</t>
  </si>
  <si>
    <t>[18:31:34][D][km271:034]:</t>
  </si>
  <si>
    <t>0x3F</t>
  </si>
  <si>
    <t>[18:31:41][D][uart_debug:114]:</t>
  </si>
  <si>
    <t>08:03:B4:10:03:AC</t>
  </si>
  <si>
    <t>[18:31:41][D][km271:034]:</t>
  </si>
  <si>
    <t>0xB4</t>
  </si>
  <si>
    <t>[18:31:43][D][uart_debug:114]:</t>
  </si>
  <si>
    <t>[18:31:43][D][km271:034]:</t>
  </si>
  <si>
    <t>[18:31:49][D][uart_debug:114]:</t>
  </si>
  <si>
    <t>11:05:40:10:03:47</t>
  </si>
  <si>
    <t>[18:31:53][D][uart_debug:114]:</t>
  </si>
  <si>
    <t>[18:31:53][D][km271:034]:</t>
  </si>
  <si>
    <t>[18:32:01][D][uart_debug:114]:</t>
  </si>
  <si>
    <t>[18:32:01][D][km271:034]:</t>
  </si>
  <si>
    <t>[18:32:03][D][uart_debug:114]:</t>
  </si>
  <si>
    <t>[18:32:03][D][km271:034]:</t>
  </si>
  <si>
    <t>[18:32:05][D][uart_debug:114]:</t>
  </si>
  <si>
    <t>11:05:41:10:03:46</t>
  </si>
  <si>
    <t>[18:32:05][D][km271:034]:</t>
  </si>
  <si>
    <t>0x41</t>
  </si>
  <si>
    <t>[18:32:11][D][uart_debug:114]:</t>
  </si>
  <si>
    <t>[18:32:11][D][km271:034]:</t>
  </si>
  <si>
    <t>[18:32:12][D][uart_debug:114]:</t>
  </si>
  <si>
    <t>[18:32:12][D][km271:034]:</t>
  </si>
  <si>
    <t>[18:32:20][D][uart_debug:114]:</t>
  </si>
  <si>
    <t>11:05:42:10:03:45</t>
  </si>
  <si>
    <t>[18:32:20][D][km271:034]:</t>
  </si>
  <si>
    <t>0x42</t>
  </si>
  <si>
    <t>[18:32:21][D][uart_debug:114]:</t>
  </si>
  <si>
    <t>[18:32:21][D][km271:034]:</t>
  </si>
  <si>
    <t>[18:32:22][D][uart_debug:114]:</t>
  </si>
  <si>
    <t>[18:32:22][D][km271:034]:</t>
  </si>
  <si>
    <t>Kessel Temp - IST</t>
  </si>
  <si>
    <t>[18:57:51][D][uart_debug:114]:</t>
  </si>
  <si>
    <t>61:16:FB:10:03:9F</t>
  </si>
  <si>
    <t>[18:57:51][D][km271:034]:</t>
  </si>
  <si>
    <t>0xFB</t>
  </si>
  <si>
    <t>[18:58:01][D][uart_debug:114]:</t>
  </si>
  <si>
    <t>[18:58:01][D][km271:034]:</t>
  </si>
  <si>
    <t>[18:58:02][D][uart_debug:114]:</t>
  </si>
  <si>
    <t>[18:58:02][D][km271:034]:</t>
  </si>
  <si>
    <t>[18:58:11][D][uart_debug:114]:</t>
  </si>
  <si>
    <t>[18:58:11][D][km271:034]:</t>
  </si>
  <si>
    <t>[18:58:31][D][uart_debug:114]:</t>
  </si>
  <si>
    <t>61:16:FE:10:03:9A</t>
  </si>
  <si>
    <t>[18:58:31][D][km271:034]:</t>
  </si>
  <si>
    <t>0xFE</t>
  </si>
  <si>
    <t>[18:58:41][D][uart_debug:114]:</t>
  </si>
  <si>
    <t>11:05:45:10:03:42</t>
  </si>
  <si>
    <t>[18:58:41][D][km271:034]:</t>
  </si>
  <si>
    <t>0x45</t>
  </si>
  <si>
    <t>[18:58:56][D][uart_debug:114]:</t>
  </si>
  <si>
    <t>[18:58:56][D][km271:034]:</t>
  </si>
  <si>
    <t>[18:59:01][D][uart_debug:114]:</t>
  </si>
  <si>
    <t>[18:59:01][D][km271:034]:</t>
  </si>
  <si>
    <t>[18:59:11][D][uart_debug:114]:</t>
  </si>
  <si>
    <t>[18:59:11][D][km271:034]:</t>
  </si>
  <si>
    <t>[18:59:21][D][uart_debug:114]:</t>
  </si>
  <si>
    <t>[18:59:21][D][km271:034]:</t>
  </si>
  <si>
    <t>[18:59:31][D][uart_debug:114]:</t>
  </si>
  <si>
    <t>61:16:04:10:03:60</t>
  </si>
  <si>
    <t>[18:59:31][D][km271:034]:</t>
  </si>
  <si>
    <t>[18:59:41][D][uart_debug:114]:</t>
  </si>
  <si>
    <t>[18:59:41][D][km271:034]:</t>
  </si>
  <si>
    <t>[18:59:42][D][uart_debug:114]:</t>
  </si>
  <si>
    <t>[18:59:42][D][km271:034]:</t>
  </si>
  <si>
    <t>[18:59:51][D][uart_debug:114]:</t>
  </si>
  <si>
    <t>[18:59:51][D][km271:034]:</t>
  </si>
  <si>
    <t>[19:00:01][D][uart_debug:114]:</t>
  </si>
  <si>
    <t>[19:00:01][D][km271:034]:</t>
  </si>
  <si>
    <t>[19:00:11][D][uart_debug:114]:</t>
  </si>
  <si>
    <t>[19:00:21][D][uart_debug:114]:</t>
  </si>
  <si>
    <t>[19:00:21][D][km271:034]:</t>
  </si>
  <si>
    <t>[19:00:31][D][uart_debug:114]:</t>
  </si>
  <si>
    <t>[19:00:31][D][km271:034]:</t>
  </si>
  <si>
    <t>[19:00:41][D][uart_debug:114]:</t>
  </si>
  <si>
    <t>[19:00:41][D][km271:034]:</t>
  </si>
  <si>
    <t>[19:00:42][D][uart_debug:114]:</t>
  </si>
  <si>
    <t>[19:00:42][D][km271:034]:</t>
  </si>
  <si>
    <t>[19:00:51][D][uart_debug:114]:</t>
  </si>
  <si>
    <t>[19:00:51][D][km271:034]:</t>
  </si>
  <si>
    <t>[19:01:01][D][uart_debug:114]:</t>
  </si>
  <si>
    <t>[19:01:01][D][km271:034]:</t>
  </si>
  <si>
    <t>[19:01:11][D][uart_debug:114]:</t>
  </si>
  <si>
    <t>[19:01:11][D][km271:034]:</t>
  </si>
  <si>
    <t>[19:01:12][D][uart_debug:114]:</t>
  </si>
  <si>
    <t>[19:01:12][D][km271:034]:</t>
  </si>
  <si>
    <t>[19:01:21][D][uart_debug:114]:</t>
  </si>
  <si>
    <t>[19:01:21][D][km271:034]:</t>
  </si>
  <si>
    <t>[19:01:31][D][uart_debug:114]:</t>
  </si>
  <si>
    <t>[19:01:31][D][km271:034]:</t>
  </si>
  <si>
    <t>[19:01:41][D][uart_debug:114]:</t>
  </si>
  <si>
    <t>[19:01:41][D][km271:034]:</t>
  </si>
  <si>
    <t>[19:01:42][D][uart_debug:114]:</t>
  </si>
  <si>
    <t>[19:01:42][D][km271:034]:</t>
  </si>
  <si>
    <t>[19:01:51][D][uart_debug:114]:</t>
  </si>
  <si>
    <t>[19:01:51][D][km271:034]:</t>
  </si>
  <si>
    <t>[19:02:01][D][uart_debug:114]:</t>
  </si>
  <si>
    <t>[19:02:01][D][km271:034]:</t>
  </si>
  <si>
    <t>[19:02:11][D][uart_debug:114]:</t>
  </si>
  <si>
    <t>[19:02:11][D][km271:034]:</t>
  </si>
  <si>
    <t>[19:02:12][D][uart_debug:114]:</t>
  </si>
  <si>
    <t>[19:02:12][D][km271:034]:</t>
  </si>
  <si>
    <t>[19:02:22][D][uart_debug:114]:</t>
  </si>
  <si>
    <t>[19:02:22][D][km271:034]:</t>
  </si>
  <si>
    <t>[19:02:31][D][uart_debug:114]:</t>
  </si>
  <si>
    <t>[19:02:31][D][km271:034]:</t>
  </si>
  <si>
    <t>[19:02:32][D][uart_debug:114]:</t>
  </si>
  <si>
    <t>[19:02:32][D][km271:034]:</t>
  </si>
  <si>
    <t>[19:02:41][D][uart_debug:114]:</t>
  </si>
  <si>
    <t>[19:02:41][D][km271:034]:</t>
  </si>
  <si>
    <t>[19:02:51][D][uart_debug:114]:</t>
  </si>
  <si>
    <t>[19:02:51][D][km271:034]:</t>
  </si>
  <si>
    <t>[19:03:01][D][uart_debug:114]:</t>
  </si>
  <si>
    <t>[19:03:01][D][km271:034]:</t>
  </si>
  <si>
    <t>[19:03:11][D][uart_debug:114]:</t>
  </si>
  <si>
    <t>[19:03:11][D][km271:034]:</t>
  </si>
  <si>
    <t>[19:03:12][D][uart_debug:114]:</t>
  </si>
  <si>
    <t>[19:03:12][D][km271:034]:</t>
  </si>
  <si>
    <t>[19:03:21][D][uart_debug:114]:</t>
  </si>
  <si>
    <t>[19:03:21][D][km271:034]:</t>
  </si>
  <si>
    <t>[19:03:31][D][uart_debug:114]:</t>
  </si>
  <si>
    <t>[19:03:31][D][km271:034]:</t>
  </si>
  <si>
    <t>[19:03:41][D][uart_debug:114]:</t>
  </si>
  <si>
    <t>[19:03:41][D][km271:034]:</t>
  </si>
  <si>
    <t>[19:03:42][D][uart_debug:114]:</t>
  </si>
  <si>
    <t>[19:03:42][D][km271:034]:</t>
  </si>
  <si>
    <t>[19:03:51][D][uart_debug:114]:</t>
  </si>
  <si>
    <t>[19:03:51][D][km271:034]:</t>
  </si>
  <si>
    <t>[19:04:01][D][uart_debug:114]:</t>
  </si>
  <si>
    <t>[19:04:01][D][km271:034]:</t>
  </si>
  <si>
    <t>[19:04:11][D][uart_debug:114]:</t>
  </si>
  <si>
    <t>[19:04:11][D][km271:034]:</t>
  </si>
  <si>
    <t>[19:04:12][D][uart_debug:114]:</t>
  </si>
  <si>
    <t>[19:04:12][D][km271:034]:</t>
  </si>
  <si>
    <t>[19:04:21][D][uart_debug:114]:</t>
  </si>
  <si>
    <t>[19:04:31][D][uart_debug:114]:</t>
  </si>
  <si>
    <t>[19:04:31][D][km271:034]:</t>
  </si>
  <si>
    <t>Dezimal</t>
  </si>
  <si>
    <t>[19:25:01][D][uart_debug:114]:</t>
  </si>
  <si>
    <t>[19:25:01][D][km271:034]:</t>
  </si>
  <si>
    <t>[19:25:11][D][uart_debug:114]:</t>
  </si>
  <si>
    <t>[19:25:11][D][km271:034]:</t>
  </si>
  <si>
    <t>[19:25:12][D][uart_debug:114]:</t>
  </si>
  <si>
    <t>[19:25:12][D][km271:034]:</t>
  </si>
  <si>
    <t>[19:25:21][D][uart_debug:114]:</t>
  </si>
  <si>
    <t>[19:25:21][D][km271:034]:</t>
  </si>
  <si>
    <t>[19:25:31][D][uart_debug:114]:</t>
  </si>
  <si>
    <t>[19:25:31][D][km271:034]:</t>
  </si>
  <si>
    <t>[19:25:41][D][uart_debug:114]:</t>
  </si>
  <si>
    <t>[19:25:41][D][km271:034]:</t>
  </si>
  <si>
    <t>[19:25:42][D][uart_debug:114]:</t>
  </si>
  <si>
    <t>[19:25:42][D][km271:034]:</t>
  </si>
  <si>
    <t>[19:25:51][D][uart_debug:114]:</t>
  </si>
  <si>
    <t>[19:25:51][D][km271:034]:</t>
  </si>
  <si>
    <t>[19:26:01][D][uart_debug:114]:</t>
  </si>
  <si>
    <t>[19:26:01][D][km271:034]:</t>
  </si>
  <si>
    <t>[19:26:11][D][uart_debug:114]:</t>
  </si>
  <si>
    <t>[19:26:11][D][km271:034]:</t>
  </si>
  <si>
    <t>[19:26:12][D][uart_debug:114]:</t>
  </si>
  <si>
    <t>[19:26:12][D][km271:034]:</t>
  </si>
  <si>
    <t>[19:26:21][D][uart_debug:114]:</t>
  </si>
  <si>
    <t>[19:26:21][D][km271:034]:</t>
  </si>
  <si>
    <t>[19:26:31][D][uart_debug:114]:</t>
  </si>
  <si>
    <t>[19:26:31][D][km271:034]:</t>
  </si>
  <si>
    <t>[19:26:41][D][uart_debug:114]:</t>
  </si>
  <si>
    <t>[19:26:41][D][km271:034]:</t>
  </si>
  <si>
    <t>[19:26:42][D][uart_debug:114]:</t>
  </si>
  <si>
    <t>[19:26:42][D][km271:034]:</t>
  </si>
  <si>
    <t>[19:26:51][D][uart_debug:114]:</t>
  </si>
  <si>
    <t>[19:26:51][D][km271:034]:</t>
  </si>
  <si>
    <t>[19:27:01][D][uart_debug:114]:</t>
  </si>
  <si>
    <t>[19:27:01][D][km271:034]:</t>
  </si>
  <si>
    <t>[19:27:11][D][uart_debug:114]:</t>
  </si>
  <si>
    <t>[19:27:11][D][km271:034]:</t>
  </si>
  <si>
    <t>[19:27:12][D][uart_debug:114]:</t>
  </si>
  <si>
    <t>[19:27:12][D][km271:034]:</t>
  </si>
  <si>
    <t>[19:27:21][D][uart_debug:114]:</t>
  </si>
  <si>
    <t>[19:27:21][D][km271:034]:</t>
  </si>
  <si>
    <t>[19:27:31][D][uart_debug:114]:</t>
  </si>
  <si>
    <t>[19:27:31][D][km271:034]:</t>
  </si>
  <si>
    <t>[19:27:41][D][uart_debug:114]:</t>
  </si>
  <si>
    <t>[19:27:41][D][km271:034]:</t>
  </si>
  <si>
    <t>[19:27:42][D][uart_debug:114]:</t>
  </si>
  <si>
    <t>[19:27:42][D][km271:034]:</t>
  </si>
  <si>
    <t>[19:27:51][D][uart_debug:114]:</t>
  </si>
  <si>
    <t>[19:27:51][D][km271:034]:</t>
  </si>
  <si>
    <t>[19:28:01][D][uart_debug:114]:</t>
  </si>
  <si>
    <t>[19:28:01][D][km271:034]:</t>
  </si>
  <si>
    <t>[19:28:11][D][uart_debug:114]:</t>
  </si>
  <si>
    <t>[19:28:11][D][km271:034]:</t>
  </si>
  <si>
    <t>[19:28:12][D][uart_debug:114]:</t>
  </si>
  <si>
    <t>[19:28:12][D][km271:034]:</t>
  </si>
  <si>
    <t>[19:28:21][D][uart_debug:114]:</t>
  </si>
  <si>
    <t>[19:28:21][D][km271:034]:</t>
  </si>
  <si>
    <t>[19:28:31][D][uart_debug:114]:</t>
  </si>
  <si>
    <t>[19:28:31][D][km271:034]:</t>
  </si>
  <si>
    <t>[19:28:41][D][uart_debug:114]:</t>
  </si>
  <si>
    <t>[19:28:41][D][km271:034]:</t>
  </si>
  <si>
    <t>[19:28:42][D][uart_debug:114]:</t>
  </si>
  <si>
    <t>[19:28:42][D][km271:034]:</t>
  </si>
  <si>
    <t>[19:28:51][D][uart_debug:114]:</t>
  </si>
  <si>
    <t>[19:28:51][D][km271:034]:</t>
  </si>
  <si>
    <t>[19:29:11][D][uart_debug:114]:</t>
  </si>
  <si>
    <t>[19:29:11][D][km271:034]:</t>
  </si>
  <si>
    <t>[19:29:31][D][uart_debug:114]:</t>
  </si>
  <si>
    <t>[19:29:31][D][km271:034]:</t>
  </si>
  <si>
    <t>[19:29:32][D][uart_debug:114]:</t>
  </si>
  <si>
    <t>[19:29:32][D][km271:034]:</t>
  </si>
  <si>
    <t>[19:29:41][D][uart_debug:114]:</t>
  </si>
  <si>
    <t>[19:29:41][D][km271:034]:</t>
  </si>
  <si>
    <t>[19:29:51][D][uart_debug:114]:</t>
  </si>
  <si>
    <t>[19:29:51][D][km271:034]:</t>
  </si>
  <si>
    <t>[19:30:01][D][uart_debug:114]:</t>
  </si>
  <si>
    <t>[19:30:01][D][km271:034]:</t>
  </si>
  <si>
    <t>[19:30:05][D][uart_debug:114]:</t>
  </si>
  <si>
    <t>11:05:44:10:03:43</t>
  </si>
  <si>
    <t>[19:30:05][D][km271:034]:</t>
  </si>
  <si>
    <t>0x44</t>
  </si>
  <si>
    <t>[19:30:11][D][uart_debug:114]:</t>
  </si>
  <si>
    <t>[19:30:11][D][km271:034]:</t>
  </si>
  <si>
    <t>[19:30:12][D][uart_debug:114]:</t>
  </si>
  <si>
    <t>[19:30:12][D][km271:034]:</t>
  </si>
  <si>
    <t>[19:46:33][D][uart_debug:114]:</t>
  </si>
  <si>
    <t>[19:46:33][D][km271:034]:</t>
  </si>
  <si>
    <t>11:05:43:10:03:44</t>
  </si>
  <si>
    <t>0x43</t>
  </si>
  <si>
    <t>[19:46:41][D][uart_debug:114]:</t>
  </si>
  <si>
    <t>[19:46:41][D][km271:034]:</t>
  </si>
  <si>
    <t>[19:46:42][D][uart_debug:114]:</t>
  </si>
  <si>
    <t>[19:46:42][D][km271:034]:</t>
  </si>
  <si>
    <t>[19:46:49][D][uart_debug:114]:</t>
  </si>
  <si>
    <t>[19:46:49][D][km271:034]:</t>
  </si>
  <si>
    <t>[19:46:51][D][uart_debug:114]:</t>
  </si>
  <si>
    <t>[19:46:51][D][km271:034]:</t>
  </si>
  <si>
    <t>[19:46:52][D][uart_debug:114]:</t>
  </si>
  <si>
    <t>[19:46:52][D][km271:034]:</t>
  </si>
  <si>
    <t>[19:47:01][D][uart_debug:114]:</t>
  </si>
  <si>
    <t>[19:47:01][D][km271:034]:</t>
  </si>
  <si>
    <t>[19:47:02][D][uart_debug:114]:</t>
  </si>
  <si>
    <t>[19:47:02][D][km271:034]:</t>
  </si>
  <si>
    <t>[19:47:04][D][uart_debug:114]:</t>
  </si>
  <si>
    <t>[19:47:04][D][km271:034]:</t>
  </si>
  <si>
    <t>[19:47:11][D][uart_debug:114]:</t>
  </si>
  <si>
    <t>[19:47:11][D][km271:034]:</t>
  </si>
  <si>
    <t>[19:47:12][D][uart_debug:114]:</t>
  </si>
  <si>
    <t>[19:47:12][D][km271:034]:</t>
  </si>
  <si>
    <t>[19:47:21][D][uart_debug:114]:</t>
  </si>
  <si>
    <t>[19:47:21][D][km271:034]:</t>
  </si>
  <si>
    <t>[19:47:22][D][uart_debug:114]:</t>
  </si>
  <si>
    <t>[19:47:22][D][km271:034]:</t>
  </si>
  <si>
    <t>[19:47:31][D][uart_debug:114]:</t>
  </si>
  <si>
    <t>[19:47:31][D][km271:034]:</t>
  </si>
  <si>
    <t>[19:47:32][D][uart_debug:114]:</t>
  </si>
  <si>
    <t>[19:47:32][D][km271:034]:</t>
  </si>
  <si>
    <t>[19:47:41][D][uart_debug:114]:</t>
  </si>
  <si>
    <t>61:16:FC:10:03:98</t>
  </si>
  <si>
    <t>[19:47:41][D][km271:034]:</t>
  </si>
  <si>
    <t>0xFC</t>
  </si>
  <si>
    <t>[19:47:51][D][uart_debug:114]:</t>
  </si>
  <si>
    <t>[19:47:51][D][km271:034]:</t>
  </si>
  <si>
    <t>[19:47:52][D][km271:034]:</t>
  </si>
  <si>
    <t>[19:48:01][D][uart_debug:114]:</t>
  </si>
  <si>
    <t>61:16:FD:10:03:99</t>
  </si>
  <si>
    <t>[19:48:11][D][uart_debug:114]:</t>
  </si>
  <si>
    <t>[19:48:11][D][km271:034]:</t>
  </si>
  <si>
    <t>[19:48:20][D][uart_debug:114]:</t>
  </si>
  <si>
    <t>[19:48:20][D][km271:034]:</t>
  </si>
  <si>
    <t>[19:48:22][D][uart_debug:114]:</t>
  </si>
  <si>
    <t>[19:48:22][D][km271:034]:</t>
  </si>
  <si>
    <t>[19:48:31][D][uart_debug:114]:</t>
  </si>
  <si>
    <t>[19:48:31][D][km271:034]:</t>
  </si>
  <si>
    <t>[19:48:51][D][uart_debug:114]:</t>
  </si>
  <si>
    <t>[19:48:51][D][km271:034]:</t>
  </si>
  <si>
    <t>[19:49:06][D][uart_debug:114]:</t>
  </si>
  <si>
    <t>[19:49:06][D][km271:034]:</t>
  </si>
  <si>
    <t>[19:49:11][D][uart_debug:114]:</t>
  </si>
  <si>
    <t>[19:49:11][D][km271:034]:</t>
  </si>
  <si>
    <t>[19:49:21][D][uart_debug:114]:</t>
  </si>
  <si>
    <t>[19:49:21][D][km271:034]:</t>
  </si>
  <si>
    <t>[19:49:31][D][uart_debug:114]:</t>
  </si>
  <si>
    <t>[19:49:31][D][km271:034]:</t>
  </si>
  <si>
    <t>[19:49:41][D][uart_debug:114]:</t>
  </si>
  <si>
    <t>[19:49:41][D][km271:034]:</t>
  </si>
  <si>
    <t>[19:49:51][D][uart_debug:114]:</t>
  </si>
  <si>
    <t>[19:49:51][D][km271:034]:</t>
  </si>
  <si>
    <t>[19:49:52][D][km271:034]:</t>
  </si>
  <si>
    <t>[19:50:01][D][uart_debug:114]:</t>
  </si>
  <si>
    <t>[19:50:01][D][km271:034]:</t>
  </si>
  <si>
    <t>[19:50:11][D][uart_debug:114]:</t>
  </si>
  <si>
    <t>[19:50:11][D][km271:034]:</t>
  </si>
  <si>
    <t>[19:50:21][D][uart_debug:114]:</t>
  </si>
  <si>
    <t>[19:50:21][D][km271:034]:</t>
  </si>
  <si>
    <t>[19:50:22][D][km271:034]:</t>
  </si>
  <si>
    <t>[19:50:31][D][uart_debug:114]:</t>
  </si>
  <si>
    <t>[19:50:31][D][km271:034]:</t>
  </si>
  <si>
    <t>[19:50:41][D][uart_debug:114]:</t>
  </si>
  <si>
    <t>[19:50:41][D][km271:034]:</t>
  </si>
  <si>
    <t>[19:50:42][D][km271:034]:</t>
  </si>
  <si>
    <t>[19:50:51][D][uart_debug:114]:</t>
  </si>
  <si>
    <t>[19:51:01][D][uart_debug:114]:</t>
  </si>
  <si>
    <t>[19:51:01][D][km271:034]:</t>
  </si>
  <si>
    <t>[19:51:11][D][uart_debug:114]:</t>
  </si>
  <si>
    <t>[19:51:21][D][uart_debug:114]:</t>
  </si>
  <si>
    <t>[19:51:21][D][km271:034]:</t>
  </si>
  <si>
    <t>[19:51:31][D][uart_debug:114]:</t>
  </si>
  <si>
    <t>[19:51:31][D][km271:034]:</t>
  </si>
  <si>
    <t>[19:51:41][D][uart_debug:114]:</t>
  </si>
  <si>
    <t>[19:51:41][D][km271:034]:</t>
  </si>
  <si>
    <t>[19:51:51][D][uart_debug:114]:</t>
  </si>
  <si>
    <t>[19:51:51][D][km271:034]:</t>
  </si>
  <si>
    <t>[19:52:01][D][uart_debug:114]:</t>
  </si>
  <si>
    <t>[19:52:01][D][km271:034]:</t>
  </si>
  <si>
    <t>[19:52:11][D][uart_debug:114]:</t>
  </si>
  <si>
    <t>[19:52:11][D][km271:034]:</t>
  </si>
  <si>
    <t>[19:52:21][D][uart_debug:114]:</t>
  </si>
  <si>
    <t>[19:52:21][D][km271:034]:</t>
  </si>
  <si>
    <t>[19:52:31][D][uart_debug:114]:</t>
  </si>
  <si>
    <t>[19:52:31][D][km271:034]:</t>
  </si>
  <si>
    <t>[19:52:32][D][km271:034]:</t>
  </si>
  <si>
    <t>[19:52:41][D][uart_debug:114]:</t>
  </si>
  <si>
    <t>[19:52:41][D][km271:034]:</t>
  </si>
  <si>
    <t>[19:52:51][D][uart_debug:114]:</t>
  </si>
  <si>
    <t>[19:52:51][D][km271:034]:</t>
  </si>
  <si>
    <t>[19:53:01][D][uart_debug:114]:</t>
  </si>
  <si>
    <t>[19:53:01][D][km271:034]:</t>
  </si>
  <si>
    <t>[19:53:02][D][km271:034]:</t>
  </si>
  <si>
    <t>[19:53:11][D][uart_debug:114]:</t>
  </si>
  <si>
    <t>[19:53:11][D][km271:034]:</t>
  </si>
  <si>
    <t>0x06</t>
  </si>
  <si>
    <t>[20:09:01][D][uart_debug:114]:</t>
  </si>
  <si>
    <t>[20:09:01][D][km271:034]:</t>
  </si>
  <si>
    <t>[20:09:02][D][uart_debug:114]:</t>
  </si>
  <si>
    <t>[20:09:02][D][km271:034]:</t>
  </si>
  <si>
    <t>[20:09:06][D][uart_debug:114]:</t>
  </si>
  <si>
    <t>[20:09:06][D][km271:034]:</t>
  </si>
  <si>
    <t>[20:09:11][D][uart_debug:114]:</t>
  </si>
  <si>
    <t>[20:09:11][D][km271:034]:</t>
  </si>
  <si>
    <t>[20:09:21][D][uart_debug:114]:</t>
  </si>
  <si>
    <t>[20:09:21][D][km271:034]:</t>
  </si>
  <si>
    <t>[20:09:31][D][uart_debug:114]:</t>
  </si>
  <si>
    <t>61:16:00:10:03:64</t>
  </si>
  <si>
    <t>[20:09:31][D][km271:034]:</t>
  </si>
  <si>
    <t>0x00</t>
  </si>
  <si>
    <t>[20:09:36][D][uart_debug:114]:</t>
  </si>
  <si>
    <t>[20:09:36][D][km271:034]:</t>
  </si>
  <si>
    <t>[20:09:37][D][uart_debug:114]:</t>
  </si>
  <si>
    <t>[20:09:37][D][km271:034]:</t>
  </si>
  <si>
    <t>[20:09:41][D][uart_debug:114]:</t>
  </si>
  <si>
    <t>[20:09:41][D][km271:034]:</t>
  </si>
  <si>
    <t>[20:09:51][D][uart_debug:114]:</t>
  </si>
  <si>
    <t>[20:09:51][D][km271:034]:</t>
  </si>
  <si>
    <t>[20:09:52][D][uart_debug:114]:</t>
  </si>
  <si>
    <t>[20:09:52][D][km271:034]:</t>
  </si>
  <si>
    <t>[20:09:53][D][uart_debug:114]:</t>
  </si>
  <si>
    <t>83:1E:07:10:03:89</t>
  </si>
  <si>
    <t>[20:09:53][D][km271:034]:</t>
  </si>
  <si>
    <t>0x07</t>
  </si>
  <si>
    <t>[20:10:01][D][uart_debug:114]:</t>
  </si>
  <si>
    <t>[20:10:01][D][km271:034]:</t>
  </si>
  <si>
    <t>[20:10:02][D][uart_debug:114]:</t>
  </si>
  <si>
    <t>[20:10:02][D][km271:034]:</t>
  </si>
  <si>
    <t>[20:10:07][D][uart_debug:114]:</t>
  </si>
  <si>
    <t>[20:10:07][D][km271:034]:</t>
  </si>
  <si>
    <t>[20:10:08][D][km271:034]:</t>
  </si>
  <si>
    <t>[20:10:11][D][uart_debug:114]:</t>
  </si>
  <si>
    <t>[20:10:11][D][km271:034]:</t>
  </si>
  <si>
    <t>[20:10:12][D][uart_debug:114]:</t>
  </si>
  <si>
    <t>[20:10:12][D][km271:034]:</t>
  </si>
  <si>
    <t>[20:10:21][D][uart_debug:114]:</t>
  </si>
  <si>
    <t>[20:10:21][D][km271:034]:</t>
  </si>
  <si>
    <t>[20:10:22][D][uart_debug:114]:</t>
  </si>
  <si>
    <t>[20:10:22][D][km271:034]:</t>
  </si>
  <si>
    <t>[20:10:31][D][uart_debug:114]:</t>
  </si>
  <si>
    <t>[20:10:31][D][km271:034]:</t>
  </si>
  <si>
    <t>[20:10:33][D][uart_debug:114]:</t>
  </si>
  <si>
    <t>[20:10:33][D][km271:034]:</t>
  </si>
  <si>
    <t>[20:10:37][D][uart_debug:114]:</t>
  </si>
  <si>
    <t>11:05:35:10:03:32</t>
  </si>
  <si>
    <t>[20:10:37][D][km271:034]:</t>
  </si>
  <si>
    <t>0x35</t>
  </si>
  <si>
    <t>[20:10:41][D][uart_debug:114]:</t>
  </si>
  <si>
    <t>[20:10:41][D][km271:034]:</t>
  </si>
  <si>
    <t>[20:10:43][D][uart_debug:114]:</t>
  </si>
  <si>
    <t>[20:10:43][D][km271:034]:</t>
  </si>
  <si>
    <t>[20:10:51][D][uart_debug:114]:</t>
  </si>
  <si>
    <t>[20:10:51][D][km271:034]:</t>
  </si>
  <si>
    <t>[20:10:52][D][uart_debug:114]:</t>
  </si>
  <si>
    <t>[20:10:52][D][km271:034]:</t>
  </si>
  <si>
    <t>[20:10:53][D][uart_debug:114]:</t>
  </si>
  <si>
    <t>[20:10:53][D][km271:034]:</t>
  </si>
  <si>
    <t>[20:10:54][D][uart_debug:114]:</t>
  </si>
  <si>
    <t>83:1E:08:10:03:86</t>
  </si>
  <si>
    <t>[20:10:54][D][km271:034]:</t>
  </si>
  <si>
    <t>0x08</t>
  </si>
  <si>
    <t>[20:11:01][D][uart_debug:114]:</t>
  </si>
  <si>
    <t>[20:11:01][D][km271:034]:</t>
  </si>
  <si>
    <t>[20:11:03][D][uart_debug:114]:</t>
  </si>
  <si>
    <t>[20:11:03][D][km271:034]:</t>
  </si>
  <si>
    <t>[20:11:08][D][uart_debug:114]:</t>
  </si>
  <si>
    <t>11:05:38:10:03:3F</t>
  </si>
  <si>
    <t>[20:11:08][D][km271:034]:</t>
  </si>
  <si>
    <t>0x38</t>
  </si>
  <si>
    <t>[20:11:11][D][uart_debug:114]:</t>
  </si>
  <si>
    <t>[20:11:11][D][km271:034]:</t>
  </si>
  <si>
    <t>[20:11:13][D][uart_debug:114]:</t>
  </si>
  <si>
    <t>[20:11:13][D][km271:034]:</t>
  </si>
  <si>
    <t>[20:11:21][D][uart_debug:114]:</t>
  </si>
  <si>
    <t>[20:11:21][D][km271:034]:</t>
  </si>
  <si>
    <t>[20:11:23][D][uart_debug:114]:</t>
  </si>
  <si>
    <t>[20:11:23][D][km271:034]:</t>
  </si>
  <si>
    <t>[20:11:25][D][uart_debug:114]:</t>
  </si>
  <si>
    <t>[20:11:25][D][km271:034]:</t>
  </si>
  <si>
    <t>[20:11:31][D][uart_debug:114]:</t>
  </si>
  <si>
    <t>[20:11:31][D][km271:034]:</t>
  </si>
  <si>
    <t>[20:11:33][D][uart_debug:114]:</t>
  </si>
  <si>
    <t>[20:11:33][D][km271:034]:</t>
  </si>
  <si>
    <t>[20:11:38][D][uart_debug:114]:</t>
  </si>
  <si>
    <t>[20:11:38][D][km271:034]:</t>
  </si>
  <si>
    <t>[20:11:41][D][uart_debug:114]:</t>
  </si>
  <si>
    <t>[20:11:41][D][km271:034]:</t>
  </si>
  <si>
    <t>[20:11:43][D][uart_debug:114]:</t>
  </si>
  <si>
    <t>[20:11:43][D][km271:034]:</t>
  </si>
  <si>
    <t>[20:11:51][D][uart_debug:114]:</t>
  </si>
  <si>
    <t>[20:11:51][D][km271:034]:</t>
  </si>
  <si>
    <t>[20:11:53][D][uart_debug:114]:</t>
  </si>
  <si>
    <t>[20:11:53][D][km271:034]:</t>
  </si>
  <si>
    <t>[20:11:55][D][uart_debug:114]:</t>
  </si>
  <si>
    <t>83:1E:09:10:03:87</t>
  </si>
  <si>
    <t>[20:11:55][D][km271:034]:</t>
  </si>
  <si>
    <t>0x09</t>
  </si>
  <si>
    <t>[20:12:01][D][uart_debug:114]:</t>
  </si>
  <si>
    <t>[20:12:01][D][km271:034]:</t>
  </si>
  <si>
    <t>[20:12:03][D][uart_debug:114]:</t>
  </si>
  <si>
    <t>[20:12:03][D][km271:034]:</t>
  </si>
  <si>
    <t>[20:12:08][D][uart_debug:114]:</t>
  </si>
  <si>
    <t>[20:12:08][D][km271:034]:</t>
  </si>
  <si>
    <t>[20:12:11][D][uart_debug:114]:</t>
  </si>
  <si>
    <t>[20:12:11][D][km271:034]:</t>
  </si>
  <si>
    <t>[20:12:13][D][uart_debug:114]:</t>
  </si>
  <si>
    <t>[20:12:13][D][km271:034]:</t>
  </si>
  <si>
    <t>[20:12:21][D][uart_debug:114]:</t>
  </si>
  <si>
    <t>[20:12:21][D][km271:034]:</t>
  </si>
  <si>
    <t>[20:12:23][D][uart_debug:114]:</t>
  </si>
  <si>
    <t>[20:12:23][D][km271:034]:</t>
  </si>
  <si>
    <t>[20:12:24][D][uart_debug:114]:</t>
  </si>
  <si>
    <t>[20:12:24][D][km271:034]:</t>
  </si>
  <si>
    <t>[20:12:27][D][uart_debug:114]:</t>
  </si>
  <si>
    <t>[20:12:27][D][km271:034]:</t>
  </si>
  <si>
    <t>[20:12:31][D][uart_debug:114]:</t>
  </si>
  <si>
    <t>[20:12:31][D][km271:034]:</t>
  </si>
  <si>
    <t>[20:12:33][D][uart_debug:114]:</t>
  </si>
  <si>
    <t>[20:12:33][D][km271:034]:</t>
  </si>
  <si>
    <t>[20:12:39][D][uart_debug:114]:</t>
  </si>
  <si>
    <t>[20:12:39][D][km271:034]:</t>
  </si>
  <si>
    <t>0x40</t>
  </si>
  <si>
    <t>[20:12:41][D][uart_debug:114]:</t>
  </si>
  <si>
    <t>[20:12:41][D][km271:034]:</t>
  </si>
  <si>
    <t>[20:12:43][D][uart_debug:114]:</t>
  </si>
  <si>
    <t>[20:12:43][D][km271:034]:</t>
  </si>
  <si>
    <t>[20:12:51][D][uart_debug:114]:</t>
  </si>
  <si>
    <t>[20:12:51][D][km271:034]:</t>
  </si>
  <si>
    <t>[20:12:53][D][uart_debug:114]:</t>
  </si>
  <si>
    <t>[20:13:01][D][uart_debug:114]:</t>
  </si>
  <si>
    <t>[20:13:01][D][km271:034]:</t>
  </si>
  <si>
    <t>[20:13:03][D][uart_debug:114]:</t>
  </si>
  <si>
    <t>[20:13:03][D][km271:034]:</t>
  </si>
  <si>
    <t>[20:13:09][D][uart_debug:114]:</t>
  </si>
  <si>
    <t>[20:13:09][D][km271:034]:</t>
  </si>
  <si>
    <t>[20:13:11][D][uart_debug:114]:</t>
  </si>
  <si>
    <t>[20:13:11][D][km271:034]:</t>
  </si>
  <si>
    <t>[20:13:13][D][uart_debug:114]:</t>
  </si>
  <si>
    <t>[20:13:13][D][km271:034]:</t>
  </si>
  <si>
    <t>[20:13:21][D][uart_debug:114]:</t>
  </si>
  <si>
    <t>[20:13:21][D][km271:034]:</t>
  </si>
  <si>
    <t>[20:13:22][D][uart_debug:114]:</t>
  </si>
  <si>
    <t>[20:13:22][D][km271:034]:</t>
  </si>
  <si>
    <t>[20:13:24][D][uart_debug:114]:</t>
  </si>
  <si>
    <t>[20:13:24][D][km271:034]:</t>
  </si>
  <si>
    <t>[20:13:31][D][uart_debug:114]:</t>
  </si>
  <si>
    <t>[20:13:31][D][km271:034]:</t>
  </si>
  <si>
    <t>[20:13:32][D][uart_debug:114]:</t>
  </si>
  <si>
    <t>[20:13:32][D][km271:034]:</t>
  </si>
  <si>
    <t>[20:13:41][D][uart_debug:114]:</t>
  </si>
  <si>
    <t>[20:13:41][D][km271:034]:</t>
  </si>
  <si>
    <t>[20:13:42][D][uart_debug:114]:</t>
  </si>
  <si>
    <t>[20:13:42][D][km271:034]:</t>
  </si>
  <si>
    <t>[20:13:51][D][uart_debug:114]:</t>
  </si>
  <si>
    <t>[20:13:51][D][km271:034]:</t>
  </si>
  <si>
    <t>[20:13:52][D][uart_debug:114]:</t>
  </si>
  <si>
    <t>[20:13:52][D][km271:034]:</t>
  </si>
  <si>
    <t>[20:13:55][D][uart_debug:114]:</t>
  </si>
  <si>
    <t>[20:13:55][D][km271:034]:</t>
  </si>
  <si>
    <t>[20:14:01][D][uart_debug:114]:</t>
  </si>
  <si>
    <t>[20:14:01][D][km271:034]:</t>
  </si>
  <si>
    <t>[20:14:02][D][uart_debug:114]:</t>
  </si>
  <si>
    <t>[20:14:02][D][km271:034]:</t>
  </si>
  <si>
    <t>[21:19:41][D][uart_debug:114]:</t>
  </si>
  <si>
    <t>[21:19:41][D][km271:034]:</t>
  </si>
  <si>
    <t>[21:19:42][D][uart_debug:114]:</t>
  </si>
  <si>
    <t>[21:19:42][D][km271:034]:</t>
  </si>
  <si>
    <t>[21:19:47][D][uart_debug:114]:</t>
  </si>
  <si>
    <t>[21:19:47][D][km271:034]:</t>
  </si>
  <si>
    <t>[21:19:47][D][sensor:126]:</t>
  </si>
  <si>
    <t>'Kesselvorlaufisttemperatur':</t>
  </si>
  <si>
    <t>Â°C</t>
  </si>
  <si>
    <t>[21:19:51][D][uart_debug:114]:</t>
  </si>
  <si>
    <t>[21:19:51][D][km271:034]:</t>
  </si>
  <si>
    <t>[21:20:01][D][uart_debug:114]:</t>
  </si>
  <si>
    <t>[21:20:01][D][km271:034]:</t>
  </si>
  <si>
    <t>[21:20:02][D][uart_debug:114]:</t>
  </si>
  <si>
    <t>[21:20:02][D][km271:034]:</t>
  </si>
  <si>
    <t>[21:20:02][D][sensor:126]:</t>
  </si>
  <si>
    <t>[21:20:11][D][uart_debug:114]:</t>
  </si>
  <si>
    <t>[21:20:11][D][km271:034]:</t>
  </si>
  <si>
    <t>[21:20:17][D][uart_debug:114]:</t>
  </si>
  <si>
    <t>[21:20:17][D][km271:034]:</t>
  </si>
  <si>
    <t>[21:20:17][D][sensor:126]:</t>
  </si>
  <si>
    <t>[21:20:21][D][uart_debug:114]:</t>
  </si>
  <si>
    <t>[21:20:21][D][km271:034]:</t>
  </si>
  <si>
    <t>[21:20:31][D][uart_debug:114]:</t>
  </si>
  <si>
    <t>[21:20:31][D][km271:034]:</t>
  </si>
  <si>
    <t>[21:20:32][D][uart_debug:114]:</t>
  </si>
  <si>
    <t>[21:20:32][D][km271:034]:</t>
  </si>
  <si>
    <t>[21:20:32][D][sensor:126]:</t>
  </si>
  <si>
    <t>[21:20:41][D][uart_debug:114]:</t>
  </si>
  <si>
    <t>[21:20:41][D][km271:034]:</t>
  </si>
  <si>
    <t>[21:20:42][D][uart_debug:114]:</t>
  </si>
  <si>
    <t>[21:20:42][D][km271:034]:</t>
  </si>
  <si>
    <t>[21:20:51][D][uart_debug:114]:</t>
  </si>
  <si>
    <t>[21:20:51][D][km271:034]:</t>
  </si>
  <si>
    <t>[21:20:52][D][uart_debug:114]:</t>
  </si>
  <si>
    <t>[21:20:52][D][km271:034]:</t>
  </si>
  <si>
    <t>[21:21:01][D][uart_debug:114]:</t>
  </si>
  <si>
    <t>[21:21:01][D][km271:034]:</t>
  </si>
  <si>
    <t>[21:21:02][D][uart_debug:114]:</t>
  </si>
  <si>
    <t>[21:21:02][D][km271:034]:</t>
  </si>
  <si>
    <t>[21:21:03][D][uart_debug:114]:</t>
  </si>
  <si>
    <t>[21:21:03][D][km271:034]:</t>
  </si>
  <si>
    <t>[21:21:03][D][sensor:126]:</t>
  </si>
  <si>
    <t>[21:21:04][D][uart_debug:114]:</t>
  </si>
  <si>
    <t>[21:21:04][D][km271:034]:</t>
  </si>
  <si>
    <t>[21:21:11][D][uart_debug:114]:</t>
  </si>
  <si>
    <t>[21:21:11][D][km271:034]:</t>
  </si>
  <si>
    <t>[21:21:12][D][uart_debug:114]:</t>
  </si>
  <si>
    <t>[21:21:12][D][km271:034]:</t>
  </si>
  <si>
    <t>[21:21:18][D][uart_debug:114]:</t>
  </si>
  <si>
    <t>[21:21:18][D][km271:034]:</t>
  </si>
  <si>
    <t>[21:21:18][D][sensor:126]:</t>
  </si>
  <si>
    <t>[21:21:21][D][uart_debug:114]:</t>
  </si>
  <si>
    <t>[21:21:21][D][km271:034]:</t>
  </si>
  <si>
    <t>[21:21:22][D][uart_debug:114]:</t>
  </si>
  <si>
    <t>[21:21:22][D][km271:034]:</t>
  </si>
  <si>
    <t>[21:21:31][D][uart_debug:114]:</t>
  </si>
  <si>
    <t>[21:21:31][D][km271:034]:</t>
  </si>
  <si>
    <t>[21:21:32][D][uart_debug:114]:</t>
  </si>
  <si>
    <t>[21:21:32][D][km271:034]:</t>
  </si>
  <si>
    <t>[21:21:33][D][uart_debug:114]:</t>
  </si>
  <si>
    <t>[21:21:33][D][km271:034]:</t>
  </si>
  <si>
    <t>[21:21:33][D][sensor:126]:</t>
  </si>
  <si>
    <t>[21:21:41][D][uart_debug:114]:</t>
  </si>
  <si>
    <t>[21:21:41][D][km271:034]:</t>
  </si>
  <si>
    <t>[21:21:42][D][uart_debug:114]:</t>
  </si>
  <si>
    <t>[21:21:42][D][km271:034]:</t>
  </si>
  <si>
    <t>[21:21:51][D][uart_debug:114]:</t>
  </si>
  <si>
    <t>[21:21:51][D][km271:034]:</t>
  </si>
  <si>
    <t>[21:21:52][D][uart_debug:114]:</t>
  </si>
  <si>
    <t>[21:21:52][D][km271:034]:</t>
  </si>
  <si>
    <t>[21:22:01][D][uart_debug:114]:</t>
  </si>
  <si>
    <t>[21:22:01][D][km271:034]:</t>
  </si>
  <si>
    <t>[21:22:02][D][uart_debug:114]:</t>
  </si>
  <si>
    <t>[21:22:02][D][km271:034]:</t>
  </si>
  <si>
    <t>[21:22:04][D][uart_debug:114]:</t>
  </si>
  <si>
    <t>[21:22:04][D][km271:034]:</t>
  </si>
  <si>
    <t>[21:22:04][D][sensor:126]:</t>
  </si>
  <si>
    <t>42:0F:21:10:03:7F</t>
  </si>
  <si>
    <t>[21:22:05][D][km271:034]:</t>
  </si>
  <si>
    <t>0x21</t>
  </si>
  <si>
    <t>[21:22:05][D][uart_debug:114]:</t>
  </si>
  <si>
    <t>83:1E:17:10:03:99</t>
  </si>
  <si>
    <t>0x17</t>
  </si>
  <si>
    <t>[21:22:11][D][uart_debug:114]:</t>
  </si>
  <si>
    <t>[21:22:11][D][km271:034]:</t>
  </si>
  <si>
    <t>[21:22:12][D][uart_debug:114]:</t>
  </si>
  <si>
    <t>[21:22:12][D][km271:034]:</t>
  </si>
  <si>
    <t>[21:22:20][D][uart_debug:114]:</t>
  </si>
  <si>
    <t>72:1A:31:10:03:4A</t>
  </si>
  <si>
    <t>[21:22:20][D][km271:034]:</t>
  </si>
  <si>
    <t>0x721A:</t>
  </si>
  <si>
    <t>[21:22:21][D][uart_debug:114]:</t>
  </si>
  <si>
    <t>[21:22:21][D][km271:034]:</t>
  </si>
  <si>
    <t>[21:22:22][D][uart_debug:114]:</t>
  </si>
  <si>
    <t>[21:22:22][D][km271:034]:</t>
  </si>
  <si>
    <t>[21:22:31][D][uart_debug:114]:</t>
  </si>
  <si>
    <t>[21:22:31][D][km271:034]:</t>
  </si>
  <si>
    <t>[21:22:32][D][uart_debug:114]:</t>
  </si>
  <si>
    <t>[21:22:32][D][km271:034]:</t>
  </si>
  <si>
    <t>[21:22:35][D][uart_debug:114]:</t>
  </si>
  <si>
    <t>72:1A:2B:10:03:50</t>
  </si>
  <si>
    <t>[21:22:35][D][km271:034]:</t>
  </si>
  <si>
    <t>[21:22:41][D][uart_debug:114]:</t>
  </si>
  <si>
    <t>[21:22:41][D][km271:034]:</t>
  </si>
  <si>
    <t>[21:22:42][D][uart_debug:114]:</t>
  </si>
  <si>
    <t>[21:22:42][D][km271:034]:</t>
  </si>
  <si>
    <t>[21:22:51][D][uart_debug:114]:</t>
  </si>
  <si>
    <t>72:1A:29:10:03:52</t>
  </si>
  <si>
    <t>[21:23:01][D][uart_debug:114]:</t>
  </si>
  <si>
    <t>[21:23:01][D][km271:034]:</t>
  </si>
  <si>
    <t>[21:23:02][D][uart_debug:114]:</t>
  </si>
  <si>
    <t>[21:23:02][D][km271:034]:</t>
  </si>
  <si>
    <t>[21:23:06][D][uart_debug:114]:</t>
  </si>
  <si>
    <t>72:1A:28:10:03:53</t>
  </si>
  <si>
    <t>[21:23:06][D][km271:034]:</t>
  </si>
  <si>
    <t>83:1E:18:10:03:96</t>
  </si>
  <si>
    <t>0x18</t>
  </si>
  <si>
    <t>[21:23:11][D][uart_debug:114]:</t>
  </si>
  <si>
    <t>[21:23:11][D][km271:034]:</t>
  </si>
  <si>
    <t>[21:23:12][D][uart_debug:114]:</t>
  </si>
  <si>
    <t>[21:23:12][D][km271:034]:</t>
  </si>
  <si>
    <t>[21:23:20][D][uart_debug:114]:</t>
  </si>
  <si>
    <t>[21:23:20][D][km271:034]:</t>
  </si>
  <si>
    <t>[21:23:20][D][sensor:126]:</t>
  </si>
  <si>
    <t>[21:23:21][D][uart_debug:114]:</t>
  </si>
  <si>
    <t>[21:23:31][D][uart_debug:114]:</t>
  </si>
  <si>
    <t>[21:23:31][D][km271:034]:</t>
  </si>
  <si>
    <t>[21:23:32][D][uart_debug:114]:</t>
  </si>
  <si>
    <t>[21:23:32][D][km271:034]:</t>
  </si>
  <si>
    <t>[21:23:35][D][uart_debug:114]:</t>
  </si>
  <si>
    <t>[21:23:35][D][km271:034]:</t>
  </si>
  <si>
    <t>[21:23:35][D][sensor:126]:</t>
  </si>
  <si>
    <t>[21:23:36][D][uart_debug:114]:</t>
  </si>
  <si>
    <t>72:1A:27:10:03:5C</t>
  </si>
  <si>
    <t>[21:23:36][D][km271:034]:</t>
  </si>
  <si>
    <t>0x27</t>
  </si>
  <si>
    <t>[21:23:41][D][uart_debug:114]:</t>
  </si>
  <si>
    <t>[21:23:41][D][km271:034]:</t>
  </si>
  <si>
    <t>[21:23:42][D][uart_debug:114]:</t>
  </si>
  <si>
    <t>[21:23:42][D][km271:034]:</t>
  </si>
  <si>
    <t>[21:23:50][D][uart_debug:114]:</t>
  </si>
  <si>
    <t>[21:23:50][D][km271:034]:</t>
  </si>
  <si>
    <t>[21:23:50][D][sensor:126]:</t>
  </si>
  <si>
    <t>[21:23:51][D][uart_debug:114]:</t>
  </si>
  <si>
    <t>[21:23:51][D][km271:034]:</t>
  </si>
  <si>
    <t>72:1A:26:10:03:5D</t>
  </si>
  <si>
    <t>0x26</t>
  </si>
  <si>
    <t>[21:23:52][D][uart_debug:114]:</t>
  </si>
  <si>
    <t>[21:23:52][D][km271:034]:</t>
  </si>
  <si>
    <t>[21:24:01][D][uart_debug:114]:</t>
  </si>
  <si>
    <t>[21:24:01][D][km271:034]:</t>
  </si>
  <si>
    <t>[21:24:05][D][uart_debug:114]:</t>
  </si>
  <si>
    <t>[21:24:05][D][km271:034]:</t>
  </si>
  <si>
    <t>[21:24:05][D][sensor:126]:</t>
  </si>
  <si>
    <t>[21:24:06][D][uart_debug:114]:</t>
  </si>
  <si>
    <t>72:1A:25:10:03:5E</t>
  </si>
  <si>
    <t>[21:24:06][D][km271:034]:</t>
  </si>
  <si>
    <t>0x25</t>
  </si>
  <si>
    <t>[21:24:07][D][uart_debug:114]:</t>
  </si>
  <si>
    <t>83:1E:19:10:03:97</t>
  </si>
  <si>
    <t>[21:24:07][D][km271:034]:</t>
  </si>
  <si>
    <t>0x19</t>
  </si>
  <si>
    <t>[21:24:11][D][uart_debug:114]:</t>
  </si>
  <si>
    <t>[21:24:11][D][km271:034]:</t>
  </si>
  <si>
    <t>[21:24:21][D][uart_debug:114]:</t>
  </si>
  <si>
    <t>[21:24:21][D][km271:034]:</t>
  </si>
  <si>
    <t>[21:24:21][D][sensor:126]:</t>
  </si>
  <si>
    <t>[21:24:22][D][uart_debug:114]:</t>
  </si>
  <si>
    <t>[21:24:22][D][km271:034]:</t>
  </si>
  <si>
    <t>[21:24:31][D][uart_debug:114]:</t>
  </si>
  <si>
    <t>[21:24:31][D][km271:034]:</t>
  </si>
  <si>
    <t>[21:24:36][D][uart_debug:114]:</t>
  </si>
  <si>
    <t>[21:24:36][D][km271:034]:</t>
  </si>
  <si>
    <t>[21:24:36][D][sensor:126]:</t>
  </si>
  <si>
    <t>[21:24:37][D][uart_debug:114]:</t>
  </si>
  <si>
    <t>72:1A:13:10:03:68</t>
  </si>
  <si>
    <t>[21:24:37][D][km271:034]:</t>
  </si>
  <si>
    <t>0x13</t>
  </si>
  <si>
    <t>[21:24:41][D][uart_debug:114]:</t>
  </si>
  <si>
    <t>[21:24:41][D][km271:034]:</t>
  </si>
  <si>
    <t>[21:24:51][D][uart_debug:114]:</t>
  </si>
  <si>
    <t>[21:24:51][D][km271:034]:</t>
  </si>
  <si>
    <t>[21:24:52][D][uart_debug:114]:</t>
  </si>
  <si>
    <t>[21:24:52][D][km271:034]:</t>
  </si>
  <si>
    <t>72:1A:10:10:10:03:7B</t>
  </si>
  <si>
    <t>0x10</t>
  </si>
  <si>
    <t>[21:25:01][D][uart_debug:114]:</t>
  </si>
  <si>
    <t>[21:25:01][D][km271:034]:</t>
  </si>
  <si>
    <t>[21:25:06][D][uart_debug:114]:</t>
  </si>
  <si>
    <t>[21:25:06][D][km271:034]:</t>
  </si>
  <si>
    <t>[21:25:06][D][sensor:126]:</t>
  </si>
  <si>
    <t>[21:25:07][D][uart_debug:114]:</t>
  </si>
  <si>
    <t>72:1A:0E:10:03:75</t>
  </si>
  <si>
    <t>[21:25:07][D][km271:034]:</t>
  </si>
  <si>
    <t>0x0E</t>
  </si>
  <si>
    <t>83:1E:1A:10:03:94</t>
  </si>
  <si>
    <t>0x1A</t>
  </si>
  <si>
    <t>[21:25:11][D][uart_debug:114]:</t>
  </si>
  <si>
    <t>[21:25:11][D][km271:034]:</t>
  </si>
  <si>
    <t>[21:25:12][D][uart_debug:114]:</t>
  </si>
  <si>
    <t>[21:25:12][D][km271:034]:</t>
  </si>
  <si>
    <t>[21:25:21][D][uart_debug:114]:</t>
  </si>
  <si>
    <t>[21:25:21][D][km271:034]:</t>
  </si>
  <si>
    <t>[21:25:21][D][sensor:126]:</t>
  </si>
  <si>
    <t>[21:25:22][D][uart_debug:114]:</t>
  </si>
  <si>
    <t>[21:25:22][D][km271:034]:</t>
  </si>
  <si>
    <t>72:1A:0D:10:03:76</t>
  </si>
  <si>
    <t>0x0D</t>
  </si>
  <si>
    <t>[21:25:31][D][uart_debug:114]:</t>
  </si>
  <si>
    <t>[21:25:31][D][km271:034]:</t>
  </si>
  <si>
    <t>[21:25:32][D][uart_debug:114]:</t>
  </si>
  <si>
    <t>[21:25:32][D][km271:034]:</t>
  </si>
  <si>
    <t>[21:25:36][D][uart_debug:114]:</t>
  </si>
  <si>
    <t>[21:25:36][D][km271:034]:</t>
  </si>
  <si>
    <t>[21:25:36][D][sensor:126]:</t>
  </si>
  <si>
    <t>[21:25:38][D][uart_debug:114]:</t>
  </si>
  <si>
    <t>[21:25:38][D][km271:034]:</t>
  </si>
  <si>
    <t>[21:25:41][D][uart_debug:114]:</t>
  </si>
  <si>
    <t>[21:25:41][D][km271:034]:</t>
  </si>
  <si>
    <t>[21:25:43][D][uart_debug:114]:</t>
  </si>
  <si>
    <t>[21:25:43][D][km271:034]:</t>
  </si>
  <si>
    <t>[21:25:51][D][uart_debug:114]:</t>
  </si>
  <si>
    <t>[21:25:51][D][km271:034]:</t>
  </si>
  <si>
    <t>[21:25:52][D][uart_debug:114]:</t>
  </si>
  <si>
    <t>[21:25:52][D][km271:034]:</t>
  </si>
  <si>
    <t>[21:25:52][D][sensor:126]:</t>
  </si>
  <si>
    <t>[21:25:53][D][uart_debug:114]:</t>
  </si>
  <si>
    <t>[21:25:53][D][km271:034]:</t>
  </si>
  <si>
    <t>[21:26:01][D][uart_debug:114]:</t>
  </si>
  <si>
    <t>[21:26:01][D][km271:034]:</t>
  </si>
  <si>
    <t>[21:26:03][D][uart_debug:114]:</t>
  </si>
  <si>
    <t>[21:26:03][D][km271:034]:</t>
  </si>
  <si>
    <t>[21:26:07][D][uart_debug:114]:</t>
  </si>
  <si>
    <t>[21:26:07][D][km271:034]:</t>
  </si>
  <si>
    <t>[21:26:07][D][sensor:126]:</t>
  </si>
  <si>
    <t>[21:26:08][D][uart_debug:114]:</t>
  </si>
  <si>
    <t>72:1A:16:10:03:6D</t>
  </si>
  <si>
    <t>[21:26:08][D][km271:034]:</t>
  </si>
  <si>
    <t>0x16</t>
  </si>
  <si>
    <t>83:1E:1B:10:03:95</t>
  </si>
  <si>
    <t>0x1B</t>
  </si>
  <si>
    <t>[21:26:11][D][uart_debug:114]:</t>
  </si>
  <si>
    <t>[21:26:11][D][km271:034]:</t>
  </si>
  <si>
    <t>[21:26:13][D][uart_debug:114]:</t>
  </si>
  <si>
    <t>[21:26:13][D][km271:034]:</t>
  </si>
  <si>
    <t>[21:26:21][D][uart_debug:114]:</t>
  </si>
  <si>
    <t>[21:26:21][D][km271:034]:</t>
  </si>
  <si>
    <t>[21:26:22][D][uart_debug:114]:</t>
  </si>
  <si>
    <t>11:05:3A:10:03:3D</t>
  </si>
  <si>
    <t>[21:26:22][D][km271:034]:</t>
  </si>
  <si>
    <t>0x3A</t>
  </si>
  <si>
    <t>[21:26:22][D][sensor:126]:</t>
  </si>
  <si>
    <t>[21:26:24][D][uart_debug:114]:</t>
  </si>
  <si>
    <t>[21:26:24][D][km271:034]:</t>
  </si>
  <si>
    <t>[21:26:31][D][uart_debug:114]:</t>
  </si>
  <si>
    <t>[21:26:31][D][km271:034]:</t>
  </si>
  <si>
    <t>[21:26:33][D][uart_debug:114]:</t>
  </si>
  <si>
    <t>[21:26:33][D][km271:034]:</t>
  </si>
  <si>
    <t>[21:26:37][D][uart_debug:114]:</t>
  </si>
  <si>
    <t>[21:26:37][D][km271:034]:</t>
  </si>
  <si>
    <t>[21:26:37][D][sensor:126]:</t>
  </si>
  <si>
    <t>[21:26:38][D][uart_debug:114]:</t>
  </si>
  <si>
    <t>72:1A:1B:10:03:60</t>
  </si>
  <si>
    <t>[21:26:38][D][km271:034]:</t>
  </si>
  <si>
    <t>[21:26:41][D][uart_debug:114]:</t>
  </si>
  <si>
    <t>[21:26:41][D][km271:034]:</t>
  </si>
  <si>
    <t>[21:26:43][D][uart_debug:114]:</t>
  </si>
  <si>
    <t>[21:26:43][D][km271:034]:</t>
  </si>
  <si>
    <t>[21:26:51][D][uart_debug:114]:</t>
  </si>
  <si>
    <t>[21:26:51][D][km271:034]:</t>
  </si>
  <si>
    <t>[21:26:52][D][uart_debug:114]:</t>
  </si>
  <si>
    <t>[21:26:52][D][km271:034]:</t>
  </si>
  <si>
    <t>[21:26:52][D][sensor:126]:</t>
  </si>
  <si>
    <t>[21:26:53][D][uart_debug:114]:</t>
  </si>
  <si>
    <t>[21:26:53][D][km271:034]:</t>
  </si>
  <si>
    <t>[21:26:54][D][uart_debug:114]:</t>
  </si>
  <si>
    <t>72:1A:1D:10:03:66</t>
  </si>
  <si>
    <t>[21:26:54][D][km271:034]:</t>
  </si>
  <si>
    <t>0x1D</t>
  </si>
  <si>
    <t>[21:27:01][D][uart_debug:114]:</t>
  </si>
  <si>
    <t>[21:27:01][D][km271:034]:</t>
  </si>
  <si>
    <t>[21:27:03][D][uart_debug:114]:</t>
  </si>
  <si>
    <t>[21:27:03][D][km271:034]:</t>
  </si>
  <si>
    <t>[21:27:08][D][uart_debug:114]:</t>
  </si>
  <si>
    <t>11:05:3E:10:03:39</t>
  </si>
  <si>
    <t>[21:27:08][D][km271:034]:</t>
  </si>
  <si>
    <t>0x3E</t>
  </si>
  <si>
    <t>[21:27:08][D][sensor:126]:</t>
  </si>
  <si>
    <t>[21:27:09][D][uart_debug:114]:</t>
  </si>
  <si>
    <t>72:1A:1F:10:03:64</t>
  </si>
  <si>
    <t>[21:27:09][D][km271:034]:</t>
  </si>
  <si>
    <t>0x1F</t>
  </si>
  <si>
    <t>83:1E:1C:10:03:92</t>
  </si>
  <si>
    <t>0x1C</t>
  </si>
  <si>
    <t>[21:27:11][D][uart_debug:114]:</t>
  </si>
  <si>
    <t>[21:27:11][D][km271:034]:</t>
  </si>
  <si>
    <t>[21:27:13][D][uart_debug:114]:</t>
  </si>
  <si>
    <t>[21:27:13][D][km271:034]:</t>
  </si>
  <si>
    <t>[21:27:21][D][uart_debug:114]:</t>
  </si>
  <si>
    <t>[21:27:21][D][km271:034]:</t>
  </si>
  <si>
    <t>[21:27:23][D][uart_debug:114]:</t>
  </si>
  <si>
    <t>[21:27:23][D][km271:034]:</t>
  </si>
  <si>
    <t>[21:27:23][D][sensor:126]:</t>
  </si>
  <si>
    <t>[21:27:24][D][uart_debug:114]:</t>
  </si>
  <si>
    <t>72:1A:21:10:03:5A</t>
  </si>
  <si>
    <t>[21:27:24][D][km271:034]:</t>
  </si>
  <si>
    <t>[21:27:31][D][uart_debug:114]:</t>
  </si>
  <si>
    <t>[21:27:31][D][km271:034]:</t>
  </si>
  <si>
    <t>[21:27:32][D][uart_debug:114]:</t>
  </si>
  <si>
    <t>[21:27:32][D][km271:034]:</t>
  </si>
  <si>
    <t>[21:27:33][D][uart_debug:114]:</t>
  </si>
  <si>
    <t>[21:27:33][D][km271:034]:</t>
  </si>
  <si>
    <t>[21:27:40][D][uart_debug:114]:</t>
  </si>
  <si>
    <t>[21:27:40][D][km271:034]:</t>
  </si>
  <si>
    <t>[21:27:40][D][sensor:126]:</t>
  </si>
  <si>
    <t>[21:27:41][D][uart_debug:114]:</t>
  </si>
  <si>
    <t>72:1A:22:10:03:59</t>
  </si>
  <si>
    <t>[21:27:41][D][km271:034]:</t>
  </si>
  <si>
    <t>[21:27:43][D][uart_debug:114]:</t>
  </si>
  <si>
    <t>[21:27:43][D][km271:034]:</t>
  </si>
  <si>
    <t>[21:27:51][D][uart_debug:114]:</t>
  </si>
  <si>
    <t>[21:27:51][D][km271:034]:</t>
  </si>
  <si>
    <t>[21:27:53][D][uart_debug:114]:</t>
  </si>
  <si>
    <t>[21:27:53][D][km271:034]:</t>
  </si>
  <si>
    <t>[21:27:53][D][sensor:126]:</t>
  </si>
  <si>
    <t>[21:27:54][D][uart_debug:114]:</t>
  </si>
  <si>
    <t>72:1A:24:10:03:5F</t>
  </si>
  <si>
    <t>[21:27:54][D][km271:034]:</t>
  </si>
  <si>
    <t>[21:28:02][D][uart_debug:114]:</t>
  </si>
  <si>
    <t>[21:28:02][D][km271:034]:</t>
  </si>
  <si>
    <t>[21:28:04][D][uart_debug:114]:</t>
  </si>
  <si>
    <t>[21:28:04][D][km271:034]:</t>
  </si>
  <si>
    <t>[21:28:09][D][uart_debug:114]:</t>
  </si>
  <si>
    <t>[21:28:09][D][km271:034]:</t>
  </si>
  <si>
    <t>[21:28:09][D][sensor:126]:</t>
  </si>
  <si>
    <t>[21:28:12][D][uart_debug:114]:</t>
  </si>
  <si>
    <t>[21:28:12][D][km271:034]:</t>
  </si>
  <si>
    <t>[21:28:13][D][uart_debug:114]:</t>
  </si>
  <si>
    <t>[21:28:13][D][km271:034]:</t>
  </si>
  <si>
    <t>[21:28:32][D][uart_debug:114]:</t>
  </si>
  <si>
    <t>[21:28:32][D][km271:034]:</t>
  </si>
  <si>
    <t>[21:28:39][D][uart_debug:114]:</t>
  </si>
  <si>
    <t>[21:28:39][D][km271:034]:</t>
  </si>
  <si>
    <t>[21:28:39][D][sensor:126]:</t>
  </si>
  <si>
    <t>[21:28:40][D][uart_debug:114]:</t>
  </si>
  <si>
    <t>[21:28:40][D][km271:034]:</t>
  </si>
  <si>
    <t>[21:28:41][D][uart_debug:114]:</t>
  </si>
  <si>
    <t>[21:28:41][D][km271:034]:</t>
  </si>
  <si>
    <t>[21:28:42][D][uart_debug:114]:</t>
  </si>
  <si>
    <t>[21:28:42][D][km271:034]:</t>
  </si>
  <si>
    <t>[21:28:53][D][uart_debug:114]:</t>
  </si>
  <si>
    <t>[21:28:53][D][km271:034]:</t>
  </si>
  <si>
    <t>[21:28:55][D][uart_debug:114]:</t>
  </si>
  <si>
    <t>[21:28:55][D][km271:034]:</t>
  </si>
  <si>
    <t>[21:29:01][D][uart_debug:114]:</t>
  </si>
  <si>
    <t>[21:29:01][D][km271:034]:</t>
  </si>
  <si>
    <t>[21:29:02][D][uart_debug:114]:</t>
  </si>
  <si>
    <t>[21:29:02][D][km271:034]:</t>
  </si>
  <si>
    <t>[21:29:10][D][uart_debug:114]:</t>
  </si>
  <si>
    <t>[21:29:10][D][km271:034]:</t>
  </si>
  <si>
    <t>[21:29:11][D][uart_debug:114]:</t>
  </si>
  <si>
    <t>[21:29:11][D][km271:034]:</t>
  </si>
  <si>
    <t>[21:29:12][D][uart_debug:114]:</t>
  </si>
  <si>
    <t>[21:29:12][D][km271:034]:</t>
  </si>
  <si>
    <t>[21:29:21][D][uart_debug:114]:</t>
  </si>
  <si>
    <t>[21:29:21][D][km271:034]:</t>
  </si>
  <si>
    <t>[21:29:22][D][uart_debug:114]:</t>
  </si>
  <si>
    <t>[21:29:22][D][km271:034]:</t>
  </si>
  <si>
    <t>[21:29:25][D][uart_debug:114]:</t>
  </si>
  <si>
    <t>[21:29:25][D][km271:034]:</t>
  </si>
  <si>
    <t>[21:29:25][D][sensor:126]:</t>
  </si>
  <si>
    <t>[21:29:26][D][uart_debug:114]:</t>
  </si>
  <si>
    <t>72:1A:2A:10:03:51</t>
  </si>
  <si>
    <t>[21:29:26][D][km271:034]:</t>
  </si>
  <si>
    <t>[21:29:31][D][uart_debug:114]:</t>
  </si>
  <si>
    <t>[21:29:31][D][km271:034]:</t>
  </si>
  <si>
    <t>[21:29:41][D][uart_debug:114]:</t>
  </si>
  <si>
    <t>[21:29:41][D][km271:034]:</t>
  </si>
  <si>
    <t>[21:29:51][D][uart_debug:114]:</t>
  </si>
  <si>
    <t>[21:29:51][D][km271:034]:</t>
  </si>
  <si>
    <t>0xFD</t>
  </si>
  <si>
    <t>[21:29:56][D][uart_debug:114]:</t>
  </si>
  <si>
    <t>[21:29:56][D][km271:034]:</t>
  </si>
  <si>
    <t>[21:30:01][D][uart_debug:114]:</t>
  </si>
  <si>
    <t>[21:30:01][D][km271:034]:</t>
  </si>
  <si>
    <t>[21:30:11][D][uart_debug:114]:</t>
  </si>
  <si>
    <t>[21:30:11][D][km271:034]:</t>
  </si>
  <si>
    <t>72:1A:2C:10:03:57</t>
  </si>
  <si>
    <t>[21:30:21][D][uart_debug:114]:</t>
  </si>
  <si>
    <t>[21:30:21][D][km271:034]:</t>
  </si>
  <si>
    <t>[21:30:26][D][uart_debug:114]:</t>
  </si>
  <si>
    <t>72:1A:2D:10:03:56</t>
  </si>
  <si>
    <t>[21:30:26][D][km271:034]:</t>
  </si>
  <si>
    <t>[21:30:41][D][uart_debug:114]:</t>
  </si>
  <si>
    <t>[21:30:41][D][km271:034]:</t>
  </si>
  <si>
    <t>[21:30:51][D][uart_debug:114]:</t>
  </si>
  <si>
    <t>[21:30:51][D][km271:034]:</t>
  </si>
  <si>
    <t>[21:30:57][D][uart_debug:114]:</t>
  </si>
  <si>
    <t>72:1A:2E:10:03:55</t>
  </si>
  <si>
    <t>[21:30:57][D][km271:034]:</t>
  </si>
  <si>
    <t>[21:31:11][D][uart_debug:114]:</t>
  </si>
  <si>
    <t>[21:31:21][D][uart_debug:114]:</t>
  </si>
  <si>
    <t>[21:31:21][D][km271:034]:</t>
  </si>
  <si>
    <t>[21:31:26][D][uart_debug:114]:</t>
  </si>
  <si>
    <t>11:05:46:10:03:41</t>
  </si>
  <si>
    <t>[21:31:26][D][km271:034]:</t>
  </si>
  <si>
    <t>0x46</t>
  </si>
  <si>
    <t>[21:31:26][D][sensor:126]:</t>
  </si>
  <si>
    <t>[21:31:27][D][uart_debug:114]:</t>
  </si>
  <si>
    <t>[21:31:27][D][km271:034]:</t>
  </si>
  <si>
    <t>[21:31:31][D][uart_debug:114]:</t>
  </si>
  <si>
    <t>[21:31:31][D][km271:034]:</t>
  </si>
  <si>
    <t>[21:31:41][D][uart_debug:114]:</t>
  </si>
  <si>
    <t>[21:31:41][D][km271:034]:</t>
  </si>
  <si>
    <t>[21:31:42][D][uart_debug:114]:</t>
  </si>
  <si>
    <t>72:1A:2F:10:03:54</t>
  </si>
  <si>
    <t>[21:31:42][D][km271:034]:</t>
  </si>
  <si>
    <t>[21:31:51][D][uart_debug:114]:</t>
  </si>
  <si>
    <t>[21:31:51][D][km271:034]:</t>
  </si>
  <si>
    <t>[21:32:01][D][uart_debug:114]:</t>
  </si>
  <si>
    <t>[21:32:01][D][km271:034]:</t>
  </si>
  <si>
    <t>[21:32:11][D][uart_debug:114]:</t>
  </si>
  <si>
    <t>[21:32:11][D][km271:034]:</t>
  </si>
  <si>
    <t>[21:32:21][D][uart_debug:114]:</t>
  </si>
  <si>
    <t>[21:32:21][D][km271:034]:</t>
  </si>
  <si>
    <t>[21:32:28][D][uart_debug:114]:</t>
  </si>
  <si>
    <t>72:1A:30:10:03:4B</t>
  </si>
  <si>
    <t>[21:32:28][D][km271:034]:</t>
  </si>
  <si>
    <t>[21:32:31][D][uart_debug:114]:</t>
  </si>
  <si>
    <t>[21:32:31][D][km271:034]:</t>
  </si>
  <si>
    <t>[21:32:41][D][uart_debug:114]:</t>
  </si>
  <si>
    <t>[21:32:41][D][km271:034]:</t>
  </si>
  <si>
    <t>[21:32:51][D][uart_debug:114]:</t>
  </si>
  <si>
    <t>[21:32:51][D][km271:034]:</t>
  </si>
  <si>
    <t>[21:33:01][D][uart_debug:114]:</t>
  </si>
  <si>
    <t>[21:33:01][D][km271:034]:</t>
  </si>
  <si>
    <t>[21:33:11][D][uart_debug:114]:</t>
  </si>
  <si>
    <t>[21:33:11][D][km271:034]:</t>
  </si>
  <si>
    <t>[21:33:21][D][uart_debug:114]:</t>
  </si>
  <si>
    <t>[21:33:21][D][km271:034]:</t>
  </si>
  <si>
    <t>[21:33:31][D][uart_debug:114]:</t>
  </si>
  <si>
    <t>[21:33:31][D][km271:034]:</t>
  </si>
  <si>
    <t>[21:33:41][D][uart_debug:114]:</t>
  </si>
  <si>
    <t>[21:33:41][D][km271:034]:</t>
  </si>
  <si>
    <t>[21:33:44][D][uart_debug:114]:</t>
  </si>
  <si>
    <t>[21:33:44][D][km271:034]:</t>
  </si>
  <si>
    <t>[21:33:51][D][uart_debug:114]:</t>
  </si>
  <si>
    <t>[21:33:51][D][km271:034]:</t>
  </si>
  <si>
    <t>[21:33:52][D][uart_debug:114]:</t>
  </si>
  <si>
    <t>[21:33:52][D][km271:034]:</t>
  </si>
  <si>
    <t>[21:34:01][D][uart_debug:114]:</t>
  </si>
  <si>
    <t>[21:34:01][D][km271:034]:</t>
  </si>
  <si>
    <t>[21:34:11][D][uart_debug:114]:</t>
  </si>
  <si>
    <t>[21:34:11][D][km271:034]:</t>
  </si>
  <si>
    <t>[21:34:23][D][uart_debug:114]:</t>
  </si>
  <si>
    <t>[21:34:23][D][km271:034]:</t>
  </si>
  <si>
    <t>[21:34:31][D][uart_debug:114]:</t>
  </si>
  <si>
    <t>[21:34:31][D][km271:034]:</t>
  </si>
  <si>
    <t>[21:34:41][D][uart_debug:114]:</t>
  </si>
  <si>
    <t>[21:34:41][D][km271:034]:</t>
  </si>
  <si>
    <t>[21:34:51][D][uart_debug:114]:</t>
  </si>
  <si>
    <t>[21:34:51][D][km271:034]:</t>
  </si>
  <si>
    <t>[21:35:01][D][uart_debug:114]:</t>
  </si>
  <si>
    <t>[21:35:01][D][km271:034]:</t>
  </si>
  <si>
    <t>Hex</t>
  </si>
  <si>
    <t>Warmwasser Temp IST</t>
  </si>
  <si>
    <t>[21:54:44][D][uart_debug:114]:</t>
  </si>
  <si>
    <t>04:23:2E:4B:00:00:00:10:03:51</t>
  </si>
  <si>
    <t>[21:54:44][D][km271:034]:</t>
  </si>
  <si>
    <t>0x0423:</t>
  </si>
  <si>
    <t>4B</t>
  </si>
  <si>
    <t>[21:54:44][D][sensor:126]:</t>
  </si>
  <si>
    <t>[21:54:45][D][uart_debug:114]:</t>
  </si>
  <si>
    <t>22:0A</t>
  </si>
  <si>
    <t>[21:54:45][D][km271:034]:</t>
  </si>
  <si>
    <t>0x220A:</t>
  </si>
  <si>
    <t>0x310B:</t>
  </si>
  <si>
    <t>52:13:64:10:03:36</t>
  </si>
  <si>
    <t>0x5213:</t>
  </si>
  <si>
    <t>0x64</t>
  </si>
  <si>
    <t>[21:54:46][D][uart_debug:114]:</t>
  </si>
  <si>
    <t>72:1A:32:10:03:49</t>
  </si>
  <si>
    <t>[21:54:46][D][km271:034]:</t>
  </si>
  <si>
    <t>[21:54:46][D][sensor:126]:</t>
  </si>
  <si>
    <t>'Warmwasseristtemperatur':</t>
  </si>
  <si>
    <t>84:38:06:10:03:A9</t>
  </si>
  <si>
    <t>0x8438:</t>
  </si>
  <si>
    <t>[21:54:51][D][uart_debug:114]:</t>
  </si>
  <si>
    <t>[21:54:51][D][km271:034]:</t>
  </si>
  <si>
    <t>[21:54:52][D][uart_debug:114]:</t>
  </si>
  <si>
    <t>[21:54:52][D][km271:034]:</t>
  </si>
  <si>
    <t>[21:55:00][D][uart_debug:114]:</t>
  </si>
  <si>
    <t>[21:55:00][D][km271:034]:</t>
  </si>
  <si>
    <t>[21:55:00][D][sensor:126]:</t>
  </si>
  <si>
    <t>41:0E:22:10:03:7E</t>
  </si>
  <si>
    <t>0x410E:</t>
  </si>
  <si>
    <t>51:12:17:10:03:47</t>
  </si>
  <si>
    <t>0x5112:</t>
  </si>
  <si>
    <t>[21:55:01][D][uart_debug:114]:</t>
  </si>
  <si>
    <t>[21:55:01][D][km271:034]:</t>
  </si>
  <si>
    <t>85:39:23:10:03:8C</t>
  </si>
  <si>
    <t>[21:55:11][D][uart_debug:114]:</t>
  </si>
  <si>
    <t>[21:55:11][D][km271:034]:</t>
  </si>
  <si>
    <t>[21:55:12][D][uart_debug:114]:</t>
  </si>
  <si>
    <t>[21:55:12][D][km271:034]:</t>
  </si>
  <si>
    <t>[21:55:15][D][uart_debug:114]:</t>
  </si>
  <si>
    <t>13:07:64:10:03:63</t>
  </si>
  <si>
    <t>[21:55:15][D][km271:034]:</t>
  </si>
  <si>
    <t>0x1307:</t>
  </si>
  <si>
    <t>0x4310:</t>
  </si>
  <si>
    <t>[21:55:16][D][uart_debug:114]:</t>
  </si>
  <si>
    <t>54:15:AE:10:03:FC</t>
  </si>
  <si>
    <t>[21:55:16][D][km271:034]:</t>
  </si>
  <si>
    <t>0x5415:</t>
  </si>
  <si>
    <t>0xAE</t>
  </si>
  <si>
    <t>71:19:0A</t>
  </si>
  <si>
    <t>0x7119:</t>
  </si>
  <si>
    <t>0x0A</t>
  </si>
  <si>
    <t>82:1D:34:10:03:B8</t>
  </si>
  <si>
    <t>0x821D:</t>
  </si>
  <si>
    <t>0x34</t>
  </si>
  <si>
    <t>[21:55:21][D][uart_debug:114]:</t>
  </si>
  <si>
    <t>[21:55:21][D][km271:034]:</t>
  </si>
  <si>
    <t>[21:55:30][D][uart_debug:114]:</t>
  </si>
  <si>
    <t>14:08:64:10:03:6B</t>
  </si>
  <si>
    <t>[21:55:30][D][km271:034]:</t>
  </si>
  <si>
    <t>0x1408:</t>
  </si>
  <si>
    <t>[21:55:31][D][uart_debug:114]:</t>
  </si>
  <si>
    <t>[21:55:31][D][km271:034]:</t>
  </si>
  <si>
    <t>73:1B:02:10:03:79</t>
  </si>
  <si>
    <t>0x731B:</t>
  </si>
  <si>
    <t>83:1E:22:10:03:AC</t>
  </si>
  <si>
    <t>[21:55:38][D][uart_debug:114]:</t>
  </si>
  <si>
    <t>A1:1F:E8:10:03:45</t>
  </si>
  <si>
    <t>[21:55:38][D][km271:034]:</t>
  </si>
  <si>
    <t>0xA11F:</t>
  </si>
  <si>
    <t>0xE8</t>
  </si>
  <si>
    <t>[21:55:41][D][uart_debug:114]:</t>
  </si>
  <si>
    <t>[21:55:41][D][km271:034]:</t>
  </si>
  <si>
    <t>[21:55:51][D][uart_debug:114]:</t>
  </si>
  <si>
    <t>[21:55:51][D][km271:034]:</t>
  </si>
  <si>
    <t>[21:56:01][D][uart_debug:114]:</t>
  </si>
  <si>
    <t>[21:56:01][D][km271:034]:</t>
  </si>
  <si>
    <t>[21:56:11][D][uart_debug:114]:</t>
  </si>
  <si>
    <t>[21:56:11][D][km271:034]:</t>
  </si>
  <si>
    <t>[21:56:31][D][uart_debug:114]:</t>
  </si>
  <si>
    <t>[21:56:31][D][km271:034]:</t>
  </si>
  <si>
    <t>[21:56:38][D][uart_debug:114]:</t>
  </si>
  <si>
    <t>A3:21:29:10:03:B8</t>
  </si>
  <si>
    <t>[21:56:38][D][km271:034]:</t>
  </si>
  <si>
    <t>0xA321:</t>
  </si>
  <si>
    <t>[21:56:41][D][uart_debug:114]:</t>
  </si>
  <si>
    <t>[21:56:41][D][km271:034]:</t>
  </si>
  <si>
    <t>[21:56:46][D][uart_debug:114]:</t>
  </si>
  <si>
    <t>[21:56:46][D][km271:034]:</t>
  </si>
  <si>
    <t>[21:56:46][D][sensor:126]:</t>
  </si>
  <si>
    <t>[21:56:51][D][uart_debug:114]:</t>
  </si>
  <si>
    <t>[21:57:01][D][uart_debug:114]:</t>
  </si>
  <si>
    <t>[21:57:01][D][km271:034]:</t>
  </si>
  <si>
    <t>[21:57:02][D][uart_debug:114]:</t>
  </si>
  <si>
    <t>[21:57:02][D][km271:034]:</t>
  </si>
  <si>
    <t>[21:57:11][D][uart_debug:114]:</t>
  </si>
  <si>
    <t>[21:57:11][D][km271:034]:</t>
  </si>
  <si>
    <t>[21:57:21][D][uart_debug:114]:</t>
  </si>
  <si>
    <t>[21:57:31][D][uart_debug:114]:</t>
  </si>
  <si>
    <t>[21:57:31][D][km271:034]:</t>
  </si>
  <si>
    <t>[21:57:39][D][uart_debug:114]:</t>
  </si>
  <si>
    <t>A4:22:22:10:03:B7</t>
  </si>
  <si>
    <t>[21:57:39][D][km271:034]:</t>
  </si>
  <si>
    <t>0xA422:</t>
  </si>
  <si>
    <t>[21:57:41][D][uart_debug:114]:</t>
  </si>
  <si>
    <t>[21:57:41][D][km271:034]:</t>
  </si>
  <si>
    <t>[21:57:51][D][uart_debug:114]:</t>
  </si>
  <si>
    <t>[21:57:51][D][km271:034]:</t>
  </si>
  <si>
    <t>[21:58:01][D][uart_debug:114]:</t>
  </si>
  <si>
    <t>[21:58:01][D][km271:034]:</t>
  </si>
  <si>
    <t>[21:58:11][D][uart_debug:114]:</t>
  </si>
  <si>
    <t>[21:58:11][D][km271:034]:</t>
  </si>
  <si>
    <t>[21:58:21][D][uart_debug:114]:</t>
  </si>
  <si>
    <t>[21:58:21][D][km271:034]:</t>
  </si>
  <si>
    <t>[21:58:31][D][uart_debug:114]:</t>
  </si>
  <si>
    <t>[21:58:31][D][km271:034]:</t>
  </si>
  <si>
    <t>[21:58:41][D][uart_debug:114]:</t>
  </si>
  <si>
    <t>[21:58:41][D][km271:034]:</t>
  </si>
  <si>
    <t>[21:58:51][D][uart_debug:114]:</t>
  </si>
  <si>
    <t>[21:58:51][D][km271:034]:</t>
  </si>
  <si>
    <t>Vorlauf Temp HK1 IST</t>
  </si>
  <si>
    <t>Mischerstellung ??</t>
  </si>
  <si>
    <t>'M404</t>
  </si>
  <si>
    <t>Kesselvorlaufsolltemperatur</t>
  </si>
  <si>
    <t>Tag</t>
  </si>
  <si>
    <t>Automatik</t>
  </si>
  <si>
    <t>WiFi</t>
  </si>
  <si>
    <t>[18:29:30][D][uart_debug:114]:</t>
  </si>
  <si>
    <t>[18:29:30][D][km271:034]:</t>
  </si>
  <si>
    <t>[18:29:40][D][uart_debug:114]:</t>
  </si>
  <si>
    <t>[18:29:40][D][km271:034]:</t>
  </si>
  <si>
    <t>[18:29:40][D][sensor:126]:</t>
  </si>
  <si>
    <t>'HK1</t>
  </si>
  <si>
    <t>Mischerstellung':</t>
  </si>
  <si>
    <t>%</t>
  </si>
  <si>
    <t>[18:30:00][D][uart_debug:114]:</t>
  </si>
  <si>
    <t>[18:30:00][D][km271:034]:</t>
  </si>
  <si>
    <t>[18:30:00][D][sensor:126]:</t>
  </si>
  <si>
    <t>Signal':</t>
  </si>
  <si>
    <t>dBm</t>
  </si>
  <si>
    <t>[18:30:10][D][uart_debug:114]:</t>
  </si>
  <si>
    <t>[18:30:10][D][km271:034]:</t>
  </si>
  <si>
    <t>[18:30:10][D][sensor:126]:</t>
  </si>
  <si>
    <t>[18:30:30][D][uart_debug:114]:</t>
  </si>
  <si>
    <t>[18:30:30][D][km271:034]:</t>
  </si>
  <si>
    <t>[18:30:30][D][sensor:126]:</t>
  </si>
  <si>
    <t>[18:30:42][D][uart_debug:114]:</t>
  </si>
  <si>
    <t>[18:30:42][D][km271:034]:</t>
  </si>
  <si>
    <t>[18:30:42][D][sensor:126]:</t>
  </si>
  <si>
    <t>[18:30:50][D][uart_debug:114]:</t>
  </si>
  <si>
    <t>[18:30:50][D][km271:034]:</t>
  </si>
  <si>
    <t>[18:30:50][D][sensor:126]:</t>
  </si>
  <si>
    <t>[18:31:45][D][uart_debug:114]:</t>
  </si>
  <si>
    <t>12:06:35:10:03:32</t>
  </si>
  <si>
    <t>[18:31:45][D][km271:034]:</t>
  </si>
  <si>
    <t>0x1206:</t>
  </si>
  <si>
    <t>21:09:02:10:03:39</t>
  </si>
  <si>
    <t>0x2109:</t>
  </si>
  <si>
    <t>[18:31:46][D][uart_debug:114]:</t>
  </si>
  <si>
    <t>32:0C:35:10:03:18</t>
  </si>
  <si>
    <t>[18:31:46][D][km271:034]:</t>
  </si>
  <si>
    <t>0x320C:</t>
  </si>
  <si>
    <t>[18:31:46][D][sensor:126]:</t>
  </si>
  <si>
    <t>Vorlaufisttemperatur':</t>
  </si>
  <si>
    <t>72:1A:34:10:03:4F</t>
  </si>
  <si>
    <t>[18:31:47][D][uart_debug:114]:</t>
  </si>
  <si>
    <t>[18:31:47][D][km271:034]:</t>
  </si>
  <si>
    <t>[18:31:50][D][uart_debug:114]:</t>
  </si>
  <si>
    <t>[18:31:50][D][km271:034]:</t>
  </si>
  <si>
    <t>[18:31:50][D][sensor:126]:</t>
  </si>
  <si>
    <t>04:23:2F:4B:00:00:00:10:03:50</t>
  </si>
  <si>
    <t>[18:32:00][D][uart_debug:114]:</t>
  </si>
  <si>
    <t>[18:32:00][D][km271:034]:</t>
  </si>
  <si>
    <t>[18:32:00][D][sensor:126]:</t>
  </si>
  <si>
    <t>02:10:03:39</t>
  </si>
  <si>
    <t>[18:32:02][D][uart_debug:114]:</t>
  </si>
  <si>
    <t>71:19:37:10:03:4C</t>
  </si>
  <si>
    <t>[18:32:02][D][km271:034]:</t>
  </si>
  <si>
    <t>0x8539:</t>
  </si>
  <si>
    <t>[18:32:10][D][uart_debug:114]:</t>
  </si>
  <si>
    <t>[18:32:10][D][km271:034]:</t>
  </si>
  <si>
    <t>[18:32:16][D][uart_debug:114]:</t>
  </si>
  <si>
    <t>[18:32:16][D][km271:034]:</t>
  </si>
  <si>
    <t>[18:32:17][D][uart_debug:114]:</t>
  </si>
  <si>
    <t>73:1B:03:10:03:78</t>
  </si>
  <si>
    <t>[18:32:17][D][km271:034]:</t>
  </si>
  <si>
    <t>82:1D:39:10:03:B5</t>
  </si>
  <si>
    <t>[18:32:20][D][sensor:126]:</t>
  </si>
  <si>
    <t>[18:32:30][D][uart_debug:114]:</t>
  </si>
  <si>
    <t>[18:32:30][D][km271:034]:</t>
  </si>
  <si>
    <t>[18:32:30][D][sensor:126]:</t>
  </si>
  <si>
    <t>[18:32:31][D][uart_debug:114]:</t>
  </si>
  <si>
    <t>[18:32:31][D][km271:034]:</t>
  </si>
  <si>
    <t>[18:32:32][D][km271:034]:</t>
  </si>
  <si>
    <t>[18:32:40][D][uart_debug:114]:</t>
  </si>
  <si>
    <t>[18:32:40][D][km271:034]:</t>
  </si>
  <si>
    <t>[18:32:41][D][uart_debug:114]:</t>
  </si>
  <si>
    <t>[18:32:41][D][km271:034]:</t>
  </si>
  <si>
    <t>[18:32:50][D][uart_debug:114]:</t>
  </si>
  <si>
    <t>[18:32:50][D][km271:034]:</t>
  </si>
  <si>
    <t>[18:32:50][D][sensor:126]:</t>
  </si>
  <si>
    <t>[18:32:53][D][uart_debug:114]:</t>
  </si>
  <si>
    <t>[18:32:53][D][km271:034]:</t>
  </si>
  <si>
    <t>[18:33:00][D][uart_debug:114]:</t>
  </si>
  <si>
    <t>[18:33:00][D][km271:034]:</t>
  </si>
  <si>
    <t>[18:33:00][D][sensor:126]:</t>
  </si>
  <si>
    <t>[18:33:10][D][uart_debug:114]:</t>
  </si>
  <si>
    <t>[18:33:10][D][km271:034]:</t>
  </si>
  <si>
    <t>[18:33:11][D][uart_debug:114]:</t>
  </si>
  <si>
    <t>[18:33:11][D][km271:034]:</t>
  </si>
  <si>
    <t>[18:33:16][D][uart_debug:114]:</t>
  </si>
  <si>
    <t>[18:33:16][D][km271:034]:</t>
  </si>
  <si>
    <t>[18:33:20][D][uart_debug:114]:</t>
  </si>
  <si>
    <t>[18:33:20][D][km271:034]:</t>
  </si>
  <si>
    <t>[18:33:30][D][km271:034]:</t>
  </si>
  <si>
    <t>[18:33:40][D][uart_debug:114]:</t>
  </si>
  <si>
    <t>[18:33:40][D][km271:034]:</t>
  </si>
  <si>
    <t>[18:33:46][D][uart_debug:114]:</t>
  </si>
  <si>
    <t>[18:33:46][D][km271:034]:</t>
  </si>
  <si>
    <t>[18:33:47][D][uart_debug:114]:</t>
  </si>
  <si>
    <t>12:06:2C:10:03:2B</t>
  </si>
  <si>
    <t>[18:33:47][D][km271:034]:</t>
  </si>
  <si>
    <t>32:0C:2C:10:03:01</t>
  </si>
  <si>
    <t>41:0E:1C:10:03:40</t>
  </si>
  <si>
    <t>[18:33:48][D][km271:034]:</t>
  </si>
  <si>
    <t>[18:33:50][D][uart_debug:114]:</t>
  </si>
  <si>
    <t>[18:33:50][D][km271:034]:</t>
  </si>
  <si>
    <t>[18:33:56][D][uart_debug:114]:</t>
  </si>
  <si>
    <t>[18:33:56][D][km271:034]:</t>
  </si>
  <si>
    <t>[18:34:00][D][uart_debug:114]:</t>
  </si>
  <si>
    <t>[18:34:00][D][km271:034]:</t>
  </si>
  <si>
    <t>[18:34:02][D][uart_debug:114]:</t>
  </si>
  <si>
    <t>[18:34:10][D][uart_debug:114]:</t>
  </si>
  <si>
    <t>[18:34:10][D][km271:034]:</t>
  </si>
  <si>
    <t>[18:34:20][D][uart_debug:114]:</t>
  </si>
  <si>
    <t>[18:34:20][D][km271:034]:</t>
  </si>
  <si>
    <t>[18:34:25][D][uart_debug:114]:</t>
  </si>
  <si>
    <t>[18:34:25][D][km271:034]:</t>
  </si>
  <si>
    <t>[18:34:30][D][uart_debug:114]:</t>
  </si>
  <si>
    <t>[18:34:30][D][km271:034]:</t>
  </si>
  <si>
    <t>[18:34:33][D][uart_debug:114]:</t>
  </si>
  <si>
    <t>[18:34:40][D][uart_debug:114]:</t>
  </si>
  <si>
    <t>[18:34:40][D][km271:034]:</t>
  </si>
  <si>
    <t>[18:34:45][D][uart_debug:114]:</t>
  </si>
  <si>
    <t>[18:34:48][D][uart_debug:114]:</t>
  </si>
  <si>
    <t>[18:34:48][D][km271:034]:</t>
  </si>
  <si>
    <t>[18:34:50][D][uart_debug:114]:</t>
  </si>
  <si>
    <t>[18:34:50][D][km271:034]:</t>
  </si>
  <si>
    <t>[18:34:52][D][uart_debug:114]:</t>
  </si>
  <si>
    <t>[18:34:52][D][km271:034]:</t>
  </si>
  <si>
    <t>[18:35:00][D][km271:034]:</t>
  </si>
  <si>
    <t>[18:35:02][D][uart_debug:114]:</t>
  </si>
  <si>
    <t>[18:35:02][D][km271:034]:</t>
  </si>
  <si>
    <t>[18:35:03][D][uart_debug:114]:</t>
  </si>
  <si>
    <t>[18:35:03][D][km271:034]:</t>
  </si>
  <si>
    <t>[18:35:05][D][uart_debug:114]:</t>
  </si>
  <si>
    <t>[18:35:05][D][km271:034]:</t>
  </si>
  <si>
    <t>[18:35:10][D][uart_debug:114]:</t>
  </si>
  <si>
    <t>[18:35:12][D][uart_debug:114]:</t>
  </si>
  <si>
    <t>[18:35:12][D][km271:034]:</t>
  </si>
  <si>
    <t>[18:35:18][D][uart_debug:114]:</t>
  </si>
  <si>
    <t>[18:35:18][D][km271:034]:</t>
  </si>
  <si>
    <t>[18:35:19][D][uart_debug:114]:</t>
  </si>
  <si>
    <t>42:0F:20:10:03:7E</t>
  </si>
  <si>
    <t>[18:35:19][D][km271:034]:</t>
  </si>
  <si>
    <t>0x20</t>
  </si>
  <si>
    <t>[18:35:19][D][sensor:126]:</t>
  </si>
  <si>
    <t>[18:35:20][D][uart_debug:114]:</t>
  </si>
  <si>
    <t>[18:35:20][D][km271:034]:</t>
  </si>
  <si>
    <t>[18:35:22][D][uart_debug:114]:</t>
  </si>
  <si>
    <t>[18:35:22][D][km271:034]:</t>
  </si>
  <si>
    <t>[18:35:30][D][uart_debug:114]:</t>
  </si>
  <si>
    <t>[18:35:30][D][km271:034]:</t>
  </si>
  <si>
    <t>[18:35:32][D][uart_debug:114]:</t>
  </si>
  <si>
    <t>[18:35:32][D][km271:034]:</t>
  </si>
  <si>
    <t>[18:35:33][D][uart_debug:114]:</t>
  </si>
  <si>
    <t>[18:35:33][D][km271:034]:</t>
  </si>
  <si>
    <t>[18:35:33][D][sensor:126]:</t>
  </si>
  <si>
    <t>[18:35:34][D][uart_debug:114]:</t>
  </si>
  <si>
    <t>[18:35:34][D][km271:034]:</t>
  </si>
  <si>
    <t>[18:56:50][D][uart_debug:114]:</t>
  </si>
  <si>
    <t>[18:56:50][D][km271:034]:</t>
  </si>
  <si>
    <t>[18:56:50][D][sensor:126]:</t>
  </si>
  <si>
    <t>[18:57:00][D][uart_debug:114]:</t>
  </si>
  <si>
    <t>[18:57:00][D][km271:034]:</t>
  </si>
  <si>
    <t>[18:57:00][D][sensor:126]:</t>
  </si>
  <si>
    <t>[18:57:09][D][sensor:126]:</t>
  </si>
  <si>
    <t>[18:57:10][D][uart_debug:114]:</t>
  </si>
  <si>
    <t>[18:57:20][D][uart_debug:114]:</t>
  </si>
  <si>
    <t>[18:57:20][D][km271:034]:</t>
  </si>
  <si>
    <t>[18:57:20][D][sensor:126]:</t>
  </si>
  <si>
    <t>[18:57:30][D][uart_debug:114]:</t>
  </si>
  <si>
    <t>[18:57:30][D][km271:034]:</t>
  </si>
  <si>
    <t>[18:57:30][D][sensor:126]:</t>
  </si>
  <si>
    <t>[18:57:40][D][uart_debug:114]:</t>
  </si>
  <si>
    <t>[18:57:40][D][km271:034]:</t>
  </si>
  <si>
    <t>[18:57:41][D][uart_debug:114]:</t>
  </si>
  <si>
    <t>[18:57:41][D][km271:034]:</t>
  </si>
  <si>
    <t>[18:57:50][D][uart_debug:114]:</t>
  </si>
  <si>
    <t>[18:57:50][D][km271:034]:</t>
  </si>
  <si>
    <t>[18:57:50][D][sensor:126]:</t>
  </si>
  <si>
    <t>[18:58:00][D][uart_debug:114]:</t>
  </si>
  <si>
    <t>[18:58:02][D][sensor:126]:</t>
  </si>
  <si>
    <t>[18:58:09][D][sensor:126]:</t>
  </si>
  <si>
    <t>[18:58:10][D][uart_debug:114]:</t>
  </si>
  <si>
    <t>[18:58:10][D][km271:034]:</t>
  </si>
  <si>
    <t>[18:58:20][D][uart_debug:114]:</t>
  </si>
  <si>
    <t>[18:58:20][D][km271:034]:</t>
  </si>
  <si>
    <t>[18:58:21][D][uart_debug:114]:</t>
  </si>
  <si>
    <t>[18:58:21][D][km271:034]:</t>
  </si>
  <si>
    <t>[18:58:22][D][uart_debug:114]:</t>
  </si>
  <si>
    <t>[18:58:22][D][km271:034]:</t>
  </si>
  <si>
    <t>[18:58:26][D][uart_debug:114]:</t>
  </si>
  <si>
    <t>[18:58:26][D][km271:034]:</t>
  </si>
  <si>
    <t>[18:58:30][D][uart_debug:114]:</t>
  </si>
  <si>
    <t>[18:58:30][D][km271:034]:</t>
  </si>
  <si>
    <t>[18:58:36][D][uart_debug:114]:</t>
  </si>
  <si>
    <t>[18:58:36][D][km271:034]:</t>
  </si>
  <si>
    <t>[18:58:37][D][uart_debug:114]:</t>
  </si>
  <si>
    <t>[18:58:37][D][km271:034]:</t>
  </si>
  <si>
    <t>[18:58:40][D][uart_debug:114]:</t>
  </si>
  <si>
    <t>[18:58:40][D][km271:034]:</t>
  </si>
  <si>
    <t>[18:58:47][D][uart_debug:114]:</t>
  </si>
  <si>
    <t>[18:58:47][D][km271:034]:</t>
  </si>
  <si>
    <t>[18:58:50][D][uart_debug:114]:</t>
  </si>
  <si>
    <t>[18:58:50][D][km271:034]:</t>
  </si>
  <si>
    <t>[18:58:55][D][uart_debug:114]:</t>
  </si>
  <si>
    <t>[18:58:55][D][km271:034]:</t>
  </si>
  <si>
    <t>[18:59:00][D][uart_debug:114]:</t>
  </si>
  <si>
    <t>[18:59:00][D][km271:034]:</t>
  </si>
  <si>
    <t>[18:59:05][D][uart_debug:114]:</t>
  </si>
  <si>
    <t>[18:59:05][D][km271:034]:</t>
  </si>
  <si>
    <t>[18:59:07][D][uart_debug:114]:</t>
  </si>
  <si>
    <t>[18:59:07][D][km271:034]:</t>
  </si>
  <si>
    <t>[18:59:07][D][sensor:126]:</t>
  </si>
  <si>
    <t>[18:59:09][D][sensor:126]:</t>
  </si>
  <si>
    <t>[18:59:10][D][uart_debug:114]:</t>
  </si>
  <si>
    <t>[18:59:15][D][uart_debug:114]:</t>
  </si>
  <si>
    <t>[18:59:15][D][km271:034]:</t>
  </si>
  <si>
    <t>[18:59:20][D][uart_debug:114]:</t>
  </si>
  <si>
    <t>[18:59:20][D][km271:034]:</t>
  </si>
  <si>
    <t>[18:59:24][D][uart_debug:114]:</t>
  </si>
  <si>
    <t>[18:59:24][D][km271:034]:</t>
  </si>
  <si>
    <t>[18:59:32][D][uart_debug:114]:</t>
  </si>
  <si>
    <t>[18:59:32][D][km271:034]:</t>
  </si>
  <si>
    <t>[18:59:34][D][uart_debug:114]:</t>
  </si>
  <si>
    <t>[18:59:34][D][km271:034]:</t>
  </si>
  <si>
    <t>[18:59:40][D][uart_debug:114]:</t>
  </si>
  <si>
    <t>[18:59:40][D][km271:034]:</t>
  </si>
  <si>
    <t>[18:59:44][D][uart_debug:114]:</t>
  </si>
  <si>
    <t>[18:59:44][D][km271:034]:</t>
  </si>
  <si>
    <t>[18:59:50][D][uart_debug:114]:</t>
  </si>
  <si>
    <t>[18:59:50][D][km271:034]:</t>
  </si>
  <si>
    <t>[18:59:53][D][uart_debug:114]:</t>
  </si>
  <si>
    <t>[18:59:53][D][km271:034]:</t>
  </si>
  <si>
    <t>[18:59:53][D][sensor:126]:</t>
  </si>
  <si>
    <t>[18:59:54][D][uart_debug:114]:</t>
  </si>
  <si>
    <t>[18:59:54][D][km271:034]:</t>
  </si>
  <si>
    <t>[19:00:00][D][uart_debug:114]:</t>
  </si>
  <si>
    <t>[19:00:00][D][km271:034]:</t>
  </si>
  <si>
    <t>[19:00:04][D][uart_debug:114]:</t>
  </si>
  <si>
    <t>[19:00:04][D][km271:034]:</t>
  </si>
  <si>
    <t>[19:00:09][D][sensor:126]:</t>
  </si>
  <si>
    <t>[19:00:14][D][uart_debug:114]:</t>
  </si>
  <si>
    <t>[19:00:14][D][km271:034]:</t>
  </si>
  <si>
    <t>[19:00:20][D][uart_debug:114]:</t>
  </si>
  <si>
    <t>[19:00:20][D][km271:034]:</t>
  </si>
  <si>
    <t>[19:00:22][D][uart_debug:114]:</t>
  </si>
  <si>
    <t>[19:00:22][D][km271:034]:</t>
  </si>
  <si>
    <t>[19:00:23][D][uart_debug:114]:</t>
  </si>
  <si>
    <t>[19:00:23][D][km271:034]:</t>
  </si>
  <si>
    <t>[19:00:30][D][uart_debug:114]:</t>
  </si>
  <si>
    <t>[19:00:30][D][km271:034]:</t>
  </si>
  <si>
    <t>[19:00:32][D][uart_debug:114]:</t>
  </si>
  <si>
    <t>[19:00:32][D][km271:034]:</t>
  </si>
  <si>
    <t>[19:00:38][D][uart_debug:114]:</t>
  </si>
  <si>
    <t>[19:00:38][D][km271:034]:</t>
  </si>
  <si>
    <t>[19:00:39][D][uart_debug:114]:</t>
  </si>
  <si>
    <t>[19:00:39][D][km271:034]:</t>
  </si>
  <si>
    <t>[19:00:40][D][uart_debug:114]:</t>
  </si>
  <si>
    <t>[19:00:40][D][km271:034]:</t>
  </si>
  <si>
    <t>[19:00:50][D][uart_debug:114]:</t>
  </si>
  <si>
    <t>[19:00:50][D][km271:034]:</t>
  </si>
  <si>
    <t>[19:00:54][D][uart_debug:114]:</t>
  </si>
  <si>
    <t>[19:00:54][D][km271:034]:</t>
  </si>
  <si>
    <t>[19:01:00][D][uart_debug:114]:</t>
  </si>
  <si>
    <t>[19:01:03][D][uart_debug:114]:</t>
  </si>
  <si>
    <t>[19:01:03][D][km271:034]:</t>
  </si>
  <si>
    <t>[19:01:09][D][sensor:126]:</t>
  </si>
  <si>
    <t>[19:01:09][D][uart_debug:114]:</t>
  </si>
  <si>
    <t>42:0F:1F:10:03:41</t>
  </si>
  <si>
    <t>[19:01:09][D][km271:034]:</t>
  </si>
  <si>
    <t>[19:01:10][D][uart_debug:114]:</t>
  </si>
  <si>
    <t>[19:01:10][D][km271:034]:</t>
  </si>
  <si>
    <t>[19:01:13][D][uart_debug:114]:</t>
  </si>
  <si>
    <t>[19:01:13][D][km271:034]:</t>
  </si>
  <si>
    <t>[19:01:20][D][uart_debug:114]:</t>
  </si>
  <si>
    <t>[19:01:20][D][km271:034]:</t>
  </si>
  <si>
    <t>[19:01:23][D][uart_debug:114]:</t>
  </si>
  <si>
    <t>[19:01:30][D][uart_debug:114]:</t>
  </si>
  <si>
    <t>[19:01:30][D][km271:034]:</t>
  </si>
  <si>
    <t>[19:01:33][D][uart_debug:114]:</t>
  </si>
  <si>
    <t>[19:01:33][D][km271:034]:</t>
  </si>
  <si>
    <t>[19:01:40][D][uart_debug:114]:</t>
  </si>
  <si>
    <t>[19:01:40][D][km271:034]:</t>
  </si>
  <si>
    <t>[19:01:40][D][sensor:126]:</t>
  </si>
  <si>
    <t>[19:01:43][D][uart_debug:114]:</t>
  </si>
  <si>
    <t>[19:01:43][D][km271:034]:</t>
  </si>
  <si>
    <t>[19:01:50][D][uart_debug:114]:</t>
  </si>
  <si>
    <t>[19:01:50][D][km271:034]:</t>
  </si>
  <si>
    <t>[19:01:53][D][uart_debug:114]:</t>
  </si>
  <si>
    <t>[19:01:53][D][km271:034]:</t>
  </si>
  <si>
    <t>[19:02:00][D][uart_debug:114]:</t>
  </si>
  <si>
    <t>[19:02:00][D][km271:034]:</t>
  </si>
  <si>
    <t>Vorlaufsolltemperatur HK1</t>
  </si>
  <si>
    <t>Warmwassersolltemperatur</t>
  </si>
  <si>
    <t>Nacht</t>
  </si>
  <si>
    <t>[20:52:00][D][uart_debug:114]:</t>
  </si>
  <si>
    <t>[20:52:00][D][km271:034]:</t>
  </si>
  <si>
    <t>[20:52:01][D][uart_debug:114]:</t>
  </si>
  <si>
    <t>[20:52:01][D][km271:034]:</t>
  </si>
  <si>
    <t>[20:52:06][D][uart_debug:114]:</t>
  </si>
  <si>
    <t>[20:52:06][D][km271:034]:</t>
  </si>
  <si>
    <t>[20:52:06][D][sensor:126]:</t>
  </si>
  <si>
    <t>[20:52:10][D][uart_debug:114]:</t>
  </si>
  <si>
    <t>[20:52:10][D][km271:034]:</t>
  </si>
  <si>
    <t>[20:52:11][D][uart_debug:114]:</t>
  </si>
  <si>
    <t>[20:52:11][D][km271:034]:</t>
  </si>
  <si>
    <t>[20:52:20][D][uart_debug:114]:</t>
  </si>
  <si>
    <t>[20:52:20][D][km271:034]:</t>
  </si>
  <si>
    <t>[20:52:21][D][uart_debug:114]:</t>
  </si>
  <si>
    <t>[20:52:21][D][km271:034]:</t>
  </si>
  <si>
    <t>[20:52:21][D][sensor:126]:</t>
  </si>
  <si>
    <t>[20:52:30][D][uart_debug:114]:</t>
  </si>
  <si>
    <t>[20:52:30][D][km271:034]:</t>
  </si>
  <si>
    <t>[20:52:31][D][uart_debug:114]:</t>
  </si>
  <si>
    <t>[20:52:31][D][km271:034]:</t>
  </si>
  <si>
    <t>[20:52:40][D][uart_debug:114]:</t>
  </si>
  <si>
    <t>[20:52:40][D][km271:034]:</t>
  </si>
  <si>
    <t>[20:52:41][D][uart_debug:114]:</t>
  </si>
  <si>
    <t>[20:52:41][D][km271:034]:</t>
  </si>
  <si>
    <t>[20:52:50][D][uart_debug:114]:</t>
  </si>
  <si>
    <t>[20:52:50][D][km271:034]:</t>
  </si>
  <si>
    <t>[20:52:51][D][uart_debug:114]:</t>
  </si>
  <si>
    <t>[20:52:51][D][km271:034]:</t>
  </si>
  <si>
    <t>[20:52:52][D][uart_debug:114]:</t>
  </si>
  <si>
    <t>[20:52:52][D][km271:034]:</t>
  </si>
  <si>
    <t>[20:52:52][D][sensor:126]:</t>
  </si>
  <si>
    <t>[20:53:00][D][uart_debug:114]:</t>
  </si>
  <si>
    <t>[20:53:00][D][km271:034]:</t>
  </si>
  <si>
    <t>[20:53:01][D][uart_debug:114]:</t>
  </si>
  <si>
    <t>[20:53:01][D][km271:034]:</t>
  </si>
  <si>
    <t>[20:53:07][D][uart_debug:114]:</t>
  </si>
  <si>
    <t>[20:53:07][D][km271:034]:</t>
  </si>
  <si>
    <t>[20:53:07][D][sensor:126]:</t>
  </si>
  <si>
    <t>[20:53:10][D][uart_debug:114]:</t>
  </si>
  <si>
    <t>[20:53:10][D][km271:034]:</t>
  </si>
  <si>
    <t>[20:53:11][D][uart_debug:114]:</t>
  </si>
  <si>
    <t>[20:53:11][D][km271:034]:</t>
  </si>
  <si>
    <t>[20:53:20][D][uart_debug:114]:</t>
  </si>
  <si>
    <t>[20:53:20][D][km271:034]:</t>
  </si>
  <si>
    <t>[20:53:22][D][uart_debug:114]:</t>
  </si>
  <si>
    <t>[20:53:22][D][km271:034]:</t>
  </si>
  <si>
    <t>[20:53:22][D][sensor:126]:</t>
  </si>
  <si>
    <t>'Kesselvorlaufsolltemperatur':</t>
  </si>
  <si>
    <t>'Warmwassersolltemperatur':</t>
  </si>
  <si>
    <t>[20:53:23][D][uart_debug:114]:</t>
  </si>
  <si>
    <t>[20:53:23][D][km271:034]:</t>
  </si>
  <si>
    <t>[20:53:23][D][sensor:126]:</t>
  </si>
  <si>
    <t>Vorlaufsolltemperatur':</t>
  </si>
  <si>
    <t>[20:53:24][D][uart_debug:114]:</t>
  </si>
  <si>
    <t>[20:53:24][D][km271:034]:</t>
  </si>
  <si>
    <t>[20:53:30][D][uart_debug:114]:</t>
  </si>
  <si>
    <t>[20:53:30][D][km271:034]:</t>
  </si>
  <si>
    <t>[20:53:35][D][uart_debug:114]:</t>
  </si>
  <si>
    <t>[20:53:35][D][km271:034]:</t>
  </si>
  <si>
    <t>[20:53:37][D][uart_debug:114]:</t>
  </si>
  <si>
    <t>[20:53:37][D][km271:034]:</t>
  </si>
  <si>
    <t>[20:53:37][D][sensor:126]:</t>
  </si>
  <si>
    <t>[20:53:40][D][uart_debug:114]:</t>
  </si>
  <si>
    <t>[20:53:40][D][km271:034]:</t>
  </si>
  <si>
    <t>[20:53:45][D][uart_debug:114]:</t>
  </si>
  <si>
    <t>[20:53:45][D][km271:034]:</t>
  </si>
  <si>
    <t>[20:53:50][D][uart_debug:114]:</t>
  </si>
  <si>
    <t>[20:53:50][D][km271:034]:</t>
  </si>
  <si>
    <t>[20:53:54][D][uart_debug:114]:</t>
  </si>
  <si>
    <t>[20:53:54][D][km271:034]:</t>
  </si>
  <si>
    <t>[20:54:00][D][uart_debug:114]:</t>
  </si>
  <si>
    <t>[20:54:00][D][km271:034]:</t>
  </si>
  <si>
    <t>[20:54:06][D][uart_debug:114]:</t>
  </si>
  <si>
    <t>[20:54:06][D][km271:034]:</t>
  </si>
  <si>
    <t>[20:54:08][D][uart_debug:114]:</t>
  </si>
  <si>
    <t>[20:54:08][D][km271:034]:</t>
  </si>
  <si>
    <t>[20:54:08][D][sensor:126]:</t>
  </si>
  <si>
    <t>[20:54:10][D][uart_debug:114]:</t>
  </si>
  <si>
    <t>[20:54:10][D][km271:034]:</t>
  </si>
  <si>
    <t>[20:54:14][D][uart_debug:114]:</t>
  </si>
  <si>
    <t>[20:54:14][D][km271:034]:</t>
  </si>
  <si>
    <t>[20:54:20][D][uart_debug:114]:</t>
  </si>
  <si>
    <t>[20:54:20][D][km271:034]:</t>
  </si>
  <si>
    <t>[20:54:24][D][uart_debug:114]:</t>
  </si>
  <si>
    <t>[20:54:24][D][km271:034]:</t>
  </si>
  <si>
    <t>[20:54:31][D][uart_debug:114]:</t>
  </si>
  <si>
    <t>[20:54:34][D][uart_debug:114]:</t>
  </si>
  <si>
    <t>[20:54:34][D][km271:034]:</t>
  </si>
  <si>
    <t>[20:54:38][D][uart_debug:114]:</t>
  </si>
  <si>
    <t>12:06:34:10:03:33</t>
  </si>
  <si>
    <t>[20:54:38][D][km271:034]:</t>
  </si>
  <si>
    <t>[20:54:38][D][sensor:126]:</t>
  </si>
  <si>
    <t>32:0C:34:10:03:19</t>
  </si>
  <si>
    <t>[20:54:39][D][uart_debug:114]:</t>
  </si>
  <si>
    <t>41:0E:21:10:03:7D</t>
  </si>
  <si>
    <t>[20:54:39][D][km271:034]:</t>
  </si>
  <si>
    <t>[20:54:39][D][sensor:126]:</t>
  </si>
  <si>
    <t>[20:54:42][D][uart_debug:114]:</t>
  </si>
  <si>
    <t>[20:54:42][D][km271:034]:</t>
  </si>
  <si>
    <t>[20:54:50][D][uart_debug:114]:</t>
  </si>
  <si>
    <t>[20:54:50][D][km271:034]:</t>
  </si>
  <si>
    <t>[20:54:52][D][uart_debug:114]:</t>
  </si>
  <si>
    <t>[20:54:52][D][km271:034]:</t>
  </si>
  <si>
    <t>[20:54:53][D][uart_debug:114]:</t>
  </si>
  <si>
    <t>[20:54:53][D][km271:034]:</t>
  </si>
  <si>
    <t>[20:54:53][D][sensor:126]:</t>
  </si>
  <si>
    <t>[20:54:54][D][uart_debug:114]:</t>
  </si>
  <si>
    <t>[20:54:54][D][km271:034]:</t>
  </si>
  <si>
    <t>[20:54:55][D][uart_debug:114]:</t>
  </si>
  <si>
    <t>83:1E:39:10:03:B7</t>
  </si>
  <si>
    <t>[20:54:55][D][km271:034]:</t>
  </si>
  <si>
    <t>[20:55:00][D][uart_debug:114]:</t>
  </si>
  <si>
    <t>[20:55:00][D][km271:034]:</t>
  </si>
  <si>
    <t>[20:55:02][D][uart_debug:114]:</t>
  </si>
  <si>
    <t>[20:55:02][D][km271:034]:</t>
  </si>
  <si>
    <t>[20:55:10][D][uart_debug:114]:</t>
  </si>
  <si>
    <t>[20:55:10][D][km271:034]:</t>
  </si>
  <si>
    <t>[20:55:12][D][uart_debug:114]:</t>
  </si>
  <si>
    <t>[20:55:12][D][km271:034]:</t>
  </si>
  <si>
    <t>[20:55:20][D][uart_debug:114]:</t>
  </si>
  <si>
    <t>[20:55:20][D][km271:034]:</t>
  </si>
  <si>
    <t>[20:55:22][D][uart_debug:114]:</t>
  </si>
  <si>
    <t>[20:55:22][D][km271:034]:</t>
  </si>
  <si>
    <t>[20:55:24][D][uart_debug:114]:</t>
  </si>
  <si>
    <t>[20:55:24][D][km271:034]:</t>
  </si>
  <si>
    <t>[20:55:24][D][sensor:126]:</t>
  </si>
  <si>
    <t>[20:55:30][D][uart_debug:114]:</t>
  </si>
  <si>
    <t>[20:55:30][D][km271:034]:</t>
  </si>
  <si>
    <t>[20:55:32][D][uart_debug:114]:</t>
  </si>
  <si>
    <t>[20:55:32][D][km271:034]:</t>
  </si>
  <si>
    <t>[20:55:40][D][uart_debug:114]:</t>
  </si>
  <si>
    <t>[20:55:40][D][km271:034]:</t>
  </si>
  <si>
    <t>[20:55:42][D][uart_debug:114]:</t>
  </si>
  <si>
    <t>[20:55:42][D][km271:034]:</t>
  </si>
  <si>
    <t>[20:55:50][D][uart_debug:114]:</t>
  </si>
  <si>
    <t>[20:55:50][D][km271:034]:</t>
  </si>
  <si>
    <t>[20:55:52][D][uart_debug:114]:</t>
  </si>
  <si>
    <t>[20:55:52][D][km271:034]:</t>
  </si>
  <si>
    <t>[20:55:55][D][uart_debug:114]:</t>
  </si>
  <si>
    <t>83:1E:3A:10:03:B4</t>
  </si>
  <si>
    <t>[20:56:00][D][uart_debug:114]:</t>
  </si>
  <si>
    <t>[20:56:00][D][km271:034]:</t>
  </si>
  <si>
    <t>[20:56:02][D][uart_debug:114]:</t>
  </si>
  <si>
    <t>[20:56:02][D][km271:034]:</t>
  </si>
  <si>
    <t>[20:56:10][D][uart_debug:114]:</t>
  </si>
  <si>
    <t>[20:56:12][D][uart_debug:114]:</t>
  </si>
  <si>
    <t>[20:56:12][D][km271:034]:</t>
  </si>
  <si>
    <t>[20:56:20][D][uart_debug:114]:</t>
  </si>
  <si>
    <t>[20:56:20][D][km271:034]:</t>
  </si>
  <si>
    <t>[20:56:22][D][uart_debug:114]:</t>
  </si>
  <si>
    <t>[20:56:22][D][km271:034]:</t>
  </si>
  <si>
    <t>[20:56:30][D][uart_debug:114]:</t>
  </si>
  <si>
    <t>[20:56:30][D][km271:034]:</t>
  </si>
  <si>
    <t>[20:56:32][D][uart_debug:114]:</t>
  </si>
  <si>
    <t>[20:56:32][D][km271:034]:</t>
  </si>
  <si>
    <t>[20:56:40][D][uart_debug:114]:</t>
  </si>
  <si>
    <t>[20:56:40][D][km271:034]:</t>
  </si>
  <si>
    <t>[20:56:40][D][sensor:126]:</t>
  </si>
  <si>
    <t>[20:56:42][D][uart_debug:114]:</t>
  </si>
  <si>
    <t>[20:56:42][D][km271:034]:</t>
  </si>
  <si>
    <t>[20:56:50][D][uart_debug:114]:</t>
  </si>
  <si>
    <t>[20:56:50][D][km271:034]:</t>
  </si>
  <si>
    <t>[20:56:52][D][uart_debug:114]:</t>
  </si>
  <si>
    <t>[20:56:52][D][km271:034]:</t>
  </si>
  <si>
    <t>[20:56:55][D][uart_debug:114]:</t>
  </si>
  <si>
    <t>[20:56:55][D][km271:034]:</t>
  </si>
  <si>
    <t>[20:56:55][D][sensor:126]:</t>
  </si>
  <si>
    <t>[20:56:56][D][uart_debug:114]:</t>
  </si>
  <si>
    <t>83:1E:3B:10:03:B5</t>
  </si>
  <si>
    <t>[20:56:56][D][km271:034]:</t>
  </si>
  <si>
    <t>[20:57:00][D][uart_debug:114]:</t>
  </si>
  <si>
    <t>[20:57:00][D][km271:034]:</t>
  </si>
  <si>
    <t>[20:57:02][D][uart_debug:114]:</t>
  </si>
  <si>
    <t>[20:57:02][D][km271:034]:</t>
  </si>
  <si>
    <t>[20:57:10][D][uart_debug:114]:</t>
  </si>
  <si>
    <t>[20:57:10][D][km271:034]:</t>
  </si>
  <si>
    <t>[20:57:12][D][uart_debug:114]:</t>
  </si>
  <si>
    <t>[20:57:12][D][km271:034]:</t>
  </si>
  <si>
    <t>[20:57:20][D][uart_debug:114]:</t>
  </si>
  <si>
    <t>[20:57:20][D][km271:034]:</t>
  </si>
  <si>
    <t>[20:57:24][D][uart_debug:114]:</t>
  </si>
  <si>
    <t>[20:57:24][D][km271:034]:</t>
  </si>
  <si>
    <t>[20:57:25][D][uart_debug:114]:</t>
  </si>
  <si>
    <t>[20:57:25][D][km271:034]:</t>
  </si>
  <si>
    <t>[20:57:25][D][sensor:126]:</t>
  </si>
  <si>
    <t>[20:57:26][D][uart_debug:114]:</t>
  </si>
  <si>
    <t>[20:57:26][D][km271:034]:</t>
  </si>
  <si>
    <t>[20:57:28][D][uart_debug:114]:</t>
  </si>
  <si>
    <t>[20:57:28][D][km271:034]:</t>
  </si>
  <si>
    <t>[20:57:30][D][uart_debug:114]:</t>
  </si>
  <si>
    <t>[20:57:30][D][km271:034]:</t>
  </si>
  <si>
    <t>[20:57:32][D][uart_debug:114]:</t>
  </si>
  <si>
    <t>[20:57:32][D][km271:034]:</t>
  </si>
  <si>
    <t>[20:57:40][D][uart_debug:114]:</t>
  </si>
  <si>
    <t>[20:57:40][D][km271:034]:</t>
  </si>
  <si>
    <t>[20:57:40][D][sensor:126]:</t>
  </si>
  <si>
    <t>[20:57:42][D][uart_debug:114]:</t>
  </si>
  <si>
    <t>[20:57:42][D][km271:034]:</t>
  </si>
  <si>
    <t>[20:57:50][D][uart_debug:114]:</t>
  </si>
  <si>
    <t>[20:57:50][D][km271:034]:</t>
  </si>
  <si>
    <t>[20:57:51][D][uart_debug:114]:</t>
  </si>
  <si>
    <t>[20:57:51][D][km271:034]:</t>
  </si>
  <si>
    <t>[20:57:57][D][uart_debug:114]:</t>
  </si>
  <si>
    <t>[20:57:57][D][km271:034]:</t>
  </si>
  <si>
    <t>[20:57:57][D][sensor:126]:</t>
  </si>
  <si>
    <t>[20:58:00][D][uart_debug:114]:</t>
  </si>
  <si>
    <t>[20:58:00][D][km271:034]:</t>
  </si>
  <si>
    <t>[20:58:01][D][uart_debug:114]:</t>
  </si>
  <si>
    <t>[20:58:01][D][km271:034]:</t>
  </si>
  <si>
    <t>[20:58:10][D][uart_debug:114]:</t>
  </si>
  <si>
    <t>[20:58:10][D][km271:034]:</t>
  </si>
  <si>
    <t>[20:58:11][D][uart_debug:114]:</t>
  </si>
  <si>
    <t>[20:58:11][D][km271:034]:</t>
  </si>
  <si>
    <t>[20:58:11][D][sensor:126]:</t>
  </si>
  <si>
    <t>[20:58:12][D][uart_debug:114]:</t>
  </si>
  <si>
    <t>83:1E:00:10:03:8E</t>
  </si>
  <si>
    <t>[20:58:12][D][km271:034]:</t>
  </si>
  <si>
    <t>[20:58:20][D][uart_debug:114]:</t>
  </si>
  <si>
    <t>[20:58:20][D][km271:034]:</t>
  </si>
  <si>
    <t>[20:58:20][D][sensor:126]:</t>
  </si>
  <si>
    <t>[20:58:26][D][uart_debug:114]:</t>
  </si>
  <si>
    <t>[20:58:26][D][km271:034]:</t>
  </si>
  <si>
    <t>[20:58:26][D][sensor:126]:</t>
  </si>
  <si>
    <t>[20:58:27][D][uart_debug:114]:</t>
  </si>
  <si>
    <t>[20:58:27][D][km271:034]:</t>
  </si>
  <si>
    <t>[20:58:30][D][uart_debug:114]:</t>
  </si>
  <si>
    <t>[20:58:30][D][km271:034]:</t>
  </si>
  <si>
    <t>[20:58:31][D][uart_debug:114]:</t>
  </si>
  <si>
    <t>[20:58:31][D][km271:034]:</t>
  </si>
  <si>
    <t>[20:58:41][D][uart_debug:114]:</t>
  </si>
  <si>
    <t>[20:58:41][D][km271:034]:</t>
  </si>
  <si>
    <t>[20:58:41][D][sensor:126]:</t>
  </si>
  <si>
    <t>[20:58:42][D][uart_debug:114]:</t>
  </si>
  <si>
    <t>[20:58:42][D][km271:034]:</t>
  </si>
  <si>
    <t>[20:58:42][D][sensor:126]:</t>
  </si>
  <si>
    <t>[20:58:50][D][uart_debug:114]:</t>
  </si>
  <si>
    <t>[20:58:50][D][km271:034]:</t>
  </si>
  <si>
    <t>[20:58:50][D][sensor:126]:</t>
  </si>
  <si>
    <t>[20:58:56][D][uart_debug:114]:</t>
  </si>
  <si>
    <t>[20:58:56][D][km271:034]:</t>
  </si>
  <si>
    <t>[20:58:56][D][sensor:126]:</t>
  </si>
  <si>
    <t>[20:58:58][D][uart_debug:114]:</t>
  </si>
  <si>
    <t>83:1E:01:10:03:8F</t>
  </si>
  <si>
    <t>[20:58:58][D][km271:034]:</t>
  </si>
  <si>
    <t>[20:59:00][D][uart_debug:114]:</t>
  </si>
  <si>
    <t>[20:59:00][D][km271:034]:</t>
  </si>
  <si>
    <t>[20:59:01][D][uart_debug:114]:</t>
  </si>
  <si>
    <t>[20:59:01][D][km271:034]:</t>
  </si>
  <si>
    <t>[22:44:10][D][uart_debug:114]:</t>
  </si>
  <si>
    <t>[22:44:10][D][km271:034]:</t>
  </si>
  <si>
    <t>[22:44:19][D][uart_debug:114]:</t>
  </si>
  <si>
    <t>[22:44:19][D][km271:034]:</t>
  </si>
  <si>
    <t>[22:44:19][D][sensor:126]:</t>
  </si>
  <si>
    <t>[22:44:20][D][uart_debug:114]:</t>
  </si>
  <si>
    <t>[22:44:20][D][km271:034]:</t>
  </si>
  <si>
    <t>[22:44:30][D][uart_debug:114]:</t>
  </si>
  <si>
    <t>[22:44:30][D][km271:034]:</t>
  </si>
  <si>
    <t>[22:44:41][D][uart_debug:114]:</t>
  </si>
  <si>
    <t>[22:44:41][D][km271:034]:</t>
  </si>
  <si>
    <t>[22:44:50][D][uart_debug:114]:</t>
  </si>
  <si>
    <t>[22:44:50][D][km271:034]:</t>
  </si>
  <si>
    <t>[22:45:00][D][uart_debug:114]:</t>
  </si>
  <si>
    <t>[22:45:00][D][km271:034]:</t>
  </si>
  <si>
    <t>[22:45:10][D][uart_debug:114]:</t>
  </si>
  <si>
    <t>[22:45:10][D][km271:034]:</t>
  </si>
  <si>
    <t>[22:45:22][D][uart_debug:114]:</t>
  </si>
  <si>
    <t>[22:45:22][D][km271:034]:</t>
  </si>
  <si>
    <t>[22:45:30][D][uart_debug:114]:</t>
  </si>
  <si>
    <t>[22:45:30][D][km271:034]:</t>
  </si>
  <si>
    <t>[22:45:40][D][uart_debug:114]:</t>
  </si>
  <si>
    <t>[22:45:40][D][km271:034]:</t>
  </si>
  <si>
    <t>[22:45:50][D][uart_debug:114]:</t>
  </si>
  <si>
    <t>[22:45:50][D][km271:034]:</t>
  </si>
  <si>
    <t>[22:46:00][D][uart_debug:114]:</t>
  </si>
  <si>
    <t>[22:46:00][D][km271:034]:</t>
  </si>
  <si>
    <t>[22:46:00][D][sensor:126]:</t>
  </si>
  <si>
    <t>[22:46:10][D][uart_debug:114]:</t>
  </si>
  <si>
    <t>[22:46:10][D][km271:034]:</t>
  </si>
  <si>
    <t>[22:46:11][D][uart_debug:114]:</t>
  </si>
  <si>
    <t>[22:46:11][D][km271:034]:</t>
  </si>
  <si>
    <t>[22:46:20][D][uart_debug:114]:</t>
  </si>
  <si>
    <t>[22:46:20][D][km271:034]:</t>
  </si>
  <si>
    <t>[22:46:30][D][uart_debug:114]:</t>
  </si>
  <si>
    <t>[22:46:30][D][km271:034]:</t>
  </si>
  <si>
    <t>[22:46:40][D][uart_debug:114]:</t>
  </si>
  <si>
    <t>[22:46:40][D][km271:034]:</t>
  </si>
  <si>
    <t>[22:46:50][D][uart_debug:114]:</t>
  </si>
  <si>
    <t>[22:46:50][D][km271:034]:</t>
  </si>
  <si>
    <t>[22:47:00][D][uart_debug:114]:</t>
  </si>
  <si>
    <t>[22:47:00][D][km271:034]:</t>
  </si>
  <si>
    <t>[22:47:10][D][uart_debug:114]:</t>
  </si>
  <si>
    <t>[22:47:10][D][km271:034]:</t>
  </si>
  <si>
    <t>[22:47:20][D][uart_debug:114]:</t>
  </si>
  <si>
    <t>[22:47:20][D][km271:034]:</t>
  </si>
  <si>
    <t>[22:47:30][D][uart_debug:114]:</t>
  </si>
  <si>
    <t>[22:47:30][D][km271:034]:</t>
  </si>
  <si>
    <t>[22:47:37][D][uart_debug:114]:</t>
  </si>
  <si>
    <t>[22:47:37][D][km271:034]:</t>
  </si>
  <si>
    <t>[22:47:37][D][sensor:126]:</t>
  </si>
  <si>
    <t>[22:47:40][D][uart_debug:114]:</t>
  </si>
  <si>
    <t>[22:47:40][D][km271:034]:</t>
  </si>
  <si>
    <t>[22:47:50][D][uart_debug:114]:</t>
  </si>
  <si>
    <t>[22:47:50][D][km271:034]:</t>
  </si>
  <si>
    <t>[22:48:00][D][uart_debug:114]:</t>
  </si>
  <si>
    <t>[22:48:00][D][km271:034]:</t>
  </si>
  <si>
    <t>[22:48:10][D][uart_debug:114]:</t>
  </si>
  <si>
    <t>[22:48:10][D][km271:034]:</t>
  </si>
  <si>
    <t>[22:48:11][D][uart_debug:114]:</t>
  </si>
  <si>
    <t>[22:48:11][D][km271:034]:</t>
  </si>
  <si>
    <t>[22:48:20][D][uart_debug:114]:</t>
  </si>
  <si>
    <t>[22:48:20][D][km271:034]:</t>
  </si>
  <si>
    <t>[22:48:30][D][uart_debug:114]:</t>
  </si>
  <si>
    <t>[22:48:30][D][km271:034]:</t>
  </si>
  <si>
    <t>[22:48:40][D][uart_debug:114]:</t>
  </si>
  <si>
    <t>[22:48:40][D][km271:034]:</t>
  </si>
  <si>
    <t>[22:48:50][D][uart_debug:114]:</t>
  </si>
  <si>
    <t>[22:48:50][D][km271:034]:</t>
  </si>
  <si>
    <t>[22:49:00][D][uart_debug:114]:</t>
  </si>
  <si>
    <t>[22:49:00][D][km271:034]:</t>
  </si>
  <si>
    <t>[22:49:10][D][uart_debug:114]:</t>
  </si>
  <si>
    <t>[22:49:10][D][km271:034]:</t>
  </si>
  <si>
    <t>[22:49:20][D][uart_debug:114]:</t>
  </si>
  <si>
    <t>[22:49:20][D][km271:034]:</t>
  </si>
  <si>
    <t>[22:49:30][D][uart_debug:114]:</t>
  </si>
  <si>
    <t>[22:49:30][D][km271:034]:</t>
  </si>
  <si>
    <t>[22:49:42][D][uart_debug:114]:</t>
  </si>
  <si>
    <t>[22:49:42][D][km271:034]:</t>
  </si>
  <si>
    <t>[22:49:50][D][uart_debug:114]:</t>
  </si>
  <si>
    <t>[22:49:50][D][km271:034]:</t>
  </si>
  <si>
    <t>[22:50:00][D][uart_debug:114]:</t>
  </si>
  <si>
    <t>[22:50:00][D][km271:034]:</t>
  </si>
  <si>
    <t>[22:50:00][D][sensor:126]:</t>
  </si>
  <si>
    <t>[22:50:10][D][uart_debug:114]:</t>
  </si>
  <si>
    <t>[22:50:10][D][km271:034]:</t>
  </si>
  <si>
    <t>[22:50:11][D][uart_debug:114]:</t>
  </si>
  <si>
    <t>[22:50:11][D][km271:034]:</t>
  </si>
  <si>
    <t>[22:50:20][D][uart_debug:114]:</t>
  </si>
  <si>
    <t>[22:50:20][D][km271:034]:</t>
  </si>
  <si>
    <t>[22:50:20][D][sensor:126]:</t>
  </si>
  <si>
    <t>[22:50:30][D][uart_debug:114]:</t>
  </si>
  <si>
    <t>[22:50:30][D][km271:034]:</t>
  </si>
  <si>
    <t>[22:50:31][D][uart_debug:114]:</t>
  </si>
  <si>
    <t>[22:50:31][D][km271:034]:</t>
  </si>
  <si>
    <t>[22:50:40][D][uart_debug:114]:</t>
  </si>
  <si>
    <t>[22:50:40][D][km271:034]:</t>
  </si>
  <si>
    <t>[22:50:40][D][sensor:126]:</t>
  </si>
  <si>
    <t>[22:50:50][D][uart_debug:114]:</t>
  </si>
  <si>
    <t>[22:50:50][D][km271:034]:</t>
  </si>
  <si>
    <t>[22:50:51][D][uart_debug:114]:</t>
  </si>
  <si>
    <t>[22:50:51][D][km271:034]:</t>
  </si>
  <si>
    <t>[22:51:00][D][uart_debug:114]:</t>
  </si>
  <si>
    <t>[22:51:00][D][km271:034]:</t>
  </si>
  <si>
    <t>[22:51:00][D][sensor:126]:</t>
  </si>
  <si>
    <t>[22:51:10][D][uart_debug:114]:</t>
  </si>
  <si>
    <t>[22:51:10][D][km271:034]:</t>
  </si>
  <si>
    <t>[22:51:11][D][uart_debug:114]:</t>
  </si>
  <si>
    <t>[22:51:11][D][km271:034]:</t>
  </si>
  <si>
    <t>[22:51:20][D][uart_debug:114]:</t>
  </si>
  <si>
    <t>[22:51:20][D][km271:034]:</t>
  </si>
  <si>
    <t>[22:51:20][D][sensor:126]:</t>
  </si>
  <si>
    <t>[22:51:30][D][uart_debug:114]:</t>
  </si>
  <si>
    <t>[22:51:30][D][km271:034]:</t>
  </si>
  <si>
    <t>[22:51:31][D][uart_debug:114]:</t>
  </si>
  <si>
    <t>[22:51:31][D][km271:034]:</t>
  </si>
  <si>
    <t>Bit 4</t>
  </si>
  <si>
    <t>[23:13:28][D][uart_debug:114]:</t>
  </si>
  <si>
    <t>11:05:27:10:03:20</t>
  </si>
  <si>
    <t>[23:13:28][D][km271:034]:</t>
  </si>
  <si>
    <t>[23:13:28][D][sensor:126]:</t>
  </si>
  <si>
    <t>[23:13:43][D][uart_debug:114]:</t>
  </si>
  <si>
    <t>42:0F:1B:10:03:45</t>
  </si>
  <si>
    <t>[23:13:43][D][km271:034]:</t>
  </si>
  <si>
    <t>[23:13:43][D][sensor:126]:</t>
  </si>
  <si>
    <t>[23:13:50][D][uart_debug:114]:</t>
  </si>
  <si>
    <t>[23:13:50][D][km271:034]:</t>
  </si>
  <si>
    <t>[23:13:50][D][sensor:126]:</t>
  </si>
  <si>
    <t>[23:14:00][D][uart_debug:114]:</t>
  </si>
  <si>
    <t>[23:14:00][D][km271:034]:</t>
  </si>
  <si>
    <t>[23:14:00][D][sensor:126]:</t>
  </si>
  <si>
    <t>[23:14:11][D][uart_debug:114]:</t>
  </si>
  <si>
    <t>[23:14:11][D][km271:034]:</t>
  </si>
  <si>
    <t>[23:14:11][D][sensor:126]:</t>
  </si>
  <si>
    <t>[23:14:20][D][uart_debug:114]:</t>
  </si>
  <si>
    <t>[23:14:20][D][km271:034]:</t>
  </si>
  <si>
    <t>[23:14:20][D][sensor:126]:</t>
  </si>
  <si>
    <t>[23:14:28][D][uart_debug:114]:</t>
  </si>
  <si>
    <t>11:05:26:10:03:21</t>
  </si>
  <si>
    <t>[23:14:28][D][km271:034]:</t>
  </si>
  <si>
    <t>[23:14:28][D][sensor:126]:</t>
  </si>
  <si>
    <t>[23:14:30][D][uart_debug:114]:</t>
  </si>
  <si>
    <t>[23:14:30][D][km271:034]:</t>
  </si>
  <si>
    <t>[23:14:30][D][sensor:126]:</t>
  </si>
  <si>
    <t>[23:14:40][D][uart_debug:114]:</t>
  </si>
  <si>
    <t>[23:14:40][D][km271:034]:</t>
  </si>
  <si>
    <t>[23:14:41][D][uart_debug:114]:</t>
  </si>
  <si>
    <t>[23:14:50][D][uart_debug:114]:</t>
  </si>
  <si>
    <t>[23:14:50][D][km271:034]:</t>
  </si>
  <si>
    <t>[23:14:50][D][sensor:126]:</t>
  </si>
  <si>
    <t>[23:15:00][D][uart_debug:114]:</t>
  </si>
  <si>
    <t>[23:15:00][D][km271:034]:</t>
  </si>
  <si>
    <t>[23:15:00][D][sensor:126]:</t>
  </si>
  <si>
    <t>[23:15:10][D][uart_debug:114]:</t>
  </si>
  <si>
    <t>[23:15:10][D][km271:034]:</t>
  </si>
  <si>
    <t>[23:15:10][D][sensor:126]:</t>
  </si>
  <si>
    <t>[23:15:20][D][uart_debug:114]:</t>
  </si>
  <si>
    <t>[23:15:20][D][km271:034]:</t>
  </si>
  <si>
    <t>[23:15:20][D][sensor:126]:</t>
  </si>
  <si>
    <t>[23:15:30][D][uart_debug:114]:</t>
  </si>
  <si>
    <t>[23:15:30][D][km271:034]:</t>
  </si>
  <si>
    <t>[23:15:30][D][sensor:126]:</t>
  </si>
  <si>
    <t>[23:15:40][D][uart_debug:114]:</t>
  </si>
  <si>
    <t>[23:15:40][D][km271:034]:</t>
  </si>
  <si>
    <t>[23:15:44][D][uart_debug:114]:</t>
  </si>
  <si>
    <t>11:05:25:10:03:22</t>
  </si>
  <si>
    <t>[23:15:44][D][km271:034]:</t>
  </si>
  <si>
    <t>[23:15:44][D][sensor:126]:</t>
  </si>
  <si>
    <t>[23:15:50][D][uart_debug:114]:</t>
  </si>
  <si>
    <t>[23:15:50][D][km271:034]:</t>
  </si>
  <si>
    <t>[23:15:50][D][sensor:126]:</t>
  </si>
  <si>
    <t>[23:16:00][D][uart_debug:114]:</t>
  </si>
  <si>
    <t>[23:16:00][D][km271:034]:</t>
  </si>
  <si>
    <t>[23:16:00][D][sensor:126]:</t>
  </si>
  <si>
    <t>[23:16:10][D][uart_debug:114]:</t>
  </si>
  <si>
    <t>[23:16:10][D][km271:034]:</t>
  </si>
  <si>
    <t>[23:16:10][D][sensor:126]:</t>
  </si>
  <si>
    <t>[23:16:20][D][uart_debug:114]:</t>
  </si>
  <si>
    <t>[23:16:30][D][uart_debug:114]:</t>
  </si>
  <si>
    <t>[23:16:30][D][km271:034]:</t>
  </si>
  <si>
    <t>[23:16:30][D][sensor:126]:</t>
  </si>
  <si>
    <t>[23:16:40][D][uart_debug:114]:</t>
  </si>
  <si>
    <t>[23:16:40][D][km271:034]:</t>
  </si>
  <si>
    <t>[23:16:50][D][uart_debug:114]:</t>
  </si>
  <si>
    <t>[23:16:50][D][km271:034]:</t>
  </si>
  <si>
    <t>[23:16:50][D][sensor:126]:</t>
  </si>
  <si>
    <t>[23:17:00][D][uart_debug:114]:</t>
  </si>
  <si>
    <t>[23:17:00][D][km271:034]:</t>
  </si>
  <si>
    <t>[23:17:00][D][sensor:126]:</t>
  </si>
  <si>
    <t>11:05:24:10:03:23</t>
  </si>
  <si>
    <t>[23:17:10][D][uart_debug:114]:</t>
  </si>
  <si>
    <t>[23:17:10][D][km271:034]:</t>
  </si>
  <si>
    <t>[23:17:10][D][sensor:126]:</t>
  </si>
  <si>
    <t>[23:17:20][D][uart_debug:114]:</t>
  </si>
  <si>
    <t>[23:17:20][D][km271:034]:</t>
  </si>
  <si>
    <t>[23:17:20][D][sensor:126]:</t>
  </si>
  <si>
    <t>[23:17:30][D][uart_debug:114]:</t>
  </si>
  <si>
    <t>[23:17:30][D][km271:034]:</t>
  </si>
  <si>
    <t>[23:17:30][D][sensor:126]:</t>
  </si>
  <si>
    <t>[23:17:40][D][uart_debug:114]:</t>
  </si>
  <si>
    <t>[23:17:40][D][km271:034]:</t>
  </si>
  <si>
    <t>[23:17:50][D][uart_debug:114]:</t>
  </si>
  <si>
    <t>[23:17:50][D][km271:034]:</t>
  </si>
  <si>
    <t>[23:17:50][D][sensor:126]:</t>
  </si>
  <si>
    <t>[23:18:00][D][uart_debug:114]:</t>
  </si>
  <si>
    <t>[23:18:00][D][km271:034]:</t>
  </si>
  <si>
    <t>[23:18:00][D][sensor:126]:</t>
  </si>
  <si>
    <t>[23:18:10][D][uart_debug:114]:</t>
  </si>
  <si>
    <t>[23:18:10][D][km271:034]:</t>
  </si>
  <si>
    <t>[23:18:20][D][uart_debug:114]:</t>
  </si>
  <si>
    <t>[23:18:20][D][km271:034]:</t>
  </si>
  <si>
    <t>[23:18:20][D][sensor:126]:</t>
  </si>
  <si>
    <t>[23:18:30][D][uart_debug:114]:</t>
  </si>
  <si>
    <t>[23:18:30][D][km271:034]:</t>
  </si>
  <si>
    <t>[23:18:30][D][sensor:126]:</t>
  </si>
  <si>
    <t>[23:18:40][D][uart_debug:114]:</t>
  </si>
  <si>
    <t>[23:18:40][D][km271:034]:</t>
  </si>
  <si>
    <t>[23:18:41][D][uart_debug:114]:</t>
  </si>
  <si>
    <t>[23:18:47][D][uart_debug:114]:</t>
  </si>
  <si>
    <t>11:05:23:10:03:24</t>
  </si>
  <si>
    <t>[23:18:47][D][km271:034]:</t>
  </si>
  <si>
    <t>[23:18:47][D][sensor:126]:</t>
  </si>
  <si>
    <t>[23:18:50][D][uart_debug:114]:</t>
  </si>
  <si>
    <t>[23:18:50][D][km271:034]:</t>
  </si>
  <si>
    <t>[23:18:50][D][sensor:126]:</t>
  </si>
  <si>
    <t>[23:19:00][D][uart_debug:114]:</t>
  </si>
  <si>
    <t>[23:19:00][D][km271:034]:</t>
  </si>
  <si>
    <t>[23:19:00][D][sensor:126]:</t>
  </si>
  <si>
    <t>[23:19:10][D][uart_debug:114]:</t>
  </si>
  <si>
    <t>[23:19:10][D][km271:034]:</t>
  </si>
  <si>
    <t>[23:19:11][D][uart_debug:114]:</t>
  </si>
  <si>
    <t>[23:19:20][D][uart_debug:114]:</t>
  </si>
  <si>
    <t>[23:19:20][D][km271:034]:</t>
  </si>
  <si>
    <t>[23:19:20][D][sensor:126]:</t>
  </si>
  <si>
    <t>[23:19:30][D][uart_debug:114]:</t>
  </si>
  <si>
    <t>[23:19:30][D][km271:034]:</t>
  </si>
  <si>
    <t>[23:19:30][D][sensor:126]:</t>
  </si>
  <si>
    <t>[23:19:40][D][uart_debug:114]:</t>
  </si>
  <si>
    <t>[23:19:40][D][km271:034]:</t>
  </si>
  <si>
    <t>[23:19:50][D][uart_debug:114]:</t>
  </si>
  <si>
    <t>[23:19:50][D][km271:034]:</t>
  </si>
  <si>
    <t>[23:19:50][D][sensor:126]:</t>
  </si>
  <si>
    <t>[23:20:00][D][uart_debug:114]:</t>
  </si>
  <si>
    <t>[23:20:00][D][km271:034]:</t>
  </si>
  <si>
    <t>[23:20:00][D][sensor:126]:</t>
  </si>
  <si>
    <t>[23:20:10][D][uart_debug:114]:</t>
  </si>
  <si>
    <t>[23:20:10][D][km271:034]:</t>
  </si>
  <si>
    <t>[23:20:20][D][uart_debug:114]:</t>
  </si>
  <si>
    <t>[23:20:20][D][km271:034]:</t>
  </si>
  <si>
    <t>[23:20:20][D][sensor:126]:</t>
  </si>
  <si>
    <t>[23:20:30][D][uart_debug:114]:</t>
  </si>
  <si>
    <t>[23:20:30][D][km271:034]:</t>
  </si>
  <si>
    <t>[23:20:30][D][sensor:126]:</t>
  </si>
  <si>
    <t>[23:20:33][D][uart_debug:114]:</t>
  </si>
  <si>
    <t>11:05:22:10:03:25</t>
  </si>
  <si>
    <t>[23:20:33][D][km271:034]:</t>
  </si>
  <si>
    <t>[23:20:33][D][sensor:126]:</t>
  </si>
  <si>
    <t>[23:20:40][D][uart_debug:114]:</t>
  </si>
  <si>
    <t>[23:20:40][D][km271:034]:</t>
  </si>
  <si>
    <t>[23:20:41][D][uart_debug:114]:</t>
  </si>
  <si>
    <t>[23:20:41][D][km271:034]:</t>
  </si>
  <si>
    <t>[23:20:50][D][uart_debug:114]:</t>
  </si>
  <si>
    <t>[23:21:00][D][uart_debug:114]:</t>
  </si>
  <si>
    <t>[23:21:00][D][km271:034]:</t>
  </si>
  <si>
    <t>[23:21:00][D][sensor:126]:</t>
  </si>
  <si>
    <t>[23:21:10][D][uart_debug:114]:</t>
  </si>
  <si>
    <t>[23:21:10][D][km271:034]:</t>
  </si>
  <si>
    <t>[23:21:11][D][uart_debug:114]:</t>
  </si>
  <si>
    <t>[23:21:20][D][uart_debug:114]:</t>
  </si>
  <si>
    <t>[23:21:20][D][km271:034]:</t>
  </si>
  <si>
    <t>[23:21:20][D][sensor:126]:</t>
  </si>
  <si>
    <t>[23:21:30][D][uart_debug:114]:</t>
  </si>
  <si>
    <t>[23:21:30][D][km271:034]:</t>
  </si>
  <si>
    <t>[23:21:30][D][sensor:126]:</t>
  </si>
  <si>
    <t>[23:21:40][D][uart_debug:114]:</t>
  </si>
  <si>
    <t>[23:21:40][D][km271:034]:</t>
  </si>
  <si>
    <t>[23:21:50][D][uart_debug:114]:</t>
  </si>
  <si>
    <t>[23:21:50][D][km271:034]:</t>
  </si>
  <si>
    <t>[23:21:50][D][sensor:126]:</t>
  </si>
  <si>
    <t>[23:22:00][D][uart_debug:114]:</t>
  </si>
  <si>
    <t>[23:22:00][D][km271:034]:</t>
  </si>
  <si>
    <t>[23:22:00][D][sensor:126]:</t>
  </si>
  <si>
    <t>[23:22:01][D][uart_debug:114]:</t>
  </si>
  <si>
    <t>[23:22:01][D][km271:034]:</t>
  </si>
  <si>
    <t>[23:22:03][D][uart_debug:114]:</t>
  </si>
  <si>
    <t>09:04:E0:10:03:FE</t>
  </si>
  <si>
    <t>[23:22:03][D][km271:034]:</t>
  </si>
  <si>
    <t>0x0904:</t>
  </si>
  <si>
    <t>0xE0</t>
  </si>
  <si>
    <t>08:03:91:10:03:89</t>
  </si>
  <si>
    <t>0x91</t>
  </si>
  <si>
    <t>[23:22:10][D][uart_debug:114]:</t>
  </si>
  <si>
    <t>61:16:06:10:03:62</t>
  </si>
  <si>
    <t>[23:22:10][D][km271:034]:</t>
  </si>
  <si>
    <t>[23:22:10][D][sensor:126]:</t>
  </si>
  <si>
    <t>[23:22:20][D][uart_debug:114]:</t>
  </si>
  <si>
    <t>[23:22:20][D][km271:034]:</t>
  </si>
  <si>
    <t>[23:22:20][D][sensor:126]:</t>
  </si>
  <si>
    <t>[23:22:30][D][uart_debug:114]:</t>
  </si>
  <si>
    <t>[23:22:30][D][km271:034]:</t>
  </si>
  <si>
    <t>[23:22:30][D][sensor:126]:</t>
  </si>
  <si>
    <t>[23:22:40][D][uart_debug:114]:</t>
  </si>
  <si>
    <t>61:16:09:10:03:6D</t>
  </si>
  <si>
    <t>[23:22:40][D][km271:034]:</t>
  </si>
  <si>
    <t>[23:22:40][D][sensor:126]:</t>
  </si>
  <si>
    <t>[23:22:50][D][uart_debug:114]:</t>
  </si>
  <si>
    <t>[23:22:50][D][km271:034]:</t>
  </si>
  <si>
    <t>[23:22:50][D][sensor:126]:</t>
  </si>
  <si>
    <t>[23:24:30][D][uart_debug:114]:</t>
  </si>
  <si>
    <t>[23:24:30][D][km271:034]:</t>
  </si>
  <si>
    <t>[23:24:30][D][sensor:126]:</t>
  </si>
  <si>
    <t>[23:24:35][D][uart_debug:114]:</t>
  </si>
  <si>
    <t>09:04:E1:10:03:FF</t>
  </si>
  <si>
    <t>[23:24:35][D][km271:034]:</t>
  </si>
  <si>
    <t>0xE1</t>
  </si>
  <si>
    <t>[23:24:36][D][uart_debug:114]:</t>
  </si>
  <si>
    <t>[23:24:36][D][km271:034]:</t>
  </si>
  <si>
    <t>[23:24:36][D][sensor:126]:</t>
  </si>
  <si>
    <t>[23:24:40][D][uart_debug:114]:</t>
  </si>
  <si>
    <t>[23:24:40][D][km271:034]:</t>
  </si>
  <si>
    <t>[23:24:50][D][uart_debug:114]:</t>
  </si>
  <si>
    <t>[23:24:50][D][km271:034]:</t>
  </si>
  <si>
    <t>[23:24:50][D][sensor:126]:</t>
  </si>
  <si>
    <t>[23:24:51][D][uart_debug:114]:</t>
  </si>
  <si>
    <t>[23:24:51][D][km271:034]:</t>
  </si>
  <si>
    <t>[23:24:51][D][sensor:126]:</t>
  </si>
  <si>
    <t>[23:25:00][D][uart_debug:114]:</t>
  </si>
  <si>
    <t>[23:25:00][D][km271:034]:</t>
  </si>
  <si>
    <t>[23:25:07][D][uart_debug:114]:</t>
  </si>
  <si>
    <t>[23:25:07][D][km271:034]:</t>
  </si>
  <si>
    <t>[23:25:07][D][sensor:126]:</t>
  </si>
  <si>
    <t>[23:25:08][D][uart_debug:114]:</t>
  </si>
  <si>
    <t>83:1E:15:10:03:9B</t>
  </si>
  <si>
    <t>[23:25:08][D][km271:034]:</t>
  </si>
  <si>
    <t>0x15</t>
  </si>
  <si>
    <t>[23:25:10][D][uart_debug:114]:</t>
  </si>
  <si>
    <t>[23:25:10][D][km271:034]:</t>
  </si>
  <si>
    <t>[23:25:10][D][sensor:126]:</t>
  </si>
  <si>
    <t>[23:25:20][D][uart_debug:114]:</t>
  </si>
  <si>
    <t>[23:25:20][D][km271:034]:</t>
  </si>
  <si>
    <t>[23:25:22][D][uart_debug:114]:</t>
  </si>
  <si>
    <t>[23:25:22][D][km271:034]:</t>
  </si>
  <si>
    <t>[23:25:22][D][sensor:126]:</t>
  </si>
  <si>
    <t>[23:25:23][D][uart_debug:114]:</t>
  </si>
  <si>
    <t>[23:25:23][D][km271:034]:</t>
  </si>
  <si>
    <t>[23:25:23][D][sensor:126]:</t>
  </si>
  <si>
    <t>[23:25:30][D][uart_debug:114]:</t>
  </si>
  <si>
    <t>[23:25:30][D][km271:034]:</t>
  </si>
  <si>
    <t>[23:25:30][D][sensor:126]:</t>
  </si>
  <si>
    <t>[23:25:38][D][uart_debug:114]:</t>
  </si>
  <si>
    <t>[23:25:38][D][km271:034]:</t>
  </si>
  <si>
    <t>[23:25:38][D][sensor:126]:</t>
  </si>
  <si>
    <t>[23:25:40][D][uart_debug:114]:</t>
  </si>
  <si>
    <t>[23:25:40][D][km271:034]:</t>
  </si>
  <si>
    <t>[23:25:41][D][uart_debug:114]:</t>
  </si>
  <si>
    <t>[23:25:41][D][km271:034]:</t>
  </si>
  <si>
    <t>[23:25:50][D][uart_debug:114]:</t>
  </si>
  <si>
    <t>[23:25:50][D][km271:034]:</t>
  </si>
  <si>
    <t>[23:25:50][D][sensor:126]:</t>
  </si>
  <si>
    <t>[23:25:52][D][uart_debug:114]:</t>
  </si>
  <si>
    <t>[23:25:52][D][km271:034]:</t>
  </si>
  <si>
    <t>[23:25:52][D][sensor:126]:</t>
  </si>
  <si>
    <t>[23:26:00][D][uart_debug:114]:</t>
  </si>
  <si>
    <t>[23:26:00][D][km271:034]:</t>
  </si>
  <si>
    <t>[23:26:01][D][uart_debug:114]:</t>
  </si>
  <si>
    <t>[23:26:01][D][km271:034]:</t>
  </si>
  <si>
    <t>[23:26:07][D][uart_debug:114]:</t>
  </si>
  <si>
    <t>[23:26:07][D][km271:034]:</t>
  </si>
  <si>
    <t>[23:26:07][D][sensor:126]:</t>
  </si>
  <si>
    <t>[23:26:09][D][uart_debug:114]:</t>
  </si>
  <si>
    <t>83:1E:16:10:03:98</t>
  </si>
  <si>
    <t>[23:26:09][D][km271:034]:</t>
  </si>
  <si>
    <t>[23:26:10][D][uart_debug:114]:</t>
  </si>
  <si>
    <t>[23:26:10][D][km271:034]:</t>
  </si>
  <si>
    <t>[23:26:10][D][sensor:126]:</t>
  </si>
  <si>
    <t>[23:26:20][D][uart_debug:114]:</t>
  </si>
  <si>
    <t>[23:26:20][D][km271:034]:</t>
  </si>
  <si>
    <t>[23:26:20][D][sensor:126]:</t>
  </si>
  <si>
    <t>[23:26:23][D][uart_debug:114]:</t>
  </si>
  <si>
    <t>11:05:34:10:03:33</t>
  </si>
  <si>
    <t>[23:26:23][D][km271:034]:</t>
  </si>
  <si>
    <t>[23:26:23][D][sensor:126]:</t>
  </si>
  <si>
    <t>[23:26:26][D][uart_debug:114]:</t>
  </si>
  <si>
    <t>[23:26:26][D][km271:034]:</t>
  </si>
  <si>
    <t>[23:26:30][D][uart_debug:114]:</t>
  </si>
  <si>
    <t>[23:26:30][D][km271:034]:</t>
  </si>
  <si>
    <t>[23:26:31][D][uart_debug:114]:</t>
  </si>
  <si>
    <t>[23:26:31][D][km271:034]:</t>
  </si>
  <si>
    <t>[23:26:38][D][uart_debug:114]:</t>
  </si>
  <si>
    <t>[23:26:38][D][km271:034]:</t>
  </si>
  <si>
    <t>[23:26:38][D][sensor:126]:</t>
  </si>
  <si>
    <t>[23:26:40][D][uart_debug:114]:</t>
  </si>
  <si>
    <t>[23:26:40][D][km271:034]:</t>
  </si>
  <si>
    <t>[23:26:40][D][sensor:126]:</t>
  </si>
  <si>
    <t>[23:26:50][D][uart_debug:114]:</t>
  </si>
  <si>
    <t>[23:26:50][D][km271:034]:</t>
  </si>
  <si>
    <t>[23:26:53][D][uart_debug:114]:</t>
  </si>
  <si>
    <t>[23:26:53][D][km271:034]:</t>
  </si>
  <si>
    <t>[23:26:53][D][sensor:126]:</t>
  </si>
  <si>
    <t>[23:27:00][D][uart_debug:114]:</t>
  </si>
  <si>
    <t>[23:27:00][D][km271:034]:</t>
  </si>
  <si>
    <t>[23:27:00][D][sensor:126]:</t>
  </si>
  <si>
    <t>[23:27:08][D][uart_debug:114]:</t>
  </si>
  <si>
    <t>[23:27:08][D][km271:034]:</t>
  </si>
  <si>
    <t>[23:27:08][D][sensor:126]:</t>
  </si>
  <si>
    <t>[23:27:10][D][uart_debug:114]:</t>
  </si>
  <si>
    <t>[23:27:10][D][km271:034]:</t>
  </si>
  <si>
    <t>[23:27:20][D][uart_debug:114]:</t>
  </si>
  <si>
    <t>[23:27:20][D][km271:034]:</t>
  </si>
  <si>
    <t>[23:27:20][D][sensor:126]:</t>
  </si>
  <si>
    <t>[23:27:23][D][uart_debug:114]:</t>
  </si>
  <si>
    <t>[23:27:23][D][km271:034]:</t>
  </si>
  <si>
    <t>[23:27:23][D][sensor:126]:</t>
  </si>
  <si>
    <t>[23:27:31][D][uart_debug:114]:</t>
  </si>
  <si>
    <t>[23:27:31][D][km271:034]:</t>
  </si>
  <si>
    <t>[23:27:39][D][uart_debug:114]:</t>
  </si>
  <si>
    <t>[23:27:39][D][km271:034]:</t>
  </si>
  <si>
    <t>[23:27:39][D][sensor:126]:</t>
  </si>
  <si>
    <t>[23:27:40][D][uart_debug:114]:</t>
  </si>
  <si>
    <t>[23:27:40][D][km271:034]:</t>
  </si>
  <si>
    <t>[23:27:40][D][sensor:126]:</t>
  </si>
  <si>
    <t>[23:27:50][D][uart_debug:114]:</t>
  </si>
  <si>
    <t>[23:27:50][D][km271:034]:</t>
  </si>
  <si>
    <t>[23:28:00][D][uart_debug:114]:</t>
  </si>
  <si>
    <t>[23:28:00][D][km271:034]:</t>
  </si>
  <si>
    <t>[23:28:00][D][sensor:126]:</t>
  </si>
  <si>
    <t>[23:28:10][D][uart_debug:114]:</t>
  </si>
  <si>
    <t>[23:28:10][D][km271:034]:</t>
  </si>
  <si>
    <t>[23:28:20][D][uart_debug:114]:</t>
  </si>
  <si>
    <t>[23:28:20][D][km271:034]:</t>
  </si>
  <si>
    <t>[23:28:20][D][sensor:126]:</t>
  </si>
  <si>
    <t>[23:28:24][D][uart_debug:114]:</t>
  </si>
  <si>
    <t>[23:28:24][D][km271:034]:</t>
  </si>
  <si>
    <t>[23:28:24][D][sensor:126]:</t>
  </si>
  <si>
    <t>[23:28:31][D][uart_debug:114]:</t>
  </si>
  <si>
    <t>[23:28:31][D][km271:034]:</t>
  </si>
  <si>
    <t>[23:28:40][D][uart_debug:114]:</t>
  </si>
  <si>
    <t>[23:28:40][D][km271:034]:</t>
  </si>
  <si>
    <t>[23:28:40][D][sensor:126]:</t>
  </si>
  <si>
    <t>[23:28:50][D][uart_debug:114]:</t>
  </si>
  <si>
    <t>[23:28:50][D][km271:034]:</t>
  </si>
  <si>
    <t>[23:29:00][D][uart_debug:114]:</t>
  </si>
  <si>
    <t>[23:29:00][D][km271:034]:</t>
  </si>
  <si>
    <t>[23:29:00][D][sensor:126]:</t>
  </si>
  <si>
    <t>[23:29:10][D][uart_debug:114]:</t>
  </si>
  <si>
    <t>[23:29:10][D][km271:034]:</t>
  </si>
  <si>
    <t>[23:29:20][D][uart_debug:114]:</t>
  </si>
  <si>
    <t>[23:29:20][D][km271:034]:</t>
  </si>
  <si>
    <t>[23:29:20][D][sensor:126]:</t>
  </si>
  <si>
    <t>[23:29:30][D][uart_debug:114]:</t>
  </si>
  <si>
    <t>[23:29:30][D][km271:034]:</t>
  </si>
  <si>
    <t>[23:29:40][D][uart_debug:114]:</t>
  </si>
  <si>
    <t>[23:29:40][D][km271:034]:</t>
  </si>
  <si>
    <t>[23:29:40][D][sensor:126]:</t>
  </si>
  <si>
    <t>[23:29:50][D][uart_debug:114]:</t>
  </si>
  <si>
    <t>[23:29:50][D][km271:034]:</t>
  </si>
  <si>
    <t>[23:30:00][D][uart_debug:114]:</t>
  </si>
  <si>
    <t>[23:30:00][D][km271:034]:</t>
  </si>
  <si>
    <t>[23:30:00][D][sensor:126]:</t>
  </si>
  <si>
    <t>[23:30:10][D][uart_debug:114]:</t>
  </si>
  <si>
    <t>[23:30:10][D][km271:034]:</t>
  </si>
  <si>
    <t>[23:30:20][D][uart_debug:114]:</t>
  </si>
  <si>
    <t>[23:30:20][D][km271:034]:</t>
  </si>
  <si>
    <t>[23:30:20][D][sensor:126]:</t>
  </si>
  <si>
    <t>[23:30:30][D][uart_debug:114]:</t>
  </si>
  <si>
    <t>[23:30:30][D][km271:034]:</t>
  </si>
  <si>
    <t>[23:30:40][D][uart_debug:114]:</t>
  </si>
  <si>
    <t>[23:30:40][D][km271:034]:</t>
  </si>
  <si>
    <t>[23:30:40][D][sensor:126]:</t>
  </si>
  <si>
    <t>[23:30:50][D][uart_debug:114]:</t>
  </si>
  <si>
    <t>[23:30:50][D][km271:034]:</t>
  </si>
  <si>
    <t>[23:31:00][D][uart_debug:114]:</t>
  </si>
  <si>
    <t>[23:31:00][D][km271:034]:</t>
  </si>
  <si>
    <t>[23:31:00][D][sensor:126]:</t>
  </si>
  <si>
    <t>[23:31:10][D][uart_debug:114]:</t>
  </si>
  <si>
    <t>[23:31:10][D][km271:034]:</t>
  </si>
  <si>
    <t>[23:31:20][D][uart_debug:114]:</t>
  </si>
  <si>
    <t>[23:31:20][D][km271:034]:</t>
  </si>
  <si>
    <t>[23:31:20][D][sensor:126]:</t>
  </si>
  <si>
    <t>[23:31:30][D][uart_debug:114]:</t>
  </si>
  <si>
    <t>[23:31:30][D][km271:034]:</t>
  </si>
  <si>
    <t>[23:31:40][D][uart_debug:114]:</t>
  </si>
  <si>
    <t>[23:31:50][D][uart_debug:114]:</t>
  </si>
  <si>
    <t>[23:31:50][D][km271:034]:</t>
  </si>
  <si>
    <t>[23:32:00][D][uart_debug:114]:</t>
  </si>
  <si>
    <t>[23:32:00][D][km271:034]:</t>
  </si>
  <si>
    <t>[23:32:00][D][sensor:126]:</t>
  </si>
  <si>
    <t>[23:32:10][D][uart_debug:114]:</t>
  </si>
  <si>
    <t>[23:32:10][D][km271:034]:</t>
  </si>
  <si>
    <t>[23:32:20][D][uart_debug:114]:</t>
  </si>
  <si>
    <t>[23:32:20][D][km271:034]:</t>
  </si>
  <si>
    <t>[23:32:20][D][sensor:126]:</t>
  </si>
  <si>
    <t>[23:32:30][D][uart_debug:114]:</t>
  </si>
  <si>
    <t>[23:32:30][D][km271:034]:</t>
  </si>
  <si>
    <t>[23:32:31][D][uart_debug:114]:</t>
  </si>
  <si>
    <t>[23:32:31][D][km271:034]:</t>
  </si>
  <si>
    <t>[23:32:40][D][uart_debug:114]:</t>
  </si>
  <si>
    <t>[23:32:40][D][km271:034]:</t>
  </si>
  <si>
    <t>[23:32:40][D][sensor:126]:</t>
  </si>
  <si>
    <t>[23:32:50][D][uart_debug:114]:</t>
  </si>
  <si>
    <t>[23:32:50][D][km271:034]:</t>
  </si>
  <si>
    <t>[23:32:51][D][uart_debug:114]:</t>
  </si>
  <si>
    <t>[23:32:51][D][km271:034]:</t>
  </si>
  <si>
    <t>[23:33:00][D][uart_debug:114]:</t>
  </si>
  <si>
    <t>[23:33:00][D][km271:034]:</t>
  </si>
  <si>
    <t>[23:33:00][D][sensor:126]:</t>
  </si>
  <si>
    <t>[23:33:10][D][uart_debug:114]:</t>
  </si>
  <si>
    <t>[23:33:10][D][km271:034]:</t>
  </si>
  <si>
    <t>[23:33:11][D][uart_debug:114]:</t>
  </si>
  <si>
    <t>[23:33:11][D][km271:034]:</t>
  </si>
  <si>
    <t>[23:33:20][D][uart_debug:114]:</t>
  </si>
  <si>
    <t>[23:33:20][D][km271:034]:</t>
  </si>
  <si>
    <t>[23:33:20][D][sensor:126]:</t>
  </si>
  <si>
    <t>[23:33:30][D][uart_debug:114]:</t>
  </si>
  <si>
    <t>[23:33:30][D][km271:034]:</t>
  </si>
  <si>
    <t>[23:33:31][D][uart_debug:114]:</t>
  </si>
  <si>
    <t>[23:33:31][D][km271:034]:</t>
  </si>
  <si>
    <t>[23:33:40][D][uart_debug:114]:</t>
  </si>
  <si>
    <t>[23:33:40][D][km271:034]:</t>
  </si>
  <si>
    <t>[23:33:40][D][sensor:126]:</t>
  </si>
  <si>
    <t>[23:33:50][D][uart_debug:114]:</t>
  </si>
  <si>
    <t>[23:33:50][D][km271:034]:</t>
  </si>
  <si>
    <t>[23:33:51][D][uart_debug:114]:</t>
  </si>
  <si>
    <t>[23:33:51][D][km271:034]:</t>
  </si>
  <si>
    <t>[23:34:00][D][uart_debug:114]:</t>
  </si>
  <si>
    <t>[23:34:00][D][km271:034]:</t>
  </si>
  <si>
    <t>[23:34:00][D][sensor:126]:</t>
  </si>
  <si>
    <t>[23:34:10][D][uart_debug:114]:</t>
  </si>
  <si>
    <t>[23:34:10][D][km271:034]:</t>
  </si>
  <si>
    <t>[23:34:11][D][uart_debug:114]:</t>
  </si>
  <si>
    <t>[23:34:11][D][km271:034]:</t>
  </si>
  <si>
    <t>[23:34:20][D][uart_debug:114]:</t>
  </si>
  <si>
    <t>[23:34:20][D][km271:034]:</t>
  </si>
  <si>
    <t>[23:34:20][D][sensor:126]:</t>
  </si>
  <si>
    <t>[23:34:30][D][uart_debug:114]:</t>
  </si>
  <si>
    <t>[23:34:30][D][km271:034]:</t>
  </si>
  <si>
    <t>[23:34:31][D][uart_debug:114]:</t>
  </si>
  <si>
    <t>[23:34:31][D][km271:034]:</t>
  </si>
  <si>
    <t>[23:34:40][D][uart_debug:114]:</t>
  </si>
  <si>
    <t>[23:34:40][D][km271:034]:</t>
  </si>
  <si>
    <t>[23:34:40][D][sensor:126]:</t>
  </si>
  <si>
    <t>[23:34:50][D][uart_debug:114]:</t>
  </si>
  <si>
    <t>[23:34:50][D][km271:034]:</t>
  </si>
  <si>
    <t>[23:34:51][D][uart_debug:114]:</t>
  </si>
  <si>
    <t>[23:34:51][D][km271:034]:</t>
  </si>
  <si>
    <t>[23:35:00][D][uart_debug:114]:</t>
  </si>
  <si>
    <t>[23:35:00][D][km271:034]:</t>
  </si>
  <si>
    <t>[23:35:00][D][sensor:126]:</t>
  </si>
  <si>
    <t>[23:35:10][D][uart_debug:114]:</t>
  </si>
  <si>
    <t>[23:35:10][D][km271:034]:</t>
  </si>
  <si>
    <t>[23:35:11][D][uart_debug:114]:</t>
  </si>
  <si>
    <t>[23:35:11][D][km271:034]:</t>
  </si>
  <si>
    <t>[23:35:22][D][uart_debug:114]:</t>
  </si>
  <si>
    <t>[23:35:22][D][km271:034]:</t>
  </si>
  <si>
    <t>[23:35:22][D][sensor:126]:</t>
  </si>
  <si>
    <t>[23:35:30][D][uart_debug:114]:</t>
  </si>
  <si>
    <t>[23:35:30][D][km271:034]:</t>
  </si>
  <si>
    <t>[23:35:31][D][uart_debug:114]:</t>
  </si>
  <si>
    <t>[23:35:31][D][km271:034]:</t>
  </si>
  <si>
    <t>[23:35:40][D][uart_debug:114]:</t>
  </si>
  <si>
    <t>[23:35:40][D][km271:034]:</t>
  </si>
  <si>
    <t>[23:35:40][D][sensor:126]:</t>
  </si>
  <si>
    <t>[23:35:50][D][uart_debug:114]:</t>
  </si>
  <si>
    <t>[23:35:50][D][km271:034]:</t>
  </si>
  <si>
    <t>[23:35:51][D][uart_debug:114]:</t>
  </si>
  <si>
    <t>[23:35:51][D][km271:034]:</t>
  </si>
  <si>
    <t>[23:36:00][D][uart_debug:114]:</t>
  </si>
  <si>
    <t>[23:36:00][D][km271:034]:</t>
  </si>
  <si>
    <t>[23:36:00][D][sensor:126]:</t>
  </si>
  <si>
    <t>[23:36:10][D][uart_debug:114]:</t>
  </si>
  <si>
    <t>[23:36:10][D][km271:034]:</t>
  </si>
  <si>
    <t>[23:36:11][D][uart_debug:114]:</t>
  </si>
  <si>
    <t>[23:36:11][D][km271:034]:</t>
  </si>
  <si>
    <t>[23:36:20][D][uart_debug:114]:</t>
  </si>
  <si>
    <t>[23:36:20][D][km271:034]:</t>
  </si>
  <si>
    <t>[23:36:20][D][sensor:126]:</t>
  </si>
  <si>
    <t>[23:36:30][D][uart_debug:114]:</t>
  </si>
  <si>
    <t>[23:36:30][D][km271:034]:</t>
  </si>
  <si>
    <t>[23:36:31][D][uart_debug:114]:</t>
  </si>
  <si>
    <t>[23:36:31][D][km271:034]:</t>
  </si>
  <si>
    <t>[23:36:40][D][uart_debug:114]:</t>
  </si>
  <si>
    <t>[23:36:40][D][km271:034]:</t>
  </si>
  <si>
    <t>[23:36:40][D][sensor:126]:</t>
  </si>
  <si>
    <t>[23:36:50][D][uart_debug:114]:</t>
  </si>
  <si>
    <t>[23:36:50][D][km271:034]:</t>
  </si>
  <si>
    <t>[23:36:51][D][uart_debug:114]:</t>
  </si>
  <si>
    <t>[23:36:51][D][km271:034]:</t>
  </si>
  <si>
    <t>[23:37:00][D][uart_debug:114]:</t>
  </si>
  <si>
    <t>[23:37:00][D][km271:034]:</t>
  </si>
  <si>
    <t>[23:37:00][D][sensor:126]:</t>
  </si>
  <si>
    <t>[23:37:10][D][uart_debug:114]:</t>
  </si>
  <si>
    <t>[23:37:20][D][uart_debug:114]:</t>
  </si>
  <si>
    <t>[23:37:20][D][km271:034]:</t>
  </si>
  <si>
    <t>[23:37:20][D][sensor:126]:</t>
  </si>
  <si>
    <t>[23:37:30][D][uart_debug:114]:</t>
  </si>
  <si>
    <t>[23:37:30][D][km271:034]:</t>
  </si>
  <si>
    <t>[23:37:31][D][uart_debug:114]:</t>
  </si>
  <si>
    <t>[23:37:31][D][km271:034]:</t>
  </si>
  <si>
    <t>[23:37:40][D][uart_debug:114]:</t>
  </si>
  <si>
    <t>[23:37:40][D][km271:034]:</t>
  </si>
  <si>
    <t>Bit 5</t>
  </si>
  <si>
    <t>Brenner AUS</t>
  </si>
  <si>
    <t>Mischer ZU</t>
  </si>
  <si>
    <t>Mischer STOP</t>
  </si>
  <si>
    <t>Bit 1</t>
  </si>
  <si>
    <t>Bit 2</t>
  </si>
  <si>
    <t>Bit 3</t>
  </si>
  <si>
    <t>Bit 6</t>
  </si>
  <si>
    <t>Bit 7</t>
  </si>
  <si>
    <t>Binär</t>
  </si>
  <si>
    <t>Brenner EIN</t>
  </si>
  <si>
    <t>Brenner</t>
  </si>
  <si>
    <t>Mischer</t>
  </si>
  <si>
    <t>0 = Brenner EIN
1 = Brenner AUS</t>
  </si>
  <si>
    <t>1 =Mischer AUF
0 = Mischer Stop</t>
  </si>
  <si>
    <t>1 =Mischer ZU
0 = Mischer Stop</t>
  </si>
  <si>
    <t>Mischer AUF</t>
  </si>
  <si>
    <t>1 = Brenner EIN
0 = Brenner AUS</t>
  </si>
  <si>
    <t>[21:59:59][D][uart_debug:114]:</t>
  </si>
  <si>
    <t>[21:59:59][D][km271:034]:</t>
  </si>
  <si>
    <t>[22:00:00][D][uart_debug:114]:</t>
  </si>
  <si>
    <t>[22:00:00][D][km271:034]:</t>
  </si>
  <si>
    <t>[22:00:09][D][uart_debug:114]:</t>
  </si>
  <si>
    <t>[22:00:09][D][km271:034]:</t>
  </si>
  <si>
    <t>[22:00:10][D][uart_debug:114]:</t>
  </si>
  <si>
    <t>[22:00:10][D][km271:034]:</t>
  </si>
  <si>
    <t>[22:00:11][D][uart_debug:114]:</t>
  </si>
  <si>
    <t>[22:00:11][D][km271:034]:</t>
  </si>
  <si>
    <t>[22:00:11][D][sensor:126]:</t>
  </si>
  <si>
    <t>[22:00:20][D][uart_debug:114]:</t>
  </si>
  <si>
    <t>[22:00:20][D][km271:034]:</t>
  </si>
  <si>
    <t>[22:00:23][D][uart_debug:114]:</t>
  </si>
  <si>
    <t>[22:00:23][D][km271:034]:</t>
  </si>
  <si>
    <t>[22:00:26][D][uart_debug:114]:</t>
  </si>
  <si>
    <t>12:06:2A:10:03:2D</t>
  </si>
  <si>
    <t>[22:00:26][D][km271:034]:</t>
  </si>
  <si>
    <t>[22:00:26][D][sensor:126]:</t>
  </si>
  <si>
    <t>32:0C:2A:10:03:07</t>
  </si>
  <si>
    <t>41:0E:1B:10:03:47</t>
  </si>
  <si>
    <t>[22:00:29][D][uart_debug:114]:</t>
  </si>
  <si>
    <t>[22:00:29][D][km271:034]:</t>
  </si>
  <si>
    <t>[22:00:33][D][uart_debug:114]:</t>
  </si>
  <si>
    <t>[22:00:33][D][km271:034]:</t>
  </si>
  <si>
    <t>[22:00:39][D][uart_debug:114]:</t>
  </si>
  <si>
    <t>[22:00:39][D][km271:034]:</t>
  </si>
  <si>
    <t>[22:00:41][D][uart_debug:114]:</t>
  </si>
  <si>
    <t>[22:00:41][D][km271:034]:</t>
  </si>
  <si>
    <t>[22:00:41][D][sensor:126]:</t>
  </si>
  <si>
    <t>[22:00:42][D][uart_debug:114]:</t>
  </si>
  <si>
    <t>[22:00:42][D][km271:034]:</t>
  </si>
  <si>
    <t>[22:00:44][D][uart_debug:114]:</t>
  </si>
  <si>
    <t>[22:00:44][D][km271:034]:</t>
  </si>
  <si>
    <t>[22:00:49][D][uart_debug:114]:</t>
  </si>
  <si>
    <t>[22:00:49][D][km271:034]:</t>
  </si>
  <si>
    <t>[22:00:54][D][uart_debug:114]:</t>
  </si>
  <si>
    <t>[22:00:54][D][km271:034]:</t>
  </si>
  <si>
    <t>[22:00:56][D][uart_debug:114]:</t>
  </si>
  <si>
    <t>[22:00:56][D][km271:034]:</t>
  </si>
  <si>
    <t>[22:00:56][D][sensor:126]:</t>
  </si>
  <si>
    <t>[22:00:58][D][uart_debug:114]:</t>
  </si>
  <si>
    <t>[22:00:58][D][km271:034]:</t>
  </si>
  <si>
    <t>[22:00:59][D][uart_debug:114]:</t>
  </si>
  <si>
    <t>[22:00:59][D][km271:034]:</t>
  </si>
  <si>
    <t>[22:01:04][D][uart_debug:114]:</t>
  </si>
  <si>
    <t>[22:01:04][D][km271:034]:</t>
  </si>
  <si>
    <t>[22:01:09][D][uart_debug:114]:</t>
  </si>
  <si>
    <t>[22:01:09][D][km271:034]:</t>
  </si>
  <si>
    <t>[22:01:11][D][uart_debug:114]:</t>
  </si>
  <si>
    <t>[22:01:11][D][km271:034]:</t>
  </si>
  <si>
    <t>[22:01:11][D][sensor:126]:</t>
  </si>
  <si>
    <t>[22:01:14][D][uart_debug:114]:</t>
  </si>
  <si>
    <t>[22:01:14][D][km271:034]:</t>
  </si>
  <si>
    <t>[22:01:19][D][uart_debug:114]:</t>
  </si>
  <si>
    <t>[22:01:19][D][km271:034]:</t>
  </si>
  <si>
    <t>[22:01:23][D][uart_debug:114]:</t>
  </si>
  <si>
    <t>[22:01:23][D][km271:034]:</t>
  </si>
  <si>
    <t>[22:01:27][D][uart_debug:114]:</t>
  </si>
  <si>
    <t>[22:01:27][D][km271:034]:</t>
  </si>
  <si>
    <t>[22:01:27][D][sensor:126]:</t>
  </si>
  <si>
    <t>[22:01:29][D][uart_debug:114]:</t>
  </si>
  <si>
    <t>[22:01:29][D][km271:034]:</t>
  </si>
  <si>
    <t>[22:01:34][D][uart_debug:114]:</t>
  </si>
  <si>
    <t>[22:01:34][D][km271:034]:</t>
  </si>
  <si>
    <t>Brennerlaufzeit Minuten</t>
  </si>
  <si>
    <r>
      <t>43:10:10:</t>
    </r>
    <r>
      <rPr>
        <b/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:10:03:51</t>
    </r>
  </si>
  <si>
    <r>
      <t>43:10:10</t>
    </r>
    <r>
      <rPr>
        <sz val="11"/>
        <color rgb="FFFF0000"/>
        <rFont val="Calibri"/>
        <family val="2"/>
        <scheme val="minor"/>
      </rPr>
      <t>:</t>
    </r>
    <r>
      <rPr>
        <b/>
        <sz val="11"/>
        <color rgb="FFFF0000"/>
        <rFont val="Calibri"/>
        <family val="2"/>
        <scheme val="minor"/>
      </rPr>
      <t>03</t>
    </r>
    <r>
      <rPr>
        <sz val="11"/>
        <color theme="1"/>
        <rFont val="Calibri"/>
        <family val="2"/>
        <scheme val="minor"/>
      </rPr>
      <t>:10:03:53</t>
    </r>
  </si>
  <si>
    <r>
      <t>43:10:10:</t>
    </r>
    <r>
      <rPr>
        <b/>
        <sz val="11"/>
        <color rgb="FFFF0000"/>
        <rFont val="Calibri"/>
        <family val="2"/>
        <scheme val="minor"/>
      </rPr>
      <t>03</t>
    </r>
    <r>
      <rPr>
        <sz val="11"/>
        <color theme="1"/>
        <rFont val="Calibri"/>
        <family val="2"/>
        <scheme val="minor"/>
      </rPr>
      <t>:10:03:53</t>
    </r>
  </si>
  <si>
    <t>Manuell</t>
  </si>
  <si>
    <t>[20:58:34][D][uart_debug:114]:</t>
  </si>
  <si>
    <t>[20:58:34][D][km271:034]:</t>
  </si>
  <si>
    <t>[20:58:36][D][uart_debug:114]:</t>
  </si>
  <si>
    <t>[20:58:36][D][km271:034]:</t>
  </si>
  <si>
    <t>[20:58:38][D][uart_debug:114]:</t>
  </si>
  <si>
    <t>[20:58:38][D][km271:034]:</t>
  </si>
  <si>
    <t>[20:58:46][D][uart_debug:114]:</t>
  </si>
  <si>
    <t>[20:58:46][D][km271:034]:</t>
  </si>
  <si>
    <t>[20:58:54][D][uart_debug:114]:</t>
  </si>
  <si>
    <t>[20:58:54][D][km271:034]:</t>
  </si>
  <si>
    <t>[20:58:54][D][sensor:126]:</t>
  </si>
  <si>
    <t>[20:58:57][D][uart_debug:114]:</t>
  </si>
  <si>
    <t>[20:58:57][D][km271:034]:</t>
  </si>
  <si>
    <t>[20:59:06][D][uart_debug:114]:</t>
  </si>
  <si>
    <t>[20:59:06][D][km271:034]:</t>
  </si>
  <si>
    <t>[20:59:07][D][uart_debug:114]:</t>
  </si>
  <si>
    <t>[20:59:07][D][km271:034]:</t>
  </si>
  <si>
    <t>[20:59:14][D][uart_debug:114]:</t>
  </si>
  <si>
    <t>[20:59:14][D][km271:034]:</t>
  </si>
  <si>
    <t>[20:59:16][D][uart_debug:114]:</t>
  </si>
  <si>
    <t>[20:59:16][D][km271:034]:</t>
  </si>
  <si>
    <t>[20:59:17][D][uart_debug:114]:</t>
  </si>
  <si>
    <t>[20:59:17][D][km271:034]:</t>
  </si>
  <si>
    <t>[20:59:18][D][uart_debug:114]:</t>
  </si>
  <si>
    <t>[20:59:18][D][km271:034]:</t>
  </si>
  <si>
    <t>[20:59:24][D][uart_debug:114]:</t>
  </si>
  <si>
    <t>[20:59:24][D][km271:034]:</t>
  </si>
  <si>
    <t>[20:59:24][D][sensor:126]:</t>
  </si>
  <si>
    <t>[20:59:25][D][uart_debug:114]:</t>
  </si>
  <si>
    <t>[20:59:25][D][km271:034]:</t>
  </si>
  <si>
    <t>[20:59:26][D][uart_debug:114]:</t>
  </si>
  <si>
    <t>[20:59:26][D][km271:034]:</t>
  </si>
  <si>
    <t>[20:59:27][D][uart_debug:114]:</t>
  </si>
  <si>
    <t>[20:59:27][D][km271:034]:</t>
  </si>
  <si>
    <t>[20:59:35][D][uart_debug:114]:</t>
  </si>
  <si>
    <t>[20:59:35][D][km271:034]:</t>
  </si>
  <si>
    <t>[20:59:36][D][uart_debug:114]:</t>
  </si>
  <si>
    <t>61:16:0C:10:03:68</t>
  </si>
  <si>
    <t>[20:59:36][D][km271:034]:</t>
  </si>
  <si>
    <t>0x0C</t>
  </si>
  <si>
    <t>[20:59:36][D][sensor:126]:</t>
  </si>
  <si>
    <t>[20:59:46][D][uart_debug:114]:</t>
  </si>
  <si>
    <t>61:16:0B:10:03:6F</t>
  </si>
  <si>
    <t>[20:59:46][D][km271:034]:</t>
  </si>
  <si>
    <t>0x0B</t>
  </si>
  <si>
    <t>[20:59:46][D][sensor:126]:</t>
  </si>
  <si>
    <t>[20:59:54][D][uart_debug:114]:</t>
  </si>
  <si>
    <t>[20:59:54][D][km271:034]:</t>
  </si>
  <si>
    <t>[20:59:54][D][sensor:126]:</t>
  </si>
  <si>
    <t>[21:00:16][D][uart_debug:114]:</t>
  </si>
  <si>
    <t>61:16:0D:10:03:69</t>
  </si>
  <si>
    <t>[21:00:16][D][km271:034]:</t>
  </si>
  <si>
    <t>[21:00:16][D][sensor:126]:</t>
  </si>
  <si>
    <t>[21:00:25][D][uart_debug:114]:</t>
  </si>
  <si>
    <t>[21:00:25][D][km271:034]:</t>
  </si>
  <si>
    <t>[21:00:26][D][uart_debug:114]:</t>
  </si>
  <si>
    <t>[21:00:26][D][km271:034]:</t>
  </si>
  <si>
    <t>[21:00:26][D][sensor:126]:</t>
  </si>
  <si>
    <r>
      <t>43:10:10:</t>
    </r>
    <r>
      <rPr>
        <b/>
        <sz val="11"/>
        <color rgb="FFFF0000"/>
        <rFont val="Calibri"/>
        <family val="2"/>
        <scheme val="minor"/>
      </rPr>
      <t>02</t>
    </r>
    <r>
      <rPr>
        <sz val="11"/>
        <color theme="1"/>
        <rFont val="Calibri"/>
        <family val="2"/>
        <scheme val="minor"/>
      </rPr>
      <t>:10:03:52</t>
    </r>
  </si>
  <si>
    <r>
      <t>31:0B:</t>
    </r>
    <r>
      <rPr>
        <b/>
        <sz val="11"/>
        <color rgb="FFFF0000"/>
        <rFont val="Calibri"/>
        <family val="2"/>
        <scheme val="minor"/>
      </rPr>
      <t>03</t>
    </r>
    <r>
      <rPr>
        <sz val="11"/>
        <color theme="1"/>
        <rFont val="Calibri"/>
        <family val="2"/>
        <scheme val="minor"/>
      </rPr>
      <t>:10:03:2A</t>
    </r>
  </si>
  <si>
    <r>
      <t>31:0B:</t>
    </r>
    <r>
      <rPr>
        <b/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:10:03:28</t>
    </r>
  </si>
  <si>
    <t>[21:08:46][D][uart_debug:114]:</t>
  </si>
  <si>
    <t>[21:08:46][D][km271:034]:</t>
  </si>
  <si>
    <t>[21:08:56][D][uart_debug:114]:</t>
  </si>
  <si>
    <t>[21:08:57][D][uart_debug:114]:</t>
  </si>
  <si>
    <t>[21:08:57][D][km271:034]:</t>
  </si>
  <si>
    <t>[21:09:06][D][uart_debug:114]:</t>
  </si>
  <si>
    <t>[21:09:06][D][km271:034]:</t>
  </si>
  <si>
    <t>[21:09:16][D][uart_debug:114]:</t>
  </si>
  <si>
    <t>[21:09:16][D][km271:034]:</t>
  </si>
  <si>
    <t>[21:09:26][D][uart_debug:114]:</t>
  </si>
  <si>
    <t>[21:09:26][D][km271:034]:</t>
  </si>
  <si>
    <t>[21:09:36][D][uart_debug:114]:</t>
  </si>
  <si>
    <t>[21:09:36][D][km271:034]:</t>
  </si>
  <si>
    <t>[21:09:46][D][uart_debug:114]:</t>
  </si>
  <si>
    <t>[21:09:46][D][km271:034]:</t>
  </si>
  <si>
    <t>[21:09:56][D][uart_debug:114]:</t>
  </si>
  <si>
    <t>[21:09:56][D][km271:034]:</t>
  </si>
  <si>
    <t>[21:10:06][D][uart_debug:114]:</t>
  </si>
  <si>
    <t>[21:10:06][D][km271:034]:</t>
  </si>
  <si>
    <t>[21:10:16][D][uart_debug:114]:</t>
  </si>
  <si>
    <t>[21:10:16][D][km271:034]:</t>
  </si>
  <si>
    <t>[21:10:18][D][uart_debug:114]:</t>
  </si>
  <si>
    <t>[21:10:18][D][km271:034]:</t>
  </si>
  <si>
    <t>[21:10:26][D][uart_debug:114]:</t>
  </si>
  <si>
    <t>[21:10:26][D][km271:034]:</t>
  </si>
  <si>
    <t>[21:10:36][D][uart_debug:114]:</t>
  </si>
  <si>
    <t>[21:10:36][D][km271:034]:</t>
  </si>
  <si>
    <t>[21:10:46][D][uart_debug:114]:</t>
  </si>
  <si>
    <t>[21:10:46][D][km271:034]:</t>
  </si>
  <si>
    <t>[21:10:48][D][uart_debug:114]:</t>
  </si>
  <si>
    <t>12:06:28:10:03:2F</t>
  </si>
  <si>
    <t>[21:10:48][D][km271:034]:</t>
  </si>
  <si>
    <t>[21:10:48][D][sensor:126]:</t>
  </si>
  <si>
    <t>32:0C:28:10:03:05</t>
  </si>
  <si>
    <t>[21:10:49][D][uart_debug:114]:</t>
  </si>
  <si>
    <t>41:0E:1A:10:03:46</t>
  </si>
  <si>
    <t>[21:10:49][D][km271:034]:</t>
  </si>
  <si>
    <t>[21:10:49][D][sensor:126]:</t>
  </si>
  <si>
    <t>[21:10:52][D][uart_debug:114]:</t>
  </si>
  <si>
    <t>[21:10:52][D][km271:034]:</t>
  </si>
  <si>
    <t>[21:10:56][D][uart_debug:114]:</t>
  </si>
  <si>
    <t>[21:10:56][D][km271:034]:</t>
  </si>
  <si>
    <t>[21:11:02][D][uart_debug:114]:</t>
  </si>
  <si>
    <t>[21:11:02][D][km271:034]:</t>
  </si>
  <si>
    <t>[21:11:04][D][uart_debug:114]:</t>
  </si>
  <si>
    <t>32:0C:31:10:03:1C</t>
  </si>
  <si>
    <t>[21:11:04][D][km271:034]:</t>
  </si>
  <si>
    <t>[21:11:04][D][sensor:126]:</t>
  </si>
  <si>
    <t>41:0E:20:10:03:7C</t>
  </si>
  <si>
    <t>[21:11:06][D][uart_debug:114]:</t>
  </si>
  <si>
    <t>[21:11:06][D][km271:034]:</t>
  </si>
  <si>
    <t>[21:11:06][D][sensor:126]:</t>
  </si>
  <si>
    <t>[21:11:18][D][uart_debug:114]:</t>
  </si>
  <si>
    <t>12:06:31:10:03:36</t>
  </si>
  <si>
    <t>[21:11:18][D][km271:034]:</t>
  </si>
  <si>
    <t>[21:11:18][D][sensor:126]:</t>
  </si>
  <si>
    <t>[21:11:26][D][uart_debug:114]:</t>
  </si>
  <si>
    <t>[21:11:34][D][uart_debug:114]:</t>
  </si>
  <si>
    <t>[21:11:34][D][km271:034]:</t>
  </si>
  <si>
    <t>[21:11:36][D][uart_debug:114]:</t>
  </si>
  <si>
    <t>[21:11:36][D][km271:034]:</t>
  </si>
  <si>
    <t>[21:11:38][D][uart_debug:114]:</t>
  </si>
  <si>
    <t>[21:11:38][D][km271:034]:</t>
  </si>
  <si>
    <t>[21:24:26][D][uart_debug:114]:</t>
  </si>
  <si>
    <t>[21:24:26][D][km271:034]:</t>
  </si>
  <si>
    <t>[21:24:27][D][uart_debug:114]:</t>
  </si>
  <si>
    <t>[21:24:27][D][km271:034]:</t>
  </si>
  <si>
    <t>[21:24:29][D][uart_debug:114]:</t>
  </si>
  <si>
    <t>[21:24:29][D][km271:034]:</t>
  </si>
  <si>
    <t>[21:24:29][D][sensor:126]:</t>
  </si>
  <si>
    <t>[21:24:44][D][uart_debug:114]:</t>
  </si>
  <si>
    <t>[21:24:44][D][km271:034]:</t>
  </si>
  <si>
    <t>[21:24:44][D][sensor:126]:</t>
  </si>
  <si>
    <t>[21:24:46][D][uart_debug:114]:</t>
  </si>
  <si>
    <t>[21:24:46][D][km271:034]:</t>
  </si>
  <si>
    <t>[21:24:47][D][uart_debug:114]:</t>
  </si>
  <si>
    <t>[21:24:47][D][km271:034]:</t>
  </si>
  <si>
    <t>[21:24:56][D][uart_debug:114]:</t>
  </si>
  <si>
    <t>[21:24:56][D][km271:034]:</t>
  </si>
  <si>
    <t>[21:24:57][D][uart_debug:114]:</t>
  </si>
  <si>
    <t>[21:24:57][D][km271:034]:</t>
  </si>
  <si>
    <t>[21:25:09][D][uart_debug:114]:</t>
  </si>
  <si>
    <t>[21:25:09][D][km271:034]:</t>
  </si>
  <si>
    <t>[21:25:14][D][uart_debug:114]:</t>
  </si>
  <si>
    <t>[21:25:14][D][km271:034]:</t>
  </si>
  <si>
    <t>[21:25:14][D][sensor:126]:</t>
  </si>
  <si>
    <t>[21:25:16][D][uart_debug:114]:</t>
  </si>
  <si>
    <t>[21:25:16][D][km271:034]:</t>
  </si>
  <si>
    <t>[21:25:17][D][uart_debug:114]:</t>
  </si>
  <si>
    <t>[21:25:17][D][km271:034]:</t>
  </si>
  <si>
    <t>[21:25:25][D][uart_debug:114]:</t>
  </si>
  <si>
    <t>[21:25:25][D][km271:034]:</t>
  </si>
  <si>
    <t>83:1E:1F:10:03:91</t>
  </si>
  <si>
    <t>[21:25:45][D][uart_debug:114]:</t>
  </si>
  <si>
    <t>[21:25:45][D][km271:034]:</t>
  </si>
  <si>
    <t>[21:25:45][D][sensor:126]:</t>
  </si>
  <si>
    <t>[21:26:32][D][uart_debug:114]:</t>
  </si>
  <si>
    <t>83:1E:20:10:03:AE</t>
  </si>
  <si>
    <t>[21:26:32][D][km271:034]:</t>
  </si>
  <si>
    <t>[21:26:36][D][uart_debug:114]:</t>
  </si>
  <si>
    <t>61:16:0E:10:03:6A</t>
  </si>
  <si>
    <t>[21:26:36][D][km271:034]:</t>
  </si>
  <si>
    <t>[21:26:36][D][sensor:126]:</t>
  </si>
  <si>
    <t>[21:26:46][D][uart_debug:114]:</t>
  </si>
  <si>
    <t>[21:26:46][D][km271:034]:</t>
  </si>
  <si>
    <t>[21:26:46][D][sensor:126]:</t>
  </si>
  <si>
    <t>[21:27:01][D][sensor:126]:</t>
  </si>
  <si>
    <t>[21:27:16][D][uart_debug:114]:</t>
  </si>
  <si>
    <t>[21:27:16][D][km271:034]:</t>
  </si>
  <si>
    <t>[21:27:16][D][sensor:126]:</t>
  </si>
  <si>
    <t>[21:27:17][D][uart_debug:114]:</t>
  </si>
  <si>
    <t>[21:27:17][D][km271:034]:</t>
  </si>
  <si>
    <t>[21:27:26][D][uart_debug:114]:</t>
  </si>
  <si>
    <t>[21:27:26][D][km271:034]:</t>
  </si>
  <si>
    <t>[21:27:27][D][uart_debug:114]:</t>
  </si>
  <si>
    <t>[21:27:27][D][km271:034]:</t>
  </si>
  <si>
    <t>[21:27:31][D][sensor:126]:</t>
  </si>
  <si>
    <t>83:1E:21:10:03:AF</t>
  </si>
  <si>
    <t>[21:27:36][D][uart_debug:114]:</t>
  </si>
  <si>
    <t>[21:27:36][D][km271:034]:</t>
  </si>
  <si>
    <t>[21:27:37][D][uart_debug:114]:</t>
  </si>
  <si>
    <t>[21:27:37][D][km271:034]:</t>
  </si>
  <si>
    <t>[21:27:46][D][uart_debug:114]:</t>
  </si>
  <si>
    <t>[21:27:46][D][km271:034]:</t>
  </si>
  <si>
    <t>[21:27:47][D][uart_debug:114]:</t>
  </si>
  <si>
    <t>[21:27:47][D][km271:034]:</t>
  </si>
  <si>
    <t>[21:27:47][D][sensor:126]:</t>
  </si>
  <si>
    <t>[21:27:48][D][uart_debug:114]:</t>
  </si>
  <si>
    <t>[21:27:48][D][km271:034]:</t>
  </si>
  <si>
    <t>[21:27:56][D][uart_debug:114]:</t>
  </si>
  <si>
    <t>[21:27:56][D][km271:034]:</t>
  </si>
  <si>
    <t>[21:27:58][D][uart_debug:114]:</t>
  </si>
  <si>
    <t>[21:27:58][D][km271:034]:</t>
  </si>
  <si>
    <t>[21:28:02][D][sensor:126]:</t>
  </si>
  <si>
    <t>[21:28:06][D][uart_debug:114]:</t>
  </si>
  <si>
    <t>[21:28:06][D][km271:034]:</t>
  </si>
  <si>
    <t>[21:28:08][D][uart_debug:114]:</t>
  </si>
  <si>
    <t>[21:28:08][D][km271:034]:</t>
  </si>
  <si>
    <t>[21:28:16][D][uart_debug:114]:</t>
  </si>
  <si>
    <t>[21:28:16][D][km271:034]:</t>
  </si>
  <si>
    <t>[21:28:17][D][uart_debug:114]:</t>
  </si>
  <si>
    <t>[21:28:17][D][km271:034]:</t>
  </si>
  <si>
    <t>[21:28:17][D][sensor:126]:</t>
  </si>
  <si>
    <t>42:0F:1D:10:03:43</t>
  </si>
  <si>
    <t>[21:28:18][D][uart_debug:114]:</t>
  </si>
  <si>
    <t>[21:28:18][D][km271:034]:</t>
  </si>
  <si>
    <t>[21:28:26][D][uart_debug:114]:</t>
  </si>
  <si>
    <t>[21:28:26][D][km271:034]:</t>
  </si>
  <si>
    <t>[21:28:29][D][uart_debug:114]:</t>
  </si>
  <si>
    <t>[21:28:29][D][km271:034]:</t>
  </si>
  <si>
    <t>[21:28:32][D][sensor:126]:</t>
  </si>
  <si>
    <t>[21:28:35][D][uart_debug:114]:</t>
  </si>
  <si>
    <t>[21:28:35][D][km271:034]:</t>
  </si>
  <si>
    <t>[21:28:35][D][sensor:126]:</t>
  </si>
  <si>
    <t>[21:28:36][D][uart_debug:114]:</t>
  </si>
  <si>
    <t>[21:28:36][D][km271:034]:</t>
  </si>
  <si>
    <t>[21:28:38][D][uart_debug:114]:</t>
  </si>
  <si>
    <t>[21:28:38][D][km271:034]:</t>
  </si>
  <si>
    <t>[21:28:46][D][uart_debug:114]:</t>
  </si>
  <si>
    <t>[21:28:46][D][km271:034]:</t>
  </si>
  <si>
    <t>[21:28:47][D][uart_debug:114]:</t>
  </si>
  <si>
    <t>[21:28:56][D][uart_debug:114]:</t>
  </si>
  <si>
    <t>[21:28:56][D][km271:034]:</t>
  </si>
  <si>
    <t>[21:28:58][D][uart_debug:114]:</t>
  </si>
  <si>
    <t>[21:28:58][D][km271:034]:</t>
  </si>
  <si>
    <t>[21:29:04][D][sensor:126]:</t>
  </si>
  <si>
    <t>[21:29:04][D][uart_debug:114]:</t>
  </si>
  <si>
    <t>[21:29:04][D][km271:034]:</t>
  </si>
  <si>
    <t>[21:29:06][D][uart_debug:114]:</t>
  </si>
  <si>
    <t>[21:29:06][D][km271:034]:</t>
  </si>
  <si>
    <t>[21:29:08][D][uart_debug:114]:</t>
  </si>
  <si>
    <t>[21:29:08][D][km271:034]:</t>
  </si>
  <si>
    <t>[21:29:16][D][uart_debug:114]:</t>
  </si>
  <si>
    <t>[21:29:16][D][km271:034]:</t>
  </si>
  <si>
    <t>[21:29:18][D][uart_debug:114]:</t>
  </si>
  <si>
    <t>[21:29:18][D][km271:034]:</t>
  </si>
  <si>
    <t>[21:29:18][D][sensor:126]:</t>
  </si>
  <si>
    <t>[21:29:19][D][uart_debug:114]:</t>
  </si>
  <si>
    <t>[21:29:19][D][km271:034]:</t>
  </si>
  <si>
    <t>[21:29:29][D][uart_debug:114]:</t>
  </si>
  <si>
    <t>[21:29:29][D][km271:034]:</t>
  </si>
  <si>
    <t>[21:29:33][D][uart_debug:114]:</t>
  </si>
  <si>
    <t>[21:29:33][D][km271:034]:</t>
  </si>
  <si>
    <t>[21:29:33][D][sensor:126]:</t>
  </si>
  <si>
    <t>[21:29:36][D][uart_debug:114]:</t>
  </si>
  <si>
    <t>[21:29:36][D][km271:034]:</t>
  </si>
  <si>
    <t>[21:29:39][D][uart_debug:114]:</t>
  </si>
  <si>
    <t>[21:29:39][D][km271:034]:</t>
  </si>
  <si>
    <t>[21:29:46][D][uart_debug:114]:</t>
  </si>
  <si>
    <t>[21:29:46][D][km271:034]:</t>
  </si>
  <si>
    <t>[21:29:48][D][uart_debug:114]:</t>
  </si>
  <si>
    <t>[21:29:48][D][km271:034]:</t>
  </si>
  <si>
    <t>[21:29:48][D][sensor:126]:</t>
  </si>
  <si>
    <t>[21:29:49][D][uart_debug:114]:</t>
  </si>
  <si>
    <t>42:0F:1C:10:03:42</t>
  </si>
  <si>
    <t>[21:29:49][D][km271:034]:</t>
  </si>
  <si>
    <t>[21:29:49][D][sensor:126]:</t>
  </si>
  <si>
    <t>[21:29:59][D][uart_debug:114]:</t>
  </si>
  <si>
    <t>[21:29:59][D][km271:034]:</t>
  </si>
  <si>
    <t>[21:30:04][D][uart_debug:114]:</t>
  </si>
  <si>
    <t>[21:30:04][D][km271:034]:</t>
  </si>
  <si>
    <t>[21:30:06][D][uart_debug:114]:</t>
  </si>
  <si>
    <t>[21:30:06][D][km271:034]:</t>
  </si>
  <si>
    <t>[21:30:10][D][uart_debug:114]:</t>
  </si>
  <si>
    <t>[21:30:10][D][km271:034]:</t>
  </si>
  <si>
    <t>[21:30:16][D][uart_debug:114]:</t>
  </si>
  <si>
    <t>[21:30:16][D][km271:034]:</t>
  </si>
  <si>
    <t>[21:30:19][D][uart_debug:114]:</t>
  </si>
  <si>
    <t>[21:30:19][D][km271:034]:</t>
  </si>
  <si>
    <r>
      <t>31:0B:</t>
    </r>
    <r>
      <rPr>
        <b/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:10:03:29</t>
    </r>
  </si>
  <si>
    <t>Nacht / Manuell</t>
  </si>
  <si>
    <t>Tag / Manuell</t>
  </si>
  <si>
    <t>Tag / Automatik</t>
  </si>
  <si>
    <r>
      <t>31:0B</t>
    </r>
    <r>
      <rPr>
        <b/>
        <sz val="11"/>
        <color rgb="FFFF0000"/>
        <rFont val="Calibri"/>
        <family val="2"/>
        <scheme val="minor"/>
      </rPr>
      <t>:01</t>
    </r>
    <r>
      <rPr>
        <sz val="11"/>
        <color theme="1"/>
        <rFont val="Calibri"/>
        <family val="2"/>
        <scheme val="minor"/>
      </rPr>
      <t>:10:03:28</t>
    </r>
  </si>
  <si>
    <r>
      <t>43:10:10:</t>
    </r>
    <r>
      <rPr>
        <b/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:10:03:50</t>
    </r>
  </si>
  <si>
    <r>
      <t>31:0B:</t>
    </r>
    <r>
      <rPr>
        <b/>
        <sz val="11"/>
        <color rgb="FFFF0000"/>
        <rFont val="Calibri"/>
        <family val="2"/>
        <scheme val="minor"/>
      </rPr>
      <t>02</t>
    </r>
    <r>
      <rPr>
        <sz val="11"/>
        <color theme="1"/>
        <rFont val="Calibri"/>
        <family val="2"/>
        <scheme val="minor"/>
      </rPr>
      <t>:10:03:2B</t>
    </r>
  </si>
  <si>
    <t>[00:03:26][D][uart_debug:114]:</t>
  </si>
  <si>
    <t>[00:03:26][D][km404:034]:</t>
  </si>
  <si>
    <t>[00:03:28][D][km404:034]:</t>
  </si>
  <si>
    <t>[00:03:34][D][uart_debug:114]:</t>
  </si>
  <si>
    <t>[00:03:34][D][km404:034]:</t>
  </si>
  <si>
    <t>[00:03:34][D][sensor:126]:</t>
  </si>
  <si>
    <t>[00:03:35][D][uart_debug:114]:</t>
  </si>
  <si>
    <t>[00:03:35][D][km404:034]:</t>
  </si>
  <si>
    <t>[00:03:35][D][sensor:126]:</t>
  </si>
  <si>
    <t>42:0F:1A:10:03:44</t>
  </si>
  <si>
    <t>[00:03:36][D][uart_debug:114]:</t>
  </si>
  <si>
    <t>[00:03:36][D][km404:034]:</t>
  </si>
  <si>
    <t>[00:03:36][D][sensor:126]:</t>
  </si>
  <si>
    <t>[00:03:46][D][uart_debug:114]:</t>
  </si>
  <si>
    <t>[00:03:46][D][km404:034]:</t>
  </si>
  <si>
    <t>[00:03:46][D][sensor:126]:</t>
  </si>
  <si>
    <t>0.00000</t>
  </si>
  <si>
    <t>[00:03:50][D][uart_debug:114]:</t>
  </si>
  <si>
    <t>[00:03:50][D][km404:034]:</t>
  </si>
  <si>
    <t>[00:03:50][D][sensor:126]:</t>
  </si>
  <si>
    <t>21:09:05:10:03:3E</t>
  </si>
  <si>
    <t>[00:03:56][D][uart_debug:114]:</t>
  </si>
  <si>
    <t>[00:03:56][D][km404:034]:</t>
  </si>
  <si>
    <t>[00:03:56][D][sensor:126]:</t>
  </si>
  <si>
    <t>[00:04:05][D][uart_debug:114]:</t>
  </si>
  <si>
    <t>[00:04:05][D][km404:034]:</t>
  </si>
  <si>
    <t>[00:04:05][D][sensor:126]:</t>
  </si>
  <si>
    <t>[00:04:06][D][uart_debug:114]:</t>
  </si>
  <si>
    <t>[00:04:06][D][km404:034]:</t>
  </si>
  <si>
    <t>[00:04:06][D][sensor:126]:</t>
  </si>
  <si>
    <t>[00:04:08][D][uart_debug:114]:</t>
  </si>
  <si>
    <t>[00:04:08][D][km404:034]:</t>
  </si>
  <si>
    <t>[00:04:16][D][uart_debug:114]:</t>
  </si>
  <si>
    <t>[00:04:16][D][km404:034]:</t>
  </si>
  <si>
    <t>[00:04:16][D][sensor:126]:</t>
  </si>
  <si>
    <t>[00:04:20][D][uart_debug:114]:</t>
  </si>
  <si>
    <t>[00:04:20][D][km404:034]:</t>
  </si>
  <si>
    <t>[00:04:21][D][uart_debug:114]:</t>
  </si>
  <si>
    <t>[00:04:21][D][km404:034]:</t>
  </si>
  <si>
    <t>82:1D:44:10:03:C8</t>
  </si>
  <si>
    <t>[00:04:26][D][uart_debug:114]:</t>
  </si>
  <si>
    <t>[00:04:26][D][km404:034]:</t>
  </si>
  <si>
    <t>[00:04:26][D][sensor:126]:</t>
  </si>
  <si>
    <t>[00:04:35][D][uart_debug:114]:</t>
  </si>
  <si>
    <t>[00:04:35][D][km404:034]:</t>
  </si>
  <si>
    <t>[00:04:36][D][uart_debug:114]:</t>
  </si>
  <si>
    <t>[00:04:36][D][km404:034]:</t>
  </si>
  <si>
    <t>[00:04:36][D][sensor:126]:</t>
  </si>
  <si>
    <t>[00:04:37][D][uart_debug:114]:</t>
  </si>
  <si>
    <t>[00:04:37][D][km404:034]:</t>
  </si>
  <si>
    <t>[00:04:46][D][uart_debug:114]:</t>
  </si>
  <si>
    <t>[00:04:46][D][km404:034]:</t>
  </si>
  <si>
    <t>[00:04:50][D][uart_debug:114]:</t>
  </si>
  <si>
    <t>[00:04:50][D][km404:034]:</t>
  </si>
  <si>
    <t>[00:04:56][D][uart_debug:114]:</t>
  </si>
  <si>
    <t>[00:04:56][D][km404:034]:</t>
  </si>
  <si>
    <t>[00:04:56][D][sensor:126]:</t>
  </si>
  <si>
    <t>[00:05:06][D][uart_debug:114]:</t>
  </si>
  <si>
    <t>[00:05:06][D][km404:034]:</t>
  </si>
  <si>
    <t>[00:05:06][D][sensor:126]:</t>
  </si>
  <si>
    <t>[00:05:16][D][uart_debug:114]:</t>
  </si>
  <si>
    <t>[00:05:16][D][km404:034]:</t>
  </si>
  <si>
    <t>[00:05:16][D][sensor:126]:</t>
  </si>
  <si>
    <t>[00:05:21][D][uart_debug:114]:</t>
  </si>
  <si>
    <t>[00:05:21][D][km404:034]:</t>
  </si>
  <si>
    <t>[00:05:21][D][sensor:126]:</t>
  </si>
  <si>
    <t>[00:05:26][D][uart_debug:114]:</t>
  </si>
  <si>
    <t>[00:05:26][D][km404:034]:</t>
  </si>
  <si>
    <t>[00:05:26][D][sensor:126]:</t>
  </si>
  <si>
    <t>[00:05:35][D][uart_debug:114]:</t>
  </si>
  <si>
    <t>[00:05:35][D][km404:034]:</t>
  </si>
  <si>
    <t>[00:05:36][D][uart_debug:114]:</t>
  </si>
  <si>
    <t>[00:05:36][D][km404:034]:</t>
  </si>
  <si>
    <t>[00:05:36][D][sensor:126]:</t>
  </si>
  <si>
    <t>[00:05:46][D][uart_debug:114]:</t>
  </si>
  <si>
    <t>[00:05:46][D][km404:034]:</t>
  </si>
  <si>
    <t>[00:05:51][D][uart_debug:114]:</t>
  </si>
  <si>
    <t>[00:05:51][D][km404:034]:</t>
  </si>
  <si>
    <t>[00:05:51][D][sensor:126]:</t>
  </si>
  <si>
    <t>[00:05:56][D][uart_debug:114]:</t>
  </si>
  <si>
    <t>[00:05:56][D][km404:034]:</t>
  </si>
  <si>
    <t>[00:05:56][D][sensor:126]:</t>
  </si>
  <si>
    <t>[00:06:06][D][uart_debug:114]:</t>
  </si>
  <si>
    <t>[00:06:06][D][km404:034]:</t>
  </si>
  <si>
    <t>[00:06:06][D][sensor:126]:</t>
  </si>
  <si>
    <t>[00:06:16][D][uart_debug:114]:</t>
  </si>
  <si>
    <t>[00:06:16][D][km404:034]:</t>
  </si>
  <si>
    <t>[00:06:16][D][sensor:126]:</t>
  </si>
  <si>
    <t>[00:06:26][D][uart_debug:114]:</t>
  </si>
  <si>
    <t>[00:06:26][D][km404:034]:</t>
  </si>
  <si>
    <t>[00:06:26][D][sensor:126]:</t>
  </si>
  <si>
    <t>[00:06:36][D][uart_debug:114]:</t>
  </si>
  <si>
    <t>[00:06:36][D][km404:034]:</t>
  </si>
  <si>
    <t>[00:06:36][D][sensor:126]:</t>
  </si>
  <si>
    <t>[00:06:37][D][uart_debug:114]:</t>
  </si>
  <si>
    <t>[00:06:37][D][km404:034]:</t>
  </si>
  <si>
    <t>[00:06:37][D][sensor:126]:</t>
  </si>
  <si>
    <t>[00:06:46][D][uart_debug:114]:</t>
  </si>
  <si>
    <t>[00:06:56][D][uart_debug:114]:</t>
  </si>
  <si>
    <t>[00:06:56][D][km404:034]:</t>
  </si>
  <si>
    <t>[00:06:56][D][sensor:126]:</t>
  </si>
  <si>
    <t>[00:07:06][D][uart_debug:114]:</t>
  </si>
  <si>
    <t>[00:07:06][D][km404:034]:</t>
  </si>
  <si>
    <t>[00:07:06][D][sensor:126]:</t>
  </si>
  <si>
    <t>[00:07:16][D][uart_debug:114]:</t>
  </si>
  <si>
    <t>[00:07:16][D][km404:034]:</t>
  </si>
  <si>
    <t>[00:07:22][D][uart_debug:114]:</t>
  </si>
  <si>
    <t>[00:07:22][D][km404:034]:</t>
  </si>
  <si>
    <t>[00:07:22][D][sensor:126]:</t>
  </si>
  <si>
    <t>[00:07:26][D][uart_debug:114]:</t>
  </si>
  <si>
    <t>[00:07:26][D][km404:034]:</t>
  </si>
  <si>
    <t>[00:07:26][D][sensor:126]:</t>
  </si>
  <si>
    <t>[00:07:36][D][uart_debug:114]:</t>
  </si>
  <si>
    <t>[00:07:36][D][km404:034]:</t>
  </si>
  <si>
    <t>[00:07:36][D][sensor:126]:</t>
  </si>
  <si>
    <t>[00:07:46][D][uart_debug:114]:</t>
  </si>
  <si>
    <t>[00:07:46][D][km404:034]:</t>
  </si>
  <si>
    <t>[00:07:56][D][uart_debug:114]:</t>
  </si>
  <si>
    <t>[00:07:56][D][km404:034]:</t>
  </si>
  <si>
    <t>[00:07:56][D][sensor:126]:</t>
  </si>
  <si>
    <t>[00:08:06][D][uart_debug:114]:</t>
  </si>
  <si>
    <t>[00:08:06][D][km404:034]:</t>
  </si>
  <si>
    <t>[00:08:06][D][sensor:126]:</t>
  </si>
  <si>
    <t>[00:08:08][D][uart_debug:114]:</t>
  </si>
  <si>
    <t>[00:08:08][D][km404:034]:</t>
  </si>
  <si>
    <t>[00:08:08][D][sensor:126]:</t>
  </si>
  <si>
    <t>[00:08:16][D][uart_debug:114]:</t>
  </si>
  <si>
    <t>[00:08:16][D][km404:034]:</t>
  </si>
  <si>
    <t>[00:08:26][D][uart_debug:114]:</t>
  </si>
  <si>
    <t>[00:08:26][D][km404:034]:</t>
  </si>
  <si>
    <t>[00:08:26][D][sensor:126]:</t>
  </si>
  <si>
    <t>[00:08:36][D][uart_debug:114]:</t>
  </si>
  <si>
    <t>[00:08:36][D][km404:034]:</t>
  </si>
  <si>
    <t>[00:08:36][D][sensor:126]:</t>
  </si>
  <si>
    <t>[00:08:46][D][uart_debug:114]:</t>
  </si>
  <si>
    <t>[00:08:46][D][km404:034]:</t>
  </si>
  <si>
    <t>[00:08:54][D][uart_debug:114]:</t>
  </si>
  <si>
    <t>[00:08:54][D][km404:034]:</t>
  </si>
  <si>
    <t>[00:08:54][D][sensor:126]:</t>
  </si>
  <si>
    <t>[00:08:56][D][uart_debug:114]:</t>
  </si>
  <si>
    <t>[00:08:56][D][km404:034]:</t>
  </si>
  <si>
    <t>[00:08:56][D][sensor:126]:</t>
  </si>
  <si>
    <t>[00:09:06][D][uart_debug:114]:</t>
  </si>
  <si>
    <t>[00:09:06][D][km404:034]:</t>
  </si>
  <si>
    <t>[00:09:06][D][sensor:126]:</t>
  </si>
  <si>
    <t>[00:09:16][D][uart_debug:114]:</t>
  </si>
  <si>
    <t>[00:09:16][D][km404:034]:</t>
  </si>
  <si>
    <t>[00:09:26][D][uart_debug:114]:</t>
  </si>
  <si>
    <t>[00:09:26][D][km404:034]:</t>
  </si>
  <si>
    <t>[00:09:26][D][sensor:126]:</t>
  </si>
  <si>
    <t>[00:09:36][D][uart_debug:114]:</t>
  </si>
  <si>
    <t>[00:09:36][D][km404:034]:</t>
  </si>
  <si>
    <t>[00:09:36][D][sensor:126]:</t>
  </si>
  <si>
    <t>[00:09:46][D][uart_debug:114]:</t>
  </si>
  <si>
    <t>[00:09:46][D][km404:034]:</t>
  </si>
  <si>
    <t>[00:09:54][D][uart_debug:114]:</t>
  </si>
  <si>
    <t>[00:09:54][D][km404:034]:</t>
  </si>
  <si>
    <t>[00:09:54][D][sensor:126]:</t>
  </si>
  <si>
    <t>[00:09:56][D][uart_debug:114]:</t>
  </si>
  <si>
    <t>[00:09:56][D][km404:034]:</t>
  </si>
  <si>
    <t>[00:09:56][D][sensor:126]:</t>
  </si>
  <si>
    <t>[00:10:06][D][uart_debug:114]:</t>
  </si>
  <si>
    <t>[00:10:06][D][km404:034]:</t>
  </si>
  <si>
    <t>[00:10:06][D][sensor:126]:</t>
  </si>
  <si>
    <t>[00:10:16][D][uart_debug:114]:</t>
  </si>
  <si>
    <t>[00:10:16][D][km404:034]:</t>
  </si>
  <si>
    <t>[00:10:26][D][uart_debug:114]:</t>
  </si>
  <si>
    <t>[00:10:26][D][km404:034]:</t>
  </si>
  <si>
    <t>[00:10:26][D][sensor:126]:</t>
  </si>
  <si>
    <t>[00:10:36][D][uart_debug:114]:</t>
  </si>
  <si>
    <t>[00:10:36][D][km404:034]:</t>
  </si>
  <si>
    <t>[00:10:36][D][sensor:126]:</t>
  </si>
  <si>
    <t>[00:10:46][D][uart_debug:114]:</t>
  </si>
  <si>
    <t>[00:10:46][D][km404:034]:</t>
  </si>
  <si>
    <t>[00:10:55][D][uart_debug:114]:</t>
  </si>
  <si>
    <t>[00:10:55][D][km404:034]:</t>
  </si>
  <si>
    <t>[00:10:55][D][sensor:126]:</t>
  </si>
  <si>
    <t>[00:10:56][D][uart_debug:114]:</t>
  </si>
  <si>
    <t>[00:10:56][D][km404:034]:</t>
  </si>
  <si>
    <t>[00:10:56][D][sensor:126]:</t>
  </si>
  <si>
    <t>[00:11:06][D][uart_debug:114]:</t>
  </si>
  <si>
    <t>[00:11:06][D][km404:034]:</t>
  </si>
  <si>
    <t>[00:11:06][D][sensor:126]:</t>
  </si>
  <si>
    <t>[00:11:16][D][uart_debug:114]:</t>
  </si>
  <si>
    <t>[00:11:16][D][km404:034]:</t>
  </si>
  <si>
    <t>[00:11:26][D][uart_debug:114]:</t>
  </si>
  <si>
    <t>[00:11:26][D][km404:034]:</t>
  </si>
  <si>
    <t>[00:11:26][D][sensor:126]:</t>
  </si>
  <si>
    <t>[00:11:36][D][uart_debug:114]:</t>
  </si>
  <si>
    <t>[00:11:36][D][km404:034]:</t>
  </si>
  <si>
    <t>[00:11:36][D][sensor:126]:</t>
  </si>
  <si>
    <t>[00:11:46][D][uart_debug:114]:</t>
  </si>
  <si>
    <t>[00:11:46][D][km404:034]:</t>
  </si>
  <si>
    <t>[00:11:56][D][uart_debug:114]:</t>
  </si>
  <si>
    <t>[00:12:06][D][uart_debug:114]:</t>
  </si>
  <si>
    <t>[00:12:06][D][km404:034]:</t>
  </si>
  <si>
    <t>[00:12:11][D][uart_debug:114]:</t>
  </si>
  <si>
    <t>[00:12:11][D][km404:034]:</t>
  </si>
  <si>
    <t>[00:12:11][D][sensor:126]:</t>
  </si>
  <si>
    <t>[00:12:12][D][uart_debug:114]:</t>
  </si>
  <si>
    <t>[00:12:12][D][km404:034]:</t>
  </si>
  <si>
    <t>[00:12:16][D][uart_debug:114]:</t>
  </si>
  <si>
    <t>[00:12:16][D][km404:034]:</t>
  </si>
  <si>
    <t>[00:12:16][D][sensor:126]:</t>
  </si>
  <si>
    <t>[00:12:26][D][uart_debug:114]:</t>
  </si>
  <si>
    <t>[00:12:26][D][km404:034]:</t>
  </si>
  <si>
    <t>[00:12:37][D][uart_debug:114]:</t>
  </si>
  <si>
    <t>[00:12:37][D][km404:034]:</t>
  </si>
  <si>
    <t>[00:12:37][D][sensor:126]:</t>
  </si>
  <si>
    <t>[00:12:46][D][uart_debug:114]:</t>
  </si>
  <si>
    <t>[00:12:46][D][km404:034]:</t>
  </si>
  <si>
    <t>[00:12:56][D][uart_debug:114]:</t>
  </si>
  <si>
    <t>[00:12:56][D][km404:034]:</t>
  </si>
  <si>
    <t>[00:12:56][D][sensor:126]:</t>
  </si>
  <si>
    <t>[00:13:06][D][uart_debug:114]:</t>
  </si>
  <si>
    <t>[00:13:06][D][km404:034]:</t>
  </si>
  <si>
    <t>[00:13:12][D][uart_debug:114]:</t>
  </si>
  <si>
    <t>11:05:21:10:03:26</t>
  </si>
  <si>
    <t>[00:13:12][D][km404:034]:</t>
  </si>
  <si>
    <t>[00:13:12][D][sensor:126]:</t>
  </si>
  <si>
    <t>[00:13:16][D][uart_debug:114]:</t>
  </si>
  <si>
    <t>[00:13:16][D][km404:034]:</t>
  </si>
  <si>
    <t>[00:13:16][D][sensor:126]:</t>
  </si>
  <si>
    <t>[00:13:26][D][uart_debug:114]:</t>
  </si>
  <si>
    <t>[00:13:26][D][km404:034]:</t>
  </si>
  <si>
    <t>[00:13:36][D][uart_debug:114]:</t>
  </si>
  <si>
    <t>[00:13:36][D][km404:034]:</t>
  </si>
  <si>
    <t>[00:13:36][D][sensor:126]:</t>
  </si>
  <si>
    <t>[00:13:46][D][uart_debug:114]:</t>
  </si>
  <si>
    <t>[00:13:46][D][km404:034]:</t>
  </si>
  <si>
    <t>[00:13:56][D][uart_debug:114]:</t>
  </si>
  <si>
    <t>[00:13:56][D][km404:034]:</t>
  </si>
  <si>
    <t>[00:13:56][D][sensor:126]:</t>
  </si>
  <si>
    <t>[00:13:58][D][uart_debug:114]:</t>
  </si>
  <si>
    <t>[00:13:58][D][km404:034]:</t>
  </si>
  <si>
    <t>[00:14:06][D][uart_debug:114]:</t>
  </si>
  <si>
    <t>[00:14:06][D][km404:034]:</t>
  </si>
  <si>
    <t>[00:14:16][D][uart_debug:114]:</t>
  </si>
  <si>
    <t>[00:14:16][D][km404:034]:</t>
  </si>
  <si>
    <t>[00:14:16][D][sensor:126]:</t>
  </si>
  <si>
    <t>[00:14:26][D][uart_debug:114]:</t>
  </si>
  <si>
    <t>[00:14:26][D][km404:034]:</t>
  </si>
  <si>
    <t>[00:14:36][D][uart_debug:114]:</t>
  </si>
  <si>
    <t>[00:14:36][D][km404:034]:</t>
  </si>
  <si>
    <t>[00:14:36][D][sensor:126]:</t>
  </si>
  <si>
    <t>Nacht / Automatik</t>
  </si>
  <si>
    <r>
      <t>31:0B:</t>
    </r>
    <r>
      <rPr>
        <b/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:10:03:2B</t>
    </r>
  </si>
  <si>
    <t>[11:37:12][D][uart_debug:114]:</t>
  </si>
  <si>
    <t>[11:37:12][D][km404:034]:</t>
  </si>
  <si>
    <t>[11:37:12][D][sensor:126]:</t>
  </si>
  <si>
    <t>[11:37:17][D][uart_debug:114]:</t>
  </si>
  <si>
    <t>[11:37:17][D][km404:034]:</t>
  </si>
  <si>
    <t>[11:37:22][D][uart_debug:114]:</t>
  </si>
  <si>
    <t>[11:37:22][D][km404:034]:</t>
  </si>
  <si>
    <t>[11:37:23][D][km404:034]:</t>
  </si>
  <si>
    <t>[11:37:32][D][uart_debug:114]:</t>
  </si>
  <si>
    <t>[11:37:32][D][km404:034]:</t>
  </si>
  <si>
    <t>[11:37:33][D][km404:034]:</t>
  </si>
  <si>
    <t>[11:37:42][D][uart_debug:114]:</t>
  </si>
  <si>
    <t>[11:37:42][D][km404:034]:</t>
  </si>
  <si>
    <t>[11:37:48][D][uart_debug:114]:</t>
  </si>
  <si>
    <t>[11:37:48][D][km404:034]:</t>
  </si>
  <si>
    <t>[11:37:52][D][uart_debug:114]:</t>
  </si>
  <si>
    <t>[11:37:52][D][km404:034]:</t>
  </si>
  <si>
    <t>[11:38:02][D][uart_debug:114]:</t>
  </si>
  <si>
    <t>[11:38:02][D][km404:034]:</t>
  </si>
  <si>
    <t>[11:38:03][D][uart_debug:114]:</t>
  </si>
  <si>
    <t>[11:38:03][D][km404:034]:</t>
  </si>
  <si>
    <t>[11:38:06][D][uart_debug:114]:</t>
  </si>
  <si>
    <t>[11:38:06][D][km404:034]:</t>
  </si>
  <si>
    <t>[11:38:12][D][uart_debug:114]:</t>
  </si>
  <si>
    <t>[11:38:12][D][km404:034]:</t>
  </si>
  <si>
    <t>[11:38:18][D][uart_debug:114]:</t>
  </si>
  <si>
    <t>[11:38:18][D][km404:034]:</t>
  </si>
  <si>
    <t>[11:38:32][W][km404:095]:</t>
  </si>
  <si>
    <t>ZVZ</t>
  </si>
  <si>
    <t>time-out,</t>
  </si>
  <si>
    <t>recv:</t>
  </si>
  <si>
    <t>[11:38:32][D][uart_debug:114]:</t>
  </si>
  <si>
    <t>[11:38:32][D][km404:034]:</t>
  </si>
  <si>
    <t>[11:38:33][D][uart_debug:114]:</t>
  </si>
  <si>
    <t>21:09:09:10:03:32</t>
  </si>
  <si>
    <t>[11:38:33][D][km404:034]:</t>
  </si>
  <si>
    <t>[11:38:42][D][uart_debug:114]:</t>
  </si>
  <si>
    <t>[11:38:42][D][km404:034]:</t>
  </si>
  <si>
    <t>[11:38:48][D][uart_debug:114]:</t>
  </si>
  <si>
    <t>[11:38:48][D][km404:034]:</t>
  </si>
  <si>
    <t>[11:38:49][D][sensor:126]:</t>
  </si>
  <si>
    <t>°C</t>
  </si>
  <si>
    <t>[11:38:49][D][uart_debug:114]:</t>
  </si>
  <si>
    <t>21:09:0B:10:03:30</t>
  </si>
  <si>
    <t>[11:38:49][D][km404:034]:</t>
  </si>
  <si>
    <t>[11:38:52][D][uart_debug:114]:</t>
  </si>
  <si>
    <t>[11:38:52][D][km404:034]:</t>
  </si>
  <si>
    <t>[11:38:53][D][uart_debug:114]:</t>
  </si>
  <si>
    <t>[11:39:02][W][km404:095]:</t>
  </si>
  <si>
    <t>[11:39:02][D][uart_debug:114]:</t>
  </si>
  <si>
    <t>[11:39:03][D][uart_debug:114]:</t>
  </si>
  <si>
    <t>[11:39:03][D][km404:034]:</t>
  </si>
  <si>
    <t>[11:39:04][D][uart_debug:114]:</t>
  </si>
  <si>
    <t>21:09:0F:10:03:34</t>
  </si>
  <si>
    <t>[11:39:04][D][km404:034]:</t>
  </si>
  <si>
    <t>0x0F</t>
  </si>
  <si>
    <t>[11:39:11][D][km404:034]:</t>
  </si>
  <si>
    <t>[11:39:12][D][uart_debug:114]:</t>
  </si>
  <si>
    <t>[11:39:12][D][km404:034]:</t>
  </si>
  <si>
    <t>[11:39:13][D][km404:034]:</t>
  </si>
  <si>
    <t>[11:39:19][D][uart_debug:114]:</t>
  </si>
  <si>
    <t>21:09:18:10:03:23</t>
  </si>
  <si>
    <t>[11:39:19][D][km404:034]:</t>
  </si>
  <si>
    <t>[11:39:22][D][uart_debug:114]:</t>
  </si>
  <si>
    <t>[11:39:22][D][km404:034]:</t>
  </si>
  <si>
    <t>[11:39:23][D][uart_debug:114]:</t>
  </si>
  <si>
    <t>[11:39:23][D][km404:034]:</t>
  </si>
  <si>
    <t>[11:39:32][D][uart_debug:114]:</t>
  </si>
  <si>
    <t>[11:39:32][D][km404:034]:</t>
  </si>
  <si>
    <t>[11:39:33][D][uart_debug:114]:</t>
  </si>
  <si>
    <t>[11:39:33][D][km404:034]:</t>
  </si>
  <si>
    <t>[11:39:34][D][uart_debug:114]:</t>
  </si>
  <si>
    <t>[11:39:34][D][km404:034]:</t>
  </si>
  <si>
    <t>[11:39:42][D][uart_debug:114]:</t>
  </si>
  <si>
    <t>[11:39:42][D][km404:034]:</t>
  </si>
  <si>
    <t>[11:39:43][D][uart_debug:114]:</t>
  </si>
  <si>
    <t>[11:39:43][D][km404:034]:</t>
  </si>
  <si>
    <t>[11:39:49][D][uart_debug:114]:</t>
  </si>
  <si>
    <t>21:09:04:10:03:3F</t>
  </si>
  <si>
    <t>[11:39:50][D][km404:034]:</t>
  </si>
  <si>
    <t>[11:39:52][D][uart_debug:114]:</t>
  </si>
  <si>
    <t>[11:39:52][D][km404:034]:</t>
  </si>
  <si>
    <t>[11:39:53][D][uart_debug:114]:</t>
  </si>
  <si>
    <t>[11:39:53][D][km404:034]:</t>
  </si>
  <si>
    <t>[11:40:02][D][uart_debug:114]:</t>
  </si>
  <si>
    <t>[11:40:02][D][km404:034]:</t>
  </si>
  <si>
    <t>[11:40:03][D][uart_debug:114]:</t>
  </si>
  <si>
    <t>[11:40:03][D][km404:034]:</t>
  </si>
  <si>
    <t>[11:40:04][D][uart_debug:114]:</t>
  </si>
  <si>
    <t>[11:40:05][D][km404:034]:</t>
  </si>
  <si>
    <t>[11:40:12][D][uart_debug:114]:</t>
  </si>
  <si>
    <t>[11:40:12][D][km404:034]:</t>
  </si>
  <si>
    <t>[11:40:13][D][uart_debug:114]:</t>
  </si>
  <si>
    <t>Aussentemperatur</t>
  </si>
  <si>
    <t>Bit 0</t>
  </si>
  <si>
    <t>Brennerlaufzeit</t>
  </si>
  <si>
    <t>Status B+M</t>
  </si>
  <si>
    <r>
      <t>31:0B:</t>
    </r>
    <r>
      <rPr>
        <b/>
        <sz val="11"/>
        <color rgb="FFFF0000"/>
        <rFont val="Calibri"/>
        <family val="2"/>
        <scheme val="minor"/>
      </rPr>
      <t>01</t>
    </r>
    <r>
      <rPr>
        <sz val="11"/>
        <rFont val="Calibri"/>
        <family val="2"/>
        <scheme val="minor"/>
      </rPr>
      <t>:10:03:28</t>
    </r>
  </si>
  <si>
    <t>Ladepumpe EIN</t>
  </si>
  <si>
    <t>Automatik / Nacht</t>
  </si>
  <si>
    <t>Automatik / Tag</t>
  </si>
  <si>
    <t>Manuell / Tag</t>
  </si>
  <si>
    <t>04:23:2D:4B:00:00:00:10:03:52</t>
  </si>
  <si>
    <r>
      <t xml:space="preserve">[20:24:44][D][uart_debug:114]: </t>
    </r>
    <r>
      <rPr>
        <sz val="11"/>
        <color rgb="FFFF0000"/>
        <rFont val="Calibri"/>
        <family val="2"/>
        <scheme val="minor"/>
      </rPr>
      <t>15.2.2023</t>
    </r>
  </si>
  <si>
    <r>
      <rPr>
        <sz val="11"/>
        <color rgb="FFFF0000"/>
        <rFont val="Calibri"/>
        <family val="2"/>
        <scheme val="minor"/>
      </rPr>
      <t>Brenner EIN</t>
    </r>
    <r>
      <rPr>
        <sz val="11"/>
        <color theme="1"/>
        <rFont val="Calibri"/>
        <family val="2"/>
        <scheme val="minor"/>
      </rPr>
      <t>/AUS Temp??</t>
    </r>
  </si>
  <si>
    <t>Brennerlaufzeit 2 Minuten</t>
  </si>
  <si>
    <t>Signal</t>
  </si>
  <si>
    <t>'Buderus</t>
  </si>
  <si>
    <t>5V</t>
  </si>
  <si>
    <t>Supply':</t>
  </si>
  <si>
    <t>V</t>
  </si>
  <si>
    <t>OFF</t>
  </si>
  <si>
    <t>[17:16:34][D][uart_debug:114]:</t>
  </si>
  <si>
    <t>&gt;&gt;&gt;</t>
  </si>
  <si>
    <t>[17:16:34][D][km271:034]:</t>
  </si>
  <si>
    <t>[17:16:34][D][binary_sensor:036]:</t>
  </si>
  <si>
    <t>'Mischer</t>
  </si>
  <si>
    <t>AUF':</t>
  </si>
  <si>
    <t>ON</t>
  </si>
  <si>
    <t>[17:16:36][D][uart_debug:114]:</t>
  </si>
  <si>
    <t>[17:16:36][D][km271:034]:</t>
  </si>
  <si>
    <t>[17:16:36][D][binary_sensor:036]:</t>
  </si>
  <si>
    <t>[17:16:41][D][uart_debug:114]:</t>
  </si>
  <si>
    <t>[17:16:41][D][km271:034]:</t>
  </si>
  <si>
    <t>[17:16:41][D][sensor:127]:</t>
  </si>
  <si>
    <t>[17:16:43][D][uart_debug:114]:</t>
  </si>
  <si>
    <t>83:1E:30:10:03:BE</t>
  </si>
  <si>
    <t>[17:16:43][D][km271:034]:</t>
  </si>
  <si>
    <t>[17:16:43][D][BPARM:104]:</t>
  </si>
  <si>
    <t>Parameter:</t>
  </si>
  <si>
    <t>0x831e</t>
  </si>
  <si>
    <t>type</t>
  </si>
  <si>
    <t>param</t>
  </si>
  <si>
    <t>Len</t>
  </si>
  <si>
    <t>data:</t>
  </si>
  <si>
    <t>[17:16:43][D][km271:246]:</t>
  </si>
  <si>
    <t>Received</t>
  </si>
  <si>
    <t>value</t>
  </si>
  <si>
    <t>for</t>
  </si>
  <si>
    <t>st</t>
  </si>
  <si>
    <t>[17:16:44][D][uart_debug:114]:</t>
  </si>
  <si>
    <t>[17:16:44][D][km271:034]:</t>
  </si>
  <si>
    <t>[17:16:44][D][binary_sensor:036]:</t>
  </si>
  <si>
    <t>[17:16:44][D][sensor:127]:</t>
  </si>
  <si>
    <t>Sensor':</t>
  </si>
  <si>
    <t>[17:16:45][D][uart_debug:114]:</t>
  </si>
  <si>
    <t>[17:16:45][D][km271:034]:</t>
  </si>
  <si>
    <t>[17:16:45][D][binary_sensor:036]:</t>
  </si>
  <si>
    <t>[17:16:54][D][uart_debug:114]:</t>
  </si>
  <si>
    <t>[17:16:54][D][km271:034]:</t>
  </si>
  <si>
    <t>[17:16:54][D][binary_sensor:036]:</t>
  </si>
  <si>
    <t>[17:16:55][D][uart_debug:114]:</t>
  </si>
  <si>
    <t>[17:16:55][D][km271:034]:</t>
  </si>
  <si>
    <t>[17:16:55][D][binary_sensor:036]:</t>
  </si>
  <si>
    <t>[17:16:56][D][uart_debug:114]:</t>
  </si>
  <si>
    <t>[17:16:56][D][km271:034]:</t>
  </si>
  <si>
    <t>[17:16:56][D][binary_sensor:036]:</t>
  </si>
  <si>
    <t>'Brenner</t>
  </si>
  <si>
    <t>AUS':</t>
  </si>
  <si>
    <t>EIN':</t>
  </si>
  <si>
    <t>[17:16:57][D][uart_debug:114]:</t>
  </si>
  <si>
    <t>[17:16:57][D][km271:034]:</t>
  </si>
  <si>
    <t>[17:16:57][D][sensor:127]:</t>
  </si>
  <si>
    <t>[17:17:04][D][uart_debug:114]:</t>
  </si>
  <si>
    <t>[17:17:04][D][km271:034]:</t>
  </si>
  <si>
    <t>[17:17:04][D][binary_sensor:036]:</t>
  </si>
  <si>
    <t>[17:17:05][D][uart_debug:114]:</t>
  </si>
  <si>
    <t>[17:17:05][D][km271:034]:</t>
  </si>
  <si>
    <t>[17:17:05][D][binary_sensor:036]:</t>
  </si>
  <si>
    <t>[17:17:12][D][uart_debug:114]:</t>
  </si>
  <si>
    <t>[17:17:12][D][km271:034]:</t>
  </si>
  <si>
    <t>[17:17:12][D][sensor:127]:</t>
  </si>
  <si>
    <t>[17:17:14][D][uart_debug:114]:</t>
  </si>
  <si>
    <t>[17:17:14][D][km271:034]:</t>
  </si>
  <si>
    <t>[17:17:14][D][binary_sensor:036]:</t>
  </si>
  <si>
    <t>[17:17:16][D][uart_debug:114]:</t>
  </si>
  <si>
    <t>[17:17:16][D][km271:034]:</t>
  </si>
  <si>
    <t>[17:17:16][D][binary_sensor:036]:</t>
  </si>
  <si>
    <t>[17:17:24][D][uart_debug:114]:</t>
  </si>
  <si>
    <t>[17:17:24][D][km271:034]:</t>
  </si>
  <si>
    <t>[17:17:24][D][binary_sensor:036]:</t>
  </si>
  <si>
    <t>[17:17:25][D][uart_debug:114]:</t>
  </si>
  <si>
    <t>[17:17:25][D][km271:034]:</t>
  </si>
  <si>
    <t>[17:17:25][D][binary_sensor:036]:</t>
  </si>
  <si>
    <t>[17:17:27][D][uart_debug:114]:</t>
  </si>
  <si>
    <t>[17:17:27][D][km271:034]:</t>
  </si>
  <si>
    <t>[17:17:27][D][sensor:127]:</t>
  </si>
  <si>
    <t>[17:17:28][D][uart_debug:114]:</t>
  </si>
  <si>
    <t>[17:17:28][D][km271:034]:</t>
  </si>
  <si>
    <t>[17:17:28][D][sensor:127]:</t>
  </si>
  <si>
    <t>[17:17:34][D][uart_debug:114]:</t>
  </si>
  <si>
    <t>[17:17:34][D][km271:034]:</t>
  </si>
  <si>
    <t>[17:17:34][D][sensor:127]:</t>
  </si>
  <si>
    <t>[17:17:42][D][uart_debug:114]:</t>
  </si>
  <si>
    <t>[17:17:42][D][km271:034]:</t>
  </si>
  <si>
    <t>[17:17:42][D][sensor:127]:</t>
  </si>
  <si>
    <t>[17:17:44][D][uart_debug:114]:</t>
  </si>
  <si>
    <t>[17:17:44][D][km271:034]:</t>
  </si>
  <si>
    <t>[17:17:44][D][binary_sensor:036]:</t>
  </si>
  <si>
    <t>[17:17:44][D][sensor:127]:</t>
  </si>
  <si>
    <t>[17:17:45][D][uart_debug:114]:</t>
  </si>
  <si>
    <t>[17:17:54][D][uart_debug:114]:</t>
  </si>
  <si>
    <t>[17:17:54][D][km271:034]:</t>
  </si>
  <si>
    <t>[17:17:54][D][sensor:127]:</t>
  </si>
  <si>
    <t>[17:17:58][D][uart_debug:114]:</t>
  </si>
  <si>
    <t>[17:17:58][D][km271:034]:</t>
  </si>
  <si>
    <t>[17:17:58][D][sensor:127]:</t>
  </si>
  <si>
    <t>[17:18:04][D][uart_debug:114]:</t>
  </si>
  <si>
    <t>[17:18:04][D][km271:034]:</t>
  </si>
  <si>
    <t>[17:18:04][D][sensor:127]:</t>
  </si>
  <si>
    <t>[17:18:13][D][uart_debug:114]:</t>
  </si>
  <si>
    <t>[17:18:13][D][km271:034]:</t>
  </si>
  <si>
    <t>[17:18:13][D][sensor:127]:</t>
  </si>
  <si>
    <t>[17:18:14][D][uart_debug:114]:</t>
  </si>
  <si>
    <t>[17:18:14][D][km271:034]:</t>
  </si>
  <si>
    <t>[17:18:14][D][binary_sensor:036]:</t>
  </si>
  <si>
    <t>ZU':</t>
  </si>
  <si>
    <t>[17:18:15][D][uart_debug:114]:</t>
  </si>
  <si>
    <t>[17:18:15][D][km271:034]:</t>
  </si>
  <si>
    <t>[17:18:15][D][binary_sensor:036]:</t>
  </si>
  <si>
    <t>[16:47:59][D][uart_debug:114]:</t>
  </si>
  <si>
    <t>[16:47:59][D][km271:034]:</t>
  </si>
  <si>
    <t>[16:47:59][D][sensor:127]:</t>
  </si>
  <si>
    <t>[16:48:02][D][uart_debug:114]:</t>
  </si>
  <si>
    <t>11:05:20:10:03:27</t>
  </si>
  <si>
    <t>[16:48:02][D][km271:034]:</t>
  </si>
  <si>
    <t>[16:48:02][D][sensor:127]:</t>
  </si>
  <si>
    <t>[16:48:06][D][button:013]:</t>
  </si>
  <si>
    <t>'Nacht-Betrieb</t>
  </si>
  <si>
    <t>-</t>
  </si>
  <si>
    <t>Manuell'</t>
  </si>
  <si>
    <t>Pressed.</t>
  </si>
  <si>
    <t>[16:48:06][D][uart_debug:114]:</t>
  </si>
  <si>
    <t>31:08:00:10:03:2A</t>
  </si>
  <si>
    <t>[16:48:07][D][uart_debug:114]:</t>
  </si>
  <si>
    <t>04:23:23:4B:00:00:00:10:03:5C</t>
  </si>
  <si>
    <t>[16:48:07][D][km271:034]:</t>
  </si>
  <si>
    <t>[16:48:09][D][uart_debug:114]:</t>
  </si>
  <si>
    <t>[16:48:09][D][km271:034]:</t>
  </si>
  <si>
    <t>[16:48:09][D][binary_sensor:036]:</t>
  </si>
  <si>
    <t>[16:48:10][D][uart_debug:114]:</t>
  </si>
  <si>
    <t>[16:48:10][D][km271:034]:</t>
  </si>
  <si>
    <t>[16:48:10][D][binary_sensor:036]:</t>
  </si>
  <si>
    <t>[16:48:12][D][button:013]:</t>
  </si>
  <si>
    <t>[16:48:12][D][uart_debug:114]:</t>
  </si>
  <si>
    <t>[16:48:19][D][uart_debug:114]:</t>
  </si>
  <si>
    <t>[16:48:19][D][km271:034]:</t>
  </si>
  <si>
    <t>[16:48:19][D][sensor:127]:</t>
  </si>
  <si>
    <t>[16:48:21][D][button:013]:</t>
  </si>
  <si>
    <t>[16:48:21][D][uart_debug:114]:</t>
  </si>
  <si>
    <t>[16:48:22][D][uart_debug:114]:</t>
  </si>
  <si>
    <t>[16:48:22][D][km271:034]:</t>
  </si>
  <si>
    <t>[19:35:35][D][uart_debug:114]:</t>
  </si>
  <si>
    <t>01:97:3A:12:15:64:15:64:15:10:03:B8</t>
  </si>
  <si>
    <t>[19:35:35][D][km271:034]:</t>
  </si>
  <si>
    <t>0x0197:</t>
  </si>
  <si>
    <t>[19:35:36][D][uart_debug:114]:</t>
  </si>
  <si>
    <t>[19:35:37][D][uart_debug:114]:</t>
  </si>
  <si>
    <t>[19:35:37][D][km271:034]:</t>
  </si>
  <si>
    <t>[19:35:37][D][binary_sensor:036]:</t>
  </si>
  <si>
    <t>[19:35:38][D][uart_debug:114]:</t>
  </si>
  <si>
    <t>[19:35:44][D][uart_debug:114]:</t>
  </si>
  <si>
    <t>12:06:55:10:03:52</t>
  </si>
  <si>
    <t>[19:35:44][D][km271:034]:</t>
  </si>
  <si>
    <t>0x55</t>
  </si>
  <si>
    <t>[19:35:44][D][sensor:094]:</t>
  </si>
  <si>
    <t>[19:35:45][D][uart_debug:114]:</t>
  </si>
  <si>
    <t>[19:35:46][D][uart_debug:114]:</t>
  </si>
  <si>
    <t>71:19:3A:10:03:41</t>
  </si>
  <si>
    <t>[19:35:46][D][km271:034]:</t>
  </si>
  <si>
    <t>[19:36:31][D][uart_debug:114]:</t>
  </si>
  <si>
    <t>83:1E:10:10:10:03:8E</t>
  </si>
  <si>
    <t>[19:36:31][D][km271:034]:</t>
  </si>
  <si>
    <t>[19:36:32][D][BPARM:104]:</t>
  </si>
  <si>
    <t>[19:36:32][D][uart_debug:114]:</t>
  </si>
  <si>
    <t>[20:04:39][D][uart_debug:114]:</t>
  </si>
  <si>
    <t>[20:04:39][D][km271:034]:</t>
  </si>
  <si>
    <t>[20:04:40][D][uart_debug:114]:</t>
  </si>
  <si>
    <t>[20:05:00][D][uart_debug:114]:</t>
  </si>
  <si>
    <t>01:97:39:12:15:64:15:64:15:10:03:BB</t>
  </si>
  <si>
    <t>[20:05:00][D][km271:034]:</t>
  </si>
  <si>
    <t>[20:05:35][D][uart_debug:114]:</t>
  </si>
  <si>
    <t>01:97:39:11:15:64:15:64:15:10:03:B8</t>
  </si>
  <si>
    <t>[20:05:35][D][km271:034]:</t>
  </si>
  <si>
    <t>[20:05:50][D][uart_debug:114]:</t>
  </si>
  <si>
    <t>[20:05:50][D][km271:034]:</t>
  </si>
  <si>
    <t>Warmwasser auf °C</t>
  </si>
  <si>
    <t>Sommerbetrieb ab °C</t>
  </si>
  <si>
    <t>[20:30:04][D][uart_debug:114]:</t>
  </si>
  <si>
    <t>[20:30:05][D][uart_debug:114]:</t>
  </si>
  <si>
    <t>01:97:39:12:15:14:15:64:15:10:03:CB</t>
  </si>
  <si>
    <t>[20:30:05][D][km271:034]:</t>
  </si>
  <si>
    <t>[20:30:07][D][uart_debug:114]:</t>
  </si>
  <si>
    <t>[20:30:07][D][km271:034]:</t>
  </si>
  <si>
    <t>[20:30:23][D][uart_debug:114]:</t>
  </si>
  <si>
    <t>01:97:39:12:15:64:15:16:15:10:03:C9</t>
  </si>
  <si>
    <t>[20:30:23][D][km271:034]:</t>
  </si>
  <si>
    <t>[20:30:25][D][uart_debug:114]:</t>
  </si>
  <si>
    <t>[20:30:25][D][km271:034]:</t>
  </si>
  <si>
    <t>[20:30:26][D][uart_debug:114]:</t>
  </si>
  <si>
    <t>Raum Messwert 1 °C</t>
  </si>
  <si>
    <t>Raum Messwert 2 °C</t>
  </si>
  <si>
    <t>HK1 Tag Raumtemperatur</t>
  </si>
  <si>
    <t>HK2 Tag Raumtemperatur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</si>
</sst>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3" fontId="0" fillId="0" borderId="0" xfId="0" applyNumberFormat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2" fillId="2" borderId="0" xfId="0" applyFont="1" applyFill="1"/>
    <xf numFmtId="0" fontId="1" fillId="11" borderId="0" xfId="0" applyFont="1" applyFill="1" applyAlignment="1">
      <alignment horizontal="center"/>
    </xf>
    <xf numFmtId="0" fontId="0" fillId="11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4" borderId="0" xfId="0" applyFill="1" applyAlignment="1">
      <alignment horizontal="center" wrapText="1"/>
    </xf>
    <xf numFmtId="0" fontId="0" fillId="14" borderId="0" xfId="0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11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3" fillId="11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12" borderId="0" xfId="0" applyFont="1" applyFill="1"/>
    <xf numFmtId="0" fontId="3" fillId="7" borderId="0" xfId="0" applyFont="1" applyFill="1"/>
    <xf numFmtId="0" fontId="2" fillId="11" borderId="0" xfId="0" applyFont="1" applyFill="1"/>
    <xf numFmtId="0" fontId="2" fillId="13" borderId="0" xfId="0" applyFont="1" applyFill="1"/>
    <xf numFmtId="0" fontId="2" fillId="8" borderId="0" xfId="0" applyFont="1" applyFill="1"/>
    <xf numFmtId="0" fontId="0" fillId="15" borderId="0" xfId="0" applyFill="1"/>
    <xf numFmtId="0" fontId="2" fillId="15" borderId="0" xfId="0" applyFont="1" applyFill="1"/>
    <xf numFmtId="0" fontId="2" fillId="6" borderId="0" xfId="0" applyFont="1" applyFill="1"/>
    <xf numFmtId="0" fontId="0" fillId="16" borderId="0" xfId="0" applyFill="1"/>
    <xf numFmtId="0" fontId="0" fillId="0" borderId="0" xfId="0" applyFill="1"/>
    <xf numFmtId="0" fontId="0" fillId="17" borderId="0" xfId="0" applyFill="1"/>
    <xf numFmtId="0" fontId="2" fillId="12" borderId="0" xfId="0" applyFont="1" applyFill="1"/>
    <xf numFmtId="0" fontId="0" fillId="18" borderId="0" xfId="0" applyFill="1" applyAlignment="1">
      <alignment horizontal="center"/>
    </xf>
    <xf numFmtId="0" fontId="0" fillId="18" borderId="0" xfId="0" applyFill="1" applyAlignment="1">
      <alignment horizontal="center" wrapText="1"/>
    </xf>
    <xf numFmtId="0" fontId="0" fillId="17" borderId="0" xfId="0" applyFill="1" applyAlignment="1">
      <alignment horizontal="center"/>
    </xf>
    <xf numFmtId="0" fontId="0" fillId="17" borderId="0" xfId="0" applyFill="1" applyAlignment="1">
      <alignment horizontal="right"/>
    </xf>
    <xf numFmtId="0" fontId="1" fillId="17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20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colors>
    <mruColors>
      <color rgb="FF66FFFF"/>
      <color rgb="FF99FF33"/>
      <color rgb="FFFF99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logs_hz-m404_logs_2023-01-29_C" connectionId="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logs_hz-m404_logs_2023-02-10_B" connectionId="3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logs_hz-km271_logs_2023-03-05_A" connectionId="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logs_hz-km271_logs_2023-03-05_A_1" connectionId="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logs_hz-m404_logs_2023-02-03_A" connectionId="3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logs_hz-m404_logs_2023-02-02_A" connectionId="3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logs_hz-m404_logs_2023-02-01_C_1" connectionId="2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logs_hz-m404_logs_2023-02-01_A" connectionId="27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logs_hz-m404_logs_2023-01-29_L" connectionId="19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logs_hz-m404_logs_2023-01-30_A" connectionId="20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logs_hz-m404_logs_2023-02-01_B" connectionId="2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s_hz-m404_logs_2023-01-29_E" connectionId="9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logs_hz-m404_logs_2023-01-31_A" connectionId="2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logs_hz-m404_logs_2023-01-30_F" connectionId="25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logs_hz-m404_logs_2023-01-30_E" connectionId="24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logs_hz-m404_logs_2023-01-30_D" connectionId="23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logs_hz-m404_logs_2023-01-30_C" connectionId="2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logs_hz-m404_logs_2023-01-30_B" connectionId="21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logs_hz-m404_logs_2023-01-29_K" connectionId="16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logs_hz-m404_logs_2023-01-29_J" connectionId="14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logs_hz-m404_logs_2023-01-29_G" connectionId="12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logs_hz-m404_logs_2023-01-29_F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ogs_hz-m404_logs_2023-01-29_D" connectionId="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logs_hz-m404_logs_2023-01-29_E" connectionId="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logs_hz-m404_logs_2023-01-29_D" connectionId="6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logs_hz-m404_logs_2023-01-29_B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ogs_hz-m404_logs_2023-01-29_K" connectionId="1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ogs_hz-m404_logs_2023-01-29_J" connectionId="1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ogs_hz-m404_logs_2023-01-29_K_1" connectionId="1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logs_hz-m404_logs_2023-01-29_G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logs_hz-m404_logs_2023-01-29_F" connectionId="1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logs_hz-m404_logs_2023-01-29_B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queryTable" Target="../queryTables/queryTable19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queryTable" Target="../queryTables/queryTable20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queryTable" Target="../queryTables/queryTable25.xml"/><Relationship Id="rId1" Type="http://schemas.openxmlformats.org/officeDocument/2006/relationships/vmlDrawing" Target="../drawings/vmlDrawing8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queryTable" Target="../queryTables/query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16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queryTable" Target="../queryTables/queryTable18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246"/>
  <sheetViews>
    <sheetView zoomScaleNormal="100" workbookViewId="0">
      <pane xSplit="3" ySplit="2" topLeftCell="E864" activePane="bottomRight" state="frozenSplit"/>
      <selection pane="topRight" activeCell="F1" sqref="F1"/>
      <selection pane="bottomLeft" activeCell="A30" sqref="A30"/>
      <selection pane="bottomRight" activeCell="D893" sqref="D893:Q893"/>
    </sheetView>
  </sheetViews>
  <sheetFormatPr baseColWidth="10" defaultRowHeight="15" x14ac:dyDescent="0.25"/>
  <cols>
    <col min="1" max="1" width="37.5703125" bestFit="1" customWidth="1"/>
    <col min="2" max="2" width="27.140625" bestFit="1" customWidth="1"/>
    <col min="3" max="3" width="26.7109375" bestFit="1" customWidth="1"/>
    <col min="4" max="4" width="22.85546875" customWidth="1"/>
    <col min="5" max="5" width="13.140625" style="8" bestFit="1" customWidth="1"/>
    <col min="6" max="6" width="13.140625" style="10" bestFit="1" customWidth="1"/>
    <col min="7" max="7" width="9.85546875" style="8" bestFit="1" customWidth="1"/>
    <col min="8" max="11" width="11" customWidth="1"/>
    <col min="12" max="12" width="12.28515625" customWidth="1"/>
    <col min="13" max="13" width="11" customWidth="1"/>
    <col min="14" max="14" width="12.7109375" customWidth="1"/>
    <col min="15" max="15" width="13" bestFit="1" customWidth="1"/>
    <col min="16" max="16" width="13" customWidth="1"/>
    <col min="17" max="17" width="13" bestFit="1" customWidth="1"/>
  </cols>
  <sheetData>
    <row r="1" spans="1:17" ht="60" x14ac:dyDescent="0.25">
      <c r="E1"/>
      <c r="F1"/>
      <c r="G1"/>
      <c r="J1" s="20" t="s">
        <v>2600</v>
      </c>
      <c r="K1" s="19" t="s">
        <v>2602</v>
      </c>
      <c r="L1" s="23" t="s">
        <v>2601</v>
      </c>
      <c r="M1" s="8"/>
      <c r="N1" s="46" t="s">
        <v>3297</v>
      </c>
      <c r="O1" s="20" t="s">
        <v>2604</v>
      </c>
      <c r="P1" s="13"/>
      <c r="Q1" s="12"/>
    </row>
    <row r="2" spans="1:17" x14ac:dyDescent="0.25">
      <c r="E2" s="8" t="s">
        <v>496</v>
      </c>
      <c r="F2" s="8" t="s">
        <v>2596</v>
      </c>
      <c r="G2" s="8" t="s">
        <v>1320</v>
      </c>
      <c r="H2" s="8" t="s">
        <v>2595</v>
      </c>
      <c r="I2" s="8" t="s">
        <v>2594</v>
      </c>
      <c r="J2" s="22" t="s">
        <v>2587</v>
      </c>
      <c r="K2" s="28" t="s">
        <v>2103</v>
      </c>
      <c r="L2" s="24" t="s">
        <v>2593</v>
      </c>
      <c r="M2" s="8" t="s">
        <v>2592</v>
      </c>
      <c r="N2" s="45" t="s">
        <v>2591</v>
      </c>
      <c r="O2" s="22" t="s">
        <v>3293</v>
      </c>
      <c r="P2" s="21" t="s">
        <v>2598</v>
      </c>
      <c r="Q2" s="29" t="s">
        <v>2599</v>
      </c>
    </row>
    <row r="3" spans="1:17" hidden="1" x14ac:dyDescent="0.25">
      <c r="A3" t="s">
        <v>3</v>
      </c>
      <c r="B3" t="s">
        <v>4</v>
      </c>
      <c r="C3" t="s">
        <v>5</v>
      </c>
      <c r="D3" t="s">
        <v>6</v>
      </c>
      <c r="E3" s="8">
        <v>1</v>
      </c>
      <c r="F3" s="10" t="s">
        <v>7</v>
      </c>
      <c r="G3" s="8" t="s">
        <v>8</v>
      </c>
    </row>
    <row r="4" spans="1:17" x14ac:dyDescent="0.25">
      <c r="A4" t="s">
        <v>0</v>
      </c>
      <c r="B4" t="s">
        <v>1</v>
      </c>
      <c r="C4" s="3" t="s">
        <v>2</v>
      </c>
      <c r="D4" t="s">
        <v>390</v>
      </c>
      <c r="E4" s="8">
        <f>HEX2DEC(G4)</f>
        <v>46</v>
      </c>
      <c r="F4" s="10" t="str">
        <f>HEX2BIN(G4)</f>
        <v>101110</v>
      </c>
      <c r="G4" s="8" t="str">
        <f>MID(C4,7,FIND(":",C4,1)-1)</f>
        <v>2E</v>
      </c>
    </row>
    <row r="5" spans="1:17" hidden="1" x14ac:dyDescent="0.25">
      <c r="A5" t="s">
        <v>11</v>
      </c>
      <c r="B5" t="s">
        <v>4</v>
      </c>
      <c r="C5" t="s">
        <v>12</v>
      </c>
      <c r="D5" t="s">
        <v>6</v>
      </c>
      <c r="E5" s="8">
        <v>1</v>
      </c>
      <c r="F5" s="10" t="s">
        <v>13</v>
      </c>
      <c r="G5" s="8" t="s">
        <v>8</v>
      </c>
    </row>
    <row r="6" spans="1:17" x14ac:dyDescent="0.25">
      <c r="A6" s="1" t="s">
        <v>9</v>
      </c>
      <c r="B6" s="1" t="s">
        <v>1</v>
      </c>
      <c r="C6" s="1" t="s">
        <v>10</v>
      </c>
      <c r="D6" s="42" t="s">
        <v>3295</v>
      </c>
      <c r="E6" s="8">
        <f>HEX2DEC(G6)</f>
        <v>172</v>
      </c>
      <c r="F6" s="10" t="str">
        <f>HEX2BIN(G6)</f>
        <v>10101100</v>
      </c>
      <c r="G6" s="8" t="str">
        <f>MID(C6,7,FIND(":",C6,1)-1)</f>
        <v>AC</v>
      </c>
      <c r="H6" s="8" t="str">
        <f>MID(F6,1,FIND("0",F6,1)-1)</f>
        <v>1</v>
      </c>
      <c r="I6" s="8" t="str">
        <f>MID(F6,2,FIND("0",F6,1)-1)</f>
        <v>0</v>
      </c>
      <c r="J6" s="8" t="str">
        <f>MID(F6,3,FIND("0",F6,1)-1)</f>
        <v>1</v>
      </c>
      <c r="K6" s="8" t="str">
        <f>MID(F6,4,FIND("0",F6,1)-1)</f>
        <v>0</v>
      </c>
      <c r="L6" s="8" t="str">
        <f>MID(F6,5,FIND("0",F6,1)-1)</f>
        <v>1</v>
      </c>
      <c r="M6" s="8" t="str">
        <f>MID(F6,6,FIND("0",F6,1)-1)</f>
        <v>1</v>
      </c>
      <c r="N6" s="8" t="str">
        <f>MID(F6,7,FIND("0",F6,1)-1)</f>
        <v>0</v>
      </c>
      <c r="O6" s="8" t="str">
        <f>MID(F6,8,FIND("0",F6,1)-1)</f>
        <v>0</v>
      </c>
      <c r="P6" t="str">
        <f>IF(J6="1",IF(O6="0","Brenner AUS"),"Brenner EIN")</f>
        <v>Brenner AUS</v>
      </c>
      <c r="Q6" t="str">
        <f>IF(L6="1","Mischer AUF",IF(K6="1","Mischer ZU","Mischer STOP"))</f>
        <v>Mischer AUF</v>
      </c>
    </row>
    <row r="7" spans="1:17" hidden="1" x14ac:dyDescent="0.25">
      <c r="A7" t="s">
        <v>16</v>
      </c>
      <c r="B7" t="s">
        <v>4</v>
      </c>
      <c r="C7" t="s">
        <v>12</v>
      </c>
      <c r="D7" t="s">
        <v>6</v>
      </c>
      <c r="E7" s="8">
        <v>1</v>
      </c>
      <c r="F7" s="10" t="s">
        <v>17</v>
      </c>
      <c r="G7" s="8" t="s">
        <v>8</v>
      </c>
      <c r="M7" s="8"/>
    </row>
    <row r="8" spans="1:17" x14ac:dyDescent="0.25">
      <c r="A8" s="1" t="s">
        <v>14</v>
      </c>
      <c r="B8" s="1" t="s">
        <v>1</v>
      </c>
      <c r="C8" s="1" t="s">
        <v>15</v>
      </c>
      <c r="D8" s="42" t="s">
        <v>3295</v>
      </c>
      <c r="E8" s="8">
        <f>HEX2DEC(G8)</f>
        <v>164</v>
      </c>
      <c r="F8" s="10" t="str">
        <f>HEX2BIN(G8)</f>
        <v>10100100</v>
      </c>
      <c r="G8" s="8" t="str">
        <f>MID(C8,7,FIND(":",C8,1)-1)</f>
        <v>A4</v>
      </c>
      <c r="H8" s="8" t="str">
        <f>MID(F8,1,FIND("0",F8,1)-1)</f>
        <v>1</v>
      </c>
      <c r="I8" s="8" t="str">
        <f>MID(F8,2,FIND("0",F8,1)-1)</f>
        <v>0</v>
      </c>
      <c r="J8" s="8" t="str">
        <f>MID(F8,3,FIND("0",F8,1)-1)</f>
        <v>1</v>
      </c>
      <c r="K8" s="8" t="str">
        <f>MID(F8,4,FIND("0",F8,1)-1)</f>
        <v>0</v>
      </c>
      <c r="L8" s="8" t="str">
        <f>MID(F8,5,FIND("0",F8,1)-1)</f>
        <v>0</v>
      </c>
      <c r="M8" s="8" t="str">
        <f>MID(F8,6,FIND("0",F8,1)-1)</f>
        <v>1</v>
      </c>
      <c r="N8" s="8" t="str">
        <f>MID(F8,7,FIND("0",F8,1)-1)</f>
        <v>0</v>
      </c>
      <c r="O8" s="8" t="str">
        <f>MID(F8,8,FIND("0",F8,1)-1)</f>
        <v>0</v>
      </c>
      <c r="P8" t="str">
        <f>IF(J8="1",IF(O8="0","Brenner AUS"),"Brenner EIN")</f>
        <v>Brenner AUS</v>
      </c>
      <c r="Q8" t="str">
        <f>IF(L8="1","Mischer AUF",IF(K8="1","Mischer ZU","Mischer STOP"))</f>
        <v>Mischer STOP</v>
      </c>
    </row>
    <row r="9" spans="1:17" hidden="1" x14ac:dyDescent="0.25">
      <c r="A9" t="s">
        <v>19</v>
      </c>
      <c r="B9" t="s">
        <v>4</v>
      </c>
      <c r="C9" t="s">
        <v>12</v>
      </c>
      <c r="D9" t="s">
        <v>6</v>
      </c>
      <c r="E9" s="8">
        <v>1</v>
      </c>
      <c r="F9" s="10" t="s">
        <v>13</v>
      </c>
      <c r="G9" s="8" t="s">
        <v>8</v>
      </c>
      <c r="M9" s="8"/>
    </row>
    <row r="10" spans="1:17" x14ac:dyDescent="0.25">
      <c r="A10" s="1" t="s">
        <v>18</v>
      </c>
      <c r="B10" s="1" t="s">
        <v>1</v>
      </c>
      <c r="C10" s="1" t="s">
        <v>10</v>
      </c>
      <c r="D10" s="42" t="s">
        <v>3295</v>
      </c>
      <c r="E10" s="8">
        <f>HEX2DEC(G10)</f>
        <v>172</v>
      </c>
      <c r="F10" s="10" t="str">
        <f>HEX2BIN(G10)</f>
        <v>10101100</v>
      </c>
      <c r="G10" s="8" t="str">
        <f>MID(C10,7,FIND(":",C10,1)-1)</f>
        <v>AC</v>
      </c>
      <c r="H10" s="8" t="str">
        <f>MID(F10,1,FIND("0",F10,1)-1)</f>
        <v>1</v>
      </c>
      <c r="I10" s="8" t="str">
        <f>MID(F10,2,FIND("0",F10,1)-1)</f>
        <v>0</v>
      </c>
      <c r="J10" s="8" t="str">
        <f>MID(F10,3,FIND("0",F10,1)-1)</f>
        <v>1</v>
      </c>
      <c r="K10" s="8" t="str">
        <f>MID(F10,4,FIND("0",F10,1)-1)</f>
        <v>0</v>
      </c>
      <c r="L10" s="8" t="str">
        <f>MID(F10,5,FIND("0",F10,1)-1)</f>
        <v>1</v>
      </c>
      <c r="M10" s="8" t="str">
        <f>MID(F10,6,FIND("0",F10,1)-1)</f>
        <v>1</v>
      </c>
      <c r="N10" s="8" t="str">
        <f>MID(F10,7,FIND("0",F10,1)-1)</f>
        <v>0</v>
      </c>
      <c r="O10" s="8" t="str">
        <f>MID(F10,8,FIND("0",F10,1)-1)</f>
        <v>0</v>
      </c>
      <c r="P10" t="str">
        <f>IF(J10="1",IF(O10="0","Brenner AUS"),"Brenner EIN")</f>
        <v>Brenner AUS</v>
      </c>
      <c r="Q10" t="str">
        <f>IF(L10="1","Mischer AUF",IF(K10="1","Mischer ZU","Mischer STOP"))</f>
        <v>Mischer AUF</v>
      </c>
    </row>
    <row r="11" spans="1:17" hidden="1" x14ac:dyDescent="0.25">
      <c r="A11" t="s">
        <v>21</v>
      </c>
      <c r="B11" t="s">
        <v>4</v>
      </c>
      <c r="C11" t="s">
        <v>12</v>
      </c>
      <c r="D11" t="s">
        <v>6</v>
      </c>
      <c r="E11" s="8">
        <v>1</v>
      </c>
      <c r="F11" s="10" t="s">
        <v>17</v>
      </c>
      <c r="G11" s="8" t="s">
        <v>8</v>
      </c>
      <c r="M11" s="8"/>
    </row>
    <row r="12" spans="1:17" x14ac:dyDescent="0.25">
      <c r="A12" s="1" t="s">
        <v>20</v>
      </c>
      <c r="B12" s="1" t="s">
        <v>1</v>
      </c>
      <c r="C12" s="1" t="s">
        <v>15</v>
      </c>
      <c r="D12" s="42" t="s">
        <v>3295</v>
      </c>
      <c r="E12" s="8">
        <f>HEX2DEC(G12)</f>
        <v>164</v>
      </c>
      <c r="F12" s="10" t="str">
        <f>HEX2BIN(G12)</f>
        <v>10100100</v>
      </c>
      <c r="G12" s="8" t="str">
        <f>MID(C12,7,FIND(":",C12,1)-1)</f>
        <v>A4</v>
      </c>
      <c r="H12" s="8" t="str">
        <f>MID(F12,1,FIND("0",F12,1)-1)</f>
        <v>1</v>
      </c>
      <c r="I12" s="8" t="str">
        <f>MID(F12,2,FIND("0",F12,1)-1)</f>
        <v>0</v>
      </c>
      <c r="J12" s="8" t="str">
        <f>MID(F12,3,FIND("0",F12,1)-1)</f>
        <v>1</v>
      </c>
      <c r="K12" s="8" t="str">
        <f>MID(F12,4,FIND("0",F12,1)-1)</f>
        <v>0</v>
      </c>
      <c r="L12" s="8" t="str">
        <f>MID(F12,5,FIND("0",F12,1)-1)</f>
        <v>0</v>
      </c>
      <c r="M12" s="8" t="str">
        <f>MID(F12,6,FIND("0",F12,1)-1)</f>
        <v>1</v>
      </c>
      <c r="N12" s="8" t="str">
        <f>MID(F12,7,FIND("0",F12,1)-1)</f>
        <v>0</v>
      </c>
      <c r="O12" s="8" t="str">
        <f>MID(F12,8,FIND("0",F12,1)-1)</f>
        <v>0</v>
      </c>
      <c r="P12" t="str">
        <f>IF(J12="1",IF(O12="0","Brenner AUS"),"Brenner EIN")</f>
        <v>Brenner AUS</v>
      </c>
      <c r="Q12" t="str">
        <f>IF(L12="1","Mischer AUF",IF(K12="1","Mischer ZU","Mischer STOP"))</f>
        <v>Mischer STOP</v>
      </c>
    </row>
    <row r="13" spans="1:17" hidden="1" x14ac:dyDescent="0.25">
      <c r="A13" t="s">
        <v>23</v>
      </c>
      <c r="B13" t="s">
        <v>4</v>
      </c>
      <c r="C13" t="s">
        <v>12</v>
      </c>
      <c r="D13" t="s">
        <v>6</v>
      </c>
      <c r="E13" s="8">
        <v>1</v>
      </c>
      <c r="F13" s="10" t="s">
        <v>13</v>
      </c>
      <c r="G13" s="8" t="s">
        <v>8</v>
      </c>
      <c r="M13" s="8"/>
    </row>
    <row r="14" spans="1:17" x14ac:dyDescent="0.25">
      <c r="A14" s="1" t="s">
        <v>22</v>
      </c>
      <c r="B14" s="1" t="s">
        <v>1</v>
      </c>
      <c r="C14" s="1" t="s">
        <v>10</v>
      </c>
      <c r="D14" s="42" t="s">
        <v>3295</v>
      </c>
      <c r="E14" s="8">
        <f>HEX2DEC(G14)</f>
        <v>172</v>
      </c>
      <c r="F14" s="10" t="str">
        <f>HEX2BIN(G14)</f>
        <v>10101100</v>
      </c>
      <c r="G14" s="8" t="str">
        <f>MID(C14,7,FIND(":",C14,1)-1)</f>
        <v>AC</v>
      </c>
      <c r="H14" s="8" t="str">
        <f>MID(F14,1,FIND("0",F14,1)-1)</f>
        <v>1</v>
      </c>
      <c r="I14" s="8" t="str">
        <f>MID(F14,2,FIND("0",F14,1)-1)</f>
        <v>0</v>
      </c>
      <c r="J14" s="8" t="str">
        <f>MID(F14,3,FIND("0",F14,1)-1)</f>
        <v>1</v>
      </c>
      <c r="K14" s="8" t="str">
        <f>MID(F14,4,FIND("0",F14,1)-1)</f>
        <v>0</v>
      </c>
      <c r="L14" s="8" t="str">
        <f>MID(F14,5,FIND("0",F14,1)-1)</f>
        <v>1</v>
      </c>
      <c r="M14" s="8" t="str">
        <f>MID(F14,6,FIND("0",F14,1)-1)</f>
        <v>1</v>
      </c>
      <c r="N14" s="8" t="str">
        <f>MID(F14,7,FIND("0",F14,1)-1)</f>
        <v>0</v>
      </c>
      <c r="O14" s="8" t="str">
        <f>MID(F14,8,FIND("0",F14,1)-1)</f>
        <v>0</v>
      </c>
      <c r="P14" t="str">
        <f>IF(J14="1",IF(O14="0","Brenner AUS"),"Brenner EIN")</f>
        <v>Brenner AUS</v>
      </c>
      <c r="Q14" t="str">
        <f>IF(L14="1","Mischer AUF",IF(K14="1","Mischer ZU","Mischer STOP"))</f>
        <v>Mischer AUF</v>
      </c>
    </row>
    <row r="15" spans="1:17" hidden="1" x14ac:dyDescent="0.25">
      <c r="A15" t="s">
        <v>25</v>
      </c>
      <c r="B15" t="s">
        <v>4</v>
      </c>
      <c r="C15" t="s">
        <v>12</v>
      </c>
      <c r="D15" t="s">
        <v>6</v>
      </c>
      <c r="E15" s="8">
        <v>1</v>
      </c>
      <c r="F15" s="10" t="s">
        <v>17</v>
      </c>
      <c r="G15" s="8" t="s">
        <v>8</v>
      </c>
      <c r="M15" s="8"/>
    </row>
    <row r="16" spans="1:17" x14ac:dyDescent="0.25">
      <c r="A16" s="1" t="s">
        <v>24</v>
      </c>
      <c r="B16" s="1" t="s">
        <v>1</v>
      </c>
      <c r="C16" s="1" t="s">
        <v>15</v>
      </c>
      <c r="D16" s="42" t="s">
        <v>3295</v>
      </c>
      <c r="E16" s="8">
        <f>HEX2DEC(G16)</f>
        <v>164</v>
      </c>
      <c r="F16" s="10" t="str">
        <f>HEX2BIN(G16)</f>
        <v>10100100</v>
      </c>
      <c r="G16" s="8" t="str">
        <f>MID(C16,7,FIND(":",C16,1)-1)</f>
        <v>A4</v>
      </c>
      <c r="H16" s="8" t="str">
        <f>MID(F16,1,FIND("0",F16,1)-1)</f>
        <v>1</v>
      </c>
      <c r="I16" s="8" t="str">
        <f>MID(F16,2,FIND("0",F16,1)-1)</f>
        <v>0</v>
      </c>
      <c r="J16" s="8" t="str">
        <f>MID(F16,3,FIND("0",F16,1)-1)</f>
        <v>1</v>
      </c>
      <c r="K16" s="8" t="str">
        <f>MID(F16,4,FIND("0",F16,1)-1)</f>
        <v>0</v>
      </c>
      <c r="L16" s="8" t="str">
        <f>MID(F16,5,FIND("0",F16,1)-1)</f>
        <v>0</v>
      </c>
      <c r="M16" s="8" t="str">
        <f>MID(F16,6,FIND("0",F16,1)-1)</f>
        <v>1</v>
      </c>
      <c r="N16" s="8" t="str">
        <f>MID(F16,7,FIND("0",F16,1)-1)</f>
        <v>0</v>
      </c>
      <c r="O16" s="8" t="str">
        <f>MID(F16,8,FIND("0",F16,1)-1)</f>
        <v>0</v>
      </c>
      <c r="P16" t="str">
        <f>IF(J16="1",IF(O16="0","Brenner AUS"),"Brenner EIN")</f>
        <v>Brenner AUS</v>
      </c>
      <c r="Q16" t="str">
        <f>IF(L16="1","Mischer AUF",IF(K16="1","Mischer ZU","Mischer STOP"))</f>
        <v>Mischer STOP</v>
      </c>
    </row>
    <row r="17" spans="1:17" hidden="1" x14ac:dyDescent="0.25">
      <c r="A17" t="s">
        <v>28</v>
      </c>
      <c r="B17" t="s">
        <v>4</v>
      </c>
      <c r="C17" t="s">
        <v>5</v>
      </c>
      <c r="D17" t="s">
        <v>6</v>
      </c>
      <c r="E17" s="8">
        <v>1</v>
      </c>
      <c r="F17" s="10" t="s">
        <v>29</v>
      </c>
      <c r="G17" s="8" t="s">
        <v>8</v>
      </c>
      <c r="M17" s="8"/>
    </row>
    <row r="18" spans="1:17" x14ac:dyDescent="0.25">
      <c r="A18" t="s">
        <v>26</v>
      </c>
      <c r="B18" t="s">
        <v>1</v>
      </c>
      <c r="C18" s="3" t="s">
        <v>27</v>
      </c>
      <c r="D18" t="s">
        <v>390</v>
      </c>
      <c r="E18" s="8">
        <f>HEX2DEC(G18)</f>
        <v>44</v>
      </c>
      <c r="F18" s="10" t="str">
        <f>HEX2BIN(G18)</f>
        <v>101100</v>
      </c>
      <c r="G18" s="8" t="str">
        <f>MID(C18,7,FIND(":",C18,1)-1)</f>
        <v>2C</v>
      </c>
      <c r="M18" s="8"/>
    </row>
    <row r="19" spans="1:17" hidden="1" x14ac:dyDescent="0.25">
      <c r="A19" t="s">
        <v>31</v>
      </c>
      <c r="B19" t="s">
        <v>4</v>
      </c>
      <c r="C19" t="s">
        <v>12</v>
      </c>
      <c r="D19" t="s">
        <v>6</v>
      </c>
      <c r="E19" s="8">
        <v>1</v>
      </c>
      <c r="F19" s="10" t="s">
        <v>13</v>
      </c>
      <c r="G19" s="8" t="s">
        <v>8</v>
      </c>
      <c r="M19" s="8"/>
    </row>
    <row r="20" spans="1:17" x14ac:dyDescent="0.25">
      <c r="A20" s="1" t="s">
        <v>30</v>
      </c>
      <c r="B20" s="1" t="s">
        <v>1</v>
      </c>
      <c r="C20" s="1" t="s">
        <v>10</v>
      </c>
      <c r="D20" s="42" t="s">
        <v>3295</v>
      </c>
      <c r="E20" s="8">
        <f>HEX2DEC(G20)</f>
        <v>172</v>
      </c>
      <c r="F20" s="10" t="str">
        <f>HEX2BIN(G20)</f>
        <v>10101100</v>
      </c>
      <c r="G20" s="8" t="str">
        <f>MID(C20,7,FIND(":",C20,1)-1)</f>
        <v>AC</v>
      </c>
      <c r="H20" s="8" t="str">
        <f>MID(F20,1,FIND("0",F20,1)-1)</f>
        <v>1</v>
      </c>
      <c r="I20" s="8" t="str">
        <f>MID(F20,2,FIND("0",F20,1)-1)</f>
        <v>0</v>
      </c>
      <c r="J20" s="8" t="str">
        <f>MID(F20,3,FIND("0",F20,1)-1)</f>
        <v>1</v>
      </c>
      <c r="K20" s="8" t="str">
        <f>MID(F20,4,FIND("0",F20,1)-1)</f>
        <v>0</v>
      </c>
      <c r="L20" s="8" t="str">
        <f>MID(F20,5,FIND("0",F20,1)-1)</f>
        <v>1</v>
      </c>
      <c r="M20" s="8" t="str">
        <f>MID(F20,6,FIND("0",F20,1)-1)</f>
        <v>1</v>
      </c>
      <c r="N20" s="8" t="str">
        <f>MID(F20,7,FIND("0",F20,1)-1)</f>
        <v>0</v>
      </c>
      <c r="O20" s="8" t="str">
        <f>MID(F20,8,FIND("0",F20,1)-1)</f>
        <v>0</v>
      </c>
      <c r="P20" t="str">
        <f>IF(J20="1",IF(O20="0","Brenner AUS"),"Brenner EIN")</f>
        <v>Brenner AUS</v>
      </c>
      <c r="Q20" t="str">
        <f>IF(L20="1","Mischer AUF",IF(K20="1","Mischer ZU","Mischer STOP"))</f>
        <v>Mischer AUF</v>
      </c>
    </row>
    <row r="21" spans="1:17" hidden="1" x14ac:dyDescent="0.25">
      <c r="A21" t="s">
        <v>33</v>
      </c>
      <c r="B21" t="s">
        <v>4</v>
      </c>
      <c r="C21" t="s">
        <v>12</v>
      </c>
      <c r="D21" t="s">
        <v>6</v>
      </c>
      <c r="E21" s="8">
        <v>1</v>
      </c>
      <c r="F21" s="10" t="s">
        <v>17</v>
      </c>
      <c r="G21" s="8" t="s">
        <v>8</v>
      </c>
      <c r="M21" s="8"/>
    </row>
    <row r="22" spans="1:17" x14ac:dyDescent="0.25">
      <c r="A22" s="1" t="s">
        <v>32</v>
      </c>
      <c r="B22" s="1" t="s">
        <v>1</v>
      </c>
      <c r="C22" s="1" t="s">
        <v>15</v>
      </c>
      <c r="D22" s="42" t="s">
        <v>3295</v>
      </c>
      <c r="E22" s="8">
        <f>HEX2DEC(G22)</f>
        <v>164</v>
      </c>
      <c r="F22" s="10" t="str">
        <f>HEX2BIN(G22)</f>
        <v>10100100</v>
      </c>
      <c r="G22" s="8" t="str">
        <f>MID(C22,7,FIND(":",C22,1)-1)</f>
        <v>A4</v>
      </c>
      <c r="H22" s="8" t="str">
        <f>MID(F22,1,FIND("0",F22,1)-1)</f>
        <v>1</v>
      </c>
      <c r="I22" s="8" t="str">
        <f>MID(F22,2,FIND("0",F22,1)-1)</f>
        <v>0</v>
      </c>
      <c r="J22" s="8" t="str">
        <f>MID(F22,3,FIND("0",F22,1)-1)</f>
        <v>1</v>
      </c>
      <c r="K22" s="8" t="str">
        <f>MID(F22,4,FIND("0",F22,1)-1)</f>
        <v>0</v>
      </c>
      <c r="L22" s="8" t="str">
        <f>MID(F22,5,FIND("0",F22,1)-1)</f>
        <v>0</v>
      </c>
      <c r="M22" s="8" t="str">
        <f>MID(F22,6,FIND("0",F22,1)-1)</f>
        <v>1</v>
      </c>
      <c r="N22" s="8" t="str">
        <f>MID(F22,7,FIND("0",F22,1)-1)</f>
        <v>0</v>
      </c>
      <c r="O22" s="8" t="str">
        <f>MID(F22,8,FIND("0",F22,1)-1)</f>
        <v>0</v>
      </c>
      <c r="P22" t="str">
        <f>IF(J22="1",IF(O22="0","Brenner AUS"),"Brenner EIN")</f>
        <v>Brenner AUS</v>
      </c>
      <c r="Q22" t="str">
        <f>IF(L22="1","Mischer AUF",IF(K22="1","Mischer ZU","Mischer STOP"))</f>
        <v>Mischer STOP</v>
      </c>
    </row>
    <row r="23" spans="1:17" hidden="1" x14ac:dyDescent="0.25">
      <c r="A23" t="s">
        <v>35</v>
      </c>
      <c r="B23" t="s">
        <v>4</v>
      </c>
      <c r="C23" t="s">
        <v>12</v>
      </c>
      <c r="D23" t="s">
        <v>6</v>
      </c>
      <c r="E23" s="8">
        <v>1</v>
      </c>
      <c r="F23" s="10" t="s">
        <v>13</v>
      </c>
      <c r="G23" s="8" t="s">
        <v>8</v>
      </c>
      <c r="M23" s="8"/>
    </row>
    <row r="24" spans="1:17" x14ac:dyDescent="0.25">
      <c r="A24" s="1" t="s">
        <v>34</v>
      </c>
      <c r="B24" s="1" t="s">
        <v>1</v>
      </c>
      <c r="C24" s="1" t="s">
        <v>10</v>
      </c>
      <c r="D24" s="42" t="s">
        <v>3295</v>
      </c>
      <c r="E24" s="8">
        <f>HEX2DEC(G24)</f>
        <v>172</v>
      </c>
      <c r="F24" s="10" t="str">
        <f>HEX2BIN(G24)</f>
        <v>10101100</v>
      </c>
      <c r="G24" s="8" t="str">
        <f>MID(C24,7,FIND(":",C24,1)-1)</f>
        <v>AC</v>
      </c>
      <c r="H24" s="8" t="str">
        <f>MID(F24,1,FIND("0",F24,1)-1)</f>
        <v>1</v>
      </c>
      <c r="I24" s="8" t="str">
        <f>MID(F24,2,FIND("0",F24,1)-1)</f>
        <v>0</v>
      </c>
      <c r="J24" s="8" t="str">
        <f>MID(F24,3,FIND("0",F24,1)-1)</f>
        <v>1</v>
      </c>
      <c r="K24" s="8" t="str">
        <f>MID(F24,4,FIND("0",F24,1)-1)</f>
        <v>0</v>
      </c>
      <c r="L24" s="8" t="str">
        <f>MID(F24,5,FIND("0",F24,1)-1)</f>
        <v>1</v>
      </c>
      <c r="M24" s="8" t="str">
        <f>MID(F24,6,FIND("0",F24,1)-1)</f>
        <v>1</v>
      </c>
      <c r="N24" s="8" t="str">
        <f>MID(F24,7,FIND("0",F24,1)-1)</f>
        <v>0</v>
      </c>
      <c r="O24" s="8" t="str">
        <f>MID(F24,8,FIND("0",F24,1)-1)</f>
        <v>0</v>
      </c>
      <c r="P24" t="str">
        <f>IF(J24="1",IF(O24="0","Brenner AUS"),"Brenner EIN")</f>
        <v>Brenner AUS</v>
      </c>
      <c r="Q24" t="str">
        <f>IF(L24="1","Mischer AUF",IF(K24="1","Mischer ZU","Mischer STOP"))</f>
        <v>Mischer AUF</v>
      </c>
    </row>
    <row r="25" spans="1:17" hidden="1" x14ac:dyDescent="0.25">
      <c r="A25" t="s">
        <v>37</v>
      </c>
      <c r="B25" t="s">
        <v>4</v>
      </c>
      <c r="C25" t="s">
        <v>12</v>
      </c>
      <c r="D25" t="s">
        <v>6</v>
      </c>
      <c r="E25" s="8">
        <v>1</v>
      </c>
      <c r="F25" s="10" t="s">
        <v>17</v>
      </c>
      <c r="G25" s="8" t="s">
        <v>8</v>
      </c>
      <c r="M25" s="8"/>
    </row>
    <row r="26" spans="1:17" x14ac:dyDescent="0.25">
      <c r="A26" s="1" t="s">
        <v>36</v>
      </c>
      <c r="B26" s="1" t="s">
        <v>1</v>
      </c>
      <c r="C26" s="1" t="s">
        <v>15</v>
      </c>
      <c r="D26" s="42" t="s">
        <v>3295</v>
      </c>
      <c r="E26" s="8">
        <f>HEX2DEC(G26)</f>
        <v>164</v>
      </c>
      <c r="F26" s="10" t="str">
        <f>HEX2BIN(G26)</f>
        <v>10100100</v>
      </c>
      <c r="G26" s="8" t="str">
        <f>MID(C26,7,FIND(":",C26,1)-1)</f>
        <v>A4</v>
      </c>
      <c r="H26" s="8" t="str">
        <f>MID(F26,1,FIND("0",F26,1)-1)</f>
        <v>1</v>
      </c>
      <c r="I26" s="8" t="str">
        <f>MID(F26,2,FIND("0",F26,1)-1)</f>
        <v>0</v>
      </c>
      <c r="J26" s="8" t="str">
        <f>MID(F26,3,FIND("0",F26,1)-1)</f>
        <v>1</v>
      </c>
      <c r="K26" s="8" t="str">
        <f>MID(F26,4,FIND("0",F26,1)-1)</f>
        <v>0</v>
      </c>
      <c r="L26" s="8" t="str">
        <f>MID(F26,5,FIND("0",F26,1)-1)</f>
        <v>0</v>
      </c>
      <c r="M26" s="8" t="str">
        <f>MID(F26,6,FIND("0",F26,1)-1)</f>
        <v>1</v>
      </c>
      <c r="N26" s="8" t="str">
        <f>MID(F26,7,FIND("0",F26,1)-1)</f>
        <v>0</v>
      </c>
      <c r="O26" s="8" t="str">
        <f>MID(F26,8,FIND("0",F26,1)-1)</f>
        <v>0</v>
      </c>
      <c r="P26" t="str">
        <f>IF(J26="1",IF(O26="0","Brenner AUS"),"Brenner EIN")</f>
        <v>Brenner AUS</v>
      </c>
      <c r="Q26" t="str">
        <f>IF(L26="1","Mischer AUF",IF(K26="1","Mischer ZU","Mischer STOP"))</f>
        <v>Mischer STOP</v>
      </c>
    </row>
    <row r="27" spans="1:17" hidden="1" x14ac:dyDescent="0.25">
      <c r="A27" t="s">
        <v>39</v>
      </c>
      <c r="B27" t="s">
        <v>4</v>
      </c>
      <c r="C27" t="s">
        <v>12</v>
      </c>
      <c r="D27" t="s">
        <v>6</v>
      </c>
      <c r="E27" s="8">
        <v>1</v>
      </c>
      <c r="F27" s="10" t="s">
        <v>13</v>
      </c>
      <c r="G27" s="8" t="s">
        <v>8</v>
      </c>
      <c r="M27" s="8"/>
    </row>
    <row r="28" spans="1:17" x14ac:dyDescent="0.25">
      <c r="A28" s="1" t="s">
        <v>38</v>
      </c>
      <c r="B28" s="1" t="s">
        <v>1</v>
      </c>
      <c r="C28" s="1" t="s">
        <v>10</v>
      </c>
      <c r="D28" s="42" t="s">
        <v>3295</v>
      </c>
      <c r="E28" s="8">
        <f>HEX2DEC(G28)</f>
        <v>172</v>
      </c>
      <c r="F28" s="10" t="str">
        <f>HEX2BIN(G28)</f>
        <v>10101100</v>
      </c>
      <c r="G28" s="8" t="str">
        <f>MID(C28,7,FIND(":",C28,1)-1)</f>
        <v>AC</v>
      </c>
      <c r="H28" s="8" t="str">
        <f>MID(F28,1,FIND("0",F28,1)-1)</f>
        <v>1</v>
      </c>
      <c r="I28" s="8" t="str">
        <f>MID(F28,2,FIND("0",F28,1)-1)</f>
        <v>0</v>
      </c>
      <c r="J28" s="8" t="str">
        <f>MID(F28,3,FIND("0",F28,1)-1)</f>
        <v>1</v>
      </c>
      <c r="K28" s="8" t="str">
        <f>MID(F28,4,FIND("0",F28,1)-1)</f>
        <v>0</v>
      </c>
      <c r="L28" s="8" t="str">
        <f>MID(F28,5,FIND("0",F28,1)-1)</f>
        <v>1</v>
      </c>
      <c r="M28" s="8" t="str">
        <f>MID(F28,6,FIND("0",F28,1)-1)</f>
        <v>1</v>
      </c>
      <c r="N28" s="8" t="str">
        <f>MID(F28,7,FIND("0",F28,1)-1)</f>
        <v>0</v>
      </c>
      <c r="O28" s="8" t="str">
        <f>MID(F28,8,FIND("0",F28,1)-1)</f>
        <v>0</v>
      </c>
      <c r="P28" t="str">
        <f>IF(J28="1",IF(O28="0","Brenner AUS"),"Brenner EIN")</f>
        <v>Brenner AUS</v>
      </c>
      <c r="Q28" t="str">
        <f>IF(L28="1","Mischer AUF",IF(K28="1","Mischer ZU","Mischer STOP"))</f>
        <v>Mischer AUF</v>
      </c>
    </row>
    <row r="29" spans="1:17" hidden="1" x14ac:dyDescent="0.25">
      <c r="A29" t="s">
        <v>41</v>
      </c>
      <c r="B29" t="s">
        <v>4</v>
      </c>
      <c r="C29" t="s">
        <v>12</v>
      </c>
      <c r="D29" t="s">
        <v>6</v>
      </c>
      <c r="E29" s="8">
        <v>1</v>
      </c>
      <c r="F29" s="10" t="s">
        <v>17</v>
      </c>
      <c r="G29" s="8" t="s">
        <v>8</v>
      </c>
      <c r="M29" s="8"/>
    </row>
    <row r="30" spans="1:17" x14ac:dyDescent="0.25">
      <c r="A30" s="1" t="s">
        <v>40</v>
      </c>
      <c r="B30" s="1" t="s">
        <v>1</v>
      </c>
      <c r="C30" s="1" t="s">
        <v>15</v>
      </c>
      <c r="D30" s="42" t="s">
        <v>3295</v>
      </c>
      <c r="E30" s="8">
        <f>HEX2DEC(G30)</f>
        <v>164</v>
      </c>
      <c r="F30" s="10" t="str">
        <f>HEX2BIN(G30)</f>
        <v>10100100</v>
      </c>
      <c r="G30" s="8" t="str">
        <f>MID(C30,7,FIND(":",C30,1)-1)</f>
        <v>A4</v>
      </c>
      <c r="H30" s="8" t="str">
        <f>MID(F30,1,FIND("0",F30,1)-1)</f>
        <v>1</v>
      </c>
      <c r="I30" s="8" t="str">
        <f>MID(F30,2,FIND("0",F30,1)-1)</f>
        <v>0</v>
      </c>
      <c r="J30" s="8" t="str">
        <f>MID(F30,3,FIND("0",F30,1)-1)</f>
        <v>1</v>
      </c>
      <c r="K30" s="8" t="str">
        <f>MID(F30,4,FIND("0",F30,1)-1)</f>
        <v>0</v>
      </c>
      <c r="L30" s="8" t="str">
        <f>MID(F30,5,FIND("0",F30,1)-1)</f>
        <v>0</v>
      </c>
      <c r="M30" s="8" t="str">
        <f>MID(F30,6,FIND("0",F30,1)-1)</f>
        <v>1</v>
      </c>
      <c r="N30" s="8" t="str">
        <f>MID(F30,7,FIND("0",F30,1)-1)</f>
        <v>0</v>
      </c>
      <c r="O30" s="8" t="str">
        <f>MID(F30,8,FIND("0",F30,1)-1)</f>
        <v>0</v>
      </c>
      <c r="P30" t="str">
        <f>IF(J30="1",IF(O30="0","Brenner AUS"),"Brenner EIN")</f>
        <v>Brenner AUS</v>
      </c>
      <c r="Q30" t="str">
        <f>IF(L30="1","Mischer AUF",IF(K30="1","Mischer ZU","Mischer STOP"))</f>
        <v>Mischer STOP</v>
      </c>
    </row>
    <row r="31" spans="1:17" hidden="1" x14ac:dyDescent="0.25">
      <c r="A31" t="s">
        <v>44</v>
      </c>
      <c r="B31" t="s">
        <v>4</v>
      </c>
      <c r="C31" t="s">
        <v>12</v>
      </c>
      <c r="D31" t="s">
        <v>6</v>
      </c>
      <c r="E31" s="8">
        <v>1</v>
      </c>
      <c r="F31" s="10" t="s">
        <v>45</v>
      </c>
      <c r="G31" s="8" t="s">
        <v>8</v>
      </c>
      <c r="M31" s="8"/>
    </row>
    <row r="32" spans="1:17" x14ac:dyDescent="0.25">
      <c r="A32" s="1" t="s">
        <v>42</v>
      </c>
      <c r="B32" s="1" t="s">
        <v>1</v>
      </c>
      <c r="C32" s="1" t="s">
        <v>43</v>
      </c>
      <c r="D32" s="42" t="s">
        <v>3295</v>
      </c>
      <c r="E32" s="8">
        <f>HEX2DEC(G32)</f>
        <v>133</v>
      </c>
      <c r="F32" s="10" t="str">
        <f>HEX2BIN(G32)</f>
        <v>10000101</v>
      </c>
      <c r="G32" s="8" t="str">
        <f>MID(C32,7,FIND(":",C32,1)-1)</f>
        <v>85</v>
      </c>
      <c r="H32" s="8" t="str">
        <f>MID(F32,1,FIND("0",F32,1)-1)</f>
        <v>1</v>
      </c>
      <c r="I32" s="8" t="str">
        <f>MID(F32,2,FIND("0",F32,1)-1)</f>
        <v>0</v>
      </c>
      <c r="J32" s="8" t="str">
        <f>MID(F32,3,FIND("0",F32,1)-1)</f>
        <v>0</v>
      </c>
      <c r="K32" s="8" t="str">
        <f>MID(F32,4,FIND("0",F32,1)-1)</f>
        <v>0</v>
      </c>
      <c r="L32" s="8" t="str">
        <f>MID(F32,5,FIND("0",F32,1)-1)</f>
        <v>0</v>
      </c>
      <c r="M32" s="8" t="str">
        <f>MID(F32,6,FIND("0",F32,1)-1)</f>
        <v>1</v>
      </c>
      <c r="N32" s="8" t="str">
        <f>MID(F32,7,FIND("0",F32,1)-1)</f>
        <v>0</v>
      </c>
      <c r="O32" s="8" t="str">
        <f>MID(F32,8,FIND("0",F32,1)-1)</f>
        <v>1</v>
      </c>
      <c r="P32" t="str">
        <f>IF(J32="1",IF(O32="0","Brenner AUS"),"Brenner EIN")</f>
        <v>Brenner EIN</v>
      </c>
      <c r="Q32" t="str">
        <f>IF(L32="1","Mischer AUF",IF(K32="1","Mischer ZU","Mischer STOP"))</f>
        <v>Mischer STOP</v>
      </c>
    </row>
    <row r="33" spans="1:17" hidden="1" x14ac:dyDescent="0.25">
      <c r="A33" t="s">
        <v>48</v>
      </c>
      <c r="B33" t="s">
        <v>4</v>
      </c>
      <c r="C33" t="s">
        <v>5</v>
      </c>
      <c r="D33" t="s">
        <v>6</v>
      </c>
      <c r="E33" s="8">
        <v>1</v>
      </c>
      <c r="F33" s="10" t="s">
        <v>49</v>
      </c>
      <c r="G33" s="8" t="s">
        <v>8</v>
      </c>
      <c r="M33" s="8"/>
    </row>
    <row r="34" spans="1:17" x14ac:dyDescent="0.25">
      <c r="A34" t="s">
        <v>46</v>
      </c>
      <c r="B34" t="s">
        <v>1</v>
      </c>
      <c r="C34" s="3" t="s">
        <v>47</v>
      </c>
      <c r="D34" t="s">
        <v>390</v>
      </c>
      <c r="E34" s="8">
        <f>HEX2DEC(G34)</f>
        <v>43</v>
      </c>
      <c r="F34" s="10" t="str">
        <f>HEX2BIN(G34)</f>
        <v>101011</v>
      </c>
      <c r="G34" s="8" t="str">
        <f>MID(C34,7,FIND(":",C34,1)-1)</f>
        <v>2B</v>
      </c>
      <c r="M34" s="8"/>
    </row>
    <row r="35" spans="1:17" hidden="1" x14ac:dyDescent="0.25">
      <c r="A35" t="s">
        <v>52</v>
      </c>
      <c r="B35" t="s">
        <v>4</v>
      </c>
      <c r="C35" t="s">
        <v>12</v>
      </c>
      <c r="D35" t="s">
        <v>6</v>
      </c>
      <c r="E35" s="8">
        <v>1</v>
      </c>
      <c r="F35" s="10" t="s">
        <v>53</v>
      </c>
      <c r="G35" s="8" t="s">
        <v>8</v>
      </c>
      <c r="M35" s="8"/>
    </row>
    <row r="36" spans="1:17" x14ac:dyDescent="0.25">
      <c r="A36" s="1" t="s">
        <v>50</v>
      </c>
      <c r="B36" s="1" t="s">
        <v>1</v>
      </c>
      <c r="C36" s="1" t="s">
        <v>51</v>
      </c>
      <c r="D36" s="42" t="s">
        <v>3295</v>
      </c>
      <c r="E36" s="8">
        <f>HEX2DEC(G36)</f>
        <v>141</v>
      </c>
      <c r="F36" s="10" t="str">
        <f>HEX2BIN(G36)</f>
        <v>10001101</v>
      </c>
      <c r="G36" s="8" t="str">
        <f>MID(C36,7,FIND(":",C36,1)-1)</f>
        <v>8D</v>
      </c>
      <c r="H36" s="8" t="str">
        <f>MID(F36,1,FIND("0",F36,1)-1)</f>
        <v>1</v>
      </c>
      <c r="I36" s="8" t="str">
        <f>MID(F36,2,FIND("0",F36,1)-1)</f>
        <v>0</v>
      </c>
      <c r="J36" s="8" t="str">
        <f>MID(F36,3,FIND("0",F36,1)-1)</f>
        <v>0</v>
      </c>
      <c r="K36" s="8" t="str">
        <f>MID(F36,4,FIND("0",F36,1)-1)</f>
        <v>0</v>
      </c>
      <c r="L36" s="8" t="str">
        <f>MID(F36,5,FIND("0",F36,1)-1)</f>
        <v>1</v>
      </c>
      <c r="M36" s="8" t="str">
        <f>MID(F36,6,FIND("0",F36,1)-1)</f>
        <v>1</v>
      </c>
      <c r="N36" s="8" t="str">
        <f>MID(F36,7,FIND("0",F36,1)-1)</f>
        <v>0</v>
      </c>
      <c r="O36" s="8" t="str">
        <f>MID(F36,8,FIND("0",F36,1)-1)</f>
        <v>1</v>
      </c>
      <c r="P36" t="str">
        <f>IF(J36="1",IF(O36="0","Brenner AUS"),"Brenner EIN")</f>
        <v>Brenner EIN</v>
      </c>
      <c r="Q36" t="str">
        <f>IF(L36="1","Mischer AUF",IF(K36="1","Mischer ZU","Mischer STOP"))</f>
        <v>Mischer AUF</v>
      </c>
    </row>
    <row r="37" spans="1:17" hidden="1" x14ac:dyDescent="0.25">
      <c r="A37" t="s">
        <v>55</v>
      </c>
      <c r="B37" t="s">
        <v>4</v>
      </c>
      <c r="C37" t="s">
        <v>12</v>
      </c>
      <c r="D37" t="s">
        <v>6</v>
      </c>
      <c r="E37" s="8">
        <v>1</v>
      </c>
      <c r="F37" s="10" t="s">
        <v>45</v>
      </c>
      <c r="G37" s="8" t="s">
        <v>8</v>
      </c>
      <c r="M37" s="8"/>
    </row>
    <row r="38" spans="1:17" x14ac:dyDescent="0.25">
      <c r="A38" s="1" t="s">
        <v>54</v>
      </c>
      <c r="B38" s="1" t="s">
        <v>1</v>
      </c>
      <c r="C38" s="1" t="s">
        <v>43</v>
      </c>
      <c r="D38" s="42" t="s">
        <v>3295</v>
      </c>
      <c r="E38" s="8">
        <f>HEX2DEC(G38)</f>
        <v>133</v>
      </c>
      <c r="F38" s="10" t="str">
        <f>HEX2BIN(G38)</f>
        <v>10000101</v>
      </c>
      <c r="G38" s="8" t="str">
        <f>MID(C38,7,FIND(":",C38,1)-1)</f>
        <v>85</v>
      </c>
      <c r="H38" s="8" t="str">
        <f>MID(F38,1,FIND("0",F38,1)-1)</f>
        <v>1</v>
      </c>
      <c r="I38" s="8" t="str">
        <f>MID(F38,2,FIND("0",F38,1)-1)</f>
        <v>0</v>
      </c>
      <c r="J38" s="8" t="str">
        <f>MID(F38,3,FIND("0",F38,1)-1)</f>
        <v>0</v>
      </c>
      <c r="K38" s="8" t="str">
        <f>MID(F38,4,FIND("0",F38,1)-1)</f>
        <v>0</v>
      </c>
      <c r="L38" s="8" t="str">
        <f>MID(F38,5,FIND("0",F38,1)-1)</f>
        <v>0</v>
      </c>
      <c r="M38" s="8" t="str">
        <f>MID(F38,6,FIND("0",F38,1)-1)</f>
        <v>1</v>
      </c>
      <c r="N38" s="8" t="str">
        <f>MID(F38,7,FIND("0",F38,1)-1)</f>
        <v>0</v>
      </c>
      <c r="O38" s="8" t="str">
        <f>MID(F38,8,FIND("0",F38,1)-1)</f>
        <v>1</v>
      </c>
      <c r="P38" t="str">
        <f>IF(J38="1",IF(O38="0","Brenner AUS"),"Brenner EIN")</f>
        <v>Brenner EIN</v>
      </c>
      <c r="Q38" t="str">
        <f>IF(L38="1","Mischer AUF",IF(K38="1","Mischer ZU","Mischer STOP"))</f>
        <v>Mischer STOP</v>
      </c>
    </row>
    <row r="39" spans="1:17" hidden="1" x14ac:dyDescent="0.25">
      <c r="A39" t="s">
        <v>57</v>
      </c>
      <c r="B39" t="s">
        <v>4</v>
      </c>
      <c r="C39" t="s">
        <v>12</v>
      </c>
      <c r="D39" t="s">
        <v>6</v>
      </c>
      <c r="E39" s="8">
        <v>1</v>
      </c>
      <c r="F39" s="10" t="s">
        <v>53</v>
      </c>
      <c r="G39" s="8" t="s">
        <v>8</v>
      </c>
      <c r="M39" s="8"/>
    </row>
    <row r="40" spans="1:17" x14ac:dyDescent="0.25">
      <c r="A40" s="1" t="s">
        <v>56</v>
      </c>
      <c r="B40" s="1" t="s">
        <v>1</v>
      </c>
      <c r="C40" s="1" t="s">
        <v>51</v>
      </c>
      <c r="D40" s="42" t="s">
        <v>3295</v>
      </c>
      <c r="E40" s="8">
        <f>HEX2DEC(G40)</f>
        <v>141</v>
      </c>
      <c r="F40" s="10" t="str">
        <f>HEX2BIN(G40)</f>
        <v>10001101</v>
      </c>
      <c r="G40" s="8" t="str">
        <f>MID(C40,7,FIND(":",C40,1)-1)</f>
        <v>8D</v>
      </c>
      <c r="H40" s="8" t="str">
        <f>MID(F40,1,FIND("0",F40,1)-1)</f>
        <v>1</v>
      </c>
      <c r="I40" s="8" t="str">
        <f>MID(F40,2,FIND("0",F40,1)-1)</f>
        <v>0</v>
      </c>
      <c r="J40" s="8" t="str">
        <f>MID(F40,3,FIND("0",F40,1)-1)</f>
        <v>0</v>
      </c>
      <c r="K40" s="8" t="str">
        <f>MID(F40,4,FIND("0",F40,1)-1)</f>
        <v>0</v>
      </c>
      <c r="L40" s="8" t="str">
        <f>MID(F40,5,FIND("0",F40,1)-1)</f>
        <v>1</v>
      </c>
      <c r="M40" s="8" t="str">
        <f>MID(F40,6,FIND("0",F40,1)-1)</f>
        <v>1</v>
      </c>
      <c r="N40" s="8" t="str">
        <f>MID(F40,7,FIND("0",F40,1)-1)</f>
        <v>0</v>
      </c>
      <c r="O40" s="8" t="str">
        <f>MID(F40,8,FIND("0",F40,1)-1)</f>
        <v>1</v>
      </c>
      <c r="P40" t="str">
        <f>IF(J40="1",IF(O40="0","Brenner AUS"),"Brenner EIN")</f>
        <v>Brenner EIN</v>
      </c>
      <c r="Q40" t="str">
        <f>IF(L40="1","Mischer AUF",IF(K40="1","Mischer ZU","Mischer STOP"))</f>
        <v>Mischer AUF</v>
      </c>
    </row>
    <row r="41" spans="1:17" hidden="1" x14ac:dyDescent="0.25">
      <c r="A41" t="s">
        <v>59</v>
      </c>
      <c r="B41" t="s">
        <v>4</v>
      </c>
      <c r="C41" t="s">
        <v>12</v>
      </c>
      <c r="D41" t="s">
        <v>6</v>
      </c>
      <c r="E41" s="8">
        <v>1</v>
      </c>
      <c r="F41" s="10" t="s">
        <v>45</v>
      </c>
      <c r="G41" s="8" t="s">
        <v>8</v>
      </c>
      <c r="M41" s="8"/>
    </row>
    <row r="42" spans="1:17" x14ac:dyDescent="0.25">
      <c r="A42" s="1" t="s">
        <v>58</v>
      </c>
      <c r="B42" s="1" t="s">
        <v>1</v>
      </c>
      <c r="C42" s="1" t="s">
        <v>43</v>
      </c>
      <c r="D42" s="42" t="s">
        <v>3295</v>
      </c>
      <c r="E42" s="8">
        <f>HEX2DEC(G42)</f>
        <v>133</v>
      </c>
      <c r="F42" s="10" t="str">
        <f>HEX2BIN(G42)</f>
        <v>10000101</v>
      </c>
      <c r="G42" s="8" t="str">
        <f>MID(C42,7,FIND(":",C42,1)-1)</f>
        <v>85</v>
      </c>
      <c r="H42" s="8" t="str">
        <f>MID(F42,1,FIND("0",F42,1)-1)</f>
        <v>1</v>
      </c>
      <c r="I42" s="8" t="str">
        <f>MID(F42,2,FIND("0",F42,1)-1)</f>
        <v>0</v>
      </c>
      <c r="J42" s="8" t="str">
        <f>MID(F42,3,FIND("0",F42,1)-1)</f>
        <v>0</v>
      </c>
      <c r="K42" s="8" t="str">
        <f>MID(F42,4,FIND("0",F42,1)-1)</f>
        <v>0</v>
      </c>
      <c r="L42" s="8" t="str">
        <f>MID(F42,5,FIND("0",F42,1)-1)</f>
        <v>0</v>
      </c>
      <c r="M42" s="8" t="str">
        <f>MID(F42,6,FIND("0",F42,1)-1)</f>
        <v>1</v>
      </c>
      <c r="N42" s="8" t="str">
        <f>MID(F42,7,FIND("0",F42,1)-1)</f>
        <v>0</v>
      </c>
      <c r="O42" s="8" t="str">
        <f>MID(F42,8,FIND("0",F42,1)-1)</f>
        <v>1</v>
      </c>
      <c r="P42" t="str">
        <f>IF(J42="1",IF(O42="0","Brenner AUS"),"Brenner EIN")</f>
        <v>Brenner EIN</v>
      </c>
      <c r="Q42" t="str">
        <f>IF(L42="1","Mischer AUF",IF(K42="1","Mischer ZU","Mischer STOP"))</f>
        <v>Mischer STOP</v>
      </c>
    </row>
    <row r="43" spans="1:17" hidden="1" x14ac:dyDescent="0.25">
      <c r="A43" t="s">
        <v>62</v>
      </c>
      <c r="B43" t="s">
        <v>4</v>
      </c>
      <c r="C43" t="s">
        <v>5</v>
      </c>
      <c r="D43" t="s">
        <v>6</v>
      </c>
      <c r="E43" s="8">
        <v>1</v>
      </c>
      <c r="F43" s="10" t="s">
        <v>63</v>
      </c>
      <c r="G43" s="8" t="s">
        <v>8</v>
      </c>
      <c r="M43" s="8"/>
    </row>
    <row r="44" spans="1:17" x14ac:dyDescent="0.25">
      <c r="A44" t="s">
        <v>60</v>
      </c>
      <c r="B44" t="s">
        <v>1</v>
      </c>
      <c r="C44" s="3" t="s">
        <v>61</v>
      </c>
      <c r="D44" t="s">
        <v>390</v>
      </c>
      <c r="E44" s="8">
        <f>HEX2DEC(G44)</f>
        <v>42</v>
      </c>
      <c r="F44" s="10" t="str">
        <f>HEX2BIN(G44)</f>
        <v>101010</v>
      </c>
      <c r="G44" s="8" t="str">
        <f>MID(C44,7,FIND(":",C44,1)-1)</f>
        <v>2A</v>
      </c>
      <c r="M44" s="8"/>
    </row>
    <row r="45" spans="1:17" hidden="1" x14ac:dyDescent="0.25">
      <c r="A45" t="s">
        <v>65</v>
      </c>
      <c r="B45" t="s">
        <v>4</v>
      </c>
      <c r="C45" t="s">
        <v>12</v>
      </c>
      <c r="D45" t="s">
        <v>6</v>
      </c>
      <c r="E45" s="8">
        <v>1</v>
      </c>
      <c r="F45" s="10" t="s">
        <v>53</v>
      </c>
      <c r="G45" s="8" t="s">
        <v>8</v>
      </c>
      <c r="M45" s="8"/>
    </row>
    <row r="46" spans="1:17" x14ac:dyDescent="0.25">
      <c r="A46" s="1" t="s">
        <v>64</v>
      </c>
      <c r="B46" s="1" t="s">
        <v>1</v>
      </c>
      <c r="C46" s="1" t="s">
        <v>51</v>
      </c>
      <c r="D46" s="42" t="s">
        <v>3295</v>
      </c>
      <c r="E46" s="8">
        <f>HEX2DEC(G46)</f>
        <v>141</v>
      </c>
      <c r="F46" s="10" t="str">
        <f>HEX2BIN(G46)</f>
        <v>10001101</v>
      </c>
      <c r="G46" s="8" t="str">
        <f>MID(C46,7,FIND(":",C46,1)-1)</f>
        <v>8D</v>
      </c>
      <c r="H46" s="8" t="str">
        <f>MID(F46,1,FIND("0",F46,1)-1)</f>
        <v>1</v>
      </c>
      <c r="I46" s="8" t="str">
        <f>MID(F46,2,FIND("0",F46,1)-1)</f>
        <v>0</v>
      </c>
      <c r="J46" s="8" t="str">
        <f>MID(F46,3,FIND("0",F46,1)-1)</f>
        <v>0</v>
      </c>
      <c r="K46" s="8" t="str">
        <f>MID(F46,4,FIND("0",F46,1)-1)</f>
        <v>0</v>
      </c>
      <c r="L46" s="8" t="str">
        <f>MID(F46,5,FIND("0",F46,1)-1)</f>
        <v>1</v>
      </c>
      <c r="M46" s="8" t="str">
        <f>MID(F46,6,FIND("0",F46,1)-1)</f>
        <v>1</v>
      </c>
      <c r="N46" s="8" t="str">
        <f>MID(F46,7,FIND("0",F46,1)-1)</f>
        <v>0</v>
      </c>
      <c r="O46" s="8" t="str">
        <f>MID(F46,8,FIND("0",F46,1)-1)</f>
        <v>1</v>
      </c>
      <c r="P46" t="str">
        <f>IF(J46="1",IF(O46="0","Brenner AUS"),"Brenner EIN")</f>
        <v>Brenner EIN</v>
      </c>
      <c r="Q46" t="str">
        <f>IF(L46="1","Mischer AUF",IF(K46="1","Mischer ZU","Mischer STOP"))</f>
        <v>Mischer AUF</v>
      </c>
    </row>
    <row r="47" spans="1:17" hidden="1" x14ac:dyDescent="0.25">
      <c r="A47" t="s">
        <v>67</v>
      </c>
      <c r="B47" t="s">
        <v>4</v>
      </c>
      <c r="C47" t="s">
        <v>12</v>
      </c>
      <c r="D47" t="s">
        <v>6</v>
      </c>
      <c r="E47" s="8">
        <v>1</v>
      </c>
      <c r="F47" s="10" t="s">
        <v>45</v>
      </c>
      <c r="G47" s="8" t="s">
        <v>8</v>
      </c>
      <c r="M47" s="8"/>
    </row>
    <row r="48" spans="1:17" x14ac:dyDescent="0.25">
      <c r="A48" s="1" t="s">
        <v>66</v>
      </c>
      <c r="B48" s="1" t="s">
        <v>1</v>
      </c>
      <c r="C48" s="1" t="s">
        <v>43</v>
      </c>
      <c r="D48" s="42" t="s">
        <v>3295</v>
      </c>
      <c r="E48" s="8">
        <f>HEX2DEC(G48)</f>
        <v>133</v>
      </c>
      <c r="F48" s="10" t="str">
        <f>HEX2BIN(G48)</f>
        <v>10000101</v>
      </c>
      <c r="G48" s="8" t="str">
        <f>MID(C48,7,FIND(":",C48,1)-1)</f>
        <v>85</v>
      </c>
      <c r="H48" s="8" t="str">
        <f>MID(F48,1,FIND("0",F48,1)-1)</f>
        <v>1</v>
      </c>
      <c r="I48" s="8" t="str">
        <f>MID(F48,2,FIND("0",F48,1)-1)</f>
        <v>0</v>
      </c>
      <c r="J48" s="8" t="str">
        <f>MID(F48,3,FIND("0",F48,1)-1)</f>
        <v>0</v>
      </c>
      <c r="K48" s="8" t="str">
        <f>MID(F48,4,FIND("0",F48,1)-1)</f>
        <v>0</v>
      </c>
      <c r="L48" s="8" t="str">
        <f>MID(F48,5,FIND("0",F48,1)-1)</f>
        <v>0</v>
      </c>
      <c r="M48" s="8" t="str">
        <f>MID(F48,6,FIND("0",F48,1)-1)</f>
        <v>1</v>
      </c>
      <c r="N48" s="8" t="str">
        <f>MID(F48,7,FIND("0",F48,1)-1)</f>
        <v>0</v>
      </c>
      <c r="O48" s="8" t="str">
        <f>MID(F48,8,FIND("0",F48,1)-1)</f>
        <v>1</v>
      </c>
      <c r="P48" t="str">
        <f>IF(J48="1",IF(O48="0","Brenner AUS"),"Brenner EIN")</f>
        <v>Brenner EIN</v>
      </c>
      <c r="Q48" t="str">
        <f>IF(L48="1","Mischer AUF",IF(K48="1","Mischer ZU","Mischer STOP"))</f>
        <v>Mischer STOP</v>
      </c>
    </row>
    <row r="49" spans="1:17" hidden="1" x14ac:dyDescent="0.25">
      <c r="A49" t="s">
        <v>70</v>
      </c>
      <c r="B49" t="s">
        <v>4</v>
      </c>
      <c r="C49" t="s">
        <v>71</v>
      </c>
      <c r="D49" t="s">
        <v>6</v>
      </c>
      <c r="E49" s="8">
        <v>1</v>
      </c>
      <c r="F49" s="10" t="s">
        <v>72</v>
      </c>
      <c r="G49" s="8" t="s">
        <v>8</v>
      </c>
      <c r="M49" s="8"/>
    </row>
    <row r="50" spans="1:17" x14ac:dyDescent="0.25">
      <c r="A50" t="s">
        <v>68</v>
      </c>
      <c r="B50" t="s">
        <v>1</v>
      </c>
      <c r="C50" s="2" t="s">
        <v>69</v>
      </c>
      <c r="D50" t="s">
        <v>2670</v>
      </c>
      <c r="E50" s="8">
        <f>HEX2DEC(G50)</f>
        <v>2</v>
      </c>
      <c r="F50" s="10" t="str">
        <f>HEX2BIN(G50)</f>
        <v>10</v>
      </c>
      <c r="G50" s="8" t="str">
        <f>MID(C50,7,FIND(":",C50,1)-1)</f>
        <v>02</v>
      </c>
      <c r="M50" s="8"/>
    </row>
    <row r="51" spans="1:17" hidden="1" x14ac:dyDescent="0.25">
      <c r="A51" t="s">
        <v>74</v>
      </c>
      <c r="B51" t="s">
        <v>4</v>
      </c>
      <c r="C51" t="s">
        <v>12</v>
      </c>
      <c r="D51" t="s">
        <v>6</v>
      </c>
      <c r="E51" s="8">
        <v>1</v>
      </c>
      <c r="F51" s="10" t="s">
        <v>53</v>
      </c>
      <c r="G51" s="8" t="s">
        <v>8</v>
      </c>
      <c r="M51" s="8"/>
    </row>
    <row r="52" spans="1:17" x14ac:dyDescent="0.25">
      <c r="A52" s="1" t="s">
        <v>73</v>
      </c>
      <c r="B52" s="1" t="s">
        <v>1</v>
      </c>
      <c r="C52" s="1" t="s">
        <v>51</v>
      </c>
      <c r="D52" s="42" t="s">
        <v>3295</v>
      </c>
      <c r="E52" s="8">
        <f>HEX2DEC(G52)</f>
        <v>141</v>
      </c>
      <c r="F52" s="10" t="str">
        <f>HEX2BIN(G52)</f>
        <v>10001101</v>
      </c>
      <c r="G52" s="8" t="str">
        <f>MID(C52,7,FIND(":",C52,1)-1)</f>
        <v>8D</v>
      </c>
      <c r="H52" s="8" t="str">
        <f>MID(F52,1,FIND("0",F52,1)-1)</f>
        <v>1</v>
      </c>
      <c r="I52" s="8" t="str">
        <f>MID(F52,2,FIND("0",F52,1)-1)</f>
        <v>0</v>
      </c>
      <c r="J52" s="8" t="str">
        <f>MID(F52,3,FIND("0",F52,1)-1)</f>
        <v>0</v>
      </c>
      <c r="K52" s="8" t="str">
        <f>MID(F52,4,FIND("0",F52,1)-1)</f>
        <v>0</v>
      </c>
      <c r="L52" s="8" t="str">
        <f>MID(F52,5,FIND("0",F52,1)-1)</f>
        <v>1</v>
      </c>
      <c r="M52" s="8" t="str">
        <f>MID(F52,6,FIND("0",F52,1)-1)</f>
        <v>1</v>
      </c>
      <c r="N52" s="8" t="str">
        <f>MID(F52,7,FIND("0",F52,1)-1)</f>
        <v>0</v>
      </c>
      <c r="O52" s="8" t="str">
        <f>MID(F52,8,FIND("0",F52,1)-1)</f>
        <v>1</v>
      </c>
      <c r="P52" t="str">
        <f>IF(J52="1",IF(O52="0","Brenner AUS"),"Brenner EIN")</f>
        <v>Brenner EIN</v>
      </c>
      <c r="Q52" t="str">
        <f>IF(L52="1","Mischer AUF",IF(K52="1","Mischer ZU","Mischer STOP"))</f>
        <v>Mischer AUF</v>
      </c>
    </row>
    <row r="53" spans="1:17" hidden="1" x14ac:dyDescent="0.25">
      <c r="A53" t="s">
        <v>76</v>
      </c>
      <c r="B53" t="s">
        <v>4</v>
      </c>
      <c r="C53" t="s">
        <v>12</v>
      </c>
      <c r="D53" t="s">
        <v>6</v>
      </c>
      <c r="E53" s="8">
        <v>1</v>
      </c>
      <c r="F53" s="10" t="s">
        <v>45</v>
      </c>
      <c r="G53" s="8" t="s">
        <v>8</v>
      </c>
      <c r="M53" s="8"/>
    </row>
    <row r="54" spans="1:17" x14ac:dyDescent="0.25">
      <c r="A54" s="1" t="s">
        <v>75</v>
      </c>
      <c r="B54" s="1" t="s">
        <v>1</v>
      </c>
      <c r="C54" s="1" t="s">
        <v>43</v>
      </c>
      <c r="D54" s="42" t="s">
        <v>3295</v>
      </c>
      <c r="E54" s="8">
        <f>HEX2DEC(G54)</f>
        <v>133</v>
      </c>
      <c r="F54" s="10" t="str">
        <f>HEX2BIN(G54)</f>
        <v>10000101</v>
      </c>
      <c r="G54" s="8" t="str">
        <f>MID(C54,7,FIND(":",C54,1)-1)</f>
        <v>85</v>
      </c>
      <c r="H54" s="8" t="str">
        <f>MID(F54,1,FIND("0",F54,1)-1)</f>
        <v>1</v>
      </c>
      <c r="I54" s="8" t="str">
        <f>MID(F54,2,FIND("0",F54,1)-1)</f>
        <v>0</v>
      </c>
      <c r="J54" s="8" t="str">
        <f>MID(F54,3,FIND("0",F54,1)-1)</f>
        <v>0</v>
      </c>
      <c r="K54" s="8" t="str">
        <f>MID(F54,4,FIND("0",F54,1)-1)</f>
        <v>0</v>
      </c>
      <c r="L54" s="8" t="str">
        <f>MID(F54,5,FIND("0",F54,1)-1)</f>
        <v>0</v>
      </c>
      <c r="M54" s="8" t="str">
        <f>MID(F54,6,FIND("0",F54,1)-1)</f>
        <v>1</v>
      </c>
      <c r="N54" s="8" t="str">
        <f>MID(F54,7,FIND("0",F54,1)-1)</f>
        <v>0</v>
      </c>
      <c r="O54" s="8" t="str">
        <f>MID(F54,8,FIND("0",F54,1)-1)</f>
        <v>1</v>
      </c>
      <c r="P54" t="str">
        <f>IF(J54="1",IF(O54="0","Brenner AUS"),"Brenner EIN")</f>
        <v>Brenner EIN</v>
      </c>
      <c r="Q54" t="str">
        <f>IF(L54="1","Mischer AUF",IF(K54="1","Mischer ZU","Mischer STOP"))</f>
        <v>Mischer STOP</v>
      </c>
    </row>
    <row r="55" spans="1:17" hidden="1" x14ac:dyDescent="0.25">
      <c r="A55" t="s">
        <v>78</v>
      </c>
      <c r="B55" t="s">
        <v>4</v>
      </c>
      <c r="C55" t="s">
        <v>12</v>
      </c>
      <c r="D55" t="s">
        <v>6</v>
      </c>
      <c r="E55" s="8">
        <v>1</v>
      </c>
      <c r="F55" s="10" t="s">
        <v>53</v>
      </c>
      <c r="G55" s="8" t="s">
        <v>8</v>
      </c>
      <c r="M55" s="8"/>
    </row>
    <row r="56" spans="1:17" x14ac:dyDescent="0.25">
      <c r="A56" s="1" t="s">
        <v>77</v>
      </c>
      <c r="B56" s="1" t="s">
        <v>1</v>
      </c>
      <c r="C56" s="1" t="s">
        <v>51</v>
      </c>
      <c r="D56" s="42" t="s">
        <v>3295</v>
      </c>
      <c r="E56" s="8">
        <f>HEX2DEC(G56)</f>
        <v>141</v>
      </c>
      <c r="F56" s="10" t="str">
        <f>HEX2BIN(G56)</f>
        <v>10001101</v>
      </c>
      <c r="G56" s="8" t="str">
        <f>MID(C56,7,FIND(":",C56,1)-1)</f>
        <v>8D</v>
      </c>
      <c r="H56" s="8" t="str">
        <f>MID(F56,1,FIND("0",F56,1)-1)</f>
        <v>1</v>
      </c>
      <c r="I56" s="8" t="str">
        <f>MID(F56,2,FIND("0",F56,1)-1)</f>
        <v>0</v>
      </c>
      <c r="J56" s="8" t="str">
        <f>MID(F56,3,FIND("0",F56,1)-1)</f>
        <v>0</v>
      </c>
      <c r="K56" s="8" t="str">
        <f>MID(F56,4,FIND("0",F56,1)-1)</f>
        <v>0</v>
      </c>
      <c r="L56" s="8" t="str">
        <f>MID(F56,5,FIND("0",F56,1)-1)</f>
        <v>1</v>
      </c>
      <c r="M56" s="8" t="str">
        <f>MID(F56,6,FIND("0",F56,1)-1)</f>
        <v>1</v>
      </c>
      <c r="N56" s="8" t="str">
        <f>MID(F56,7,FIND("0",F56,1)-1)</f>
        <v>0</v>
      </c>
      <c r="O56" s="8" t="str">
        <f>MID(F56,8,FIND("0",F56,1)-1)</f>
        <v>1</v>
      </c>
      <c r="P56" t="str">
        <f>IF(J56="1",IF(O56="0","Brenner AUS"),"Brenner EIN")</f>
        <v>Brenner EIN</v>
      </c>
      <c r="Q56" t="str">
        <f>IF(L56="1","Mischer AUF",IF(K56="1","Mischer ZU","Mischer STOP"))</f>
        <v>Mischer AUF</v>
      </c>
    </row>
    <row r="57" spans="1:17" hidden="1" x14ac:dyDescent="0.25">
      <c r="A57" t="s">
        <v>80</v>
      </c>
      <c r="B57" t="s">
        <v>4</v>
      </c>
      <c r="C57" t="s">
        <v>12</v>
      </c>
      <c r="D57" t="s">
        <v>6</v>
      </c>
      <c r="E57" s="8">
        <v>1</v>
      </c>
      <c r="F57" s="10" t="s">
        <v>45</v>
      </c>
      <c r="G57" s="8" t="s">
        <v>8</v>
      </c>
      <c r="M57" s="8"/>
    </row>
    <row r="58" spans="1:17" x14ac:dyDescent="0.25">
      <c r="A58" s="1" t="s">
        <v>79</v>
      </c>
      <c r="B58" s="1" t="s">
        <v>1</v>
      </c>
      <c r="C58" s="1" t="s">
        <v>43</v>
      </c>
      <c r="D58" s="42" t="s">
        <v>3295</v>
      </c>
      <c r="E58" s="8">
        <f>HEX2DEC(G58)</f>
        <v>133</v>
      </c>
      <c r="F58" s="10" t="str">
        <f>HEX2BIN(G58)</f>
        <v>10000101</v>
      </c>
      <c r="G58" s="8" t="str">
        <f>MID(C58,7,FIND(":",C58,1)-1)</f>
        <v>85</v>
      </c>
      <c r="H58" s="8" t="str">
        <f>MID(F58,1,FIND("0",F58,1)-1)</f>
        <v>1</v>
      </c>
      <c r="I58" s="8" t="str">
        <f>MID(F58,2,FIND("0",F58,1)-1)</f>
        <v>0</v>
      </c>
      <c r="J58" s="8" t="str">
        <f>MID(F58,3,FIND("0",F58,1)-1)</f>
        <v>0</v>
      </c>
      <c r="K58" s="8" t="str">
        <f>MID(F58,4,FIND("0",F58,1)-1)</f>
        <v>0</v>
      </c>
      <c r="L58" s="8" t="str">
        <f>MID(F58,5,FIND("0",F58,1)-1)</f>
        <v>0</v>
      </c>
      <c r="M58" s="8" t="str">
        <f>MID(F58,6,FIND("0",F58,1)-1)</f>
        <v>1</v>
      </c>
      <c r="N58" s="8" t="str">
        <f>MID(F58,7,FIND("0",F58,1)-1)</f>
        <v>0</v>
      </c>
      <c r="O58" s="8" t="str">
        <f>MID(F58,8,FIND("0",F58,1)-1)</f>
        <v>1</v>
      </c>
      <c r="P58" t="str">
        <f>IF(J58="1",IF(O58="0","Brenner AUS"),"Brenner EIN")</f>
        <v>Brenner EIN</v>
      </c>
      <c r="Q58" t="str">
        <f>IF(L58="1","Mischer AUF",IF(K58="1","Mischer ZU","Mischer STOP"))</f>
        <v>Mischer STOP</v>
      </c>
    </row>
    <row r="59" spans="1:17" hidden="1" x14ac:dyDescent="0.25">
      <c r="A59" t="s">
        <v>83</v>
      </c>
      <c r="B59" t="s">
        <v>4</v>
      </c>
      <c r="C59" t="s">
        <v>5</v>
      </c>
      <c r="D59" t="s">
        <v>6</v>
      </c>
      <c r="E59" s="8">
        <v>1</v>
      </c>
      <c r="F59" s="10" t="s">
        <v>84</v>
      </c>
      <c r="G59" s="8" t="s">
        <v>8</v>
      </c>
      <c r="M59" s="8"/>
    </row>
    <row r="60" spans="1:17" x14ac:dyDescent="0.25">
      <c r="A60" t="s">
        <v>81</v>
      </c>
      <c r="B60" t="s">
        <v>1</v>
      </c>
      <c r="C60" s="3" t="s">
        <v>82</v>
      </c>
      <c r="D60" t="s">
        <v>390</v>
      </c>
      <c r="E60" s="8">
        <f>HEX2DEC(G60)</f>
        <v>41</v>
      </c>
      <c r="F60" s="10" t="str">
        <f>HEX2BIN(G60)</f>
        <v>101001</v>
      </c>
      <c r="G60" s="8" t="str">
        <f>MID(C60,7,FIND(":",C60,1)-1)</f>
        <v>29</v>
      </c>
      <c r="M60" s="8"/>
    </row>
    <row r="61" spans="1:17" hidden="1" x14ac:dyDescent="0.25">
      <c r="A61" t="s">
        <v>86</v>
      </c>
      <c r="B61" t="s">
        <v>4</v>
      </c>
      <c r="C61" t="s">
        <v>12</v>
      </c>
      <c r="D61" t="s">
        <v>6</v>
      </c>
      <c r="E61" s="8">
        <v>1</v>
      </c>
      <c r="F61" s="10" t="s">
        <v>53</v>
      </c>
      <c r="G61" s="8" t="s">
        <v>8</v>
      </c>
      <c r="M61" s="8"/>
    </row>
    <row r="62" spans="1:17" x14ac:dyDescent="0.25">
      <c r="A62" s="1" t="s">
        <v>85</v>
      </c>
      <c r="B62" s="1" t="s">
        <v>1</v>
      </c>
      <c r="C62" s="1" t="s">
        <v>51</v>
      </c>
      <c r="D62" s="42" t="s">
        <v>3295</v>
      </c>
      <c r="E62" s="8">
        <f>HEX2DEC(G62)</f>
        <v>141</v>
      </c>
      <c r="F62" s="10" t="str">
        <f>HEX2BIN(G62)</f>
        <v>10001101</v>
      </c>
      <c r="G62" s="8" t="str">
        <f>MID(C62,7,FIND(":",C62,1)-1)</f>
        <v>8D</v>
      </c>
      <c r="H62" s="8" t="str">
        <f>MID(F62,1,FIND("0",F62,1)-1)</f>
        <v>1</v>
      </c>
      <c r="I62" s="8" t="str">
        <f>MID(F62,2,FIND("0",F62,1)-1)</f>
        <v>0</v>
      </c>
      <c r="J62" s="8" t="str">
        <f>MID(F62,3,FIND("0",F62,1)-1)</f>
        <v>0</v>
      </c>
      <c r="K62" s="8" t="str">
        <f>MID(F62,4,FIND("0",F62,1)-1)</f>
        <v>0</v>
      </c>
      <c r="L62" s="8" t="str">
        <f>MID(F62,5,FIND("0",F62,1)-1)</f>
        <v>1</v>
      </c>
      <c r="M62" s="8" t="str">
        <f>MID(F62,6,FIND("0",F62,1)-1)</f>
        <v>1</v>
      </c>
      <c r="N62" s="8" t="str">
        <f>MID(F62,7,FIND("0",F62,1)-1)</f>
        <v>0</v>
      </c>
      <c r="O62" s="8" t="str">
        <f>MID(F62,8,FIND("0",F62,1)-1)</f>
        <v>1</v>
      </c>
      <c r="P62" t="str">
        <f>IF(J62="1",IF(O62="0","Brenner AUS"),"Brenner EIN")</f>
        <v>Brenner EIN</v>
      </c>
      <c r="Q62" t="str">
        <f>IF(L62="1","Mischer AUF",IF(K62="1","Mischer ZU","Mischer STOP"))</f>
        <v>Mischer AUF</v>
      </c>
    </row>
    <row r="63" spans="1:17" hidden="1" x14ac:dyDescent="0.25">
      <c r="A63" t="s">
        <v>88</v>
      </c>
      <c r="B63" t="s">
        <v>4</v>
      </c>
      <c r="C63" t="s">
        <v>12</v>
      </c>
      <c r="D63" t="s">
        <v>6</v>
      </c>
      <c r="E63" s="8">
        <v>1</v>
      </c>
      <c r="F63" s="10" t="s">
        <v>45</v>
      </c>
      <c r="G63" s="8" t="s">
        <v>8</v>
      </c>
      <c r="M63" s="8"/>
    </row>
    <row r="64" spans="1:17" x14ac:dyDescent="0.25">
      <c r="A64" s="1" t="s">
        <v>87</v>
      </c>
      <c r="B64" s="1" t="s">
        <v>1</v>
      </c>
      <c r="C64" s="1" t="s">
        <v>43</v>
      </c>
      <c r="D64" s="42" t="s">
        <v>3295</v>
      </c>
      <c r="E64" s="8">
        <f>HEX2DEC(G64)</f>
        <v>133</v>
      </c>
      <c r="F64" s="10" t="str">
        <f>HEX2BIN(G64)</f>
        <v>10000101</v>
      </c>
      <c r="G64" s="8" t="str">
        <f>MID(C64,7,FIND(":",C64,1)-1)</f>
        <v>85</v>
      </c>
      <c r="H64" s="8" t="str">
        <f>MID(F64,1,FIND("0",F64,1)-1)</f>
        <v>1</v>
      </c>
      <c r="I64" s="8" t="str">
        <f>MID(F64,2,FIND("0",F64,1)-1)</f>
        <v>0</v>
      </c>
      <c r="J64" s="8" t="str">
        <f>MID(F64,3,FIND("0",F64,1)-1)</f>
        <v>0</v>
      </c>
      <c r="K64" s="8" t="str">
        <f>MID(F64,4,FIND("0",F64,1)-1)</f>
        <v>0</v>
      </c>
      <c r="L64" s="8" t="str">
        <f>MID(F64,5,FIND("0",F64,1)-1)</f>
        <v>0</v>
      </c>
      <c r="M64" s="8" t="str">
        <f>MID(F64,6,FIND("0",F64,1)-1)</f>
        <v>1</v>
      </c>
      <c r="N64" s="8" t="str">
        <f>MID(F64,7,FIND("0",F64,1)-1)</f>
        <v>0</v>
      </c>
      <c r="O64" s="8" t="str">
        <f>MID(F64,8,FIND("0",F64,1)-1)</f>
        <v>1</v>
      </c>
      <c r="P64" t="str">
        <f>IF(J64="1",IF(O64="0","Brenner AUS"),"Brenner EIN")</f>
        <v>Brenner EIN</v>
      </c>
      <c r="Q64" t="str">
        <f>IF(L64="1","Mischer AUF",IF(K64="1","Mischer ZU","Mischer STOP"))</f>
        <v>Mischer STOP</v>
      </c>
    </row>
    <row r="65" spans="1:17" hidden="1" x14ac:dyDescent="0.25">
      <c r="A65" t="s">
        <v>90</v>
      </c>
      <c r="B65" t="s">
        <v>4</v>
      </c>
      <c r="C65" t="s">
        <v>12</v>
      </c>
      <c r="D65" t="s">
        <v>6</v>
      </c>
      <c r="E65" s="8">
        <v>1</v>
      </c>
      <c r="F65" s="10" t="s">
        <v>53</v>
      </c>
      <c r="G65" s="8" t="s">
        <v>8</v>
      </c>
      <c r="M65" s="8"/>
    </row>
    <row r="66" spans="1:17" hidden="1" x14ac:dyDescent="0.25">
      <c r="A66" t="s">
        <v>90</v>
      </c>
      <c r="B66" t="s">
        <v>4</v>
      </c>
      <c r="C66" t="s">
        <v>12</v>
      </c>
      <c r="D66" t="s">
        <v>6</v>
      </c>
      <c r="E66" s="8">
        <v>1</v>
      </c>
      <c r="F66" s="10" t="s">
        <v>45</v>
      </c>
      <c r="G66" s="8" t="s">
        <v>8</v>
      </c>
      <c r="M66" s="8"/>
    </row>
    <row r="67" spans="1:17" x14ac:dyDescent="0.25">
      <c r="A67" s="1" t="s">
        <v>89</v>
      </c>
      <c r="B67" s="1" t="s">
        <v>1</v>
      </c>
      <c r="C67" s="1" t="s">
        <v>51</v>
      </c>
      <c r="D67" s="42" t="s">
        <v>3295</v>
      </c>
      <c r="E67" s="8">
        <f>HEX2DEC(G67)</f>
        <v>141</v>
      </c>
      <c r="F67" s="10" t="str">
        <f>HEX2BIN(G67)</f>
        <v>10001101</v>
      </c>
      <c r="G67" s="8" t="str">
        <f>MID(C67,7,FIND(":",C67,1)-1)</f>
        <v>8D</v>
      </c>
      <c r="H67" s="8" t="str">
        <f>MID(F67,1,FIND("0",F67,1)-1)</f>
        <v>1</v>
      </c>
      <c r="I67" s="8" t="str">
        <f>MID(F67,2,FIND("0",F67,1)-1)</f>
        <v>0</v>
      </c>
      <c r="J67" s="8" t="str">
        <f>MID(F67,3,FIND("0",F67,1)-1)</f>
        <v>0</v>
      </c>
      <c r="K67" s="8" t="str">
        <f>MID(F67,4,FIND("0",F67,1)-1)</f>
        <v>0</v>
      </c>
      <c r="L67" s="8" t="str">
        <f>MID(F67,5,FIND("0",F67,1)-1)</f>
        <v>1</v>
      </c>
      <c r="M67" s="8" t="str">
        <f>MID(F67,6,FIND("0",F67,1)-1)</f>
        <v>1</v>
      </c>
      <c r="N67" s="8" t="str">
        <f>MID(F67,7,FIND("0",F67,1)-1)</f>
        <v>0</v>
      </c>
      <c r="O67" s="8" t="str">
        <f>MID(F67,8,FIND("0",F67,1)-1)</f>
        <v>1</v>
      </c>
      <c r="P67" t="str">
        <f t="shared" ref="P67:P68" si="0">IF(J67="1",IF(O67="0","Brenner AUS"),"Brenner EIN")</f>
        <v>Brenner EIN</v>
      </c>
      <c r="Q67" t="str">
        <f t="shared" ref="Q67:Q68" si="1">IF(L67="1","Mischer AUF",IF(K67="1","Mischer ZU","Mischer STOP"))</f>
        <v>Mischer AUF</v>
      </c>
    </row>
    <row r="68" spans="1:17" x14ac:dyDescent="0.25">
      <c r="A68" s="1" t="s">
        <v>89</v>
      </c>
      <c r="B68" s="1" t="s">
        <v>1</v>
      </c>
      <c r="C68" s="1" t="s">
        <v>43</v>
      </c>
      <c r="D68" s="42" t="s">
        <v>3295</v>
      </c>
      <c r="E68" s="8">
        <f>HEX2DEC(G68)</f>
        <v>133</v>
      </c>
      <c r="F68" s="10" t="str">
        <f>HEX2BIN(G68)</f>
        <v>10000101</v>
      </c>
      <c r="G68" s="8" t="str">
        <f>MID(C68,7,FIND(":",C68,1)-1)</f>
        <v>85</v>
      </c>
      <c r="H68" s="8" t="str">
        <f>MID(F68,1,FIND("0",F68,1)-1)</f>
        <v>1</v>
      </c>
      <c r="I68" s="8" t="str">
        <f>MID(F68,2,FIND("0",F68,1)-1)</f>
        <v>0</v>
      </c>
      <c r="J68" s="8" t="str">
        <f>MID(F68,3,FIND("0",F68,1)-1)</f>
        <v>0</v>
      </c>
      <c r="K68" s="8" t="str">
        <f>MID(F68,4,FIND("0",F68,1)-1)</f>
        <v>0</v>
      </c>
      <c r="L68" s="8" t="str">
        <f>MID(F68,5,FIND("0",F68,1)-1)</f>
        <v>0</v>
      </c>
      <c r="M68" s="8" t="str">
        <f>MID(F68,6,FIND("0",F68,1)-1)</f>
        <v>1</v>
      </c>
      <c r="N68" s="8" t="str">
        <f>MID(F68,7,FIND("0",F68,1)-1)</f>
        <v>0</v>
      </c>
      <c r="O68" s="8" t="str">
        <f>MID(F68,8,FIND("0",F68,1)-1)</f>
        <v>1</v>
      </c>
      <c r="P68" t="str">
        <f t="shared" si="0"/>
        <v>Brenner EIN</v>
      </c>
      <c r="Q68" t="str">
        <f t="shared" si="1"/>
        <v>Mischer STOP</v>
      </c>
    </row>
    <row r="69" spans="1:17" hidden="1" x14ac:dyDescent="0.25">
      <c r="A69" t="s">
        <v>92</v>
      </c>
      <c r="B69" t="s">
        <v>4</v>
      </c>
      <c r="C69" t="s">
        <v>12</v>
      </c>
      <c r="D69" t="s">
        <v>6</v>
      </c>
      <c r="E69" s="8">
        <v>1</v>
      </c>
      <c r="F69" s="10" t="s">
        <v>53</v>
      </c>
      <c r="G69" s="8" t="s">
        <v>8</v>
      </c>
      <c r="M69" s="8"/>
    </row>
    <row r="70" spans="1:17" x14ac:dyDescent="0.25">
      <c r="A70" s="1" t="s">
        <v>91</v>
      </c>
      <c r="B70" s="1" t="s">
        <v>1</v>
      </c>
      <c r="C70" s="1" t="s">
        <v>51</v>
      </c>
      <c r="D70" s="42" t="s">
        <v>3295</v>
      </c>
      <c r="E70" s="8">
        <f>HEX2DEC(G70)</f>
        <v>141</v>
      </c>
      <c r="F70" s="10" t="str">
        <f>HEX2BIN(G70)</f>
        <v>10001101</v>
      </c>
      <c r="G70" s="8" t="str">
        <f>MID(C70,7,FIND(":",C70,1)-1)</f>
        <v>8D</v>
      </c>
      <c r="H70" s="8" t="str">
        <f>MID(F70,1,FIND("0",F70,1)-1)</f>
        <v>1</v>
      </c>
      <c r="I70" s="8" t="str">
        <f>MID(F70,2,FIND("0",F70,1)-1)</f>
        <v>0</v>
      </c>
      <c r="J70" s="8" t="str">
        <f>MID(F70,3,FIND("0",F70,1)-1)</f>
        <v>0</v>
      </c>
      <c r="K70" s="8" t="str">
        <f>MID(F70,4,FIND("0",F70,1)-1)</f>
        <v>0</v>
      </c>
      <c r="L70" s="8" t="str">
        <f>MID(F70,5,FIND("0",F70,1)-1)</f>
        <v>1</v>
      </c>
      <c r="M70" s="8" t="str">
        <f>MID(F70,6,FIND("0",F70,1)-1)</f>
        <v>1</v>
      </c>
      <c r="N70" s="8" t="str">
        <f>MID(F70,7,FIND("0",F70,1)-1)</f>
        <v>0</v>
      </c>
      <c r="O70" s="8" t="str">
        <f>MID(F70,8,FIND("0",F70,1)-1)</f>
        <v>1</v>
      </c>
      <c r="P70" t="str">
        <f>IF(J70="1",IF(O70="0","Brenner AUS"),"Brenner EIN")</f>
        <v>Brenner EIN</v>
      </c>
      <c r="Q70" t="str">
        <f>IF(L70="1","Mischer AUF",IF(K70="1","Mischer ZU","Mischer STOP"))</f>
        <v>Mischer AUF</v>
      </c>
    </row>
    <row r="71" spans="1:17" hidden="1" x14ac:dyDescent="0.25">
      <c r="A71" t="s">
        <v>94</v>
      </c>
      <c r="B71" t="s">
        <v>4</v>
      </c>
      <c r="C71" t="s">
        <v>12</v>
      </c>
      <c r="D71" t="s">
        <v>6</v>
      </c>
      <c r="E71" s="8">
        <v>1</v>
      </c>
      <c r="F71" s="10" t="s">
        <v>45</v>
      </c>
      <c r="G71" s="8" t="s">
        <v>8</v>
      </c>
      <c r="M71" s="8"/>
    </row>
    <row r="72" spans="1:17" x14ac:dyDescent="0.25">
      <c r="A72" s="1" t="s">
        <v>93</v>
      </c>
      <c r="B72" s="1" t="s">
        <v>1</v>
      </c>
      <c r="C72" s="1" t="s">
        <v>43</v>
      </c>
      <c r="D72" s="42" t="s">
        <v>3295</v>
      </c>
      <c r="E72" s="8">
        <f>HEX2DEC(G72)</f>
        <v>133</v>
      </c>
      <c r="F72" s="10" t="str">
        <f>HEX2BIN(G72)</f>
        <v>10000101</v>
      </c>
      <c r="G72" s="8" t="str">
        <f>MID(C72,7,FIND(":",C72,1)-1)</f>
        <v>85</v>
      </c>
      <c r="H72" s="8" t="str">
        <f>MID(F72,1,FIND("0",F72,1)-1)</f>
        <v>1</v>
      </c>
      <c r="I72" s="8" t="str">
        <f>MID(F72,2,FIND("0",F72,1)-1)</f>
        <v>0</v>
      </c>
      <c r="J72" s="8" t="str">
        <f>MID(F72,3,FIND("0",F72,1)-1)</f>
        <v>0</v>
      </c>
      <c r="K72" s="8" t="str">
        <f>MID(F72,4,FIND("0",F72,1)-1)</f>
        <v>0</v>
      </c>
      <c r="L72" s="8" t="str">
        <f>MID(F72,5,FIND("0",F72,1)-1)</f>
        <v>0</v>
      </c>
      <c r="M72" s="8" t="str">
        <f>MID(F72,6,FIND("0",F72,1)-1)</f>
        <v>1</v>
      </c>
      <c r="N72" s="8" t="str">
        <f>MID(F72,7,FIND("0",F72,1)-1)</f>
        <v>0</v>
      </c>
      <c r="O72" s="8" t="str">
        <f>MID(F72,8,FIND("0",F72,1)-1)</f>
        <v>1</v>
      </c>
      <c r="P72" t="str">
        <f>IF(J72="1",IF(O72="0","Brenner AUS"),"Brenner EIN")</f>
        <v>Brenner EIN</v>
      </c>
      <c r="Q72" t="str">
        <f>IF(L72="1","Mischer AUF",IF(K72="1","Mischer ZU","Mischer STOP"))</f>
        <v>Mischer STOP</v>
      </c>
    </row>
    <row r="73" spans="1:17" hidden="1" x14ac:dyDescent="0.25">
      <c r="A73" t="s">
        <v>97</v>
      </c>
      <c r="B73" t="s">
        <v>4</v>
      </c>
      <c r="C73" t="s">
        <v>5</v>
      </c>
      <c r="D73" t="s">
        <v>6</v>
      </c>
      <c r="E73" s="8">
        <v>1</v>
      </c>
      <c r="F73" s="10" t="s">
        <v>98</v>
      </c>
      <c r="G73" s="8" t="s">
        <v>8</v>
      </c>
      <c r="M73" s="8"/>
    </row>
    <row r="74" spans="1:17" x14ac:dyDescent="0.25">
      <c r="A74" t="s">
        <v>95</v>
      </c>
      <c r="B74" t="s">
        <v>1</v>
      </c>
      <c r="C74" s="3" t="s">
        <v>96</v>
      </c>
      <c r="D74" t="s">
        <v>390</v>
      </c>
      <c r="E74" s="8">
        <f>HEX2DEC(G74)</f>
        <v>40</v>
      </c>
      <c r="F74" s="10" t="str">
        <f>HEX2BIN(G74)</f>
        <v>101000</v>
      </c>
      <c r="G74" s="8" t="str">
        <f>MID(C74,7,FIND(":",C74,1)-1)</f>
        <v>28</v>
      </c>
      <c r="M74" s="8"/>
    </row>
    <row r="75" spans="1:17" hidden="1" x14ac:dyDescent="0.25">
      <c r="A75" t="s">
        <v>100</v>
      </c>
      <c r="B75" t="s">
        <v>4</v>
      </c>
      <c r="C75" t="s">
        <v>12</v>
      </c>
      <c r="D75" t="s">
        <v>6</v>
      </c>
      <c r="E75" s="8">
        <v>1</v>
      </c>
      <c r="F75" s="10" t="s">
        <v>53</v>
      </c>
      <c r="G75" s="8" t="s">
        <v>8</v>
      </c>
      <c r="M75" s="8"/>
    </row>
    <row r="76" spans="1:17" x14ac:dyDescent="0.25">
      <c r="A76" s="1" t="s">
        <v>99</v>
      </c>
      <c r="B76" s="1" t="s">
        <v>1</v>
      </c>
      <c r="C76" s="1" t="s">
        <v>51</v>
      </c>
      <c r="D76" s="42" t="s">
        <v>3295</v>
      </c>
      <c r="E76" s="8">
        <f>HEX2DEC(G76)</f>
        <v>141</v>
      </c>
      <c r="F76" s="10" t="str">
        <f>HEX2BIN(G76)</f>
        <v>10001101</v>
      </c>
      <c r="G76" s="8" t="str">
        <f>MID(C76,7,FIND(":",C76,1)-1)</f>
        <v>8D</v>
      </c>
      <c r="H76" s="8" t="str">
        <f>MID(F76,1,FIND("0",F76,1)-1)</f>
        <v>1</v>
      </c>
      <c r="I76" s="8" t="str">
        <f>MID(F76,2,FIND("0",F76,1)-1)</f>
        <v>0</v>
      </c>
      <c r="J76" s="8" t="str">
        <f>MID(F76,3,FIND("0",F76,1)-1)</f>
        <v>0</v>
      </c>
      <c r="K76" s="8" t="str">
        <f>MID(F76,4,FIND("0",F76,1)-1)</f>
        <v>0</v>
      </c>
      <c r="L76" s="8" t="str">
        <f>MID(F76,5,FIND("0",F76,1)-1)</f>
        <v>1</v>
      </c>
      <c r="M76" s="8" t="str">
        <f>MID(F76,6,FIND("0",F76,1)-1)</f>
        <v>1</v>
      </c>
      <c r="N76" s="8" t="str">
        <f>MID(F76,7,FIND("0",F76,1)-1)</f>
        <v>0</v>
      </c>
      <c r="O76" s="8" t="str">
        <f>MID(F76,8,FIND("0",F76,1)-1)</f>
        <v>1</v>
      </c>
      <c r="P76" t="str">
        <f>IF(J76="1",IF(O76="0","Brenner AUS"),"Brenner EIN")</f>
        <v>Brenner EIN</v>
      </c>
      <c r="Q76" t="str">
        <f>IF(L76="1","Mischer AUF",IF(K76="1","Mischer ZU","Mischer STOP"))</f>
        <v>Mischer AUF</v>
      </c>
    </row>
    <row r="77" spans="1:17" hidden="1" x14ac:dyDescent="0.25">
      <c r="A77" t="s">
        <v>102</v>
      </c>
      <c r="B77" t="s">
        <v>4</v>
      </c>
      <c r="C77" t="s">
        <v>12</v>
      </c>
      <c r="D77" t="s">
        <v>6</v>
      </c>
      <c r="E77" s="8">
        <v>1</v>
      </c>
      <c r="F77" s="10" t="s">
        <v>45</v>
      </c>
      <c r="G77" s="8" t="s">
        <v>8</v>
      </c>
      <c r="M77" s="8"/>
    </row>
    <row r="78" spans="1:17" x14ac:dyDescent="0.25">
      <c r="A78" s="1" t="s">
        <v>101</v>
      </c>
      <c r="B78" s="1" t="s">
        <v>1</v>
      </c>
      <c r="C78" s="1" t="s">
        <v>43</v>
      </c>
      <c r="D78" s="42" t="s">
        <v>3295</v>
      </c>
      <c r="E78" s="8">
        <f>HEX2DEC(G78)</f>
        <v>133</v>
      </c>
      <c r="F78" s="10" t="str">
        <f>HEX2BIN(G78)</f>
        <v>10000101</v>
      </c>
      <c r="G78" s="8" t="str">
        <f>MID(C78,7,FIND(":",C78,1)-1)</f>
        <v>85</v>
      </c>
      <c r="H78" s="8" t="str">
        <f>MID(F78,1,FIND("0",F78,1)-1)</f>
        <v>1</v>
      </c>
      <c r="I78" s="8" t="str">
        <f>MID(F78,2,FIND("0",F78,1)-1)</f>
        <v>0</v>
      </c>
      <c r="J78" s="8" t="str">
        <f>MID(F78,3,FIND("0",F78,1)-1)</f>
        <v>0</v>
      </c>
      <c r="K78" s="8" t="str">
        <f>MID(F78,4,FIND("0",F78,1)-1)</f>
        <v>0</v>
      </c>
      <c r="L78" s="8" t="str">
        <f>MID(F78,5,FIND("0",F78,1)-1)</f>
        <v>0</v>
      </c>
      <c r="M78" s="8" t="str">
        <f>MID(F78,6,FIND("0",F78,1)-1)</f>
        <v>1</v>
      </c>
      <c r="N78" s="8" t="str">
        <f>MID(F78,7,FIND("0",F78,1)-1)</f>
        <v>0</v>
      </c>
      <c r="O78" s="8" t="str">
        <f>MID(F78,8,FIND("0",F78,1)-1)</f>
        <v>1</v>
      </c>
      <c r="P78" t="str">
        <f>IF(J78="1",IF(O78="0","Brenner AUS"),"Brenner EIN")</f>
        <v>Brenner EIN</v>
      </c>
      <c r="Q78" t="str">
        <f>IF(L78="1","Mischer AUF",IF(K78="1","Mischer ZU","Mischer STOP"))</f>
        <v>Mischer STOP</v>
      </c>
    </row>
    <row r="79" spans="1:17" hidden="1" x14ac:dyDescent="0.25">
      <c r="A79" t="s">
        <v>105</v>
      </c>
      <c r="B79" t="s">
        <v>4</v>
      </c>
      <c r="C79" t="s">
        <v>71</v>
      </c>
      <c r="D79" t="s">
        <v>6</v>
      </c>
      <c r="E79" s="8">
        <v>1</v>
      </c>
      <c r="F79" s="10" t="s">
        <v>106</v>
      </c>
      <c r="G79" s="8" t="s">
        <v>8</v>
      </c>
      <c r="M79" s="8"/>
    </row>
    <row r="80" spans="1:17" x14ac:dyDescent="0.25">
      <c r="A80" t="s">
        <v>103</v>
      </c>
      <c r="B80" t="s">
        <v>1</v>
      </c>
      <c r="C80" s="2" t="s">
        <v>104</v>
      </c>
      <c r="D80" t="s">
        <v>2670</v>
      </c>
      <c r="E80" s="8">
        <f>HEX2DEC(G80)</f>
        <v>3</v>
      </c>
      <c r="F80" s="10" t="str">
        <f>HEX2BIN(G80)</f>
        <v>11</v>
      </c>
      <c r="G80" s="8" t="str">
        <f>MID(C80,7,FIND(":",C80,1)-1)</f>
        <v>03</v>
      </c>
      <c r="M80" s="8"/>
    </row>
    <row r="81" spans="1:17" hidden="1" x14ac:dyDescent="0.25">
      <c r="A81" t="s">
        <v>108</v>
      </c>
      <c r="B81" t="s">
        <v>4</v>
      </c>
      <c r="C81" t="s">
        <v>12</v>
      </c>
      <c r="D81" t="s">
        <v>6</v>
      </c>
      <c r="E81" s="8">
        <v>1</v>
      </c>
      <c r="F81" s="10" t="s">
        <v>53</v>
      </c>
      <c r="G81" s="8" t="s">
        <v>8</v>
      </c>
      <c r="M81" s="8"/>
    </row>
    <row r="82" spans="1:17" x14ac:dyDescent="0.25">
      <c r="A82" s="1" t="s">
        <v>107</v>
      </c>
      <c r="B82" s="1" t="s">
        <v>1</v>
      </c>
      <c r="C82" s="1" t="s">
        <v>51</v>
      </c>
      <c r="D82" s="42" t="s">
        <v>3295</v>
      </c>
      <c r="E82" s="8">
        <f>HEX2DEC(G82)</f>
        <v>141</v>
      </c>
      <c r="F82" s="10" t="str">
        <f>HEX2BIN(G82)</f>
        <v>10001101</v>
      </c>
      <c r="G82" s="8" t="str">
        <f>MID(C82,7,FIND(":",C82,1)-1)</f>
        <v>8D</v>
      </c>
      <c r="H82" s="8" t="str">
        <f>MID(F82,1,FIND("0",F82,1)-1)</f>
        <v>1</v>
      </c>
      <c r="I82" s="8" t="str">
        <f>MID(F82,2,FIND("0",F82,1)-1)</f>
        <v>0</v>
      </c>
      <c r="J82" s="8" t="str">
        <f>MID(F82,3,FIND("0",F82,1)-1)</f>
        <v>0</v>
      </c>
      <c r="K82" s="8" t="str">
        <f>MID(F82,4,FIND("0",F82,1)-1)</f>
        <v>0</v>
      </c>
      <c r="L82" s="8" t="str">
        <f>MID(F82,5,FIND("0",F82,1)-1)</f>
        <v>1</v>
      </c>
      <c r="M82" s="8" t="str">
        <f>MID(F82,6,FIND("0",F82,1)-1)</f>
        <v>1</v>
      </c>
      <c r="N82" s="8" t="str">
        <f>MID(F82,7,FIND("0",F82,1)-1)</f>
        <v>0</v>
      </c>
      <c r="O82" s="8" t="str">
        <f>MID(F82,8,FIND("0",F82,1)-1)</f>
        <v>1</v>
      </c>
      <c r="P82" t="str">
        <f t="shared" ref="P82:P83" si="2">IF(J82="1",IF(O82="0","Brenner AUS"),"Brenner EIN")</f>
        <v>Brenner EIN</v>
      </c>
      <c r="Q82" t="str">
        <f t="shared" ref="Q82:Q83" si="3">IF(L82="1","Mischer AUF",IF(K82="1","Mischer ZU","Mischer STOP"))</f>
        <v>Mischer AUF</v>
      </c>
    </row>
    <row r="83" spans="1:17" x14ac:dyDescent="0.25">
      <c r="A83" s="1" t="s">
        <v>109</v>
      </c>
      <c r="B83" s="1" t="s">
        <v>1</v>
      </c>
      <c r="C83" s="1" t="s">
        <v>43</v>
      </c>
      <c r="D83" s="42" t="s">
        <v>3295</v>
      </c>
      <c r="E83" s="8">
        <f>HEX2DEC(G83)</f>
        <v>133</v>
      </c>
      <c r="F83" s="10" t="str">
        <f>HEX2BIN(G83)</f>
        <v>10000101</v>
      </c>
      <c r="G83" s="8" t="str">
        <f>MID(C83,7,FIND(":",C83,1)-1)</f>
        <v>85</v>
      </c>
      <c r="H83" s="8" t="str">
        <f>MID(F83,1,FIND("0",F83,1)-1)</f>
        <v>1</v>
      </c>
      <c r="I83" s="8" t="str">
        <f>MID(F83,2,FIND("0",F83,1)-1)</f>
        <v>0</v>
      </c>
      <c r="J83" s="8" t="str">
        <f>MID(F83,3,FIND("0",F83,1)-1)</f>
        <v>0</v>
      </c>
      <c r="K83" s="8" t="str">
        <f>MID(F83,4,FIND("0",F83,1)-1)</f>
        <v>0</v>
      </c>
      <c r="L83" s="8" t="str">
        <f>MID(F83,5,FIND("0",F83,1)-1)</f>
        <v>0</v>
      </c>
      <c r="M83" s="8" t="str">
        <f>MID(F83,6,FIND("0",F83,1)-1)</f>
        <v>1</v>
      </c>
      <c r="N83" s="8" t="str">
        <f>MID(F83,7,FIND("0",F83,1)-1)</f>
        <v>0</v>
      </c>
      <c r="O83" s="8" t="str">
        <f>MID(F83,8,FIND("0",F83,1)-1)</f>
        <v>1</v>
      </c>
      <c r="P83" t="str">
        <f t="shared" si="2"/>
        <v>Brenner EIN</v>
      </c>
      <c r="Q83" t="str">
        <f t="shared" si="3"/>
        <v>Mischer STOP</v>
      </c>
    </row>
    <row r="84" spans="1:17" hidden="1" x14ac:dyDescent="0.25">
      <c r="A84" t="s">
        <v>111</v>
      </c>
      <c r="B84" t="s">
        <v>4</v>
      </c>
      <c r="C84" t="s">
        <v>12</v>
      </c>
      <c r="D84" t="s">
        <v>6</v>
      </c>
      <c r="E84" s="8">
        <v>1</v>
      </c>
      <c r="F84" s="10" t="s">
        <v>53</v>
      </c>
      <c r="G84" s="8" t="s">
        <v>8</v>
      </c>
      <c r="M84" s="8"/>
    </row>
    <row r="85" spans="1:17" x14ac:dyDescent="0.25">
      <c r="A85" s="1" t="s">
        <v>110</v>
      </c>
      <c r="B85" s="1" t="s">
        <v>1</v>
      </c>
      <c r="C85" s="1" t="s">
        <v>51</v>
      </c>
      <c r="D85" s="42" t="s">
        <v>3295</v>
      </c>
      <c r="E85" s="8">
        <f>HEX2DEC(G85)</f>
        <v>141</v>
      </c>
      <c r="F85" s="10" t="str">
        <f>HEX2BIN(G85)</f>
        <v>10001101</v>
      </c>
      <c r="G85" s="8" t="str">
        <f>MID(C85,7,FIND(":",C85,1)-1)</f>
        <v>8D</v>
      </c>
      <c r="H85" s="8" t="str">
        <f>MID(F85,1,FIND("0",F85,1)-1)</f>
        <v>1</v>
      </c>
      <c r="I85" s="8" t="str">
        <f>MID(F85,2,FIND("0",F85,1)-1)</f>
        <v>0</v>
      </c>
      <c r="J85" s="8" t="str">
        <f>MID(F85,3,FIND("0",F85,1)-1)</f>
        <v>0</v>
      </c>
      <c r="K85" s="8" t="str">
        <f>MID(F85,4,FIND("0",F85,1)-1)</f>
        <v>0</v>
      </c>
      <c r="L85" s="8" t="str">
        <f>MID(F85,5,FIND("0",F85,1)-1)</f>
        <v>1</v>
      </c>
      <c r="M85" s="8" t="str">
        <f>MID(F85,6,FIND("0",F85,1)-1)</f>
        <v>1</v>
      </c>
      <c r="N85" s="8" t="str">
        <f>MID(F85,7,FIND("0",F85,1)-1)</f>
        <v>0</v>
      </c>
      <c r="O85" s="8" t="str">
        <f>MID(F85,8,FIND("0",F85,1)-1)</f>
        <v>1</v>
      </c>
      <c r="P85" t="str">
        <f>IF(J85="1",IF(O85="0","Brenner AUS"),"Brenner EIN")</f>
        <v>Brenner EIN</v>
      </c>
      <c r="Q85" t="str">
        <f>IF(L85="1","Mischer AUF",IF(K85="1","Mischer ZU","Mischer STOP"))</f>
        <v>Mischer AUF</v>
      </c>
    </row>
    <row r="86" spans="1:17" hidden="1" x14ac:dyDescent="0.25">
      <c r="A86" t="s">
        <v>113</v>
      </c>
      <c r="B86" t="s">
        <v>4</v>
      </c>
      <c r="C86" t="s">
        <v>12</v>
      </c>
      <c r="D86" t="s">
        <v>6</v>
      </c>
      <c r="E86" s="8">
        <v>1</v>
      </c>
      <c r="F86" s="10" t="s">
        <v>45</v>
      </c>
      <c r="G86" s="8" t="s">
        <v>8</v>
      </c>
      <c r="M86" s="8"/>
    </row>
    <row r="87" spans="1:17" x14ac:dyDescent="0.25">
      <c r="A87" s="1" t="s">
        <v>112</v>
      </c>
      <c r="B87" s="1" t="s">
        <v>1</v>
      </c>
      <c r="C87" s="1" t="s">
        <v>43</v>
      </c>
      <c r="D87" s="42" t="s">
        <v>3295</v>
      </c>
      <c r="E87" s="8">
        <f>HEX2DEC(G87)</f>
        <v>133</v>
      </c>
      <c r="F87" s="10" t="str">
        <f>HEX2BIN(G87)</f>
        <v>10000101</v>
      </c>
      <c r="G87" s="8" t="str">
        <f>MID(C87,7,FIND(":",C87,1)-1)</f>
        <v>85</v>
      </c>
      <c r="H87" s="8" t="str">
        <f>MID(F87,1,FIND("0",F87,1)-1)</f>
        <v>1</v>
      </c>
      <c r="I87" s="8" t="str">
        <f>MID(F87,2,FIND("0",F87,1)-1)</f>
        <v>0</v>
      </c>
      <c r="J87" s="8" t="str">
        <f>MID(F87,3,FIND("0",F87,1)-1)</f>
        <v>0</v>
      </c>
      <c r="K87" s="8" t="str">
        <f>MID(F87,4,FIND("0",F87,1)-1)</f>
        <v>0</v>
      </c>
      <c r="L87" s="8" t="str">
        <f>MID(F87,5,FIND("0",F87,1)-1)</f>
        <v>0</v>
      </c>
      <c r="M87" s="8" t="str">
        <f>MID(F87,6,FIND("0",F87,1)-1)</f>
        <v>1</v>
      </c>
      <c r="N87" s="8" t="str">
        <f>MID(F87,7,FIND("0",F87,1)-1)</f>
        <v>0</v>
      </c>
      <c r="O87" s="8" t="str">
        <f>MID(F87,8,FIND("0",F87,1)-1)</f>
        <v>1</v>
      </c>
      <c r="P87" t="str">
        <f>IF(J87="1",IF(O87="0","Brenner AUS"),"Brenner EIN")</f>
        <v>Brenner EIN</v>
      </c>
      <c r="Q87" t="str">
        <f>IF(L87="1","Mischer AUF",IF(K87="1","Mischer ZU","Mischer STOP"))</f>
        <v>Mischer STOP</v>
      </c>
    </row>
    <row r="88" spans="1:17" hidden="1" x14ac:dyDescent="0.25">
      <c r="A88" t="s">
        <v>115</v>
      </c>
      <c r="B88" t="s">
        <v>4</v>
      </c>
      <c r="C88" t="s">
        <v>12</v>
      </c>
      <c r="D88" t="s">
        <v>6</v>
      </c>
      <c r="E88" s="8">
        <v>1</v>
      </c>
      <c r="F88" s="10" t="s">
        <v>53</v>
      </c>
      <c r="G88" s="8" t="s">
        <v>8</v>
      </c>
      <c r="M88" s="8"/>
    </row>
    <row r="89" spans="1:17" x14ac:dyDescent="0.25">
      <c r="A89" s="1" t="s">
        <v>114</v>
      </c>
      <c r="B89" s="1" t="s">
        <v>1</v>
      </c>
      <c r="C89" s="1" t="s">
        <v>51</v>
      </c>
      <c r="D89" s="42" t="s">
        <v>3295</v>
      </c>
      <c r="E89" s="8">
        <f>HEX2DEC(G89)</f>
        <v>141</v>
      </c>
      <c r="F89" s="10" t="str">
        <f>HEX2BIN(G89)</f>
        <v>10001101</v>
      </c>
      <c r="G89" s="8" t="str">
        <f>MID(C89,7,FIND(":",C89,1)-1)</f>
        <v>8D</v>
      </c>
      <c r="H89" s="8" t="str">
        <f>MID(F89,1,FIND("0",F89,1)-1)</f>
        <v>1</v>
      </c>
      <c r="I89" s="8" t="str">
        <f>MID(F89,2,FIND("0",F89,1)-1)</f>
        <v>0</v>
      </c>
      <c r="J89" s="8" t="str">
        <f>MID(F89,3,FIND("0",F89,1)-1)</f>
        <v>0</v>
      </c>
      <c r="K89" s="8" t="str">
        <f>MID(F89,4,FIND("0",F89,1)-1)</f>
        <v>0</v>
      </c>
      <c r="L89" s="8" t="str">
        <f>MID(F89,5,FIND("0",F89,1)-1)</f>
        <v>1</v>
      </c>
      <c r="M89" s="8" t="str">
        <f>MID(F89,6,FIND("0",F89,1)-1)</f>
        <v>1</v>
      </c>
      <c r="N89" s="8" t="str">
        <f>MID(F89,7,FIND("0",F89,1)-1)</f>
        <v>0</v>
      </c>
      <c r="O89" s="8" t="str">
        <f>MID(F89,8,FIND("0",F89,1)-1)</f>
        <v>1</v>
      </c>
      <c r="P89" t="str">
        <f>IF(J89="1",IF(O89="0","Brenner AUS"),"Brenner EIN")</f>
        <v>Brenner EIN</v>
      </c>
      <c r="Q89" t="str">
        <f>IF(L89="1","Mischer AUF",IF(K89="1","Mischer ZU","Mischer STOP"))</f>
        <v>Mischer AUF</v>
      </c>
    </row>
    <row r="90" spans="1:17" hidden="1" x14ac:dyDescent="0.25">
      <c r="A90" t="s">
        <v>117</v>
      </c>
      <c r="B90" t="s">
        <v>4</v>
      </c>
      <c r="C90" t="s">
        <v>12</v>
      </c>
      <c r="D90" t="s">
        <v>6</v>
      </c>
      <c r="E90" s="8">
        <v>1</v>
      </c>
      <c r="F90" s="10" t="s">
        <v>45</v>
      </c>
      <c r="G90" s="8" t="s">
        <v>8</v>
      </c>
      <c r="M90" s="8"/>
    </row>
    <row r="91" spans="1:17" x14ac:dyDescent="0.25">
      <c r="A91" s="1" t="s">
        <v>116</v>
      </c>
      <c r="B91" s="1" t="s">
        <v>1</v>
      </c>
      <c r="C91" s="1" t="s">
        <v>43</v>
      </c>
      <c r="D91" s="42" t="s">
        <v>3295</v>
      </c>
      <c r="E91" s="8">
        <f>HEX2DEC(G91)</f>
        <v>133</v>
      </c>
      <c r="F91" s="10" t="str">
        <f>HEX2BIN(G91)</f>
        <v>10000101</v>
      </c>
      <c r="G91" s="8" t="str">
        <f>MID(C91,7,FIND(":",C91,1)-1)</f>
        <v>85</v>
      </c>
      <c r="H91" s="8" t="str">
        <f>MID(F91,1,FIND("0",F91,1)-1)</f>
        <v>1</v>
      </c>
      <c r="I91" s="8" t="str">
        <f>MID(F91,2,FIND("0",F91,1)-1)</f>
        <v>0</v>
      </c>
      <c r="J91" s="8" t="str">
        <f>MID(F91,3,FIND("0",F91,1)-1)</f>
        <v>0</v>
      </c>
      <c r="K91" s="8" t="str">
        <f>MID(F91,4,FIND("0",F91,1)-1)</f>
        <v>0</v>
      </c>
      <c r="L91" s="8" t="str">
        <f>MID(F91,5,FIND("0",F91,1)-1)</f>
        <v>0</v>
      </c>
      <c r="M91" s="8" t="str">
        <f>MID(F91,6,FIND("0",F91,1)-1)</f>
        <v>1</v>
      </c>
      <c r="N91" s="8" t="str">
        <f>MID(F91,7,FIND("0",F91,1)-1)</f>
        <v>0</v>
      </c>
      <c r="O91" s="8" t="str">
        <f>MID(F91,8,FIND("0",F91,1)-1)</f>
        <v>1</v>
      </c>
      <c r="P91" t="str">
        <f>IF(J91="1",IF(O91="0","Brenner AUS"),"Brenner EIN")</f>
        <v>Brenner EIN</v>
      </c>
      <c r="Q91" t="str">
        <f>IF(L91="1","Mischer AUF",IF(K91="1","Mischer ZU","Mischer STOP"))</f>
        <v>Mischer STOP</v>
      </c>
    </row>
    <row r="92" spans="1:17" hidden="1" x14ac:dyDescent="0.25">
      <c r="A92" t="s">
        <v>119</v>
      </c>
      <c r="B92" t="s">
        <v>4</v>
      </c>
      <c r="C92" t="s">
        <v>5</v>
      </c>
      <c r="D92" t="s">
        <v>6</v>
      </c>
      <c r="E92" s="8">
        <v>1</v>
      </c>
      <c r="F92" s="10" t="s">
        <v>84</v>
      </c>
      <c r="G92" s="8" t="s">
        <v>8</v>
      </c>
      <c r="M92" s="8"/>
    </row>
    <row r="93" spans="1:17" x14ac:dyDescent="0.25">
      <c r="A93" t="s">
        <v>118</v>
      </c>
      <c r="B93" t="s">
        <v>1</v>
      </c>
      <c r="C93" s="3" t="s">
        <v>82</v>
      </c>
      <c r="D93" t="s">
        <v>390</v>
      </c>
      <c r="E93" s="8">
        <f>HEX2DEC(G93)</f>
        <v>41</v>
      </c>
      <c r="F93" s="10" t="str">
        <f>HEX2BIN(G93)</f>
        <v>101001</v>
      </c>
      <c r="G93" s="8" t="str">
        <f>MID(C93,7,FIND(":",C93,1)-1)</f>
        <v>29</v>
      </c>
      <c r="M93" s="8"/>
    </row>
    <row r="94" spans="1:17" hidden="1" x14ac:dyDescent="0.25">
      <c r="A94" t="s">
        <v>121</v>
      </c>
      <c r="B94" t="s">
        <v>4</v>
      </c>
      <c r="C94" t="s">
        <v>12</v>
      </c>
      <c r="D94" t="s">
        <v>6</v>
      </c>
      <c r="E94" s="8">
        <v>1</v>
      </c>
      <c r="F94" s="10" t="s">
        <v>53</v>
      </c>
      <c r="G94" s="8" t="s">
        <v>8</v>
      </c>
      <c r="M94" s="8"/>
    </row>
    <row r="95" spans="1:17" x14ac:dyDescent="0.25">
      <c r="A95" s="1" t="s">
        <v>120</v>
      </c>
      <c r="B95" s="1" t="s">
        <v>1</v>
      </c>
      <c r="C95" s="1" t="s">
        <v>51</v>
      </c>
      <c r="D95" s="42" t="s">
        <v>3295</v>
      </c>
      <c r="E95" s="8">
        <f>HEX2DEC(G95)</f>
        <v>141</v>
      </c>
      <c r="F95" s="10" t="str">
        <f>HEX2BIN(G95)</f>
        <v>10001101</v>
      </c>
      <c r="G95" s="8" t="str">
        <f>MID(C95,7,FIND(":",C95,1)-1)</f>
        <v>8D</v>
      </c>
      <c r="H95" s="8" t="str">
        <f>MID(F95,1,FIND("0",F95,1)-1)</f>
        <v>1</v>
      </c>
      <c r="I95" s="8" t="str">
        <f>MID(F95,2,FIND("0",F95,1)-1)</f>
        <v>0</v>
      </c>
      <c r="J95" s="8" t="str">
        <f>MID(F95,3,FIND("0",F95,1)-1)</f>
        <v>0</v>
      </c>
      <c r="K95" s="8" t="str">
        <f>MID(F95,4,FIND("0",F95,1)-1)</f>
        <v>0</v>
      </c>
      <c r="L95" s="8" t="str">
        <f>MID(F95,5,FIND("0",F95,1)-1)</f>
        <v>1</v>
      </c>
      <c r="M95" s="8" t="str">
        <f>MID(F95,6,FIND("0",F95,1)-1)</f>
        <v>1</v>
      </c>
      <c r="N95" s="8" t="str">
        <f>MID(F95,7,FIND("0",F95,1)-1)</f>
        <v>0</v>
      </c>
      <c r="O95" s="8" t="str">
        <f>MID(F95,8,FIND("0",F95,1)-1)</f>
        <v>1</v>
      </c>
      <c r="P95" t="str">
        <f>IF(J95="1",IF(O95="0","Brenner AUS"),"Brenner EIN")</f>
        <v>Brenner EIN</v>
      </c>
      <c r="Q95" t="str">
        <f>IF(L95="1","Mischer AUF",IF(K95="1","Mischer ZU","Mischer STOP"))</f>
        <v>Mischer AUF</v>
      </c>
    </row>
    <row r="96" spans="1:17" hidden="1" x14ac:dyDescent="0.25">
      <c r="A96" t="s">
        <v>123</v>
      </c>
      <c r="B96" t="s">
        <v>4</v>
      </c>
      <c r="C96" t="s">
        <v>12</v>
      </c>
      <c r="D96" t="s">
        <v>6</v>
      </c>
      <c r="E96" s="8">
        <v>1</v>
      </c>
      <c r="F96" s="10" t="s">
        <v>45</v>
      </c>
      <c r="G96" s="8" t="s">
        <v>8</v>
      </c>
      <c r="M96" s="8"/>
    </row>
    <row r="97" spans="1:17" x14ac:dyDescent="0.25">
      <c r="A97" s="1" t="s">
        <v>122</v>
      </c>
      <c r="B97" s="1" t="s">
        <v>1</v>
      </c>
      <c r="C97" s="1" t="s">
        <v>43</v>
      </c>
      <c r="D97" s="42" t="s">
        <v>3295</v>
      </c>
      <c r="E97" s="8">
        <f>HEX2DEC(G97)</f>
        <v>133</v>
      </c>
      <c r="F97" s="10" t="str">
        <f>HEX2BIN(G97)</f>
        <v>10000101</v>
      </c>
      <c r="G97" s="8" t="str">
        <f>MID(C97,7,FIND(":",C97,1)-1)</f>
        <v>85</v>
      </c>
      <c r="H97" s="8" t="str">
        <f>MID(F97,1,FIND("0",F97,1)-1)</f>
        <v>1</v>
      </c>
      <c r="I97" s="8" t="str">
        <f>MID(F97,2,FIND("0",F97,1)-1)</f>
        <v>0</v>
      </c>
      <c r="J97" s="8" t="str">
        <f>MID(F97,3,FIND("0",F97,1)-1)</f>
        <v>0</v>
      </c>
      <c r="K97" s="8" t="str">
        <f>MID(F97,4,FIND("0",F97,1)-1)</f>
        <v>0</v>
      </c>
      <c r="L97" s="8" t="str">
        <f>MID(F97,5,FIND("0",F97,1)-1)</f>
        <v>0</v>
      </c>
      <c r="M97" s="8" t="str">
        <f>MID(F97,6,FIND("0",F97,1)-1)</f>
        <v>1</v>
      </c>
      <c r="N97" s="8" t="str">
        <f>MID(F97,7,FIND("0",F97,1)-1)</f>
        <v>0</v>
      </c>
      <c r="O97" s="8" t="str">
        <f>MID(F97,8,FIND("0",F97,1)-1)</f>
        <v>1</v>
      </c>
      <c r="P97" t="str">
        <f>IF(J97="1",IF(O97="0","Brenner AUS"),"Brenner EIN")</f>
        <v>Brenner EIN</v>
      </c>
      <c r="Q97" t="str">
        <f>IF(L97="1","Mischer AUF",IF(K97="1","Mischer ZU","Mischer STOP"))</f>
        <v>Mischer STOP</v>
      </c>
    </row>
    <row r="98" spans="1:17" hidden="1" x14ac:dyDescent="0.25">
      <c r="A98" t="s">
        <v>125</v>
      </c>
      <c r="B98" t="s">
        <v>4</v>
      </c>
      <c r="C98" t="s">
        <v>12</v>
      </c>
      <c r="D98" t="s">
        <v>6</v>
      </c>
      <c r="E98" s="8">
        <v>1</v>
      </c>
      <c r="F98" s="10" t="s">
        <v>53</v>
      </c>
      <c r="G98" s="8" t="s">
        <v>8</v>
      </c>
      <c r="M98" s="8"/>
    </row>
    <row r="99" spans="1:17" x14ac:dyDescent="0.25">
      <c r="A99" s="1" t="s">
        <v>124</v>
      </c>
      <c r="B99" s="1" t="s">
        <v>1</v>
      </c>
      <c r="C99" s="1" t="s">
        <v>51</v>
      </c>
      <c r="D99" s="42" t="s">
        <v>3295</v>
      </c>
      <c r="E99" s="8">
        <f>HEX2DEC(G99)</f>
        <v>141</v>
      </c>
      <c r="F99" s="10" t="str">
        <f>HEX2BIN(G99)</f>
        <v>10001101</v>
      </c>
      <c r="G99" s="8" t="str">
        <f>MID(C99,7,FIND(":",C99,1)-1)</f>
        <v>8D</v>
      </c>
      <c r="H99" s="8" t="str">
        <f>MID(F99,1,FIND("0",F99,1)-1)</f>
        <v>1</v>
      </c>
      <c r="I99" s="8" t="str">
        <f>MID(F99,2,FIND("0",F99,1)-1)</f>
        <v>0</v>
      </c>
      <c r="J99" s="8" t="str">
        <f>MID(F99,3,FIND("0",F99,1)-1)</f>
        <v>0</v>
      </c>
      <c r="K99" s="8" t="str">
        <f>MID(F99,4,FIND("0",F99,1)-1)</f>
        <v>0</v>
      </c>
      <c r="L99" s="8" t="str">
        <f>MID(F99,5,FIND("0",F99,1)-1)</f>
        <v>1</v>
      </c>
      <c r="M99" s="8" t="str">
        <f>MID(F99,6,FIND("0",F99,1)-1)</f>
        <v>1</v>
      </c>
      <c r="N99" s="8" t="str">
        <f>MID(F99,7,FIND("0",F99,1)-1)</f>
        <v>0</v>
      </c>
      <c r="O99" s="8" t="str">
        <f>MID(F99,8,FIND("0",F99,1)-1)</f>
        <v>1</v>
      </c>
      <c r="P99" t="str">
        <f>IF(J99="1",IF(O99="0","Brenner AUS"),"Brenner EIN")</f>
        <v>Brenner EIN</v>
      </c>
      <c r="Q99" t="str">
        <f>IF(L99="1","Mischer AUF",IF(K99="1","Mischer ZU","Mischer STOP"))</f>
        <v>Mischer AUF</v>
      </c>
    </row>
    <row r="100" spans="1:17" hidden="1" x14ac:dyDescent="0.25">
      <c r="A100" t="s">
        <v>127</v>
      </c>
      <c r="B100" t="s">
        <v>4</v>
      </c>
      <c r="C100" t="s">
        <v>12</v>
      </c>
      <c r="D100" t="s">
        <v>6</v>
      </c>
      <c r="E100" s="8">
        <v>1</v>
      </c>
      <c r="F100" s="10" t="s">
        <v>45</v>
      </c>
      <c r="G100" s="8" t="s">
        <v>8</v>
      </c>
      <c r="M100" s="8"/>
    </row>
    <row r="101" spans="1:17" x14ac:dyDescent="0.25">
      <c r="A101" s="1" t="s">
        <v>126</v>
      </c>
      <c r="B101" s="1" t="s">
        <v>1</v>
      </c>
      <c r="C101" s="1" t="s">
        <v>43</v>
      </c>
      <c r="D101" s="42" t="s">
        <v>3295</v>
      </c>
      <c r="E101" s="8">
        <f>HEX2DEC(G101)</f>
        <v>133</v>
      </c>
      <c r="F101" s="10" t="str">
        <f>HEX2BIN(G101)</f>
        <v>10000101</v>
      </c>
      <c r="G101" s="8" t="str">
        <f>MID(C101,7,FIND(":",C101,1)-1)</f>
        <v>85</v>
      </c>
      <c r="H101" s="8" t="str">
        <f>MID(F101,1,FIND("0",F101,1)-1)</f>
        <v>1</v>
      </c>
      <c r="I101" s="8" t="str">
        <f>MID(F101,2,FIND("0",F101,1)-1)</f>
        <v>0</v>
      </c>
      <c r="J101" s="8" t="str">
        <f>MID(F101,3,FIND("0",F101,1)-1)</f>
        <v>0</v>
      </c>
      <c r="K101" s="8" t="str">
        <f>MID(F101,4,FIND("0",F101,1)-1)</f>
        <v>0</v>
      </c>
      <c r="L101" s="8" t="str">
        <f>MID(F101,5,FIND("0",F101,1)-1)</f>
        <v>0</v>
      </c>
      <c r="M101" s="8" t="str">
        <f>MID(F101,6,FIND("0",F101,1)-1)</f>
        <v>1</v>
      </c>
      <c r="N101" s="8" t="str">
        <f>MID(F101,7,FIND("0",F101,1)-1)</f>
        <v>0</v>
      </c>
      <c r="O101" s="8" t="str">
        <f>MID(F101,8,FIND("0",F101,1)-1)</f>
        <v>1</v>
      </c>
      <c r="P101" t="str">
        <f>IF(J101="1",IF(O101="0","Brenner AUS"),"Brenner EIN")</f>
        <v>Brenner EIN</v>
      </c>
      <c r="Q101" t="str">
        <f>IF(L101="1","Mischer AUF",IF(K101="1","Mischer ZU","Mischer STOP"))</f>
        <v>Mischer STOP</v>
      </c>
    </row>
    <row r="102" spans="1:17" hidden="1" x14ac:dyDescent="0.25">
      <c r="A102" t="s">
        <v>129</v>
      </c>
      <c r="B102" t="s">
        <v>4</v>
      </c>
      <c r="C102" t="s">
        <v>5</v>
      </c>
      <c r="D102" t="s">
        <v>6</v>
      </c>
      <c r="E102" s="8">
        <v>1</v>
      </c>
      <c r="F102" s="10" t="s">
        <v>63</v>
      </c>
      <c r="G102" s="8" t="s">
        <v>8</v>
      </c>
      <c r="M102" s="8"/>
    </row>
    <row r="103" spans="1:17" x14ac:dyDescent="0.25">
      <c r="A103" t="s">
        <v>128</v>
      </c>
      <c r="B103" t="s">
        <v>1</v>
      </c>
      <c r="C103" s="3" t="s">
        <v>61</v>
      </c>
      <c r="D103" t="s">
        <v>390</v>
      </c>
      <c r="E103" s="8">
        <f>HEX2DEC(G103)</f>
        <v>42</v>
      </c>
      <c r="F103" s="10" t="str">
        <f>HEX2BIN(G103)</f>
        <v>101010</v>
      </c>
      <c r="G103" s="8" t="str">
        <f>MID(C103,7,FIND(":",C103,1)-1)</f>
        <v>2A</v>
      </c>
      <c r="M103" s="8"/>
    </row>
    <row r="104" spans="1:17" x14ac:dyDescent="0.25">
      <c r="A104" s="1" t="s">
        <v>130</v>
      </c>
      <c r="B104" s="1" t="s">
        <v>1</v>
      </c>
      <c r="C104" s="1" t="s">
        <v>51</v>
      </c>
      <c r="D104" s="42" t="s">
        <v>3295</v>
      </c>
      <c r="E104" s="8">
        <f>HEX2DEC(G104)</f>
        <v>141</v>
      </c>
      <c r="F104" s="10" t="str">
        <f>HEX2BIN(G104)</f>
        <v>10001101</v>
      </c>
      <c r="G104" s="8" t="str">
        <f>MID(C104,7,FIND(":",C104,1)-1)</f>
        <v>8D</v>
      </c>
      <c r="H104" s="8" t="str">
        <f>MID(F104,1,FIND("0",F104,1)-1)</f>
        <v>1</v>
      </c>
      <c r="I104" s="8" t="str">
        <f>MID(F104,2,FIND("0",F104,1)-1)</f>
        <v>0</v>
      </c>
      <c r="J104" s="8" t="str">
        <f>MID(F104,3,FIND("0",F104,1)-1)</f>
        <v>0</v>
      </c>
      <c r="K104" s="8" t="str">
        <f>MID(F104,4,FIND("0",F104,1)-1)</f>
        <v>0</v>
      </c>
      <c r="L104" s="8" t="str">
        <f>MID(F104,5,FIND("0",F104,1)-1)</f>
        <v>1</v>
      </c>
      <c r="M104" s="8" t="str">
        <f>MID(F104,6,FIND("0",F104,1)-1)</f>
        <v>1</v>
      </c>
      <c r="N104" s="8" t="str">
        <f>MID(F104,7,FIND("0",F104,1)-1)</f>
        <v>0</v>
      </c>
      <c r="O104" s="8" t="str">
        <f>MID(F104,8,FIND("0",F104,1)-1)</f>
        <v>1</v>
      </c>
      <c r="P104" t="str">
        <f>IF(J104="1",IF(O104="0","Brenner AUS"),"Brenner EIN")</f>
        <v>Brenner EIN</v>
      </c>
      <c r="Q104" t="str">
        <f>IF(L104="1","Mischer AUF",IF(K104="1","Mischer ZU","Mischer STOP"))</f>
        <v>Mischer AUF</v>
      </c>
    </row>
    <row r="105" spans="1:17" hidden="1" x14ac:dyDescent="0.25">
      <c r="A105" t="s">
        <v>132</v>
      </c>
      <c r="B105" t="s">
        <v>4</v>
      </c>
      <c r="C105" t="s">
        <v>5</v>
      </c>
      <c r="D105" t="s">
        <v>6</v>
      </c>
      <c r="E105" s="8">
        <v>1</v>
      </c>
      <c r="F105" s="10" t="s">
        <v>49</v>
      </c>
      <c r="G105" s="8" t="s">
        <v>8</v>
      </c>
      <c r="M105" s="8"/>
    </row>
    <row r="106" spans="1:17" x14ac:dyDescent="0.25">
      <c r="A106" t="s">
        <v>131</v>
      </c>
      <c r="B106" t="s">
        <v>1</v>
      </c>
      <c r="C106" s="3" t="s">
        <v>47</v>
      </c>
      <c r="D106" t="s">
        <v>390</v>
      </c>
      <c r="E106" s="8">
        <f>HEX2DEC(G106)</f>
        <v>43</v>
      </c>
      <c r="F106" s="10" t="str">
        <f>HEX2BIN(G106)</f>
        <v>101011</v>
      </c>
      <c r="G106" s="8" t="str">
        <f>MID(C106,7,FIND(":",C106,1)-1)</f>
        <v>2B</v>
      </c>
      <c r="M106" s="8"/>
    </row>
    <row r="107" spans="1:17" hidden="1" x14ac:dyDescent="0.25">
      <c r="A107" t="s">
        <v>135</v>
      </c>
      <c r="B107" t="s">
        <v>4</v>
      </c>
      <c r="C107" t="s">
        <v>71</v>
      </c>
      <c r="D107" t="s">
        <v>6</v>
      </c>
      <c r="E107" s="8">
        <v>1</v>
      </c>
      <c r="F107" s="10" t="s">
        <v>136</v>
      </c>
      <c r="G107" s="8" t="s">
        <v>8</v>
      </c>
      <c r="M107" s="8"/>
    </row>
    <row r="108" spans="1:17" hidden="1" x14ac:dyDescent="0.25">
      <c r="A108" t="s">
        <v>135</v>
      </c>
      <c r="B108" t="s">
        <v>4</v>
      </c>
      <c r="C108" t="s">
        <v>12</v>
      </c>
      <c r="D108" t="s">
        <v>6</v>
      </c>
      <c r="E108" s="8">
        <v>1</v>
      </c>
      <c r="F108" s="10" t="s">
        <v>53</v>
      </c>
      <c r="G108" s="8" t="s">
        <v>8</v>
      </c>
      <c r="M108" s="8"/>
    </row>
    <row r="109" spans="1:17" x14ac:dyDescent="0.25">
      <c r="A109" t="s">
        <v>133</v>
      </c>
      <c r="B109" t="s">
        <v>1</v>
      </c>
      <c r="C109" s="2" t="s">
        <v>134</v>
      </c>
      <c r="D109" t="s">
        <v>2670</v>
      </c>
      <c r="E109" s="8">
        <f>HEX2DEC(G109)</f>
        <v>4</v>
      </c>
      <c r="F109" s="10" t="str">
        <f>HEX2BIN(G109)</f>
        <v>100</v>
      </c>
      <c r="G109" s="8" t="str">
        <f>MID(C109,7,FIND(":",C109,1)-1)</f>
        <v>04</v>
      </c>
      <c r="M109" s="8"/>
    </row>
    <row r="110" spans="1:17" x14ac:dyDescent="0.25">
      <c r="A110" s="1" t="s">
        <v>133</v>
      </c>
      <c r="B110" s="1" t="s">
        <v>1</v>
      </c>
      <c r="C110" s="1" t="s">
        <v>51</v>
      </c>
      <c r="D110" s="42" t="s">
        <v>3295</v>
      </c>
      <c r="E110" s="8">
        <f>HEX2DEC(G110)</f>
        <v>141</v>
      </c>
      <c r="F110" s="10" t="str">
        <f>HEX2BIN(G110)</f>
        <v>10001101</v>
      </c>
      <c r="G110" s="8" t="str">
        <f>MID(C110,7,FIND(":",C110,1)-1)</f>
        <v>8D</v>
      </c>
      <c r="H110" s="8" t="str">
        <f>MID(F110,1,FIND("0",F110,1)-1)</f>
        <v>1</v>
      </c>
      <c r="I110" s="8" t="str">
        <f>MID(F110,2,FIND("0",F110,1)-1)</f>
        <v>0</v>
      </c>
      <c r="J110" s="8" t="str">
        <f>MID(F110,3,FIND("0",F110,1)-1)</f>
        <v>0</v>
      </c>
      <c r="K110" s="8" t="str">
        <f>MID(F110,4,FIND("0",F110,1)-1)</f>
        <v>0</v>
      </c>
      <c r="L110" s="8" t="str">
        <f>MID(F110,5,FIND("0",F110,1)-1)</f>
        <v>1</v>
      </c>
      <c r="M110" s="8" t="str">
        <f>MID(F110,6,FIND("0",F110,1)-1)</f>
        <v>1</v>
      </c>
      <c r="N110" s="8" t="str">
        <f>MID(F110,7,FIND("0",F110,1)-1)</f>
        <v>0</v>
      </c>
      <c r="O110" s="8" t="str">
        <f>MID(F110,8,FIND("0",F110,1)-1)</f>
        <v>1</v>
      </c>
      <c r="P110" t="str">
        <f>IF(J110="1",IF(O110="0","Brenner AUS"),"Brenner EIN")</f>
        <v>Brenner EIN</v>
      </c>
      <c r="Q110" t="str">
        <f>IF(L110="1","Mischer AUF",IF(K110="1","Mischer ZU","Mischer STOP"))</f>
        <v>Mischer AUF</v>
      </c>
    </row>
    <row r="111" spans="1:17" hidden="1" x14ac:dyDescent="0.25">
      <c r="A111" t="s">
        <v>138</v>
      </c>
      <c r="B111" t="s">
        <v>4</v>
      </c>
      <c r="C111" t="s">
        <v>12</v>
      </c>
      <c r="D111" t="s">
        <v>6</v>
      </c>
      <c r="E111" s="8">
        <v>1</v>
      </c>
      <c r="F111" s="10" t="s">
        <v>45</v>
      </c>
      <c r="G111" s="8" t="s">
        <v>8</v>
      </c>
      <c r="M111" s="8"/>
    </row>
    <row r="112" spans="1:17" x14ac:dyDescent="0.25">
      <c r="A112" s="1" t="s">
        <v>137</v>
      </c>
      <c r="B112" s="1" t="s">
        <v>1</v>
      </c>
      <c r="C112" s="1" t="s">
        <v>43</v>
      </c>
      <c r="D112" s="42" t="s">
        <v>3295</v>
      </c>
      <c r="E112" s="8">
        <f>HEX2DEC(G112)</f>
        <v>133</v>
      </c>
      <c r="F112" s="10" t="str">
        <f>HEX2BIN(G112)</f>
        <v>10000101</v>
      </c>
      <c r="G112" s="8" t="str">
        <f>MID(C112,7,FIND(":",C112,1)-1)</f>
        <v>85</v>
      </c>
      <c r="H112" s="8" t="str">
        <f>MID(F112,1,FIND("0",F112,1)-1)</f>
        <v>1</v>
      </c>
      <c r="I112" s="8" t="str">
        <f>MID(F112,2,FIND("0",F112,1)-1)</f>
        <v>0</v>
      </c>
      <c r="J112" s="8" t="str">
        <f>MID(F112,3,FIND("0",F112,1)-1)</f>
        <v>0</v>
      </c>
      <c r="K112" s="8" t="str">
        <f>MID(F112,4,FIND("0",F112,1)-1)</f>
        <v>0</v>
      </c>
      <c r="L112" s="8" t="str">
        <f>MID(F112,5,FIND("0",F112,1)-1)</f>
        <v>0</v>
      </c>
      <c r="M112" s="8" t="str">
        <f>MID(F112,6,FIND("0",F112,1)-1)</f>
        <v>1</v>
      </c>
      <c r="N112" s="8" t="str">
        <f>MID(F112,7,FIND("0",F112,1)-1)</f>
        <v>0</v>
      </c>
      <c r="O112" s="8" t="str">
        <f>MID(F112,8,FIND("0",F112,1)-1)</f>
        <v>1</v>
      </c>
      <c r="P112" t="str">
        <f>IF(J112="1",IF(O112="0","Brenner AUS"),"Brenner EIN")</f>
        <v>Brenner EIN</v>
      </c>
      <c r="Q112" t="str">
        <f>IF(L112="1","Mischer AUF",IF(K112="1","Mischer ZU","Mischer STOP"))</f>
        <v>Mischer STOP</v>
      </c>
    </row>
    <row r="113" spans="1:17" hidden="1" x14ac:dyDescent="0.25">
      <c r="A113" t="s">
        <v>140</v>
      </c>
      <c r="B113" t="s">
        <v>4</v>
      </c>
      <c r="C113" t="s">
        <v>12</v>
      </c>
      <c r="D113" t="s">
        <v>6</v>
      </c>
      <c r="E113" s="8">
        <v>1</v>
      </c>
      <c r="F113" s="10" t="s">
        <v>53</v>
      </c>
      <c r="G113" s="8" t="s">
        <v>8</v>
      </c>
      <c r="M113" s="8"/>
    </row>
    <row r="114" spans="1:17" x14ac:dyDescent="0.25">
      <c r="A114" s="1" t="s">
        <v>139</v>
      </c>
      <c r="B114" s="1" t="s">
        <v>1</v>
      </c>
      <c r="C114" s="1" t="s">
        <v>51</v>
      </c>
      <c r="D114" s="42" t="s">
        <v>3295</v>
      </c>
      <c r="E114" s="8">
        <f>HEX2DEC(G114)</f>
        <v>141</v>
      </c>
      <c r="F114" s="10" t="str">
        <f>HEX2BIN(G114)</f>
        <v>10001101</v>
      </c>
      <c r="G114" s="8" t="str">
        <f>MID(C114,7,FIND(":",C114,1)-1)</f>
        <v>8D</v>
      </c>
      <c r="H114" s="8" t="str">
        <f>MID(F114,1,FIND("0",F114,1)-1)</f>
        <v>1</v>
      </c>
      <c r="I114" s="8" t="str">
        <f>MID(F114,2,FIND("0",F114,1)-1)</f>
        <v>0</v>
      </c>
      <c r="J114" s="8" t="str">
        <f>MID(F114,3,FIND("0",F114,1)-1)</f>
        <v>0</v>
      </c>
      <c r="K114" s="8" t="str">
        <f>MID(F114,4,FIND("0",F114,1)-1)</f>
        <v>0</v>
      </c>
      <c r="L114" s="8" t="str">
        <f>MID(F114,5,FIND("0",F114,1)-1)</f>
        <v>1</v>
      </c>
      <c r="M114" s="8" t="str">
        <f>MID(F114,6,FIND("0",F114,1)-1)</f>
        <v>1</v>
      </c>
      <c r="N114" s="8" t="str">
        <f>MID(F114,7,FIND("0",F114,1)-1)</f>
        <v>0</v>
      </c>
      <c r="O114" s="8" t="str">
        <f>MID(F114,8,FIND("0",F114,1)-1)</f>
        <v>1</v>
      </c>
      <c r="P114" t="str">
        <f>IF(J114="1",IF(O114="0","Brenner AUS"),"Brenner EIN")</f>
        <v>Brenner EIN</v>
      </c>
      <c r="Q114" t="str">
        <f>IF(L114="1","Mischer AUF",IF(K114="1","Mischer ZU","Mischer STOP"))</f>
        <v>Mischer AUF</v>
      </c>
    </row>
    <row r="115" spans="1:17" hidden="1" x14ac:dyDescent="0.25">
      <c r="A115" t="s">
        <v>142</v>
      </c>
      <c r="B115" t="s">
        <v>4</v>
      </c>
      <c r="C115" t="s">
        <v>12</v>
      </c>
      <c r="D115" t="s">
        <v>6</v>
      </c>
      <c r="E115" s="8">
        <v>1</v>
      </c>
      <c r="F115" s="10" t="s">
        <v>45</v>
      </c>
      <c r="G115" s="8" t="s">
        <v>8</v>
      </c>
      <c r="M115" s="8"/>
    </row>
    <row r="116" spans="1:17" x14ac:dyDescent="0.25">
      <c r="A116" s="1" t="s">
        <v>141</v>
      </c>
      <c r="B116" s="1" t="s">
        <v>1</v>
      </c>
      <c r="C116" s="1" t="s">
        <v>43</v>
      </c>
      <c r="D116" s="42" t="s">
        <v>3295</v>
      </c>
      <c r="E116" s="8">
        <f>HEX2DEC(G116)</f>
        <v>133</v>
      </c>
      <c r="F116" s="10" t="str">
        <f>HEX2BIN(G116)</f>
        <v>10000101</v>
      </c>
      <c r="G116" s="8" t="str">
        <f>MID(C116,7,FIND(":",C116,1)-1)</f>
        <v>85</v>
      </c>
      <c r="H116" s="8" t="str">
        <f>MID(F116,1,FIND("0",F116,1)-1)</f>
        <v>1</v>
      </c>
      <c r="I116" s="8" t="str">
        <f>MID(F116,2,FIND("0",F116,1)-1)</f>
        <v>0</v>
      </c>
      <c r="J116" s="8" t="str">
        <f>MID(F116,3,FIND("0",F116,1)-1)</f>
        <v>0</v>
      </c>
      <c r="K116" s="8" t="str">
        <f>MID(F116,4,FIND("0",F116,1)-1)</f>
        <v>0</v>
      </c>
      <c r="L116" s="8" t="str">
        <f>MID(F116,5,FIND("0",F116,1)-1)</f>
        <v>0</v>
      </c>
      <c r="M116" s="8" t="str">
        <f>MID(F116,6,FIND("0",F116,1)-1)</f>
        <v>1</v>
      </c>
      <c r="N116" s="8" t="str">
        <f>MID(F116,7,FIND("0",F116,1)-1)</f>
        <v>0</v>
      </c>
      <c r="O116" s="8" t="str">
        <f>MID(F116,8,FIND("0",F116,1)-1)</f>
        <v>1</v>
      </c>
      <c r="P116" t="str">
        <f>IF(J116="1",IF(O116="0","Brenner AUS"),"Brenner EIN")</f>
        <v>Brenner EIN</v>
      </c>
      <c r="Q116" t="str">
        <f>IF(L116="1","Mischer AUF",IF(K116="1","Mischer ZU","Mischer STOP"))</f>
        <v>Mischer STOP</v>
      </c>
    </row>
    <row r="117" spans="1:17" hidden="1" x14ac:dyDescent="0.25">
      <c r="A117" t="s">
        <v>144</v>
      </c>
      <c r="B117" t="s">
        <v>4</v>
      </c>
      <c r="C117" t="s">
        <v>5</v>
      </c>
      <c r="D117" t="s">
        <v>6</v>
      </c>
      <c r="E117" s="8">
        <v>1</v>
      </c>
      <c r="F117" s="10" t="s">
        <v>29</v>
      </c>
      <c r="G117" s="8" t="s">
        <v>8</v>
      </c>
      <c r="M117" s="8"/>
    </row>
    <row r="118" spans="1:17" x14ac:dyDescent="0.25">
      <c r="A118" t="s">
        <v>143</v>
      </c>
      <c r="B118" t="s">
        <v>1</v>
      </c>
      <c r="C118" s="3" t="s">
        <v>27</v>
      </c>
      <c r="D118" t="s">
        <v>390</v>
      </c>
      <c r="E118" s="8">
        <f>HEX2DEC(G118)</f>
        <v>44</v>
      </c>
      <c r="F118" s="10" t="str">
        <f>HEX2BIN(G118)</f>
        <v>101100</v>
      </c>
      <c r="G118" s="8" t="str">
        <f>MID(C118,7,FIND(":",C118,1)-1)</f>
        <v>2C</v>
      </c>
      <c r="M118" s="8"/>
    </row>
    <row r="119" spans="1:17" hidden="1" x14ac:dyDescent="0.25">
      <c r="A119" t="s">
        <v>147</v>
      </c>
      <c r="B119" t="s">
        <v>4</v>
      </c>
      <c r="C119" t="s">
        <v>148</v>
      </c>
      <c r="D119" t="s">
        <v>6</v>
      </c>
      <c r="E119" s="8">
        <v>1</v>
      </c>
      <c r="F119" s="10" t="s">
        <v>149</v>
      </c>
      <c r="G119" s="8" t="s">
        <v>8</v>
      </c>
      <c r="M119" s="8"/>
    </row>
    <row r="120" spans="1:17" x14ac:dyDescent="0.25">
      <c r="A120" t="s">
        <v>145</v>
      </c>
      <c r="B120" t="s">
        <v>1</v>
      </c>
      <c r="C120" s="4" t="s">
        <v>146</v>
      </c>
      <c r="D120" t="s">
        <v>1443</v>
      </c>
      <c r="E120" s="8">
        <f>HEX2DEC(G120)</f>
        <v>5</v>
      </c>
      <c r="F120" s="10" t="str">
        <f>HEX2BIN(G120)</f>
        <v>101</v>
      </c>
      <c r="G120" s="8" t="str">
        <f>MID(C120,7,FIND(":",C120,1)-1)</f>
        <v>05</v>
      </c>
      <c r="M120" s="8"/>
    </row>
    <row r="121" spans="1:17" hidden="1" x14ac:dyDescent="0.25">
      <c r="A121" t="s">
        <v>151</v>
      </c>
      <c r="B121" t="s">
        <v>4</v>
      </c>
      <c r="C121" t="s">
        <v>5</v>
      </c>
      <c r="D121" t="s">
        <v>6</v>
      </c>
      <c r="E121" s="8">
        <v>1</v>
      </c>
      <c r="F121" s="10" t="s">
        <v>7</v>
      </c>
      <c r="G121" s="8" t="s">
        <v>8</v>
      </c>
      <c r="M121" s="8"/>
    </row>
    <row r="122" spans="1:17" x14ac:dyDescent="0.25">
      <c r="A122" t="s">
        <v>150</v>
      </c>
      <c r="B122" t="s">
        <v>1</v>
      </c>
      <c r="C122" s="3" t="s">
        <v>2</v>
      </c>
      <c r="D122" t="s">
        <v>390</v>
      </c>
      <c r="E122" s="8">
        <f>HEX2DEC(G122)</f>
        <v>46</v>
      </c>
      <c r="F122" s="10" t="str">
        <f>HEX2BIN(G122)</f>
        <v>101110</v>
      </c>
      <c r="G122" s="8" t="str">
        <f>MID(C122,7,FIND(":",C122,1)-1)</f>
        <v>2E</v>
      </c>
      <c r="M122" s="8"/>
    </row>
    <row r="123" spans="1:17" hidden="1" x14ac:dyDescent="0.25">
      <c r="A123" t="s">
        <v>153</v>
      </c>
      <c r="B123" t="s">
        <v>4</v>
      </c>
      <c r="C123" t="s">
        <v>12</v>
      </c>
      <c r="D123" t="s">
        <v>6</v>
      </c>
      <c r="E123" s="8">
        <v>1</v>
      </c>
      <c r="F123" s="10" t="s">
        <v>53</v>
      </c>
      <c r="G123" s="8" t="s">
        <v>8</v>
      </c>
      <c r="M123" s="8"/>
    </row>
    <row r="124" spans="1:17" x14ac:dyDescent="0.25">
      <c r="A124" s="1" t="s">
        <v>152</v>
      </c>
      <c r="B124" s="1" t="s">
        <v>1</v>
      </c>
      <c r="C124" s="1" t="s">
        <v>51</v>
      </c>
      <c r="D124" s="42" t="s">
        <v>3295</v>
      </c>
      <c r="E124" s="8">
        <f>HEX2DEC(G124)</f>
        <v>141</v>
      </c>
      <c r="F124" s="10" t="str">
        <f>HEX2BIN(G124)</f>
        <v>10001101</v>
      </c>
      <c r="G124" s="8" t="str">
        <f>MID(C124,7,FIND(":",C124,1)-1)</f>
        <v>8D</v>
      </c>
      <c r="H124" s="8" t="str">
        <f>MID(F124,1,FIND("0",F124,1)-1)</f>
        <v>1</v>
      </c>
      <c r="I124" s="8" t="str">
        <f>MID(F124,2,FIND("0",F124,1)-1)</f>
        <v>0</v>
      </c>
      <c r="J124" s="8" t="str">
        <f>MID(F124,3,FIND("0",F124,1)-1)</f>
        <v>0</v>
      </c>
      <c r="K124" s="8" t="str">
        <f>MID(F124,4,FIND("0",F124,1)-1)</f>
        <v>0</v>
      </c>
      <c r="L124" s="8" t="str">
        <f>MID(F124,5,FIND("0",F124,1)-1)</f>
        <v>1</v>
      </c>
      <c r="M124" s="8" t="str">
        <f>MID(F124,6,FIND("0",F124,1)-1)</f>
        <v>1</v>
      </c>
      <c r="N124" s="8" t="str">
        <f>MID(F124,7,FIND("0",F124,1)-1)</f>
        <v>0</v>
      </c>
      <c r="O124" s="8" t="str">
        <f>MID(F124,8,FIND("0",F124,1)-1)</f>
        <v>1</v>
      </c>
      <c r="P124" t="str">
        <f>IF(J124="1",IF(O124="0","Brenner AUS"),"Brenner EIN")</f>
        <v>Brenner EIN</v>
      </c>
      <c r="Q124" t="str">
        <f>IF(L124="1","Mischer AUF",IF(K124="1","Mischer ZU","Mischer STOP"))</f>
        <v>Mischer AUF</v>
      </c>
    </row>
    <row r="125" spans="1:17" hidden="1" x14ac:dyDescent="0.25">
      <c r="A125" t="s">
        <v>155</v>
      </c>
      <c r="B125" t="s">
        <v>4</v>
      </c>
      <c r="C125" t="s">
        <v>12</v>
      </c>
      <c r="D125" t="s">
        <v>6</v>
      </c>
      <c r="E125" s="8">
        <v>1</v>
      </c>
      <c r="F125" s="10" t="s">
        <v>45</v>
      </c>
      <c r="G125" s="8" t="s">
        <v>8</v>
      </c>
      <c r="M125" s="8"/>
    </row>
    <row r="126" spans="1:17" x14ac:dyDescent="0.25">
      <c r="A126" s="1" t="s">
        <v>154</v>
      </c>
      <c r="B126" s="1" t="s">
        <v>1</v>
      </c>
      <c r="C126" s="1" t="s">
        <v>43</v>
      </c>
      <c r="D126" s="42" t="s">
        <v>3295</v>
      </c>
      <c r="E126" s="8">
        <f>HEX2DEC(G126)</f>
        <v>133</v>
      </c>
      <c r="F126" s="10" t="str">
        <f>HEX2BIN(G126)</f>
        <v>10000101</v>
      </c>
      <c r="G126" s="8" t="str">
        <f>MID(C126,7,FIND(":",C126,1)-1)</f>
        <v>85</v>
      </c>
      <c r="H126" s="8" t="str">
        <f>MID(F126,1,FIND("0",F126,1)-1)</f>
        <v>1</v>
      </c>
      <c r="I126" s="8" t="str">
        <f>MID(F126,2,FIND("0",F126,1)-1)</f>
        <v>0</v>
      </c>
      <c r="J126" s="8" t="str">
        <f>MID(F126,3,FIND("0",F126,1)-1)</f>
        <v>0</v>
      </c>
      <c r="K126" s="8" t="str">
        <f>MID(F126,4,FIND("0",F126,1)-1)</f>
        <v>0</v>
      </c>
      <c r="L126" s="8" t="str">
        <f>MID(F126,5,FIND("0",F126,1)-1)</f>
        <v>0</v>
      </c>
      <c r="M126" s="8" t="str">
        <f>MID(F126,6,FIND("0",F126,1)-1)</f>
        <v>1</v>
      </c>
      <c r="N126" s="8" t="str">
        <f>MID(F126,7,FIND("0",F126,1)-1)</f>
        <v>0</v>
      </c>
      <c r="O126" s="8" t="str">
        <f>MID(F126,8,FIND("0",F126,1)-1)</f>
        <v>1</v>
      </c>
      <c r="P126" t="str">
        <f>IF(J126="1",IF(O126="0","Brenner AUS"),"Brenner EIN")</f>
        <v>Brenner EIN</v>
      </c>
      <c r="Q126" t="str">
        <f>IF(L126="1","Mischer AUF",IF(K126="1","Mischer ZU","Mischer STOP"))</f>
        <v>Mischer STOP</v>
      </c>
    </row>
    <row r="127" spans="1:17" hidden="1" x14ac:dyDescent="0.25">
      <c r="A127" t="s">
        <v>158</v>
      </c>
      <c r="B127" t="s">
        <v>4</v>
      </c>
      <c r="C127" t="s">
        <v>148</v>
      </c>
      <c r="D127" t="s">
        <v>6</v>
      </c>
      <c r="E127" s="8">
        <v>1</v>
      </c>
      <c r="F127" s="10" t="s">
        <v>72</v>
      </c>
      <c r="G127" s="8" t="s">
        <v>8</v>
      </c>
      <c r="M127" s="8"/>
    </row>
    <row r="128" spans="1:17" x14ac:dyDescent="0.25">
      <c r="A128" t="s">
        <v>156</v>
      </c>
      <c r="B128" t="s">
        <v>1</v>
      </c>
      <c r="C128" s="4" t="s">
        <v>157</v>
      </c>
      <c r="D128" t="s">
        <v>1443</v>
      </c>
      <c r="E128" s="8">
        <f>HEX2DEC(G128)</f>
        <v>2</v>
      </c>
      <c r="F128" s="10" t="str">
        <f>HEX2BIN(G128)</f>
        <v>10</v>
      </c>
      <c r="G128" s="8" t="str">
        <f>MID(C128,7,FIND(":",C128,1)-1)</f>
        <v>02</v>
      </c>
      <c r="M128" s="8"/>
    </row>
    <row r="129" spans="1:17" hidden="1" x14ac:dyDescent="0.25">
      <c r="A129" t="s">
        <v>161</v>
      </c>
      <c r="B129" t="s">
        <v>4</v>
      </c>
      <c r="C129" t="s">
        <v>5</v>
      </c>
      <c r="D129" t="s">
        <v>6</v>
      </c>
      <c r="E129" s="8">
        <v>1</v>
      </c>
      <c r="F129" s="10" t="s">
        <v>162</v>
      </c>
      <c r="G129" s="8" t="s">
        <v>8</v>
      </c>
      <c r="M129" s="8"/>
    </row>
    <row r="130" spans="1:17" x14ac:dyDescent="0.25">
      <c r="A130" t="s">
        <v>159</v>
      </c>
      <c r="B130" t="s">
        <v>1</v>
      </c>
      <c r="C130" s="3" t="s">
        <v>160</v>
      </c>
      <c r="D130" t="s">
        <v>390</v>
      </c>
      <c r="E130" s="8">
        <f>HEX2DEC(G130)</f>
        <v>47</v>
      </c>
      <c r="F130" s="10" t="str">
        <f>HEX2BIN(G130)</f>
        <v>101111</v>
      </c>
      <c r="G130" s="8" t="str">
        <f>MID(C130,7,FIND(":",C130,1)-1)</f>
        <v>2F</v>
      </c>
      <c r="M130" s="8"/>
    </row>
    <row r="131" spans="1:17" hidden="1" x14ac:dyDescent="0.25">
      <c r="A131" t="s">
        <v>165</v>
      </c>
      <c r="B131" t="s">
        <v>4</v>
      </c>
      <c r="C131" t="s">
        <v>12</v>
      </c>
      <c r="D131" t="s">
        <v>6</v>
      </c>
      <c r="E131" s="8">
        <v>1</v>
      </c>
      <c r="F131" s="10" t="s">
        <v>45</v>
      </c>
      <c r="G131" s="8" t="s">
        <v>8</v>
      </c>
      <c r="M131" s="8"/>
    </row>
    <row r="132" spans="1:17" x14ac:dyDescent="0.25">
      <c r="A132" s="1" t="s">
        <v>164</v>
      </c>
      <c r="B132" s="1" t="s">
        <v>1</v>
      </c>
      <c r="C132" s="1" t="s">
        <v>43</v>
      </c>
      <c r="D132" s="42" t="s">
        <v>3295</v>
      </c>
      <c r="E132" s="8">
        <f>HEX2DEC(G132)</f>
        <v>133</v>
      </c>
      <c r="F132" s="10" t="str">
        <f>HEX2BIN(G132)</f>
        <v>10000101</v>
      </c>
      <c r="G132" s="8" t="str">
        <f>MID(C132,7,FIND(":",C132,1)-1)</f>
        <v>85</v>
      </c>
      <c r="H132" s="8" t="str">
        <f>MID(F132,1,FIND("0",F132,1)-1)</f>
        <v>1</v>
      </c>
      <c r="I132" s="8" t="str">
        <f>MID(F132,2,FIND("0",F132,1)-1)</f>
        <v>0</v>
      </c>
      <c r="J132" s="8" t="str">
        <f>MID(F132,3,FIND("0",F132,1)-1)</f>
        <v>0</v>
      </c>
      <c r="K132" s="8" t="str">
        <f>MID(F132,4,FIND("0",F132,1)-1)</f>
        <v>0</v>
      </c>
      <c r="L132" s="8" t="str">
        <f>MID(F132,5,FIND("0",F132,1)-1)</f>
        <v>0</v>
      </c>
      <c r="M132" s="8" t="str">
        <f>MID(F132,6,FIND("0",F132,1)-1)</f>
        <v>1</v>
      </c>
      <c r="N132" s="8" t="str">
        <f>MID(F132,7,FIND("0",F132,1)-1)</f>
        <v>0</v>
      </c>
      <c r="O132" s="8" t="str">
        <f>MID(F132,8,FIND("0",F132,1)-1)</f>
        <v>1</v>
      </c>
      <c r="P132" t="str">
        <f>IF(J132="1",IF(O132="0","Brenner AUS"),"Brenner EIN")</f>
        <v>Brenner EIN</v>
      </c>
      <c r="Q132" t="str">
        <f>IF(L132="1","Mischer AUF",IF(K132="1","Mischer ZU","Mischer STOP"))</f>
        <v>Mischer STOP</v>
      </c>
    </row>
    <row r="133" spans="1:17" hidden="1" x14ac:dyDescent="0.25">
      <c r="A133" t="s">
        <v>167</v>
      </c>
      <c r="B133" t="s">
        <v>4</v>
      </c>
      <c r="C133" t="s">
        <v>12</v>
      </c>
      <c r="D133" t="s">
        <v>6</v>
      </c>
      <c r="E133" s="8">
        <v>1</v>
      </c>
      <c r="F133" s="10" t="s">
        <v>53</v>
      </c>
      <c r="G133" s="8" t="s">
        <v>8</v>
      </c>
      <c r="M133" s="8"/>
    </row>
    <row r="134" spans="1:17" x14ac:dyDescent="0.25">
      <c r="A134" s="1" t="s">
        <v>166</v>
      </c>
      <c r="B134" s="1" t="s">
        <v>1</v>
      </c>
      <c r="C134" s="1" t="s">
        <v>51</v>
      </c>
      <c r="D134" s="42" t="s">
        <v>3295</v>
      </c>
      <c r="E134" s="8">
        <f>HEX2DEC(G134)</f>
        <v>141</v>
      </c>
      <c r="F134" s="10" t="str">
        <f>HEX2BIN(G134)</f>
        <v>10001101</v>
      </c>
      <c r="G134" s="8" t="str">
        <f>MID(C134,7,FIND(":",C134,1)-1)</f>
        <v>8D</v>
      </c>
      <c r="H134" s="8" t="str">
        <f>MID(F134,1,FIND("0",F134,1)-1)</f>
        <v>1</v>
      </c>
      <c r="I134" s="8" t="str">
        <f>MID(F134,2,FIND("0",F134,1)-1)</f>
        <v>0</v>
      </c>
      <c r="J134" s="8" t="str">
        <f>MID(F134,3,FIND("0",F134,1)-1)</f>
        <v>0</v>
      </c>
      <c r="K134" s="8" t="str">
        <f>MID(F134,4,FIND("0",F134,1)-1)</f>
        <v>0</v>
      </c>
      <c r="L134" s="8" t="str">
        <f>MID(F134,5,FIND("0",F134,1)-1)</f>
        <v>1</v>
      </c>
      <c r="M134" s="8" t="str">
        <f>MID(F134,6,FIND("0",F134,1)-1)</f>
        <v>1</v>
      </c>
      <c r="N134" s="8" t="str">
        <f>MID(F134,7,FIND("0",F134,1)-1)</f>
        <v>0</v>
      </c>
      <c r="O134" s="8" t="str">
        <f>MID(F134,8,FIND("0",F134,1)-1)</f>
        <v>1</v>
      </c>
      <c r="P134" t="str">
        <f>IF(J134="1",IF(O134="0","Brenner AUS"),"Brenner EIN")</f>
        <v>Brenner EIN</v>
      </c>
      <c r="Q134" t="str">
        <f>IF(L134="1","Mischer AUF",IF(K134="1","Mischer ZU","Mischer STOP"))</f>
        <v>Mischer AUF</v>
      </c>
    </row>
    <row r="135" spans="1:17" hidden="1" x14ac:dyDescent="0.25">
      <c r="A135" t="s">
        <v>169</v>
      </c>
      <c r="B135" t="s">
        <v>4</v>
      </c>
      <c r="C135" t="s">
        <v>12</v>
      </c>
      <c r="D135" t="s">
        <v>6</v>
      </c>
      <c r="E135" s="8">
        <v>1</v>
      </c>
      <c r="F135" s="10" t="s">
        <v>45</v>
      </c>
      <c r="G135" s="8" t="s">
        <v>8</v>
      </c>
      <c r="M135" s="8"/>
    </row>
    <row r="136" spans="1:17" x14ac:dyDescent="0.25">
      <c r="A136" s="1" t="s">
        <v>168</v>
      </c>
      <c r="B136" s="1" t="s">
        <v>1</v>
      </c>
      <c r="C136" s="1" t="s">
        <v>43</v>
      </c>
      <c r="D136" s="42" t="s">
        <v>3295</v>
      </c>
      <c r="E136" s="8">
        <f>HEX2DEC(G136)</f>
        <v>133</v>
      </c>
      <c r="F136" s="10" t="str">
        <f>HEX2BIN(G136)</f>
        <v>10000101</v>
      </c>
      <c r="G136" s="8" t="str">
        <f>MID(C136,7,FIND(":",C136,1)-1)</f>
        <v>85</v>
      </c>
      <c r="H136" s="8" t="str">
        <f>MID(F136,1,FIND("0",F136,1)-1)</f>
        <v>1</v>
      </c>
      <c r="I136" s="8" t="str">
        <f>MID(F136,2,FIND("0",F136,1)-1)</f>
        <v>0</v>
      </c>
      <c r="J136" s="8" t="str">
        <f>MID(F136,3,FIND("0",F136,1)-1)</f>
        <v>0</v>
      </c>
      <c r="K136" s="8" t="str">
        <f>MID(F136,4,FIND("0",F136,1)-1)</f>
        <v>0</v>
      </c>
      <c r="L136" s="8" t="str">
        <f>MID(F136,5,FIND("0",F136,1)-1)</f>
        <v>0</v>
      </c>
      <c r="M136" s="8" t="str">
        <f>MID(F136,6,FIND("0",F136,1)-1)</f>
        <v>1</v>
      </c>
      <c r="N136" s="8" t="str">
        <f>MID(F136,7,FIND("0",F136,1)-1)</f>
        <v>0</v>
      </c>
      <c r="O136" s="8" t="str">
        <f>MID(F136,8,FIND("0",F136,1)-1)</f>
        <v>1</v>
      </c>
      <c r="P136" t="str">
        <f>IF(J136="1",IF(O136="0","Brenner AUS"),"Brenner EIN")</f>
        <v>Brenner EIN</v>
      </c>
      <c r="Q136" t="str">
        <f>IF(L136="1","Mischer AUF",IF(K136="1","Mischer ZU","Mischer STOP"))</f>
        <v>Mischer STOP</v>
      </c>
    </row>
    <row r="137" spans="1:17" hidden="1" x14ac:dyDescent="0.25">
      <c r="A137" t="s">
        <v>171</v>
      </c>
      <c r="B137" t="s">
        <v>4</v>
      </c>
      <c r="C137" t="s">
        <v>12</v>
      </c>
      <c r="D137" t="s">
        <v>6</v>
      </c>
      <c r="E137" s="8">
        <v>1</v>
      </c>
      <c r="F137" s="10" t="s">
        <v>53</v>
      </c>
      <c r="G137" s="8" t="s">
        <v>8</v>
      </c>
      <c r="M137" s="8"/>
    </row>
    <row r="138" spans="1:17" x14ac:dyDescent="0.25">
      <c r="A138" s="1" t="s">
        <v>170</v>
      </c>
      <c r="B138" s="1" t="s">
        <v>1</v>
      </c>
      <c r="C138" s="1" t="s">
        <v>51</v>
      </c>
      <c r="D138" s="42" t="s">
        <v>3295</v>
      </c>
      <c r="E138" s="8">
        <f>HEX2DEC(G138)</f>
        <v>141</v>
      </c>
      <c r="F138" s="10" t="str">
        <f>HEX2BIN(G138)</f>
        <v>10001101</v>
      </c>
      <c r="G138" s="8" t="str">
        <f>MID(C138,7,FIND(":",C138,1)-1)</f>
        <v>8D</v>
      </c>
      <c r="H138" s="8" t="str">
        <f>MID(F138,1,FIND("0",F138,1)-1)</f>
        <v>1</v>
      </c>
      <c r="I138" s="8" t="str">
        <f>MID(F138,2,FIND("0",F138,1)-1)</f>
        <v>0</v>
      </c>
      <c r="J138" s="8" t="str">
        <f>MID(F138,3,FIND("0",F138,1)-1)</f>
        <v>0</v>
      </c>
      <c r="K138" s="8" t="str">
        <f>MID(F138,4,FIND("0",F138,1)-1)</f>
        <v>0</v>
      </c>
      <c r="L138" s="8" t="str">
        <f>MID(F138,5,FIND("0",F138,1)-1)</f>
        <v>1</v>
      </c>
      <c r="M138" s="8" t="str">
        <f>MID(F138,6,FIND("0",F138,1)-1)</f>
        <v>1</v>
      </c>
      <c r="N138" s="8" t="str">
        <f>MID(F138,7,FIND("0",F138,1)-1)</f>
        <v>0</v>
      </c>
      <c r="O138" s="8" t="str">
        <f>MID(F138,8,FIND("0",F138,1)-1)</f>
        <v>1</v>
      </c>
      <c r="P138" t="str">
        <f>IF(J138="1",IF(O138="0","Brenner AUS"),"Brenner EIN")</f>
        <v>Brenner EIN</v>
      </c>
      <c r="Q138" t="str">
        <f>IF(L138="1","Mischer AUF",IF(K138="1","Mischer ZU","Mischer STOP"))</f>
        <v>Mischer AUF</v>
      </c>
    </row>
    <row r="139" spans="1:17" hidden="1" x14ac:dyDescent="0.25">
      <c r="A139" t="s">
        <v>173</v>
      </c>
      <c r="B139" t="s">
        <v>4</v>
      </c>
      <c r="C139" t="s">
        <v>12</v>
      </c>
      <c r="D139" t="s">
        <v>6</v>
      </c>
      <c r="E139" s="8">
        <v>1</v>
      </c>
      <c r="F139" s="10" t="s">
        <v>45</v>
      </c>
      <c r="G139" s="8" t="s">
        <v>8</v>
      </c>
      <c r="M139" s="8"/>
    </row>
    <row r="140" spans="1:17" x14ac:dyDescent="0.25">
      <c r="A140" s="1" t="s">
        <v>172</v>
      </c>
      <c r="B140" s="1" t="s">
        <v>1</v>
      </c>
      <c r="C140" s="1" t="s">
        <v>43</v>
      </c>
      <c r="D140" s="42" t="s">
        <v>3295</v>
      </c>
      <c r="E140" s="8">
        <f>HEX2DEC(G140)</f>
        <v>133</v>
      </c>
      <c r="F140" s="10" t="str">
        <f>HEX2BIN(G140)</f>
        <v>10000101</v>
      </c>
      <c r="G140" s="8" t="str">
        <f>MID(C140,7,FIND(":",C140,1)-1)</f>
        <v>85</v>
      </c>
      <c r="H140" s="8" t="str">
        <f>MID(F140,1,FIND("0",F140,1)-1)</f>
        <v>1</v>
      </c>
      <c r="I140" s="8" t="str">
        <f>MID(F140,2,FIND("0",F140,1)-1)</f>
        <v>0</v>
      </c>
      <c r="J140" s="8" t="str">
        <f>MID(F140,3,FIND("0",F140,1)-1)</f>
        <v>0</v>
      </c>
      <c r="K140" s="8" t="str">
        <f>MID(F140,4,FIND("0",F140,1)-1)</f>
        <v>0</v>
      </c>
      <c r="L140" s="8" t="str">
        <f>MID(F140,5,FIND("0",F140,1)-1)</f>
        <v>0</v>
      </c>
      <c r="M140" s="8" t="str">
        <f>MID(F140,6,FIND("0",F140,1)-1)</f>
        <v>1</v>
      </c>
      <c r="N140" s="8" t="str">
        <f>MID(F140,7,FIND("0",F140,1)-1)</f>
        <v>0</v>
      </c>
      <c r="O140" s="8" t="str">
        <f>MID(F140,8,FIND("0",F140,1)-1)</f>
        <v>1</v>
      </c>
      <c r="P140" t="str">
        <f>IF(J140="1",IF(O140="0","Brenner AUS"),"Brenner EIN")</f>
        <v>Brenner EIN</v>
      </c>
      <c r="Q140" t="str">
        <f>IF(L140="1","Mischer AUF",IF(K140="1","Mischer ZU","Mischer STOP"))</f>
        <v>Mischer STOP</v>
      </c>
    </row>
    <row r="141" spans="1:17" hidden="1" x14ac:dyDescent="0.25">
      <c r="A141" t="s">
        <v>175</v>
      </c>
      <c r="B141" t="s">
        <v>4</v>
      </c>
      <c r="C141" t="s">
        <v>12</v>
      </c>
      <c r="D141" t="s">
        <v>6</v>
      </c>
      <c r="E141" s="8">
        <v>1</v>
      </c>
      <c r="F141" s="10" t="s">
        <v>53</v>
      </c>
      <c r="G141" s="8" t="s">
        <v>8</v>
      </c>
      <c r="M141" s="8"/>
    </row>
    <row r="142" spans="1:17" x14ac:dyDescent="0.25">
      <c r="A142" s="1" t="s">
        <v>174</v>
      </c>
      <c r="B142" s="1" t="s">
        <v>1</v>
      </c>
      <c r="C142" s="1" t="s">
        <v>51</v>
      </c>
      <c r="D142" s="42" t="s">
        <v>3295</v>
      </c>
      <c r="E142" s="8">
        <f>HEX2DEC(G142)</f>
        <v>141</v>
      </c>
      <c r="F142" s="10" t="str">
        <f>HEX2BIN(G142)</f>
        <v>10001101</v>
      </c>
      <c r="G142" s="8" t="str">
        <f>MID(C142,7,FIND(":",C142,1)-1)</f>
        <v>8D</v>
      </c>
      <c r="H142" s="8" t="str">
        <f>MID(F142,1,FIND("0",F142,1)-1)</f>
        <v>1</v>
      </c>
      <c r="I142" s="8" t="str">
        <f>MID(F142,2,FIND("0",F142,1)-1)</f>
        <v>0</v>
      </c>
      <c r="J142" s="8" t="str">
        <f>MID(F142,3,FIND("0",F142,1)-1)</f>
        <v>0</v>
      </c>
      <c r="K142" s="8" t="str">
        <f>MID(F142,4,FIND("0",F142,1)-1)</f>
        <v>0</v>
      </c>
      <c r="L142" s="8" t="str">
        <f>MID(F142,5,FIND("0",F142,1)-1)</f>
        <v>1</v>
      </c>
      <c r="M142" s="8" t="str">
        <f>MID(F142,6,FIND("0",F142,1)-1)</f>
        <v>1</v>
      </c>
      <c r="N142" s="8" t="str">
        <f>MID(F142,7,FIND("0",F142,1)-1)</f>
        <v>0</v>
      </c>
      <c r="O142" s="8" t="str">
        <f>MID(F142,8,FIND("0",F142,1)-1)</f>
        <v>1</v>
      </c>
      <c r="P142" t="str">
        <f>IF(J142="1",IF(O142="0","Brenner AUS"),"Brenner EIN")</f>
        <v>Brenner EIN</v>
      </c>
      <c r="Q142" t="str">
        <f>IF(L142="1","Mischer AUF",IF(K142="1","Mischer ZU","Mischer STOP"))</f>
        <v>Mischer AUF</v>
      </c>
    </row>
    <row r="143" spans="1:17" hidden="1" x14ac:dyDescent="0.25">
      <c r="A143" t="s">
        <v>182</v>
      </c>
      <c r="B143" t="s">
        <v>4</v>
      </c>
      <c r="C143" t="s">
        <v>12</v>
      </c>
      <c r="D143" t="s">
        <v>6</v>
      </c>
      <c r="E143" s="8">
        <v>1</v>
      </c>
      <c r="F143" s="10" t="s">
        <v>45</v>
      </c>
      <c r="G143" s="8" t="s">
        <v>8</v>
      </c>
      <c r="M143" s="8"/>
    </row>
    <row r="144" spans="1:17" x14ac:dyDescent="0.25">
      <c r="A144" s="1" t="s">
        <v>181</v>
      </c>
      <c r="B144" s="1" t="s">
        <v>1</v>
      </c>
      <c r="C144" s="1" t="s">
        <v>43</v>
      </c>
      <c r="D144" s="42" t="s">
        <v>3295</v>
      </c>
      <c r="E144" s="8">
        <f>HEX2DEC(G144)</f>
        <v>133</v>
      </c>
      <c r="F144" s="10" t="str">
        <f>HEX2BIN(G144)</f>
        <v>10000101</v>
      </c>
      <c r="G144" s="8" t="str">
        <f>MID(C144,7,FIND(":",C144,1)-1)</f>
        <v>85</v>
      </c>
      <c r="H144" s="8" t="str">
        <f>MID(F144,1,FIND("0",F144,1)-1)</f>
        <v>1</v>
      </c>
      <c r="I144" s="8" t="str">
        <f>MID(F144,2,FIND("0",F144,1)-1)</f>
        <v>0</v>
      </c>
      <c r="J144" s="8" t="str">
        <f>MID(F144,3,FIND("0",F144,1)-1)</f>
        <v>0</v>
      </c>
      <c r="K144" s="8" t="str">
        <f>MID(F144,4,FIND("0",F144,1)-1)</f>
        <v>0</v>
      </c>
      <c r="L144" s="8" t="str">
        <f>MID(F144,5,FIND("0",F144,1)-1)</f>
        <v>0</v>
      </c>
      <c r="M144" s="8" t="str">
        <f>MID(F144,6,FIND("0",F144,1)-1)</f>
        <v>1</v>
      </c>
      <c r="N144" s="8" t="str">
        <f>MID(F144,7,FIND("0",F144,1)-1)</f>
        <v>0</v>
      </c>
      <c r="O144" s="8" t="str">
        <f>MID(F144,8,FIND("0",F144,1)-1)</f>
        <v>1</v>
      </c>
      <c r="P144" t="str">
        <f>IF(J144="1",IF(O144="0","Brenner AUS"),"Brenner EIN")</f>
        <v>Brenner EIN</v>
      </c>
      <c r="Q144" t="str">
        <f>IF(L144="1","Mischer AUF",IF(K144="1","Mischer ZU","Mischer STOP"))</f>
        <v>Mischer STOP</v>
      </c>
    </row>
    <row r="145" spans="1:17" hidden="1" x14ac:dyDescent="0.25">
      <c r="A145" t="s">
        <v>184</v>
      </c>
      <c r="B145" t="s">
        <v>4</v>
      </c>
      <c r="C145" t="s">
        <v>5</v>
      </c>
      <c r="D145" t="s">
        <v>6</v>
      </c>
      <c r="E145" s="8">
        <v>1</v>
      </c>
      <c r="F145" s="10" t="s">
        <v>63</v>
      </c>
      <c r="G145" s="8" t="s">
        <v>8</v>
      </c>
      <c r="M145" s="8"/>
    </row>
    <row r="146" spans="1:17" x14ac:dyDescent="0.25">
      <c r="A146" t="s">
        <v>183</v>
      </c>
      <c r="B146" t="s">
        <v>1</v>
      </c>
      <c r="C146" s="3" t="s">
        <v>61</v>
      </c>
      <c r="D146" t="s">
        <v>390</v>
      </c>
      <c r="E146" s="8">
        <f>HEX2DEC(G146)</f>
        <v>42</v>
      </c>
      <c r="F146" s="10" t="str">
        <f>HEX2BIN(G146)</f>
        <v>101010</v>
      </c>
      <c r="G146" s="8" t="str">
        <f>MID(C146,7,FIND(":",C146,1)-1)</f>
        <v>2A</v>
      </c>
      <c r="M146" s="8"/>
    </row>
    <row r="147" spans="1:17" hidden="1" x14ac:dyDescent="0.25">
      <c r="A147" t="s">
        <v>187</v>
      </c>
      <c r="B147" t="s">
        <v>4</v>
      </c>
      <c r="C147" t="s">
        <v>71</v>
      </c>
      <c r="D147" t="s">
        <v>6</v>
      </c>
      <c r="E147" s="8">
        <v>1</v>
      </c>
      <c r="F147" s="10" t="s">
        <v>84</v>
      </c>
      <c r="G147" s="8" t="s">
        <v>8</v>
      </c>
      <c r="M147" s="8"/>
    </row>
    <row r="148" spans="1:17" x14ac:dyDescent="0.25">
      <c r="A148" t="s">
        <v>185</v>
      </c>
      <c r="B148" t="s">
        <v>1</v>
      </c>
      <c r="C148" s="2" t="s">
        <v>186</v>
      </c>
      <c r="D148" t="s">
        <v>2670</v>
      </c>
      <c r="E148" s="8">
        <f>HEX2DEC(G148)</f>
        <v>41</v>
      </c>
      <c r="F148" s="10" t="str">
        <f>HEX2BIN(G148)</f>
        <v>101001</v>
      </c>
      <c r="G148" s="8" t="str">
        <f>MID(C148,7,FIND(":",C148,1)-1)</f>
        <v>29</v>
      </c>
      <c r="M148" s="8"/>
    </row>
    <row r="149" spans="1:17" hidden="1" x14ac:dyDescent="0.25">
      <c r="A149" t="s">
        <v>189</v>
      </c>
      <c r="B149" t="s">
        <v>4</v>
      </c>
      <c r="C149" t="s">
        <v>12</v>
      </c>
      <c r="D149" t="s">
        <v>6</v>
      </c>
      <c r="E149" s="8">
        <v>1</v>
      </c>
      <c r="F149" s="10" t="s">
        <v>53</v>
      </c>
      <c r="G149" s="8" t="s">
        <v>8</v>
      </c>
      <c r="M149" s="8"/>
    </row>
    <row r="150" spans="1:17" x14ac:dyDescent="0.25">
      <c r="A150" s="1" t="s">
        <v>188</v>
      </c>
      <c r="B150" s="1" t="s">
        <v>1</v>
      </c>
      <c r="C150" s="1" t="s">
        <v>51</v>
      </c>
      <c r="D150" s="42" t="s">
        <v>3295</v>
      </c>
      <c r="E150" s="8">
        <f>HEX2DEC(G150)</f>
        <v>141</v>
      </c>
      <c r="F150" s="10" t="str">
        <f>HEX2BIN(G150)</f>
        <v>10001101</v>
      </c>
      <c r="G150" s="8" t="str">
        <f>MID(C150,7,FIND(":",C150,1)-1)</f>
        <v>8D</v>
      </c>
      <c r="H150" s="8" t="str">
        <f>MID(F150,1,FIND("0",F150,1)-1)</f>
        <v>1</v>
      </c>
      <c r="I150" s="8" t="str">
        <f>MID(F150,2,FIND("0",F150,1)-1)</f>
        <v>0</v>
      </c>
      <c r="J150" s="8" t="str">
        <f>MID(F150,3,FIND("0",F150,1)-1)</f>
        <v>0</v>
      </c>
      <c r="K150" s="8" t="str">
        <f>MID(F150,4,FIND("0",F150,1)-1)</f>
        <v>0</v>
      </c>
      <c r="L150" s="8" t="str">
        <f>MID(F150,5,FIND("0",F150,1)-1)</f>
        <v>1</v>
      </c>
      <c r="M150" s="8" t="str">
        <f>MID(F150,6,FIND("0",F150,1)-1)</f>
        <v>1</v>
      </c>
      <c r="N150" s="8" t="str">
        <f>MID(F150,7,FIND("0",F150,1)-1)</f>
        <v>0</v>
      </c>
      <c r="O150" s="8" t="str">
        <f>MID(F150,8,FIND("0",F150,1)-1)</f>
        <v>1</v>
      </c>
      <c r="P150" t="str">
        <f>IF(J150="1",IF(O150="0","Brenner AUS"),"Brenner EIN")</f>
        <v>Brenner EIN</v>
      </c>
      <c r="Q150" t="str">
        <f>IF(L150="1","Mischer AUF",IF(K150="1","Mischer ZU","Mischer STOP"))</f>
        <v>Mischer AUF</v>
      </c>
    </row>
    <row r="151" spans="1:17" hidden="1" x14ac:dyDescent="0.25">
      <c r="A151" t="s">
        <v>191</v>
      </c>
      <c r="B151" t="s">
        <v>4</v>
      </c>
      <c r="C151" t="s">
        <v>12</v>
      </c>
      <c r="D151" t="s">
        <v>6</v>
      </c>
      <c r="E151" s="8">
        <v>1</v>
      </c>
      <c r="F151" s="10" t="s">
        <v>45</v>
      </c>
      <c r="G151" s="8" t="s">
        <v>8</v>
      </c>
      <c r="M151" s="8"/>
    </row>
    <row r="152" spans="1:17" x14ac:dyDescent="0.25">
      <c r="A152" s="1" t="s">
        <v>190</v>
      </c>
      <c r="B152" s="1" t="s">
        <v>1</v>
      </c>
      <c r="C152" s="1" t="s">
        <v>43</v>
      </c>
      <c r="D152" s="42" t="s">
        <v>3295</v>
      </c>
      <c r="E152" s="8">
        <f>HEX2DEC(G152)</f>
        <v>133</v>
      </c>
      <c r="F152" s="10" t="str">
        <f>HEX2BIN(G152)</f>
        <v>10000101</v>
      </c>
      <c r="G152" s="8" t="str">
        <f>MID(C152,7,FIND(":",C152,1)-1)</f>
        <v>85</v>
      </c>
      <c r="H152" s="8" t="str">
        <f>MID(F152,1,FIND("0",F152,1)-1)</f>
        <v>1</v>
      </c>
      <c r="I152" s="8" t="str">
        <f>MID(F152,2,FIND("0",F152,1)-1)</f>
        <v>0</v>
      </c>
      <c r="J152" s="8" t="str">
        <f>MID(F152,3,FIND("0",F152,1)-1)</f>
        <v>0</v>
      </c>
      <c r="K152" s="8" t="str">
        <f>MID(F152,4,FIND("0",F152,1)-1)</f>
        <v>0</v>
      </c>
      <c r="L152" s="8" t="str">
        <f>MID(F152,5,FIND("0",F152,1)-1)</f>
        <v>0</v>
      </c>
      <c r="M152" s="8" t="str">
        <f>MID(F152,6,FIND("0",F152,1)-1)</f>
        <v>1</v>
      </c>
      <c r="N152" s="8" t="str">
        <f>MID(F152,7,FIND("0",F152,1)-1)</f>
        <v>0</v>
      </c>
      <c r="O152" s="8" t="str">
        <f>MID(F152,8,FIND("0",F152,1)-1)</f>
        <v>1</v>
      </c>
      <c r="P152" t="str">
        <f>IF(J152="1",IF(O152="0","Brenner AUS"),"Brenner EIN")</f>
        <v>Brenner EIN</v>
      </c>
      <c r="Q152" t="str">
        <f>IF(L152="1","Mischer AUF",IF(K152="1","Mischer ZU","Mischer STOP"))</f>
        <v>Mischer STOP</v>
      </c>
    </row>
    <row r="153" spans="1:17" hidden="1" x14ac:dyDescent="0.25">
      <c r="A153" t="s">
        <v>193</v>
      </c>
      <c r="B153" t="s">
        <v>4</v>
      </c>
      <c r="C153" t="s">
        <v>12</v>
      </c>
      <c r="D153" t="s">
        <v>6</v>
      </c>
      <c r="E153" s="8">
        <v>1</v>
      </c>
      <c r="F153" s="10" t="s">
        <v>53</v>
      </c>
      <c r="G153" s="8" t="s">
        <v>8</v>
      </c>
      <c r="M153" s="8"/>
    </row>
    <row r="154" spans="1:17" x14ac:dyDescent="0.25">
      <c r="A154" s="1" t="s">
        <v>192</v>
      </c>
      <c r="B154" s="1" t="s">
        <v>1</v>
      </c>
      <c r="C154" s="1" t="s">
        <v>51</v>
      </c>
      <c r="D154" s="42" t="s">
        <v>3295</v>
      </c>
      <c r="E154" s="8">
        <f>HEX2DEC(G154)</f>
        <v>141</v>
      </c>
      <c r="F154" s="10" t="str">
        <f>HEX2BIN(G154)</f>
        <v>10001101</v>
      </c>
      <c r="G154" s="8" t="str">
        <f>MID(C154,7,FIND(":",C154,1)-1)</f>
        <v>8D</v>
      </c>
      <c r="H154" s="8" t="str">
        <f>MID(F154,1,FIND("0",F154,1)-1)</f>
        <v>1</v>
      </c>
      <c r="I154" s="8" t="str">
        <f>MID(F154,2,FIND("0",F154,1)-1)</f>
        <v>0</v>
      </c>
      <c r="J154" s="8" t="str">
        <f>MID(F154,3,FIND("0",F154,1)-1)</f>
        <v>0</v>
      </c>
      <c r="K154" s="8" t="str">
        <f>MID(F154,4,FIND("0",F154,1)-1)</f>
        <v>0</v>
      </c>
      <c r="L154" s="8" t="str">
        <f>MID(F154,5,FIND("0",F154,1)-1)</f>
        <v>1</v>
      </c>
      <c r="M154" s="8" t="str">
        <f>MID(F154,6,FIND("0",F154,1)-1)</f>
        <v>1</v>
      </c>
      <c r="N154" s="8" t="str">
        <f>MID(F154,7,FIND("0",F154,1)-1)</f>
        <v>0</v>
      </c>
      <c r="O154" s="8" t="str">
        <f>MID(F154,8,FIND("0",F154,1)-1)</f>
        <v>1</v>
      </c>
      <c r="P154" t="str">
        <f>IF(J154="1",IF(O154="0","Brenner AUS"),"Brenner EIN")</f>
        <v>Brenner EIN</v>
      </c>
      <c r="Q154" t="str">
        <f>IF(L154="1","Mischer AUF",IF(K154="1","Mischer ZU","Mischer STOP"))</f>
        <v>Mischer AUF</v>
      </c>
    </row>
    <row r="155" spans="1:17" hidden="1" x14ac:dyDescent="0.25">
      <c r="A155" t="s">
        <v>195</v>
      </c>
      <c r="B155" t="s">
        <v>4</v>
      </c>
      <c r="C155" t="s">
        <v>12</v>
      </c>
      <c r="D155" t="s">
        <v>6</v>
      </c>
      <c r="E155" s="8">
        <v>1</v>
      </c>
      <c r="F155" s="10" t="s">
        <v>45</v>
      </c>
      <c r="G155" s="8" t="s">
        <v>8</v>
      </c>
      <c r="M155" s="8"/>
    </row>
    <row r="156" spans="1:17" x14ac:dyDescent="0.25">
      <c r="A156" s="1" t="s">
        <v>194</v>
      </c>
      <c r="B156" s="1" t="s">
        <v>1</v>
      </c>
      <c r="C156" s="1" t="s">
        <v>43</v>
      </c>
      <c r="D156" s="42" t="s">
        <v>3295</v>
      </c>
      <c r="E156" s="8">
        <f>HEX2DEC(G156)</f>
        <v>133</v>
      </c>
      <c r="F156" s="10" t="str">
        <f>HEX2BIN(G156)</f>
        <v>10000101</v>
      </c>
      <c r="G156" s="8" t="str">
        <f>MID(C156,7,FIND(":",C156,1)-1)</f>
        <v>85</v>
      </c>
      <c r="H156" s="8" t="str">
        <f>MID(F156,1,FIND("0",F156,1)-1)</f>
        <v>1</v>
      </c>
      <c r="I156" s="8" t="str">
        <f>MID(F156,2,FIND("0",F156,1)-1)</f>
        <v>0</v>
      </c>
      <c r="J156" s="8" t="str">
        <f>MID(F156,3,FIND("0",F156,1)-1)</f>
        <v>0</v>
      </c>
      <c r="K156" s="8" t="str">
        <f>MID(F156,4,FIND("0",F156,1)-1)</f>
        <v>0</v>
      </c>
      <c r="L156" s="8" t="str">
        <f>MID(F156,5,FIND("0",F156,1)-1)</f>
        <v>0</v>
      </c>
      <c r="M156" s="8" t="str">
        <f>MID(F156,6,FIND("0",F156,1)-1)</f>
        <v>1</v>
      </c>
      <c r="N156" s="8" t="str">
        <f>MID(F156,7,FIND("0",F156,1)-1)</f>
        <v>0</v>
      </c>
      <c r="O156" s="8" t="str">
        <f>MID(F156,8,FIND("0",F156,1)-1)</f>
        <v>1</v>
      </c>
      <c r="P156" t="str">
        <f>IF(J156="1",IF(O156="0","Brenner AUS"),"Brenner EIN")</f>
        <v>Brenner EIN</v>
      </c>
      <c r="Q156" t="str">
        <f>IF(L156="1","Mischer AUF",IF(K156="1","Mischer ZU","Mischer STOP"))</f>
        <v>Mischer STOP</v>
      </c>
    </row>
    <row r="157" spans="1:17" hidden="1" x14ac:dyDescent="0.25">
      <c r="A157" t="s">
        <v>197</v>
      </c>
      <c r="B157" t="s">
        <v>4</v>
      </c>
      <c r="C157" t="s">
        <v>12</v>
      </c>
      <c r="D157" t="s">
        <v>6</v>
      </c>
      <c r="E157" s="8">
        <v>1</v>
      </c>
      <c r="F157" s="10" t="s">
        <v>53</v>
      </c>
      <c r="G157" s="8" t="s">
        <v>8</v>
      </c>
      <c r="M157" s="8"/>
    </row>
    <row r="158" spans="1:17" x14ac:dyDescent="0.25">
      <c r="A158" s="1" t="s">
        <v>196</v>
      </c>
      <c r="B158" s="1" t="s">
        <v>1</v>
      </c>
      <c r="C158" s="1" t="s">
        <v>51</v>
      </c>
      <c r="D158" s="42" t="s">
        <v>3295</v>
      </c>
      <c r="E158" s="8">
        <f>HEX2DEC(G158)</f>
        <v>141</v>
      </c>
      <c r="F158" s="10" t="str">
        <f>HEX2BIN(G158)</f>
        <v>10001101</v>
      </c>
      <c r="G158" s="8" t="str">
        <f>MID(C158,7,FIND(":",C158,1)-1)</f>
        <v>8D</v>
      </c>
      <c r="H158" s="8" t="str">
        <f>MID(F158,1,FIND("0",F158,1)-1)</f>
        <v>1</v>
      </c>
      <c r="I158" s="8" t="str">
        <f>MID(F158,2,FIND("0",F158,1)-1)</f>
        <v>0</v>
      </c>
      <c r="J158" s="8" t="str">
        <f>MID(F158,3,FIND("0",F158,1)-1)</f>
        <v>0</v>
      </c>
      <c r="K158" s="8" t="str">
        <f>MID(F158,4,FIND("0",F158,1)-1)</f>
        <v>0</v>
      </c>
      <c r="L158" s="8" t="str">
        <f>MID(F158,5,FIND("0",F158,1)-1)</f>
        <v>1</v>
      </c>
      <c r="M158" s="8" t="str">
        <f>MID(F158,6,FIND("0",F158,1)-1)</f>
        <v>1</v>
      </c>
      <c r="N158" s="8" t="str">
        <f>MID(F158,7,FIND("0",F158,1)-1)</f>
        <v>0</v>
      </c>
      <c r="O158" s="8" t="str">
        <f>MID(F158,8,FIND("0",F158,1)-1)</f>
        <v>1</v>
      </c>
      <c r="P158" t="str">
        <f>IF(J158="1",IF(O158="0","Brenner AUS"),"Brenner EIN")</f>
        <v>Brenner EIN</v>
      </c>
      <c r="Q158" t="str">
        <f>IF(L158="1","Mischer AUF",IF(K158="1","Mischer ZU","Mischer STOP"))</f>
        <v>Mischer AUF</v>
      </c>
    </row>
    <row r="159" spans="1:17" hidden="1" x14ac:dyDescent="0.25">
      <c r="A159" t="s">
        <v>199</v>
      </c>
      <c r="B159" t="s">
        <v>4</v>
      </c>
      <c r="C159" t="s">
        <v>12</v>
      </c>
      <c r="D159" t="s">
        <v>6</v>
      </c>
      <c r="E159" s="8">
        <v>1</v>
      </c>
      <c r="F159" s="10" t="s">
        <v>45</v>
      </c>
      <c r="G159" s="8" t="s">
        <v>8</v>
      </c>
      <c r="M159" s="8"/>
    </row>
    <row r="160" spans="1:17" x14ac:dyDescent="0.25">
      <c r="A160" s="1" t="s">
        <v>198</v>
      </c>
      <c r="B160" s="1" t="s">
        <v>1</v>
      </c>
      <c r="C160" s="1" t="s">
        <v>43</v>
      </c>
      <c r="D160" s="42" t="s">
        <v>3295</v>
      </c>
      <c r="E160" s="8">
        <f>HEX2DEC(G160)</f>
        <v>133</v>
      </c>
      <c r="F160" s="10" t="str">
        <f>HEX2BIN(G160)</f>
        <v>10000101</v>
      </c>
      <c r="G160" s="8" t="str">
        <f>MID(C160,7,FIND(":",C160,1)-1)</f>
        <v>85</v>
      </c>
      <c r="H160" s="8" t="str">
        <f>MID(F160,1,FIND("0",F160,1)-1)</f>
        <v>1</v>
      </c>
      <c r="I160" s="8" t="str">
        <f>MID(F160,2,FIND("0",F160,1)-1)</f>
        <v>0</v>
      </c>
      <c r="J160" s="8" t="str">
        <f>MID(F160,3,FIND("0",F160,1)-1)</f>
        <v>0</v>
      </c>
      <c r="K160" s="8" t="str">
        <f>MID(F160,4,FIND("0",F160,1)-1)</f>
        <v>0</v>
      </c>
      <c r="L160" s="8" t="str">
        <f>MID(F160,5,FIND("0",F160,1)-1)</f>
        <v>0</v>
      </c>
      <c r="M160" s="8" t="str">
        <f>MID(F160,6,FIND("0",F160,1)-1)</f>
        <v>1</v>
      </c>
      <c r="N160" s="8" t="str">
        <f>MID(F160,7,FIND("0",F160,1)-1)</f>
        <v>0</v>
      </c>
      <c r="O160" s="8" t="str">
        <f>MID(F160,8,FIND("0",F160,1)-1)</f>
        <v>1</v>
      </c>
      <c r="P160" t="str">
        <f>IF(J160="1",IF(O160="0","Brenner AUS"),"Brenner EIN")</f>
        <v>Brenner EIN</v>
      </c>
      <c r="Q160" t="str">
        <f>IF(L160="1","Mischer AUF",IF(K160="1","Mischer ZU","Mischer STOP"))</f>
        <v>Mischer STOP</v>
      </c>
    </row>
    <row r="161" spans="1:17" hidden="1" x14ac:dyDescent="0.25">
      <c r="A161" t="s">
        <v>201</v>
      </c>
      <c r="B161" t="s">
        <v>4</v>
      </c>
      <c r="C161" t="s">
        <v>5</v>
      </c>
      <c r="D161" t="s">
        <v>6</v>
      </c>
      <c r="E161" s="8">
        <v>1</v>
      </c>
      <c r="F161" s="10" t="s">
        <v>29</v>
      </c>
      <c r="G161" s="8" t="s">
        <v>8</v>
      </c>
      <c r="M161" s="8"/>
    </row>
    <row r="162" spans="1:17" x14ac:dyDescent="0.25">
      <c r="A162" t="s">
        <v>200</v>
      </c>
      <c r="B162" t="s">
        <v>1</v>
      </c>
      <c r="C162" s="3" t="s">
        <v>27</v>
      </c>
      <c r="D162" t="s">
        <v>390</v>
      </c>
      <c r="E162" s="8">
        <f>HEX2DEC(G162)</f>
        <v>44</v>
      </c>
      <c r="F162" s="10" t="str">
        <f>HEX2BIN(G162)</f>
        <v>101100</v>
      </c>
      <c r="G162" s="8" t="str">
        <f>MID(C162,7,FIND(":",C162,1)-1)</f>
        <v>2C</v>
      </c>
      <c r="M162" s="8"/>
    </row>
    <row r="163" spans="1:17" hidden="1" x14ac:dyDescent="0.25">
      <c r="A163" t="s">
        <v>203</v>
      </c>
      <c r="B163" t="s">
        <v>4</v>
      </c>
      <c r="C163" t="s">
        <v>12</v>
      </c>
      <c r="D163" t="s">
        <v>6</v>
      </c>
      <c r="E163" s="8">
        <v>1</v>
      </c>
      <c r="F163" s="10" t="s">
        <v>53</v>
      </c>
      <c r="G163" s="8" t="s">
        <v>8</v>
      </c>
      <c r="M163" s="8"/>
    </row>
    <row r="164" spans="1:17" x14ac:dyDescent="0.25">
      <c r="A164" s="1" t="s">
        <v>202</v>
      </c>
      <c r="B164" s="1" t="s">
        <v>1</v>
      </c>
      <c r="C164" s="1" t="s">
        <v>51</v>
      </c>
      <c r="D164" s="42" t="s">
        <v>3295</v>
      </c>
      <c r="E164" s="8">
        <f>HEX2DEC(G164)</f>
        <v>141</v>
      </c>
      <c r="F164" s="10" t="str">
        <f>HEX2BIN(G164)</f>
        <v>10001101</v>
      </c>
      <c r="G164" s="8" t="str">
        <f>MID(C164,7,FIND(":",C164,1)-1)</f>
        <v>8D</v>
      </c>
      <c r="H164" s="8" t="str">
        <f>MID(F164,1,FIND("0",F164,1)-1)</f>
        <v>1</v>
      </c>
      <c r="I164" s="8" t="str">
        <f>MID(F164,2,FIND("0",F164,1)-1)</f>
        <v>0</v>
      </c>
      <c r="J164" s="8" t="str">
        <f>MID(F164,3,FIND("0",F164,1)-1)</f>
        <v>0</v>
      </c>
      <c r="K164" s="8" t="str">
        <f>MID(F164,4,FIND("0",F164,1)-1)</f>
        <v>0</v>
      </c>
      <c r="L164" s="8" t="str">
        <f>MID(F164,5,FIND("0",F164,1)-1)</f>
        <v>1</v>
      </c>
      <c r="M164" s="8" t="str">
        <f>MID(F164,6,FIND("0",F164,1)-1)</f>
        <v>1</v>
      </c>
      <c r="N164" s="8" t="str">
        <f>MID(F164,7,FIND("0",F164,1)-1)</f>
        <v>0</v>
      </c>
      <c r="O164" s="8" t="str">
        <f>MID(F164,8,FIND("0",F164,1)-1)</f>
        <v>1</v>
      </c>
      <c r="P164" t="str">
        <f>IF(J164="1",IF(O164="0","Brenner AUS"),"Brenner EIN")</f>
        <v>Brenner EIN</v>
      </c>
      <c r="Q164" t="str">
        <f>IF(L164="1","Mischer AUF",IF(K164="1","Mischer ZU","Mischer STOP"))</f>
        <v>Mischer AUF</v>
      </c>
    </row>
    <row r="165" spans="1:17" hidden="1" x14ac:dyDescent="0.25">
      <c r="A165" t="s">
        <v>205</v>
      </c>
      <c r="B165" t="s">
        <v>4</v>
      </c>
      <c r="C165" t="s">
        <v>12</v>
      </c>
      <c r="D165" t="s">
        <v>6</v>
      </c>
      <c r="E165" s="8">
        <v>1</v>
      </c>
      <c r="F165" s="10" t="s">
        <v>45</v>
      </c>
      <c r="G165" s="8" t="s">
        <v>8</v>
      </c>
      <c r="M165" s="8"/>
    </row>
    <row r="166" spans="1:17" x14ac:dyDescent="0.25">
      <c r="A166" s="1" t="s">
        <v>204</v>
      </c>
      <c r="B166" s="1" t="s">
        <v>1</v>
      </c>
      <c r="C166" s="1" t="s">
        <v>43</v>
      </c>
      <c r="D166" s="42" t="s">
        <v>3295</v>
      </c>
      <c r="E166" s="8">
        <f>HEX2DEC(G166)</f>
        <v>133</v>
      </c>
      <c r="F166" s="10" t="str">
        <f>HEX2BIN(G166)</f>
        <v>10000101</v>
      </c>
      <c r="G166" s="8" t="str">
        <f>MID(C166,7,FIND(":",C166,1)-1)</f>
        <v>85</v>
      </c>
      <c r="H166" s="8" t="str">
        <f>MID(F166,1,FIND("0",F166,1)-1)</f>
        <v>1</v>
      </c>
      <c r="I166" s="8" t="str">
        <f>MID(F166,2,FIND("0",F166,1)-1)</f>
        <v>0</v>
      </c>
      <c r="J166" s="8" t="str">
        <f>MID(F166,3,FIND("0",F166,1)-1)</f>
        <v>0</v>
      </c>
      <c r="K166" s="8" t="str">
        <f>MID(F166,4,FIND("0",F166,1)-1)</f>
        <v>0</v>
      </c>
      <c r="L166" s="8" t="str">
        <f>MID(F166,5,FIND("0",F166,1)-1)</f>
        <v>0</v>
      </c>
      <c r="M166" s="8" t="str">
        <f>MID(F166,6,FIND("0",F166,1)-1)</f>
        <v>1</v>
      </c>
      <c r="N166" s="8" t="str">
        <f>MID(F166,7,FIND("0",F166,1)-1)</f>
        <v>0</v>
      </c>
      <c r="O166" s="8" t="str">
        <f>MID(F166,8,FIND("0",F166,1)-1)</f>
        <v>1</v>
      </c>
      <c r="P166" t="str">
        <f>IF(J166="1",IF(O166="0","Brenner AUS"),"Brenner EIN")</f>
        <v>Brenner EIN</v>
      </c>
      <c r="Q166" t="str">
        <f>IF(L166="1","Mischer AUF",IF(K166="1","Mischer ZU","Mischer STOP"))</f>
        <v>Mischer STOP</v>
      </c>
    </row>
    <row r="167" spans="1:17" hidden="1" x14ac:dyDescent="0.25">
      <c r="A167" t="s">
        <v>207</v>
      </c>
      <c r="B167" t="s">
        <v>4</v>
      </c>
      <c r="C167" t="s">
        <v>12</v>
      </c>
      <c r="D167" t="s">
        <v>6</v>
      </c>
      <c r="E167" s="8">
        <v>1</v>
      </c>
      <c r="F167" s="10" t="s">
        <v>53</v>
      </c>
      <c r="G167" s="8" t="s">
        <v>8</v>
      </c>
      <c r="M167" s="8"/>
    </row>
    <row r="168" spans="1:17" x14ac:dyDescent="0.25">
      <c r="A168" s="1" t="s">
        <v>206</v>
      </c>
      <c r="B168" s="1" t="s">
        <v>1</v>
      </c>
      <c r="C168" s="1" t="s">
        <v>51</v>
      </c>
      <c r="D168" s="42" t="s">
        <v>3295</v>
      </c>
      <c r="E168" s="8">
        <f>HEX2DEC(G168)</f>
        <v>141</v>
      </c>
      <c r="F168" s="10" t="str">
        <f>HEX2BIN(G168)</f>
        <v>10001101</v>
      </c>
      <c r="G168" s="8" t="str">
        <f>MID(C168,7,FIND(":",C168,1)-1)</f>
        <v>8D</v>
      </c>
      <c r="H168" s="8" t="str">
        <f>MID(F168,1,FIND("0",F168,1)-1)</f>
        <v>1</v>
      </c>
      <c r="I168" s="8" t="str">
        <f>MID(F168,2,FIND("0",F168,1)-1)</f>
        <v>0</v>
      </c>
      <c r="J168" s="8" t="str">
        <f>MID(F168,3,FIND("0",F168,1)-1)</f>
        <v>0</v>
      </c>
      <c r="K168" s="8" t="str">
        <f>MID(F168,4,FIND("0",F168,1)-1)</f>
        <v>0</v>
      </c>
      <c r="L168" s="8" t="str">
        <f>MID(F168,5,FIND("0",F168,1)-1)</f>
        <v>1</v>
      </c>
      <c r="M168" s="8" t="str">
        <f>MID(F168,6,FIND("0",F168,1)-1)</f>
        <v>1</v>
      </c>
      <c r="N168" s="8" t="str">
        <f>MID(F168,7,FIND("0",F168,1)-1)</f>
        <v>0</v>
      </c>
      <c r="O168" s="8" t="str">
        <f>MID(F168,8,FIND("0",F168,1)-1)</f>
        <v>1</v>
      </c>
      <c r="P168" t="str">
        <f>IF(J168="1",IF(O168="0","Brenner AUS"),"Brenner EIN")</f>
        <v>Brenner EIN</v>
      </c>
      <c r="Q168" t="str">
        <f>IF(L168="1","Mischer AUF",IF(K168="1","Mischer ZU","Mischer STOP"))</f>
        <v>Mischer AUF</v>
      </c>
    </row>
    <row r="169" spans="1:17" hidden="1" x14ac:dyDescent="0.25">
      <c r="A169" t="s">
        <v>210</v>
      </c>
      <c r="B169" t="s">
        <v>4</v>
      </c>
      <c r="C169" t="s">
        <v>5</v>
      </c>
      <c r="D169" t="s">
        <v>6</v>
      </c>
      <c r="E169" s="8">
        <v>1</v>
      </c>
      <c r="F169" s="10" t="s">
        <v>211</v>
      </c>
      <c r="G169" s="8" t="s">
        <v>8</v>
      </c>
      <c r="M169" s="8"/>
    </row>
    <row r="170" spans="1:17" x14ac:dyDescent="0.25">
      <c r="A170" t="s">
        <v>208</v>
      </c>
      <c r="B170" t="s">
        <v>1</v>
      </c>
      <c r="C170" s="3" t="s">
        <v>209</v>
      </c>
      <c r="D170" t="s">
        <v>390</v>
      </c>
      <c r="E170" s="8">
        <f>HEX2DEC(G170)</f>
        <v>45</v>
      </c>
      <c r="F170" s="10" t="str">
        <f>HEX2BIN(G170)</f>
        <v>101101</v>
      </c>
      <c r="G170" s="8" t="str">
        <f>MID(C170,7,FIND(":",C170,1)-1)</f>
        <v>2D</v>
      </c>
      <c r="M170" s="8"/>
    </row>
    <row r="171" spans="1:17" hidden="1" x14ac:dyDescent="0.25">
      <c r="A171" t="s">
        <v>213</v>
      </c>
      <c r="B171" t="s">
        <v>4</v>
      </c>
      <c r="C171" t="s">
        <v>12</v>
      </c>
      <c r="D171" t="s">
        <v>6</v>
      </c>
      <c r="E171" s="8">
        <v>1</v>
      </c>
      <c r="F171" s="10" t="s">
        <v>53</v>
      </c>
      <c r="G171" s="8" t="s">
        <v>8</v>
      </c>
      <c r="M171" s="8"/>
    </row>
    <row r="172" spans="1:17" x14ac:dyDescent="0.25">
      <c r="A172" s="1" t="s">
        <v>212</v>
      </c>
      <c r="B172" s="1" t="s">
        <v>1</v>
      </c>
      <c r="C172" s="1" t="s">
        <v>51</v>
      </c>
      <c r="D172" s="42" t="s">
        <v>3295</v>
      </c>
      <c r="E172" s="8">
        <f>HEX2DEC(G172)</f>
        <v>141</v>
      </c>
      <c r="F172" s="10" t="str">
        <f>HEX2BIN(G172)</f>
        <v>10001101</v>
      </c>
      <c r="G172" s="8" t="str">
        <f>MID(C172,7,FIND(":",C172,1)-1)</f>
        <v>8D</v>
      </c>
      <c r="H172" s="8" t="str">
        <f>MID(F172,1,FIND("0",F172,1)-1)</f>
        <v>1</v>
      </c>
      <c r="I172" s="8" t="str">
        <f>MID(F172,2,FIND("0",F172,1)-1)</f>
        <v>0</v>
      </c>
      <c r="J172" s="8" t="str">
        <f>MID(F172,3,FIND("0",F172,1)-1)</f>
        <v>0</v>
      </c>
      <c r="K172" s="8" t="str">
        <f>MID(F172,4,FIND("0",F172,1)-1)</f>
        <v>0</v>
      </c>
      <c r="L172" s="8" t="str">
        <f>MID(F172,5,FIND("0",F172,1)-1)</f>
        <v>1</v>
      </c>
      <c r="M172" s="8" t="str">
        <f>MID(F172,6,FIND("0",F172,1)-1)</f>
        <v>1</v>
      </c>
      <c r="N172" s="8" t="str">
        <f>MID(F172,7,FIND("0",F172,1)-1)</f>
        <v>0</v>
      </c>
      <c r="O172" s="8" t="str">
        <f>MID(F172,8,FIND("0",F172,1)-1)</f>
        <v>1</v>
      </c>
      <c r="P172" t="str">
        <f>IF(J172="1",IF(O172="0","Brenner AUS"),"Brenner EIN")</f>
        <v>Brenner EIN</v>
      </c>
      <c r="Q172" t="str">
        <f>IF(L172="1","Mischer AUF",IF(K172="1","Mischer ZU","Mischer STOP"))</f>
        <v>Mischer AUF</v>
      </c>
    </row>
    <row r="173" spans="1:17" hidden="1" x14ac:dyDescent="0.25">
      <c r="A173" t="s">
        <v>215</v>
      </c>
      <c r="B173" t="s">
        <v>4</v>
      </c>
      <c r="C173" t="s">
        <v>12</v>
      </c>
      <c r="D173" t="s">
        <v>6</v>
      </c>
      <c r="E173" s="8">
        <v>1</v>
      </c>
      <c r="F173" s="10" t="s">
        <v>45</v>
      </c>
      <c r="G173" s="8" t="s">
        <v>8</v>
      </c>
      <c r="M173" s="8"/>
    </row>
    <row r="174" spans="1:17" x14ac:dyDescent="0.25">
      <c r="A174" s="1" t="s">
        <v>214</v>
      </c>
      <c r="B174" s="1" t="s">
        <v>1</v>
      </c>
      <c r="C174" s="1" t="s">
        <v>43</v>
      </c>
      <c r="D174" s="42" t="s">
        <v>3295</v>
      </c>
      <c r="E174" s="8">
        <f>HEX2DEC(G174)</f>
        <v>133</v>
      </c>
      <c r="F174" s="10" t="str">
        <f>HEX2BIN(G174)</f>
        <v>10000101</v>
      </c>
      <c r="G174" s="8" t="str">
        <f>MID(C174,7,FIND(":",C174,1)-1)</f>
        <v>85</v>
      </c>
      <c r="H174" s="8" t="str">
        <f>MID(F174,1,FIND("0",F174,1)-1)</f>
        <v>1</v>
      </c>
      <c r="I174" s="8" t="str">
        <f>MID(F174,2,FIND("0",F174,1)-1)</f>
        <v>0</v>
      </c>
      <c r="J174" s="8" t="str">
        <f>MID(F174,3,FIND("0",F174,1)-1)</f>
        <v>0</v>
      </c>
      <c r="K174" s="8" t="str">
        <f>MID(F174,4,FIND("0",F174,1)-1)</f>
        <v>0</v>
      </c>
      <c r="L174" s="8" t="str">
        <f>MID(F174,5,FIND("0",F174,1)-1)</f>
        <v>0</v>
      </c>
      <c r="M174" s="8" t="str">
        <f>MID(F174,6,FIND("0",F174,1)-1)</f>
        <v>1</v>
      </c>
      <c r="N174" s="8" t="str">
        <f>MID(F174,7,FIND("0",F174,1)-1)</f>
        <v>0</v>
      </c>
      <c r="O174" s="8" t="str">
        <f>MID(F174,8,FIND("0",F174,1)-1)</f>
        <v>1</v>
      </c>
      <c r="P174" t="str">
        <f>IF(J174="1",IF(O174="0","Brenner AUS"),"Brenner EIN")</f>
        <v>Brenner EIN</v>
      </c>
      <c r="Q174" t="str">
        <f>IF(L174="1","Mischer AUF",IF(K174="1","Mischer ZU","Mischer STOP"))</f>
        <v>Mischer STOP</v>
      </c>
    </row>
    <row r="175" spans="1:17" hidden="1" x14ac:dyDescent="0.25">
      <c r="A175" t="s">
        <v>217</v>
      </c>
      <c r="B175" t="s">
        <v>4</v>
      </c>
      <c r="C175" t="s">
        <v>5</v>
      </c>
      <c r="D175" t="s">
        <v>6</v>
      </c>
      <c r="E175" s="8">
        <v>1</v>
      </c>
      <c r="F175" s="10" t="s">
        <v>7</v>
      </c>
      <c r="G175" s="8" t="s">
        <v>8</v>
      </c>
      <c r="M175" s="8"/>
    </row>
    <row r="176" spans="1:17" x14ac:dyDescent="0.25">
      <c r="A176" t="s">
        <v>216</v>
      </c>
      <c r="B176" t="s">
        <v>1</v>
      </c>
      <c r="C176" s="3" t="s">
        <v>2</v>
      </c>
      <c r="D176" t="s">
        <v>390</v>
      </c>
      <c r="E176" s="8">
        <f>HEX2DEC(G176)</f>
        <v>46</v>
      </c>
      <c r="F176" s="10" t="str">
        <f>HEX2BIN(G176)</f>
        <v>101110</v>
      </c>
      <c r="G176" s="8" t="str">
        <f>MID(C176,7,FIND(":",C176,1)-1)</f>
        <v>2E</v>
      </c>
      <c r="M176" s="8"/>
    </row>
    <row r="177" spans="1:17" hidden="1" x14ac:dyDescent="0.25">
      <c r="A177" t="s">
        <v>220</v>
      </c>
      <c r="B177" t="s">
        <v>4</v>
      </c>
      <c r="C177" t="s">
        <v>71</v>
      </c>
      <c r="D177" t="s">
        <v>6</v>
      </c>
      <c r="E177" s="8">
        <v>1</v>
      </c>
      <c r="F177" s="10" t="s">
        <v>63</v>
      </c>
      <c r="G177" s="8" t="s">
        <v>8</v>
      </c>
      <c r="M177" s="8"/>
    </row>
    <row r="178" spans="1:17" x14ac:dyDescent="0.25">
      <c r="A178" t="s">
        <v>218</v>
      </c>
      <c r="B178" t="s">
        <v>1</v>
      </c>
      <c r="C178" s="2" t="s">
        <v>219</v>
      </c>
      <c r="D178" t="s">
        <v>2670</v>
      </c>
      <c r="E178" s="8">
        <f>HEX2DEC(G178)</f>
        <v>42</v>
      </c>
      <c r="F178" s="10" t="str">
        <f>HEX2BIN(G178)</f>
        <v>101010</v>
      </c>
      <c r="G178" s="8" t="str">
        <f>MID(C178,7,FIND(":",C178,1)-1)</f>
        <v>2A</v>
      </c>
      <c r="M178" s="8"/>
    </row>
    <row r="179" spans="1:17" hidden="1" x14ac:dyDescent="0.25">
      <c r="A179" t="s">
        <v>223</v>
      </c>
      <c r="B179" t="s">
        <v>4</v>
      </c>
      <c r="C179" t="s">
        <v>148</v>
      </c>
      <c r="D179" t="s">
        <v>6</v>
      </c>
      <c r="E179" s="8">
        <v>1</v>
      </c>
      <c r="F179" s="10" t="s">
        <v>106</v>
      </c>
      <c r="G179" s="8" t="s">
        <v>8</v>
      </c>
      <c r="M179" s="8"/>
    </row>
    <row r="180" spans="1:17" x14ac:dyDescent="0.25">
      <c r="A180" t="s">
        <v>221</v>
      </c>
      <c r="B180" t="s">
        <v>1</v>
      </c>
      <c r="C180" s="4" t="s">
        <v>222</v>
      </c>
      <c r="D180" t="s">
        <v>1443</v>
      </c>
      <c r="E180" s="8">
        <f>HEX2DEC(G180)</f>
        <v>3</v>
      </c>
      <c r="F180" s="10" t="str">
        <f>HEX2BIN(G180)</f>
        <v>11</v>
      </c>
      <c r="G180" s="8" t="str">
        <f>MID(C180,7,FIND(":",C180,1)-1)</f>
        <v>03</v>
      </c>
      <c r="M180" s="8"/>
    </row>
    <row r="181" spans="1:17" hidden="1" x14ac:dyDescent="0.25">
      <c r="A181" t="s">
        <v>226</v>
      </c>
      <c r="B181" t="s">
        <v>4</v>
      </c>
      <c r="C181" t="s">
        <v>148</v>
      </c>
      <c r="D181" t="s">
        <v>6</v>
      </c>
      <c r="E181" s="8">
        <v>1</v>
      </c>
      <c r="F181" s="10" t="s">
        <v>227</v>
      </c>
      <c r="G181" s="8" t="s">
        <v>8</v>
      </c>
      <c r="M181" s="8"/>
    </row>
    <row r="182" spans="1:17" x14ac:dyDescent="0.25">
      <c r="A182" t="s">
        <v>224</v>
      </c>
      <c r="B182" t="s">
        <v>1</v>
      </c>
      <c r="C182" s="4" t="s">
        <v>225</v>
      </c>
      <c r="D182" t="s">
        <v>1443</v>
      </c>
      <c r="E182" s="8">
        <f>HEX2DEC(G182)</f>
        <v>1</v>
      </c>
      <c r="F182" s="10" t="str">
        <f>HEX2BIN(G182)</f>
        <v>1</v>
      </c>
      <c r="G182" s="8" t="str">
        <f>MID(C182,7,FIND(":",C182,1)-1)</f>
        <v>01</v>
      </c>
      <c r="M182" s="8"/>
    </row>
    <row r="183" spans="1:17" hidden="1" x14ac:dyDescent="0.25">
      <c r="A183" t="s">
        <v>230</v>
      </c>
      <c r="B183" t="s">
        <v>4</v>
      </c>
      <c r="C183" t="s">
        <v>5</v>
      </c>
      <c r="D183" t="s">
        <v>6</v>
      </c>
      <c r="E183" s="8">
        <v>1</v>
      </c>
      <c r="F183" s="10" t="s">
        <v>231</v>
      </c>
      <c r="G183" s="8" t="s">
        <v>8</v>
      </c>
      <c r="M183" s="8"/>
    </row>
    <row r="184" spans="1:17" hidden="1" x14ac:dyDescent="0.25">
      <c r="A184" t="s">
        <v>230</v>
      </c>
      <c r="B184" t="s">
        <v>4</v>
      </c>
      <c r="C184" t="s">
        <v>233</v>
      </c>
      <c r="D184" t="s">
        <v>6</v>
      </c>
      <c r="E184" s="8">
        <v>1</v>
      </c>
      <c r="F184" s="10" t="s">
        <v>234</v>
      </c>
      <c r="G184" s="8" t="s">
        <v>8</v>
      </c>
      <c r="M184" s="8"/>
    </row>
    <row r="185" spans="1:17" x14ac:dyDescent="0.25">
      <c r="A185" t="s">
        <v>228</v>
      </c>
      <c r="B185" t="s">
        <v>1</v>
      </c>
      <c r="C185" s="3" t="s">
        <v>229</v>
      </c>
      <c r="D185" t="s">
        <v>390</v>
      </c>
      <c r="E185" s="8">
        <f>HEX2DEC(G185)</f>
        <v>48</v>
      </c>
      <c r="F185" s="10" t="str">
        <f>HEX2BIN(G185)</f>
        <v>110000</v>
      </c>
      <c r="G185" s="8" t="str">
        <f>MID(C185,7,FIND(":",C185,1)-1)</f>
        <v>30</v>
      </c>
      <c r="M185" s="8"/>
    </row>
    <row r="186" spans="1:17" x14ac:dyDescent="0.25">
      <c r="A186" t="s">
        <v>228</v>
      </c>
      <c r="B186" t="s">
        <v>1</v>
      </c>
      <c r="C186" s="6" t="s">
        <v>232</v>
      </c>
      <c r="D186" t="s">
        <v>1442</v>
      </c>
      <c r="E186" s="8">
        <f>HEX2DEC(G186)</f>
        <v>34</v>
      </c>
      <c r="F186" s="10" t="str">
        <f>HEX2BIN(G186)</f>
        <v>100010</v>
      </c>
      <c r="G186" s="8" t="str">
        <f>MID(C186,7,FIND(":",C186,1)-1)</f>
        <v>22</v>
      </c>
      <c r="M186" s="8"/>
    </row>
    <row r="187" spans="1:17" hidden="1" x14ac:dyDescent="0.25">
      <c r="A187" t="s">
        <v>237</v>
      </c>
      <c r="B187" t="s">
        <v>4</v>
      </c>
      <c r="C187" t="s">
        <v>148</v>
      </c>
      <c r="D187" t="s">
        <v>6</v>
      </c>
      <c r="E187" s="8">
        <v>1</v>
      </c>
      <c r="F187" s="10" t="s">
        <v>238</v>
      </c>
      <c r="G187" s="8" t="s">
        <v>8</v>
      </c>
      <c r="M187" s="8"/>
    </row>
    <row r="188" spans="1:17" x14ac:dyDescent="0.25">
      <c r="A188" t="s">
        <v>235</v>
      </c>
      <c r="B188" t="s">
        <v>1</v>
      </c>
      <c r="C188" s="4" t="s">
        <v>236</v>
      </c>
      <c r="D188" t="s">
        <v>1443</v>
      </c>
      <c r="E188" s="8">
        <f>HEX2DEC(G188)</f>
        <v>255</v>
      </c>
      <c r="F188" s="10" t="str">
        <f>HEX2BIN(G188)</f>
        <v>11111111</v>
      </c>
      <c r="G188" s="8" t="str">
        <f>MID(C188,7,FIND(":",C188,1)-1)</f>
        <v>FF</v>
      </c>
      <c r="M188" s="8"/>
    </row>
    <row r="189" spans="1:17" hidden="1" x14ac:dyDescent="0.25">
      <c r="A189" t="s">
        <v>241</v>
      </c>
      <c r="B189" t="s">
        <v>4</v>
      </c>
      <c r="C189" t="s">
        <v>5</v>
      </c>
      <c r="D189" t="s">
        <v>6</v>
      </c>
      <c r="E189" s="8">
        <v>1</v>
      </c>
      <c r="F189" s="10" t="s">
        <v>242</v>
      </c>
      <c r="G189" s="8" t="s">
        <v>8</v>
      </c>
      <c r="M189" s="8"/>
    </row>
    <row r="190" spans="1:17" x14ac:dyDescent="0.25">
      <c r="A190" t="s">
        <v>239</v>
      </c>
      <c r="B190" t="s">
        <v>1</v>
      </c>
      <c r="C190" s="3" t="s">
        <v>240</v>
      </c>
      <c r="D190" t="s">
        <v>390</v>
      </c>
      <c r="E190" s="8">
        <f>HEX2DEC(G190)</f>
        <v>49</v>
      </c>
      <c r="F190" s="10" t="str">
        <f>HEX2BIN(G190)</f>
        <v>110001</v>
      </c>
      <c r="G190" s="8" t="str">
        <f>MID(C190,7,FIND(":",C190,1)-1)</f>
        <v>31</v>
      </c>
      <c r="M190" s="8"/>
    </row>
    <row r="191" spans="1:17" hidden="1" x14ac:dyDescent="0.25">
      <c r="A191" t="s">
        <v>245</v>
      </c>
      <c r="B191" t="s">
        <v>4</v>
      </c>
      <c r="C191" t="s">
        <v>12</v>
      </c>
      <c r="D191" t="s">
        <v>6</v>
      </c>
      <c r="E191" s="8">
        <v>1</v>
      </c>
      <c r="F191" s="10" t="s">
        <v>246</v>
      </c>
      <c r="G191" s="8" t="s">
        <v>8</v>
      </c>
      <c r="M191" s="8"/>
    </row>
    <row r="192" spans="1:17" x14ac:dyDescent="0.25">
      <c r="A192" s="1" t="s">
        <v>243</v>
      </c>
      <c r="B192" s="1" t="s">
        <v>1</v>
      </c>
      <c r="C192" s="1" t="s">
        <v>244</v>
      </c>
      <c r="D192" s="42" t="s">
        <v>3295</v>
      </c>
      <c r="E192" s="8">
        <f>HEX2DEC(G192)</f>
        <v>149</v>
      </c>
      <c r="F192" s="10" t="str">
        <f>HEX2BIN(G192)</f>
        <v>10010101</v>
      </c>
      <c r="G192" s="8" t="str">
        <f>MID(C192,7,FIND(":",C192,1)-1)</f>
        <v>95</v>
      </c>
      <c r="H192" s="8" t="str">
        <f>MID(F192,1,FIND("0",F192,1)-1)</f>
        <v>1</v>
      </c>
      <c r="I192" s="8" t="str">
        <f>MID(F192,2,FIND("0",F192,1)-1)</f>
        <v>0</v>
      </c>
      <c r="J192" s="8" t="str">
        <f>MID(F192,3,FIND("0",F192,1)-1)</f>
        <v>0</v>
      </c>
      <c r="K192" s="8" t="str">
        <f>MID(F192,4,FIND("0",F192,1)-1)</f>
        <v>1</v>
      </c>
      <c r="L192" s="8" t="str">
        <f>MID(F192,5,FIND("0",F192,1)-1)</f>
        <v>0</v>
      </c>
      <c r="M192" s="8" t="str">
        <f>MID(F192,6,FIND("0",F192,1)-1)</f>
        <v>1</v>
      </c>
      <c r="N192" s="8" t="str">
        <f>MID(F192,7,FIND("0",F192,1)-1)</f>
        <v>0</v>
      </c>
      <c r="O192" s="8" t="str">
        <f>MID(F192,8,FIND("0",F192,1)-1)</f>
        <v>1</v>
      </c>
      <c r="P192" t="str">
        <f>IF(J192="1",IF(O192="0","Brenner AUS"),"Brenner EIN")</f>
        <v>Brenner EIN</v>
      </c>
      <c r="Q192" t="str">
        <f>IF(L192="1","Mischer AUF",IF(K192="1","Mischer ZU","Mischer STOP"))</f>
        <v>Mischer ZU</v>
      </c>
    </row>
    <row r="193" spans="1:17" hidden="1" x14ac:dyDescent="0.25">
      <c r="A193" t="s">
        <v>248</v>
      </c>
      <c r="B193" t="s">
        <v>4</v>
      </c>
      <c r="C193" t="s">
        <v>12</v>
      </c>
      <c r="D193" t="s">
        <v>6</v>
      </c>
      <c r="E193" s="8">
        <v>1</v>
      </c>
      <c r="F193" s="10" t="s">
        <v>45</v>
      </c>
      <c r="G193" s="8" t="s">
        <v>8</v>
      </c>
      <c r="M193" s="8"/>
    </row>
    <row r="194" spans="1:17" x14ac:dyDescent="0.25">
      <c r="A194" s="1" t="s">
        <v>247</v>
      </c>
      <c r="B194" s="1" t="s">
        <v>1</v>
      </c>
      <c r="C194" s="1" t="s">
        <v>43</v>
      </c>
      <c r="D194" s="42" t="s">
        <v>3295</v>
      </c>
      <c r="E194" s="8">
        <f>HEX2DEC(G194)</f>
        <v>133</v>
      </c>
      <c r="F194" s="10" t="str">
        <f>HEX2BIN(G194)</f>
        <v>10000101</v>
      </c>
      <c r="G194" s="8" t="str">
        <f>MID(C194,7,FIND(":",C194,1)-1)</f>
        <v>85</v>
      </c>
      <c r="H194" s="8" t="str">
        <f>MID(F194,1,FIND("0",F194,1)-1)</f>
        <v>1</v>
      </c>
      <c r="I194" s="8" t="str">
        <f>MID(F194,2,FIND("0",F194,1)-1)</f>
        <v>0</v>
      </c>
      <c r="J194" s="8" t="str">
        <f>MID(F194,3,FIND("0",F194,1)-1)</f>
        <v>0</v>
      </c>
      <c r="K194" s="8" t="str">
        <f>MID(F194,4,FIND("0",F194,1)-1)</f>
        <v>0</v>
      </c>
      <c r="L194" s="8" t="str">
        <f>MID(F194,5,FIND("0",F194,1)-1)</f>
        <v>0</v>
      </c>
      <c r="M194" s="8" t="str">
        <f>MID(F194,6,FIND("0",F194,1)-1)</f>
        <v>1</v>
      </c>
      <c r="N194" s="8" t="str">
        <f>MID(F194,7,FIND("0",F194,1)-1)</f>
        <v>0</v>
      </c>
      <c r="O194" s="8" t="str">
        <f>MID(F194,8,FIND("0",F194,1)-1)</f>
        <v>1</v>
      </c>
      <c r="P194" t="str">
        <f>IF(J194="1",IF(O194="0","Brenner AUS"),"Brenner EIN")</f>
        <v>Brenner EIN</v>
      </c>
      <c r="Q194" t="str">
        <f>IF(L194="1","Mischer AUF",IF(K194="1","Mischer ZU","Mischer STOP"))</f>
        <v>Mischer STOP</v>
      </c>
    </row>
    <row r="195" spans="1:17" hidden="1" x14ac:dyDescent="0.25">
      <c r="A195" t="s">
        <v>250</v>
      </c>
      <c r="B195" t="s">
        <v>4</v>
      </c>
      <c r="C195" t="s">
        <v>12</v>
      </c>
      <c r="D195" t="s">
        <v>6</v>
      </c>
      <c r="E195" s="8">
        <v>1</v>
      </c>
      <c r="F195" s="10" t="s">
        <v>246</v>
      </c>
      <c r="G195" s="8" t="s">
        <v>8</v>
      </c>
      <c r="M195" s="8"/>
    </row>
    <row r="196" spans="1:17" x14ac:dyDescent="0.25">
      <c r="A196" s="1" t="s">
        <v>249</v>
      </c>
      <c r="B196" s="1" t="s">
        <v>1</v>
      </c>
      <c r="C196" s="1" t="s">
        <v>244</v>
      </c>
      <c r="D196" s="42" t="s">
        <v>3295</v>
      </c>
      <c r="E196" s="8">
        <f>HEX2DEC(G196)</f>
        <v>149</v>
      </c>
      <c r="F196" s="10" t="str">
        <f>HEX2BIN(G196)</f>
        <v>10010101</v>
      </c>
      <c r="G196" s="8" t="str">
        <f>MID(C196,7,FIND(":",C196,1)-1)</f>
        <v>95</v>
      </c>
      <c r="H196" s="8" t="str">
        <f>MID(F196,1,FIND("0",F196,1)-1)</f>
        <v>1</v>
      </c>
      <c r="I196" s="8" t="str">
        <f>MID(F196,2,FIND("0",F196,1)-1)</f>
        <v>0</v>
      </c>
      <c r="J196" s="8" t="str">
        <f>MID(F196,3,FIND("0",F196,1)-1)</f>
        <v>0</v>
      </c>
      <c r="K196" s="8" t="str">
        <f>MID(F196,4,FIND("0",F196,1)-1)</f>
        <v>1</v>
      </c>
      <c r="L196" s="8" t="str">
        <f>MID(F196,5,FIND("0",F196,1)-1)</f>
        <v>0</v>
      </c>
      <c r="M196" s="8" t="str">
        <f>MID(F196,6,FIND("0",F196,1)-1)</f>
        <v>1</v>
      </c>
      <c r="N196" s="8" t="str">
        <f>MID(F196,7,FIND("0",F196,1)-1)</f>
        <v>0</v>
      </c>
      <c r="O196" s="8" t="str">
        <f>MID(F196,8,FIND("0",F196,1)-1)</f>
        <v>1</v>
      </c>
      <c r="P196" t="str">
        <f>IF(J196="1",IF(O196="0","Brenner AUS"),"Brenner EIN")</f>
        <v>Brenner EIN</v>
      </c>
      <c r="Q196" t="str">
        <f>IF(L196="1","Mischer AUF",IF(K196="1","Mischer ZU","Mischer STOP"))</f>
        <v>Mischer ZU</v>
      </c>
    </row>
    <row r="197" spans="1:17" hidden="1" x14ac:dyDescent="0.25">
      <c r="A197" t="s">
        <v>252</v>
      </c>
      <c r="B197" t="s">
        <v>4</v>
      </c>
      <c r="C197" t="s">
        <v>12</v>
      </c>
      <c r="D197" t="s">
        <v>6</v>
      </c>
      <c r="E197" s="8">
        <v>1</v>
      </c>
      <c r="F197" s="10" t="s">
        <v>45</v>
      </c>
      <c r="G197" s="8" t="s">
        <v>8</v>
      </c>
      <c r="M197" s="8"/>
    </row>
    <row r="198" spans="1:17" hidden="1" x14ac:dyDescent="0.25">
      <c r="A198" t="s">
        <v>252</v>
      </c>
      <c r="B198" t="s">
        <v>4</v>
      </c>
      <c r="C198" t="s">
        <v>5</v>
      </c>
      <c r="D198" t="s">
        <v>6</v>
      </c>
      <c r="E198" s="8">
        <v>1</v>
      </c>
      <c r="F198" s="10" t="s">
        <v>254</v>
      </c>
      <c r="G198" s="8" t="s">
        <v>8</v>
      </c>
      <c r="M198" s="8"/>
    </row>
    <row r="199" spans="1:17" x14ac:dyDescent="0.25">
      <c r="A199" t="s">
        <v>251</v>
      </c>
      <c r="B199" t="s">
        <v>1</v>
      </c>
      <c r="C199" s="3" t="s">
        <v>253</v>
      </c>
      <c r="D199" t="s">
        <v>390</v>
      </c>
      <c r="E199" s="8">
        <f>HEX2DEC(G199)</f>
        <v>50</v>
      </c>
      <c r="F199" s="10" t="str">
        <f>HEX2BIN(G199)</f>
        <v>110010</v>
      </c>
      <c r="G199" s="8" t="str">
        <f>MID(C199,7,FIND(":",C199,1)-1)</f>
        <v>32</v>
      </c>
      <c r="M199" s="8"/>
    </row>
    <row r="200" spans="1:17" x14ac:dyDescent="0.25">
      <c r="A200" s="1" t="s">
        <v>251</v>
      </c>
      <c r="B200" s="1" t="s">
        <v>1</v>
      </c>
      <c r="C200" s="1" t="s">
        <v>43</v>
      </c>
      <c r="D200" s="42" t="s">
        <v>3295</v>
      </c>
      <c r="E200" s="8">
        <f>HEX2DEC(G200)</f>
        <v>133</v>
      </c>
      <c r="F200" s="10" t="str">
        <f>HEX2BIN(G200)</f>
        <v>10000101</v>
      </c>
      <c r="G200" s="8" t="str">
        <f>MID(C200,7,FIND(":",C200,1)-1)</f>
        <v>85</v>
      </c>
      <c r="H200" s="8" t="str">
        <f>MID(F200,1,FIND("0",F200,1)-1)</f>
        <v>1</v>
      </c>
      <c r="I200" s="8" t="str">
        <f>MID(F200,2,FIND("0",F200,1)-1)</f>
        <v>0</v>
      </c>
      <c r="J200" s="8" t="str">
        <f>MID(F200,3,FIND("0",F200,1)-1)</f>
        <v>0</v>
      </c>
      <c r="K200" s="8" t="str">
        <f>MID(F200,4,FIND("0",F200,1)-1)</f>
        <v>0</v>
      </c>
      <c r="L200" s="8" t="str">
        <f>MID(F200,5,FIND("0",F200,1)-1)</f>
        <v>0</v>
      </c>
      <c r="M200" s="8" t="str">
        <f>MID(F200,6,FIND("0",F200,1)-1)</f>
        <v>1</v>
      </c>
      <c r="N200" s="8" t="str">
        <f>MID(F200,7,FIND("0",F200,1)-1)</f>
        <v>0</v>
      </c>
      <c r="O200" s="8" t="str">
        <f>MID(F200,8,FIND("0",F200,1)-1)</f>
        <v>1</v>
      </c>
      <c r="P200" t="str">
        <f>IF(J200="1",IF(O200="0","Brenner AUS"),"Brenner EIN")</f>
        <v>Brenner EIN</v>
      </c>
      <c r="Q200" t="str">
        <f>IF(L200="1","Mischer AUF",IF(K200="1","Mischer ZU","Mischer STOP"))</f>
        <v>Mischer STOP</v>
      </c>
    </row>
    <row r="201" spans="1:17" hidden="1" x14ac:dyDescent="0.25">
      <c r="A201" t="s">
        <v>256</v>
      </c>
      <c r="B201" t="s">
        <v>4</v>
      </c>
      <c r="C201" t="s">
        <v>12</v>
      </c>
      <c r="D201" t="s">
        <v>6</v>
      </c>
      <c r="E201" s="8">
        <v>1</v>
      </c>
      <c r="F201" s="10" t="s">
        <v>246</v>
      </c>
      <c r="G201" s="8" t="s">
        <v>8</v>
      </c>
      <c r="M201" s="8"/>
    </row>
    <row r="202" spans="1:17" x14ac:dyDescent="0.25">
      <c r="A202" s="1" t="s">
        <v>255</v>
      </c>
      <c r="B202" s="1" t="s">
        <v>1</v>
      </c>
      <c r="C202" s="1" t="s">
        <v>244</v>
      </c>
      <c r="D202" s="42" t="s">
        <v>3295</v>
      </c>
      <c r="E202" s="8">
        <f>HEX2DEC(G202)</f>
        <v>149</v>
      </c>
      <c r="F202" s="10" t="str">
        <f>HEX2BIN(G202)</f>
        <v>10010101</v>
      </c>
      <c r="G202" s="8" t="str">
        <f>MID(C202,7,FIND(":",C202,1)-1)</f>
        <v>95</v>
      </c>
      <c r="H202" s="8" t="str">
        <f>MID(F202,1,FIND("0",F202,1)-1)</f>
        <v>1</v>
      </c>
      <c r="I202" s="8" t="str">
        <f>MID(F202,2,FIND("0",F202,1)-1)</f>
        <v>0</v>
      </c>
      <c r="J202" s="8" t="str">
        <f>MID(F202,3,FIND("0",F202,1)-1)</f>
        <v>0</v>
      </c>
      <c r="K202" s="8" t="str">
        <f>MID(F202,4,FIND("0",F202,1)-1)</f>
        <v>1</v>
      </c>
      <c r="L202" s="8" t="str">
        <f>MID(F202,5,FIND("0",F202,1)-1)</f>
        <v>0</v>
      </c>
      <c r="M202" s="8" t="str">
        <f>MID(F202,6,FIND("0",F202,1)-1)</f>
        <v>1</v>
      </c>
      <c r="N202" s="8" t="str">
        <f>MID(F202,7,FIND("0",F202,1)-1)</f>
        <v>0</v>
      </c>
      <c r="O202" s="8" t="str">
        <f>MID(F202,8,FIND("0",F202,1)-1)</f>
        <v>1</v>
      </c>
      <c r="P202" t="str">
        <f>IF(J202="1",IF(O202="0","Brenner AUS"),"Brenner EIN")</f>
        <v>Brenner EIN</v>
      </c>
      <c r="Q202" t="str">
        <f>IF(L202="1","Mischer AUF",IF(K202="1","Mischer ZU","Mischer STOP"))</f>
        <v>Mischer ZU</v>
      </c>
    </row>
    <row r="203" spans="1:17" hidden="1" x14ac:dyDescent="0.25">
      <c r="A203" t="s">
        <v>258</v>
      </c>
      <c r="B203" t="s">
        <v>4</v>
      </c>
      <c r="C203" t="s">
        <v>12</v>
      </c>
      <c r="D203" t="s">
        <v>6</v>
      </c>
      <c r="E203" s="8">
        <v>1</v>
      </c>
      <c r="F203" s="10" t="s">
        <v>45</v>
      </c>
      <c r="G203" s="8" t="s">
        <v>8</v>
      </c>
      <c r="M203" s="8"/>
    </row>
    <row r="204" spans="1:17" x14ac:dyDescent="0.25">
      <c r="A204" s="1" t="s">
        <v>257</v>
      </c>
      <c r="B204" s="1" t="s">
        <v>1</v>
      </c>
      <c r="C204" s="1" t="s">
        <v>43</v>
      </c>
      <c r="D204" s="42" t="s">
        <v>3295</v>
      </c>
      <c r="E204" s="8">
        <f>HEX2DEC(G204)</f>
        <v>133</v>
      </c>
      <c r="F204" s="10" t="str">
        <f>HEX2BIN(G204)</f>
        <v>10000101</v>
      </c>
      <c r="G204" s="8" t="str">
        <f>MID(C204,7,FIND(":",C204,1)-1)</f>
        <v>85</v>
      </c>
      <c r="H204" s="8" t="str">
        <f>MID(F204,1,FIND("0",F204,1)-1)</f>
        <v>1</v>
      </c>
      <c r="I204" s="8" t="str">
        <f>MID(F204,2,FIND("0",F204,1)-1)</f>
        <v>0</v>
      </c>
      <c r="J204" s="8" t="str">
        <f>MID(F204,3,FIND("0",F204,1)-1)</f>
        <v>0</v>
      </c>
      <c r="K204" s="8" t="str">
        <f>MID(F204,4,FIND("0",F204,1)-1)</f>
        <v>0</v>
      </c>
      <c r="L204" s="8" t="str">
        <f>MID(F204,5,FIND("0",F204,1)-1)</f>
        <v>0</v>
      </c>
      <c r="M204" s="8" t="str">
        <f>MID(F204,6,FIND("0",F204,1)-1)</f>
        <v>1</v>
      </c>
      <c r="N204" s="8" t="str">
        <f>MID(F204,7,FIND("0",F204,1)-1)</f>
        <v>0</v>
      </c>
      <c r="O204" s="8" t="str">
        <f>MID(F204,8,FIND("0",F204,1)-1)</f>
        <v>1</v>
      </c>
      <c r="P204" t="str">
        <f>IF(J204="1",IF(O204="0","Brenner AUS"),"Brenner EIN")</f>
        <v>Brenner EIN</v>
      </c>
      <c r="Q204" t="str">
        <f>IF(L204="1","Mischer AUF",IF(K204="1","Mischer ZU","Mischer STOP"))</f>
        <v>Mischer STOP</v>
      </c>
    </row>
    <row r="205" spans="1:17" hidden="1" x14ac:dyDescent="0.25">
      <c r="A205" t="s">
        <v>261</v>
      </c>
      <c r="B205" t="s">
        <v>4</v>
      </c>
      <c r="C205" t="s">
        <v>5</v>
      </c>
      <c r="D205" t="s">
        <v>6</v>
      </c>
      <c r="E205" s="8">
        <v>1</v>
      </c>
      <c r="F205" s="10" t="s">
        <v>262</v>
      </c>
      <c r="G205" s="8" t="s">
        <v>8</v>
      </c>
      <c r="M205" s="8"/>
    </row>
    <row r="206" spans="1:17" x14ac:dyDescent="0.25">
      <c r="A206" t="s">
        <v>259</v>
      </c>
      <c r="B206" t="s">
        <v>1</v>
      </c>
      <c r="C206" s="3" t="s">
        <v>260</v>
      </c>
      <c r="D206" t="s">
        <v>390</v>
      </c>
      <c r="E206" s="8">
        <f>HEX2DEC(G206)</f>
        <v>51</v>
      </c>
      <c r="F206" s="10" t="str">
        <f>HEX2BIN(G206)</f>
        <v>110011</v>
      </c>
      <c r="G206" s="8" t="str">
        <f>MID(C206,7,FIND(":",C206,1)-1)</f>
        <v>33</v>
      </c>
      <c r="M206" s="8"/>
    </row>
    <row r="207" spans="1:17" hidden="1" x14ac:dyDescent="0.25">
      <c r="A207" t="s">
        <v>265</v>
      </c>
      <c r="B207" t="s">
        <v>4</v>
      </c>
      <c r="C207" t="s">
        <v>233</v>
      </c>
      <c r="D207" t="s">
        <v>6</v>
      </c>
      <c r="E207" s="8">
        <v>1</v>
      </c>
      <c r="F207" s="10" t="s">
        <v>266</v>
      </c>
      <c r="G207" s="8" t="s">
        <v>8</v>
      </c>
      <c r="M207" s="8"/>
    </row>
    <row r="208" spans="1:17" x14ac:dyDescent="0.25">
      <c r="A208" t="s">
        <v>263</v>
      </c>
      <c r="B208" t="s">
        <v>1</v>
      </c>
      <c r="C208" s="6" t="s">
        <v>264</v>
      </c>
      <c r="D208" t="s">
        <v>1442</v>
      </c>
      <c r="E208" s="8">
        <f>HEX2DEC(G208)</f>
        <v>35</v>
      </c>
      <c r="F208" s="10" t="str">
        <f>HEX2BIN(G208)</f>
        <v>100011</v>
      </c>
      <c r="G208" s="8" t="str">
        <f>MID(C208,7,FIND(":",C208,1)-1)</f>
        <v>23</v>
      </c>
      <c r="M208" s="8"/>
    </row>
    <row r="209" spans="1:17" hidden="1" x14ac:dyDescent="0.25">
      <c r="A209" t="s">
        <v>269</v>
      </c>
      <c r="B209" t="s">
        <v>4</v>
      </c>
      <c r="C209" t="s">
        <v>71</v>
      </c>
      <c r="D209" t="s">
        <v>6</v>
      </c>
      <c r="E209" s="8">
        <v>1</v>
      </c>
      <c r="F209" s="10" t="s">
        <v>49</v>
      </c>
      <c r="G209" s="8" t="s">
        <v>8</v>
      </c>
      <c r="M209" s="8"/>
    </row>
    <row r="210" spans="1:17" x14ac:dyDescent="0.25">
      <c r="A210" t="s">
        <v>267</v>
      </c>
      <c r="B210" t="s">
        <v>1</v>
      </c>
      <c r="C210" s="2" t="s">
        <v>268</v>
      </c>
      <c r="D210" t="s">
        <v>2670</v>
      </c>
      <c r="E210" s="8">
        <f>HEX2DEC(G210)</f>
        <v>43</v>
      </c>
      <c r="F210" s="10" t="str">
        <f>HEX2BIN(G210)</f>
        <v>101011</v>
      </c>
      <c r="G210" s="8" t="str">
        <f>MID(C210,7,FIND(":",C210,1)-1)</f>
        <v>2B</v>
      </c>
      <c r="M210" s="8"/>
    </row>
    <row r="211" spans="1:17" hidden="1" x14ac:dyDescent="0.25">
      <c r="A211" t="s">
        <v>271</v>
      </c>
      <c r="B211" t="s">
        <v>4</v>
      </c>
      <c r="C211" t="s">
        <v>12</v>
      </c>
      <c r="D211" t="s">
        <v>6</v>
      </c>
      <c r="E211" s="8">
        <v>1</v>
      </c>
      <c r="F211" s="10" t="s">
        <v>246</v>
      </c>
      <c r="G211" s="8" t="s">
        <v>8</v>
      </c>
      <c r="M211" s="8"/>
    </row>
    <row r="212" spans="1:17" x14ac:dyDescent="0.25">
      <c r="A212" s="1" t="s">
        <v>270</v>
      </c>
      <c r="B212" s="1" t="s">
        <v>1</v>
      </c>
      <c r="C212" s="1" t="s">
        <v>244</v>
      </c>
      <c r="D212" s="42" t="s">
        <v>3295</v>
      </c>
      <c r="E212" s="8">
        <f>HEX2DEC(G212)</f>
        <v>149</v>
      </c>
      <c r="F212" s="10" t="str">
        <f>HEX2BIN(G212)</f>
        <v>10010101</v>
      </c>
      <c r="G212" s="8" t="str">
        <f>MID(C212,7,FIND(":",C212,1)-1)</f>
        <v>95</v>
      </c>
      <c r="H212" s="8" t="str">
        <f>MID(F212,1,FIND("0",F212,1)-1)</f>
        <v>1</v>
      </c>
      <c r="I212" s="8" t="str">
        <f>MID(F212,2,FIND("0",F212,1)-1)</f>
        <v>0</v>
      </c>
      <c r="J212" s="8" t="str">
        <f>MID(F212,3,FIND("0",F212,1)-1)</f>
        <v>0</v>
      </c>
      <c r="K212" s="8" t="str">
        <f>MID(F212,4,FIND("0",F212,1)-1)</f>
        <v>1</v>
      </c>
      <c r="L212" s="8" t="str">
        <f>MID(F212,5,FIND("0",F212,1)-1)</f>
        <v>0</v>
      </c>
      <c r="M212" s="8" t="str">
        <f>MID(F212,6,FIND("0",F212,1)-1)</f>
        <v>1</v>
      </c>
      <c r="N212" s="8" t="str">
        <f>MID(F212,7,FIND("0",F212,1)-1)</f>
        <v>0</v>
      </c>
      <c r="O212" s="8" t="str">
        <f>MID(F212,8,FIND("0",F212,1)-1)</f>
        <v>1</v>
      </c>
      <c r="P212" t="str">
        <f>IF(J212="1",IF(O212="0","Brenner AUS"),"Brenner EIN")</f>
        <v>Brenner EIN</v>
      </c>
      <c r="Q212" t="str">
        <f>IF(L212="1","Mischer AUF",IF(K212="1","Mischer ZU","Mischer STOP"))</f>
        <v>Mischer ZU</v>
      </c>
    </row>
    <row r="213" spans="1:17" hidden="1" x14ac:dyDescent="0.25">
      <c r="A213" t="s">
        <v>273</v>
      </c>
      <c r="B213" t="s">
        <v>4</v>
      </c>
      <c r="C213" t="s">
        <v>12</v>
      </c>
      <c r="D213" t="s">
        <v>6</v>
      </c>
      <c r="E213" s="8">
        <v>1</v>
      </c>
      <c r="F213" s="10" t="s">
        <v>45</v>
      </c>
      <c r="G213" s="8" t="s">
        <v>8</v>
      </c>
      <c r="M213" s="8"/>
    </row>
    <row r="214" spans="1:17" x14ac:dyDescent="0.25">
      <c r="A214" s="1" t="s">
        <v>272</v>
      </c>
      <c r="B214" s="1" t="s">
        <v>1</v>
      </c>
      <c r="C214" s="1" t="s">
        <v>43</v>
      </c>
      <c r="D214" s="42" t="s">
        <v>3295</v>
      </c>
      <c r="E214" s="8">
        <f>HEX2DEC(G214)</f>
        <v>133</v>
      </c>
      <c r="F214" s="10" t="str">
        <f>HEX2BIN(G214)</f>
        <v>10000101</v>
      </c>
      <c r="G214" s="8" t="str">
        <f>MID(C214,7,FIND(":",C214,1)-1)</f>
        <v>85</v>
      </c>
      <c r="H214" s="8" t="str">
        <f>MID(F214,1,FIND("0",F214,1)-1)</f>
        <v>1</v>
      </c>
      <c r="I214" s="8" t="str">
        <f>MID(F214,2,FIND("0",F214,1)-1)</f>
        <v>0</v>
      </c>
      <c r="J214" s="8" t="str">
        <f>MID(F214,3,FIND("0",F214,1)-1)</f>
        <v>0</v>
      </c>
      <c r="K214" s="8" t="str">
        <f>MID(F214,4,FIND("0",F214,1)-1)</f>
        <v>0</v>
      </c>
      <c r="L214" s="8" t="str">
        <f>MID(F214,5,FIND("0",F214,1)-1)</f>
        <v>0</v>
      </c>
      <c r="M214" s="8" t="str">
        <f>MID(F214,6,FIND("0",F214,1)-1)</f>
        <v>1</v>
      </c>
      <c r="N214" s="8" t="str">
        <f>MID(F214,7,FIND("0",F214,1)-1)</f>
        <v>0</v>
      </c>
      <c r="O214" s="8" t="str">
        <f>MID(F214,8,FIND("0",F214,1)-1)</f>
        <v>1</v>
      </c>
      <c r="P214" t="str">
        <f>IF(J214="1",IF(O214="0","Brenner AUS"),"Brenner EIN")</f>
        <v>Brenner EIN</v>
      </c>
      <c r="Q214" t="str">
        <f>IF(L214="1","Mischer AUF",IF(K214="1","Mischer ZU","Mischer STOP"))</f>
        <v>Mischer STOP</v>
      </c>
    </row>
    <row r="215" spans="1:17" hidden="1" x14ac:dyDescent="0.25">
      <c r="A215" t="s">
        <v>275</v>
      </c>
      <c r="B215" t="s">
        <v>4</v>
      </c>
      <c r="C215" t="s">
        <v>12</v>
      </c>
      <c r="D215" t="s">
        <v>6</v>
      </c>
      <c r="E215" s="8">
        <v>1</v>
      </c>
      <c r="F215" s="10" t="s">
        <v>246</v>
      </c>
      <c r="G215" s="8" t="s">
        <v>8</v>
      </c>
      <c r="M215" s="8"/>
    </row>
    <row r="216" spans="1:17" x14ac:dyDescent="0.25">
      <c r="A216" s="1" t="s">
        <v>274</v>
      </c>
      <c r="B216" s="1" t="s">
        <v>1</v>
      </c>
      <c r="C216" s="1" t="s">
        <v>244</v>
      </c>
      <c r="D216" s="42" t="s">
        <v>3295</v>
      </c>
      <c r="E216" s="8">
        <f>HEX2DEC(G216)</f>
        <v>149</v>
      </c>
      <c r="F216" s="10" t="str">
        <f>HEX2BIN(G216)</f>
        <v>10010101</v>
      </c>
      <c r="G216" s="8" t="str">
        <f>MID(C216,7,FIND(":",C216,1)-1)</f>
        <v>95</v>
      </c>
      <c r="H216" s="8" t="str">
        <f>MID(F216,1,FIND("0",F216,1)-1)</f>
        <v>1</v>
      </c>
      <c r="I216" s="8" t="str">
        <f>MID(F216,2,FIND("0",F216,1)-1)</f>
        <v>0</v>
      </c>
      <c r="J216" s="8" t="str">
        <f>MID(F216,3,FIND("0",F216,1)-1)</f>
        <v>0</v>
      </c>
      <c r="K216" s="8" t="str">
        <f>MID(F216,4,FIND("0",F216,1)-1)</f>
        <v>1</v>
      </c>
      <c r="L216" s="8" t="str">
        <f>MID(F216,5,FIND("0",F216,1)-1)</f>
        <v>0</v>
      </c>
      <c r="M216" s="8" t="str">
        <f>MID(F216,6,FIND("0",F216,1)-1)</f>
        <v>1</v>
      </c>
      <c r="N216" s="8" t="str">
        <f>MID(F216,7,FIND("0",F216,1)-1)</f>
        <v>0</v>
      </c>
      <c r="O216" s="8" t="str">
        <f>MID(F216,8,FIND("0",F216,1)-1)</f>
        <v>1</v>
      </c>
      <c r="P216" t="str">
        <f>IF(J216="1",IF(O216="0","Brenner AUS"),"Brenner EIN")</f>
        <v>Brenner EIN</v>
      </c>
      <c r="Q216" t="str">
        <f>IF(L216="1","Mischer AUF",IF(K216="1","Mischer ZU","Mischer STOP"))</f>
        <v>Mischer ZU</v>
      </c>
    </row>
    <row r="217" spans="1:17" hidden="1" x14ac:dyDescent="0.25">
      <c r="A217" t="s">
        <v>277</v>
      </c>
      <c r="B217" t="s">
        <v>4</v>
      </c>
      <c r="C217" t="s">
        <v>12</v>
      </c>
      <c r="D217" t="s">
        <v>6</v>
      </c>
      <c r="E217" s="8">
        <v>1</v>
      </c>
      <c r="F217" s="10" t="s">
        <v>45</v>
      </c>
      <c r="G217" s="8" t="s">
        <v>8</v>
      </c>
      <c r="M217" s="8"/>
    </row>
    <row r="218" spans="1:17" x14ac:dyDescent="0.25">
      <c r="A218" s="1" t="s">
        <v>276</v>
      </c>
      <c r="B218" s="1" t="s">
        <v>1</v>
      </c>
      <c r="C218" s="1" t="s">
        <v>43</v>
      </c>
      <c r="D218" s="42" t="s">
        <v>3295</v>
      </c>
      <c r="E218" s="8">
        <f>HEX2DEC(G218)</f>
        <v>133</v>
      </c>
      <c r="F218" s="10" t="str">
        <f>HEX2BIN(G218)</f>
        <v>10000101</v>
      </c>
      <c r="G218" s="8" t="str">
        <f>MID(C218,7,FIND(":",C218,1)-1)</f>
        <v>85</v>
      </c>
      <c r="H218" s="8" t="str">
        <f>MID(F218,1,FIND("0",F218,1)-1)</f>
        <v>1</v>
      </c>
      <c r="I218" s="8" t="str">
        <f>MID(F218,2,FIND("0",F218,1)-1)</f>
        <v>0</v>
      </c>
      <c r="J218" s="8" t="str">
        <f>MID(F218,3,FIND("0",F218,1)-1)</f>
        <v>0</v>
      </c>
      <c r="K218" s="8" t="str">
        <f>MID(F218,4,FIND("0",F218,1)-1)</f>
        <v>0</v>
      </c>
      <c r="L218" s="8" t="str">
        <f>MID(F218,5,FIND("0",F218,1)-1)</f>
        <v>0</v>
      </c>
      <c r="M218" s="8" t="str">
        <f>MID(F218,6,FIND("0",F218,1)-1)</f>
        <v>1</v>
      </c>
      <c r="N218" s="8" t="str">
        <f>MID(F218,7,FIND("0",F218,1)-1)</f>
        <v>0</v>
      </c>
      <c r="O218" s="8" t="str">
        <f>MID(F218,8,FIND("0",F218,1)-1)</f>
        <v>1</v>
      </c>
      <c r="P218" t="str">
        <f>IF(J218="1",IF(O218="0","Brenner AUS"),"Brenner EIN")</f>
        <v>Brenner EIN</v>
      </c>
      <c r="Q218" t="str">
        <f>IF(L218="1","Mischer AUF",IF(K218="1","Mischer ZU","Mischer STOP"))</f>
        <v>Mischer STOP</v>
      </c>
    </row>
    <row r="219" spans="1:17" hidden="1" x14ac:dyDescent="0.25">
      <c r="A219" t="s">
        <v>279</v>
      </c>
      <c r="B219" t="s">
        <v>4</v>
      </c>
      <c r="C219" t="s">
        <v>12</v>
      </c>
      <c r="D219" t="s">
        <v>6</v>
      </c>
      <c r="E219" s="8">
        <v>1</v>
      </c>
      <c r="F219" s="10" t="s">
        <v>246</v>
      </c>
      <c r="G219" s="8" t="s">
        <v>8</v>
      </c>
      <c r="M219" s="8"/>
    </row>
    <row r="220" spans="1:17" x14ac:dyDescent="0.25">
      <c r="A220" s="1" t="s">
        <v>278</v>
      </c>
      <c r="B220" s="1" t="s">
        <v>1</v>
      </c>
      <c r="C220" s="1" t="s">
        <v>244</v>
      </c>
      <c r="D220" s="42" t="s">
        <v>3295</v>
      </c>
      <c r="E220" s="8">
        <f>HEX2DEC(G220)</f>
        <v>149</v>
      </c>
      <c r="F220" s="10" t="str">
        <f>HEX2BIN(G220)</f>
        <v>10010101</v>
      </c>
      <c r="G220" s="8" t="str">
        <f>MID(C220,7,FIND(":",C220,1)-1)</f>
        <v>95</v>
      </c>
      <c r="H220" s="8" t="str">
        <f>MID(F220,1,FIND("0",F220,1)-1)</f>
        <v>1</v>
      </c>
      <c r="I220" s="8" t="str">
        <f>MID(F220,2,FIND("0",F220,1)-1)</f>
        <v>0</v>
      </c>
      <c r="J220" s="8" t="str">
        <f>MID(F220,3,FIND("0",F220,1)-1)</f>
        <v>0</v>
      </c>
      <c r="K220" s="8" t="str">
        <f>MID(F220,4,FIND("0",F220,1)-1)</f>
        <v>1</v>
      </c>
      <c r="L220" s="8" t="str">
        <f>MID(F220,5,FIND("0",F220,1)-1)</f>
        <v>0</v>
      </c>
      <c r="M220" s="8" t="str">
        <f>MID(F220,6,FIND("0",F220,1)-1)</f>
        <v>1</v>
      </c>
      <c r="N220" s="8" t="str">
        <f>MID(F220,7,FIND("0",F220,1)-1)</f>
        <v>0</v>
      </c>
      <c r="O220" s="8" t="str">
        <f>MID(F220,8,FIND("0",F220,1)-1)</f>
        <v>1</v>
      </c>
      <c r="P220" t="str">
        <f>IF(J220="1",IF(O220="0","Brenner AUS"),"Brenner EIN")</f>
        <v>Brenner EIN</v>
      </c>
      <c r="Q220" t="str">
        <f>IF(L220="1","Mischer AUF",IF(K220="1","Mischer ZU","Mischer STOP"))</f>
        <v>Mischer ZU</v>
      </c>
    </row>
    <row r="221" spans="1:17" hidden="1" x14ac:dyDescent="0.25">
      <c r="A221" t="s">
        <v>281</v>
      </c>
      <c r="B221" t="s">
        <v>4</v>
      </c>
      <c r="C221" t="s">
        <v>12</v>
      </c>
      <c r="D221" t="s">
        <v>6</v>
      </c>
      <c r="E221" s="8">
        <v>1</v>
      </c>
      <c r="F221" s="10" t="s">
        <v>45</v>
      </c>
      <c r="G221" s="8" t="s">
        <v>8</v>
      </c>
      <c r="M221" s="8"/>
    </row>
    <row r="222" spans="1:17" x14ac:dyDescent="0.25">
      <c r="A222" s="1" t="s">
        <v>280</v>
      </c>
      <c r="B222" s="1" t="s">
        <v>1</v>
      </c>
      <c r="C222" s="1" t="s">
        <v>43</v>
      </c>
      <c r="D222" s="42" t="s">
        <v>3295</v>
      </c>
      <c r="E222" s="8">
        <f>HEX2DEC(G222)</f>
        <v>133</v>
      </c>
      <c r="F222" s="10" t="str">
        <f>HEX2BIN(G222)</f>
        <v>10000101</v>
      </c>
      <c r="G222" s="8" t="str">
        <f>MID(C222,7,FIND(":",C222,1)-1)</f>
        <v>85</v>
      </c>
      <c r="H222" s="8" t="str">
        <f>MID(F222,1,FIND("0",F222,1)-1)</f>
        <v>1</v>
      </c>
      <c r="I222" s="8" t="str">
        <f>MID(F222,2,FIND("0",F222,1)-1)</f>
        <v>0</v>
      </c>
      <c r="J222" s="8" t="str">
        <f>MID(F222,3,FIND("0",F222,1)-1)</f>
        <v>0</v>
      </c>
      <c r="K222" s="8" t="str">
        <f>MID(F222,4,FIND("0",F222,1)-1)</f>
        <v>0</v>
      </c>
      <c r="L222" s="8" t="str">
        <f>MID(F222,5,FIND("0",F222,1)-1)</f>
        <v>0</v>
      </c>
      <c r="M222" s="8" t="str">
        <f>MID(F222,6,FIND("0",F222,1)-1)</f>
        <v>1</v>
      </c>
      <c r="N222" s="8" t="str">
        <f>MID(F222,7,FIND("0",F222,1)-1)</f>
        <v>0</v>
      </c>
      <c r="O222" s="8" t="str">
        <f>MID(F222,8,FIND("0",F222,1)-1)</f>
        <v>1</v>
      </c>
      <c r="P222" t="str">
        <f>IF(J222="1",IF(O222="0","Brenner AUS"),"Brenner EIN")</f>
        <v>Brenner EIN</v>
      </c>
      <c r="Q222" t="str">
        <f>IF(L222="1","Mischer AUF",IF(K222="1","Mischer ZU","Mischer STOP"))</f>
        <v>Mischer STOP</v>
      </c>
    </row>
    <row r="223" spans="1:17" hidden="1" x14ac:dyDescent="0.25">
      <c r="A223" t="s">
        <v>284</v>
      </c>
      <c r="B223" t="s">
        <v>4</v>
      </c>
      <c r="C223" t="s">
        <v>5</v>
      </c>
      <c r="D223" t="s">
        <v>6</v>
      </c>
      <c r="E223" s="8">
        <v>1</v>
      </c>
      <c r="F223" s="10" t="s">
        <v>285</v>
      </c>
      <c r="G223" s="8" t="s">
        <v>8</v>
      </c>
      <c r="M223" s="8"/>
    </row>
    <row r="224" spans="1:17" hidden="1" x14ac:dyDescent="0.25">
      <c r="A224" t="s">
        <v>284</v>
      </c>
      <c r="B224" t="s">
        <v>4</v>
      </c>
      <c r="C224" t="s">
        <v>233</v>
      </c>
      <c r="D224" t="s">
        <v>6</v>
      </c>
      <c r="E224" s="8">
        <v>1</v>
      </c>
      <c r="F224" s="10" t="s">
        <v>287</v>
      </c>
      <c r="G224" s="8" t="s">
        <v>8</v>
      </c>
      <c r="M224" s="8"/>
    </row>
    <row r="225" spans="1:17" x14ac:dyDescent="0.25">
      <c r="A225" t="s">
        <v>282</v>
      </c>
      <c r="B225" t="s">
        <v>1</v>
      </c>
      <c r="C225" s="3" t="s">
        <v>283</v>
      </c>
      <c r="D225" t="s">
        <v>390</v>
      </c>
      <c r="E225" s="8">
        <f>HEX2DEC(G225)</f>
        <v>54</v>
      </c>
      <c r="F225" s="10" t="str">
        <f>HEX2BIN(G225)</f>
        <v>110110</v>
      </c>
      <c r="G225" s="8" t="str">
        <f>MID(C225,7,FIND(":",C225,1)-1)</f>
        <v>36</v>
      </c>
      <c r="M225" s="8"/>
    </row>
    <row r="226" spans="1:17" x14ac:dyDescent="0.25">
      <c r="A226" t="s">
        <v>282</v>
      </c>
      <c r="B226" t="s">
        <v>1</v>
      </c>
      <c r="C226" s="6" t="s">
        <v>286</v>
      </c>
      <c r="D226" t="s">
        <v>1442</v>
      </c>
      <c r="E226" s="8">
        <f>HEX2DEC(G226)</f>
        <v>36</v>
      </c>
      <c r="F226" s="10" t="str">
        <f>HEX2BIN(G226)</f>
        <v>100100</v>
      </c>
      <c r="G226" s="8" t="str">
        <f>MID(C226,7,FIND(":",C226,1)-1)</f>
        <v>24</v>
      </c>
      <c r="M226" s="8"/>
    </row>
    <row r="227" spans="1:17" hidden="1" x14ac:dyDescent="0.25">
      <c r="A227" t="s">
        <v>289</v>
      </c>
      <c r="B227" t="s">
        <v>4</v>
      </c>
      <c r="C227" t="s">
        <v>12</v>
      </c>
      <c r="D227" t="s">
        <v>6</v>
      </c>
      <c r="E227" s="8">
        <v>1</v>
      </c>
      <c r="F227" s="10" t="s">
        <v>246</v>
      </c>
      <c r="G227" s="8" t="s">
        <v>8</v>
      </c>
      <c r="M227" s="8"/>
    </row>
    <row r="228" spans="1:17" x14ac:dyDescent="0.25">
      <c r="A228" s="1" t="s">
        <v>288</v>
      </c>
      <c r="B228" s="1" t="s">
        <v>1</v>
      </c>
      <c r="C228" s="1" t="s">
        <v>244</v>
      </c>
      <c r="D228" s="42" t="s">
        <v>3295</v>
      </c>
      <c r="E228" s="8">
        <f>HEX2DEC(G228)</f>
        <v>149</v>
      </c>
      <c r="F228" s="10" t="str">
        <f>HEX2BIN(G228)</f>
        <v>10010101</v>
      </c>
      <c r="G228" s="8" t="str">
        <f>MID(C228,7,FIND(":",C228,1)-1)</f>
        <v>95</v>
      </c>
      <c r="H228" s="8" t="str">
        <f>MID(F228,1,FIND("0",F228,1)-1)</f>
        <v>1</v>
      </c>
      <c r="I228" s="8" t="str">
        <f>MID(F228,2,FIND("0",F228,1)-1)</f>
        <v>0</v>
      </c>
      <c r="J228" s="8" t="str">
        <f>MID(F228,3,FIND("0",F228,1)-1)</f>
        <v>0</v>
      </c>
      <c r="K228" s="8" t="str">
        <f>MID(F228,4,FIND("0",F228,1)-1)</f>
        <v>1</v>
      </c>
      <c r="L228" s="8" t="str">
        <f>MID(F228,5,FIND("0",F228,1)-1)</f>
        <v>0</v>
      </c>
      <c r="M228" s="8" t="str">
        <f>MID(F228,6,FIND("0",F228,1)-1)</f>
        <v>1</v>
      </c>
      <c r="N228" s="8" t="str">
        <f>MID(F228,7,FIND("0",F228,1)-1)</f>
        <v>0</v>
      </c>
      <c r="O228" s="8" t="str">
        <f>MID(F228,8,FIND("0",F228,1)-1)</f>
        <v>1</v>
      </c>
      <c r="P228" t="str">
        <f>IF(J228="1",IF(O228="0","Brenner AUS"),"Brenner EIN")</f>
        <v>Brenner EIN</v>
      </c>
      <c r="Q228" t="str">
        <f>IF(L228="1","Mischer AUF",IF(K228="1","Mischer ZU","Mischer STOP"))</f>
        <v>Mischer ZU</v>
      </c>
    </row>
    <row r="229" spans="1:17" hidden="1" x14ac:dyDescent="0.25">
      <c r="A229" t="s">
        <v>291</v>
      </c>
      <c r="B229" t="s">
        <v>4</v>
      </c>
      <c r="C229" t="s">
        <v>12</v>
      </c>
      <c r="D229" t="s">
        <v>6</v>
      </c>
      <c r="E229" s="8">
        <v>1</v>
      </c>
      <c r="F229" s="10" t="s">
        <v>45</v>
      </c>
      <c r="G229" s="8" t="s">
        <v>8</v>
      </c>
      <c r="M229" s="8"/>
    </row>
    <row r="230" spans="1:17" x14ac:dyDescent="0.25">
      <c r="A230" s="1" t="s">
        <v>290</v>
      </c>
      <c r="B230" s="1" t="s">
        <v>1</v>
      </c>
      <c r="C230" s="1" t="s">
        <v>43</v>
      </c>
      <c r="D230" s="42" t="s">
        <v>3295</v>
      </c>
      <c r="E230" s="8">
        <f>HEX2DEC(G230)</f>
        <v>133</v>
      </c>
      <c r="F230" s="10" t="str">
        <f>HEX2BIN(G230)</f>
        <v>10000101</v>
      </c>
      <c r="G230" s="8" t="str">
        <f>MID(C230,7,FIND(":",C230,1)-1)</f>
        <v>85</v>
      </c>
      <c r="H230" s="8" t="str">
        <f>MID(F230,1,FIND("0",F230,1)-1)</f>
        <v>1</v>
      </c>
      <c r="I230" s="8" t="str">
        <f>MID(F230,2,FIND("0",F230,1)-1)</f>
        <v>0</v>
      </c>
      <c r="J230" s="8" t="str">
        <f>MID(F230,3,FIND("0",F230,1)-1)</f>
        <v>0</v>
      </c>
      <c r="K230" s="8" t="str">
        <f>MID(F230,4,FIND("0",F230,1)-1)</f>
        <v>0</v>
      </c>
      <c r="L230" s="8" t="str">
        <f>MID(F230,5,FIND("0",F230,1)-1)</f>
        <v>0</v>
      </c>
      <c r="M230" s="8" t="str">
        <f>MID(F230,6,FIND("0",F230,1)-1)</f>
        <v>1</v>
      </c>
      <c r="N230" s="8" t="str">
        <f>MID(F230,7,FIND("0",F230,1)-1)</f>
        <v>0</v>
      </c>
      <c r="O230" s="8" t="str">
        <f>MID(F230,8,FIND("0",F230,1)-1)</f>
        <v>1</v>
      </c>
      <c r="P230" t="str">
        <f>IF(J230="1",IF(O230="0","Brenner AUS"),"Brenner EIN")</f>
        <v>Brenner EIN</v>
      </c>
      <c r="Q230" t="str">
        <f>IF(L230="1","Mischer AUF",IF(K230="1","Mischer ZU","Mischer STOP"))</f>
        <v>Mischer STOP</v>
      </c>
    </row>
    <row r="231" spans="1:17" hidden="1" x14ac:dyDescent="0.25">
      <c r="A231" t="s">
        <v>293</v>
      </c>
      <c r="B231" t="s">
        <v>4</v>
      </c>
      <c r="C231" t="s">
        <v>12</v>
      </c>
      <c r="D231" t="s">
        <v>6</v>
      </c>
      <c r="E231" s="8">
        <v>1</v>
      </c>
      <c r="F231" s="10" t="s">
        <v>246</v>
      </c>
      <c r="G231" s="8" t="s">
        <v>8</v>
      </c>
      <c r="M231" s="8"/>
    </row>
    <row r="232" spans="1:17" x14ac:dyDescent="0.25">
      <c r="A232" s="1" t="s">
        <v>292</v>
      </c>
      <c r="B232" s="1" t="s">
        <v>1</v>
      </c>
      <c r="C232" s="1" t="s">
        <v>244</v>
      </c>
      <c r="D232" s="42" t="s">
        <v>3295</v>
      </c>
      <c r="E232" s="8">
        <f>HEX2DEC(G232)</f>
        <v>149</v>
      </c>
      <c r="F232" s="10" t="str">
        <f>HEX2BIN(G232)</f>
        <v>10010101</v>
      </c>
      <c r="G232" s="8" t="str">
        <f>MID(C232,7,FIND(":",C232,1)-1)</f>
        <v>95</v>
      </c>
      <c r="H232" s="8" t="str">
        <f>MID(F232,1,FIND("0",F232,1)-1)</f>
        <v>1</v>
      </c>
      <c r="I232" s="8" t="str">
        <f>MID(F232,2,FIND("0",F232,1)-1)</f>
        <v>0</v>
      </c>
      <c r="J232" s="8" t="str">
        <f>MID(F232,3,FIND("0",F232,1)-1)</f>
        <v>0</v>
      </c>
      <c r="K232" s="8" t="str">
        <f>MID(F232,4,FIND("0",F232,1)-1)</f>
        <v>1</v>
      </c>
      <c r="L232" s="8" t="str">
        <f>MID(F232,5,FIND("0",F232,1)-1)</f>
        <v>0</v>
      </c>
      <c r="M232" s="8" t="str">
        <f>MID(F232,6,FIND("0",F232,1)-1)</f>
        <v>1</v>
      </c>
      <c r="N232" s="8" t="str">
        <f>MID(F232,7,FIND("0",F232,1)-1)</f>
        <v>0</v>
      </c>
      <c r="O232" s="8" t="str">
        <f>MID(F232,8,FIND("0",F232,1)-1)</f>
        <v>1</v>
      </c>
      <c r="P232" t="str">
        <f>IF(J232="1",IF(O232="0","Brenner AUS"),"Brenner EIN")</f>
        <v>Brenner EIN</v>
      </c>
      <c r="Q232" t="str">
        <f>IF(L232="1","Mischer AUF",IF(K232="1","Mischer ZU","Mischer STOP"))</f>
        <v>Mischer ZU</v>
      </c>
    </row>
    <row r="233" spans="1:17" hidden="1" x14ac:dyDescent="0.25">
      <c r="A233" t="s">
        <v>296</v>
      </c>
      <c r="B233" t="s">
        <v>4</v>
      </c>
      <c r="C233" t="s">
        <v>5</v>
      </c>
      <c r="D233" t="s">
        <v>6</v>
      </c>
      <c r="E233" s="8">
        <v>1</v>
      </c>
      <c r="F233" s="10" t="s">
        <v>297</v>
      </c>
      <c r="G233" s="8" t="s">
        <v>8</v>
      </c>
      <c r="M233" s="8"/>
    </row>
    <row r="234" spans="1:17" hidden="1" x14ac:dyDescent="0.25">
      <c r="A234" t="s">
        <v>296</v>
      </c>
      <c r="B234" t="s">
        <v>4</v>
      </c>
      <c r="C234" t="s">
        <v>12</v>
      </c>
      <c r="D234" t="s">
        <v>6</v>
      </c>
      <c r="E234" s="8">
        <v>1</v>
      </c>
      <c r="F234" s="10" t="s">
        <v>45</v>
      </c>
      <c r="G234" s="8" t="s">
        <v>8</v>
      </c>
      <c r="M234" s="8"/>
    </row>
    <row r="235" spans="1:17" x14ac:dyDescent="0.25">
      <c r="A235" t="s">
        <v>294</v>
      </c>
      <c r="B235" t="s">
        <v>1</v>
      </c>
      <c r="C235" s="3" t="s">
        <v>295</v>
      </c>
      <c r="D235" t="s">
        <v>390</v>
      </c>
      <c r="E235" s="8">
        <f>HEX2DEC(G235)</f>
        <v>55</v>
      </c>
      <c r="F235" s="10" t="str">
        <f>HEX2BIN(G235)</f>
        <v>110111</v>
      </c>
      <c r="G235" s="8" t="str">
        <f>MID(C235,7,FIND(":",C235,1)-1)</f>
        <v>37</v>
      </c>
      <c r="M235" s="8"/>
    </row>
    <row r="236" spans="1:17" x14ac:dyDescent="0.25">
      <c r="A236" s="1" t="s">
        <v>294</v>
      </c>
      <c r="B236" s="1" t="s">
        <v>1</v>
      </c>
      <c r="C236" s="1" t="s">
        <v>43</v>
      </c>
      <c r="D236" s="42" t="s">
        <v>3295</v>
      </c>
      <c r="E236" s="8">
        <f>HEX2DEC(G236)</f>
        <v>133</v>
      </c>
      <c r="F236" s="10" t="str">
        <f>HEX2BIN(G236)</f>
        <v>10000101</v>
      </c>
      <c r="G236" s="8" t="str">
        <f>MID(C236,7,FIND(":",C236,1)-1)</f>
        <v>85</v>
      </c>
      <c r="H236" s="8" t="str">
        <f>MID(F236,1,FIND("0",F236,1)-1)</f>
        <v>1</v>
      </c>
      <c r="I236" s="8" t="str">
        <f>MID(F236,2,FIND("0",F236,1)-1)</f>
        <v>0</v>
      </c>
      <c r="J236" s="8" t="str">
        <f>MID(F236,3,FIND("0",F236,1)-1)</f>
        <v>0</v>
      </c>
      <c r="K236" s="8" t="str">
        <f>MID(F236,4,FIND("0",F236,1)-1)</f>
        <v>0</v>
      </c>
      <c r="L236" s="8" t="str">
        <f>MID(F236,5,FIND("0",F236,1)-1)</f>
        <v>0</v>
      </c>
      <c r="M236" s="8" t="str">
        <f>MID(F236,6,FIND("0",F236,1)-1)</f>
        <v>1</v>
      </c>
      <c r="N236" s="8" t="str">
        <f>MID(F236,7,FIND("0",F236,1)-1)</f>
        <v>0</v>
      </c>
      <c r="O236" s="8" t="str">
        <f>MID(F236,8,FIND("0",F236,1)-1)</f>
        <v>1</v>
      </c>
      <c r="P236" t="str">
        <f>IF(J236="1",IF(O236="0","Brenner AUS"),"Brenner EIN")</f>
        <v>Brenner EIN</v>
      </c>
      <c r="Q236" t="str">
        <f>IF(L236="1","Mischer AUF",IF(K236="1","Mischer ZU","Mischer STOP"))</f>
        <v>Mischer STOP</v>
      </c>
    </row>
    <row r="237" spans="1:17" hidden="1" x14ac:dyDescent="0.25">
      <c r="A237" t="s">
        <v>299</v>
      </c>
      <c r="B237" t="s">
        <v>4</v>
      </c>
      <c r="C237" t="s">
        <v>12</v>
      </c>
      <c r="D237" t="s">
        <v>6</v>
      </c>
      <c r="E237" s="8">
        <v>1</v>
      </c>
      <c r="F237" s="10" t="s">
        <v>246</v>
      </c>
      <c r="G237" s="8" t="s">
        <v>8</v>
      </c>
      <c r="M237" s="8"/>
    </row>
    <row r="238" spans="1:17" x14ac:dyDescent="0.25">
      <c r="A238" s="1" t="s">
        <v>298</v>
      </c>
      <c r="B238" s="1" t="s">
        <v>1</v>
      </c>
      <c r="C238" s="1" t="s">
        <v>244</v>
      </c>
      <c r="D238" s="42" t="s">
        <v>3295</v>
      </c>
      <c r="E238" s="8">
        <f>HEX2DEC(G238)</f>
        <v>149</v>
      </c>
      <c r="F238" s="10" t="str">
        <f>HEX2BIN(G238)</f>
        <v>10010101</v>
      </c>
      <c r="G238" s="8" t="str">
        <f>MID(C238,7,FIND(":",C238,1)-1)</f>
        <v>95</v>
      </c>
      <c r="H238" s="8" t="str">
        <f>MID(F238,1,FIND("0",F238,1)-1)</f>
        <v>1</v>
      </c>
      <c r="I238" s="8" t="str">
        <f>MID(F238,2,FIND("0",F238,1)-1)</f>
        <v>0</v>
      </c>
      <c r="J238" s="8" t="str">
        <f>MID(F238,3,FIND("0",F238,1)-1)</f>
        <v>0</v>
      </c>
      <c r="K238" s="8" t="str">
        <f>MID(F238,4,FIND("0",F238,1)-1)</f>
        <v>1</v>
      </c>
      <c r="L238" s="8" t="str">
        <f>MID(F238,5,FIND("0",F238,1)-1)</f>
        <v>0</v>
      </c>
      <c r="M238" s="8" t="str">
        <f>MID(F238,6,FIND("0",F238,1)-1)</f>
        <v>1</v>
      </c>
      <c r="N238" s="8" t="str">
        <f>MID(F238,7,FIND("0",F238,1)-1)</f>
        <v>0</v>
      </c>
      <c r="O238" s="8" t="str">
        <f>MID(F238,8,FIND("0",F238,1)-1)</f>
        <v>1</v>
      </c>
      <c r="P238" t="str">
        <f>IF(J238="1",IF(O238="0","Brenner AUS"),"Brenner EIN")</f>
        <v>Brenner EIN</v>
      </c>
      <c r="Q238" t="str">
        <f>IF(L238="1","Mischer AUF",IF(K238="1","Mischer ZU","Mischer STOP"))</f>
        <v>Mischer ZU</v>
      </c>
    </row>
    <row r="239" spans="1:17" hidden="1" x14ac:dyDescent="0.25">
      <c r="A239" t="s">
        <v>301</v>
      </c>
      <c r="B239" t="s">
        <v>4</v>
      </c>
      <c r="C239" t="s">
        <v>12</v>
      </c>
      <c r="D239" t="s">
        <v>6</v>
      </c>
      <c r="E239" s="8">
        <v>1</v>
      </c>
      <c r="F239" s="10" t="s">
        <v>45</v>
      </c>
      <c r="G239" s="8" t="s">
        <v>8</v>
      </c>
      <c r="M239" s="8"/>
    </row>
    <row r="240" spans="1:17" x14ac:dyDescent="0.25">
      <c r="A240" s="1" t="s">
        <v>300</v>
      </c>
      <c r="B240" s="1" t="s">
        <v>1</v>
      </c>
      <c r="C240" s="1" t="s">
        <v>43</v>
      </c>
      <c r="D240" s="42" t="s">
        <v>3295</v>
      </c>
      <c r="E240" s="8">
        <f>HEX2DEC(G240)</f>
        <v>133</v>
      </c>
      <c r="F240" s="10" t="str">
        <f>HEX2BIN(G240)</f>
        <v>10000101</v>
      </c>
      <c r="G240" s="8" t="str">
        <f>MID(C240,7,FIND(":",C240,1)-1)</f>
        <v>85</v>
      </c>
      <c r="H240" s="8" t="str">
        <f>MID(F240,1,FIND("0",F240,1)-1)</f>
        <v>1</v>
      </c>
      <c r="I240" s="8" t="str">
        <f>MID(F240,2,FIND("0",F240,1)-1)</f>
        <v>0</v>
      </c>
      <c r="J240" s="8" t="str">
        <f>MID(F240,3,FIND("0",F240,1)-1)</f>
        <v>0</v>
      </c>
      <c r="K240" s="8" t="str">
        <f>MID(F240,4,FIND("0",F240,1)-1)</f>
        <v>0</v>
      </c>
      <c r="L240" s="8" t="str">
        <f>MID(F240,5,FIND("0",F240,1)-1)</f>
        <v>0</v>
      </c>
      <c r="M240" s="8" t="str">
        <f>MID(F240,6,FIND("0",F240,1)-1)</f>
        <v>1</v>
      </c>
      <c r="N240" s="8" t="str">
        <f>MID(F240,7,FIND("0",F240,1)-1)</f>
        <v>0</v>
      </c>
      <c r="O240" s="8" t="str">
        <f>MID(F240,8,FIND("0",F240,1)-1)</f>
        <v>1</v>
      </c>
      <c r="P240" t="str">
        <f>IF(J240="1",IF(O240="0","Brenner AUS"),"Brenner EIN")</f>
        <v>Brenner EIN</v>
      </c>
      <c r="Q240" t="str">
        <f>IF(L240="1","Mischer AUF",IF(K240="1","Mischer ZU","Mischer STOP"))</f>
        <v>Mischer STOP</v>
      </c>
    </row>
    <row r="241" spans="1:17" hidden="1" x14ac:dyDescent="0.25">
      <c r="A241" t="s">
        <v>304</v>
      </c>
      <c r="B241" t="s">
        <v>4</v>
      </c>
      <c r="C241" t="s">
        <v>5</v>
      </c>
      <c r="D241" t="s">
        <v>6</v>
      </c>
      <c r="E241" s="8">
        <v>1</v>
      </c>
      <c r="F241" s="10" t="s">
        <v>305</v>
      </c>
      <c r="G241" s="8" t="s">
        <v>8</v>
      </c>
      <c r="M241" s="8"/>
    </row>
    <row r="242" spans="1:17" x14ac:dyDescent="0.25">
      <c r="A242" t="s">
        <v>302</v>
      </c>
      <c r="B242" t="s">
        <v>1</v>
      </c>
      <c r="C242" s="3" t="s">
        <v>303</v>
      </c>
      <c r="D242" t="s">
        <v>390</v>
      </c>
      <c r="E242" s="8">
        <f>HEX2DEC(G242)</f>
        <v>57</v>
      </c>
      <c r="F242" s="10" t="str">
        <f>HEX2BIN(G242)</f>
        <v>111001</v>
      </c>
      <c r="G242" s="8" t="str">
        <f>MID(C242,7,FIND(":",C242,1)-1)</f>
        <v>39</v>
      </c>
      <c r="M242" s="8"/>
    </row>
    <row r="243" spans="1:17" hidden="1" x14ac:dyDescent="0.25">
      <c r="A243" t="s">
        <v>308</v>
      </c>
      <c r="B243" t="s">
        <v>4</v>
      </c>
      <c r="C243" t="s">
        <v>71</v>
      </c>
      <c r="D243" t="s">
        <v>6</v>
      </c>
      <c r="E243" s="8">
        <v>1</v>
      </c>
      <c r="F243" s="10" t="s">
        <v>29</v>
      </c>
      <c r="G243" s="8" t="s">
        <v>8</v>
      </c>
      <c r="M243" s="8"/>
    </row>
    <row r="244" spans="1:17" x14ac:dyDescent="0.25">
      <c r="A244" t="s">
        <v>306</v>
      </c>
      <c r="B244" t="s">
        <v>1</v>
      </c>
      <c r="C244" s="2" t="s">
        <v>307</v>
      </c>
      <c r="D244" t="s">
        <v>2670</v>
      </c>
      <c r="E244" s="8">
        <f>HEX2DEC(G244)</f>
        <v>44</v>
      </c>
      <c r="F244" s="10" t="str">
        <f>HEX2BIN(G244)</f>
        <v>101100</v>
      </c>
      <c r="G244" s="8" t="str">
        <f>MID(C244,7,FIND(":",C244,1)-1)</f>
        <v>2C</v>
      </c>
      <c r="M244" s="8"/>
    </row>
    <row r="245" spans="1:17" hidden="1" x14ac:dyDescent="0.25">
      <c r="A245" t="s">
        <v>310</v>
      </c>
      <c r="B245" t="s">
        <v>4</v>
      </c>
      <c r="C245" t="s">
        <v>12</v>
      </c>
      <c r="D245" t="s">
        <v>6</v>
      </c>
      <c r="E245" s="8">
        <v>1</v>
      </c>
      <c r="F245" s="10" t="s">
        <v>246</v>
      </c>
      <c r="G245" s="8" t="s">
        <v>8</v>
      </c>
      <c r="M245" s="8"/>
    </row>
    <row r="246" spans="1:17" x14ac:dyDescent="0.25">
      <c r="A246" s="1" t="s">
        <v>309</v>
      </c>
      <c r="B246" s="1" t="s">
        <v>1</v>
      </c>
      <c r="C246" s="1" t="s">
        <v>244</v>
      </c>
      <c r="D246" s="42" t="s">
        <v>3295</v>
      </c>
      <c r="E246" s="8">
        <f>HEX2DEC(G246)</f>
        <v>149</v>
      </c>
      <c r="F246" s="10" t="str">
        <f>HEX2BIN(G246)</f>
        <v>10010101</v>
      </c>
      <c r="G246" s="8" t="str">
        <f>MID(C246,7,FIND(":",C246,1)-1)</f>
        <v>95</v>
      </c>
      <c r="H246" s="8" t="str">
        <f>MID(F246,1,FIND("0",F246,1)-1)</f>
        <v>1</v>
      </c>
      <c r="I246" s="8" t="str">
        <f>MID(F246,2,FIND("0",F246,1)-1)</f>
        <v>0</v>
      </c>
      <c r="J246" s="8" t="str">
        <f>MID(F246,3,FIND("0",F246,1)-1)</f>
        <v>0</v>
      </c>
      <c r="K246" s="8" t="str">
        <f>MID(F246,4,FIND("0",F246,1)-1)</f>
        <v>1</v>
      </c>
      <c r="L246" s="8" t="str">
        <f>MID(F246,5,FIND("0",F246,1)-1)</f>
        <v>0</v>
      </c>
      <c r="M246" s="8" t="str">
        <f>MID(F246,6,FIND("0",F246,1)-1)</f>
        <v>1</v>
      </c>
      <c r="N246" s="8" t="str">
        <f>MID(F246,7,FIND("0",F246,1)-1)</f>
        <v>0</v>
      </c>
      <c r="O246" s="8" t="str">
        <f>MID(F246,8,FIND("0",F246,1)-1)</f>
        <v>1</v>
      </c>
      <c r="P246" t="str">
        <f>IF(J246="1",IF(O246="0","Brenner AUS"),"Brenner EIN")</f>
        <v>Brenner EIN</v>
      </c>
      <c r="Q246" t="str">
        <f>IF(L246="1","Mischer AUF",IF(K246="1","Mischer ZU","Mischer STOP"))</f>
        <v>Mischer ZU</v>
      </c>
    </row>
    <row r="247" spans="1:17" hidden="1" x14ac:dyDescent="0.25">
      <c r="A247" t="s">
        <v>312</v>
      </c>
      <c r="B247" t="s">
        <v>4</v>
      </c>
      <c r="C247" t="s">
        <v>12</v>
      </c>
      <c r="D247" t="s">
        <v>6</v>
      </c>
      <c r="E247" s="8">
        <v>1</v>
      </c>
      <c r="F247" s="10" t="s">
        <v>45</v>
      </c>
      <c r="G247" s="8" t="s">
        <v>8</v>
      </c>
      <c r="M247" s="8"/>
    </row>
    <row r="248" spans="1:17" x14ac:dyDescent="0.25">
      <c r="A248" s="1" t="s">
        <v>311</v>
      </c>
      <c r="B248" s="1" t="s">
        <v>1</v>
      </c>
      <c r="C248" s="1" t="s">
        <v>43</v>
      </c>
      <c r="D248" s="42" t="s">
        <v>3295</v>
      </c>
      <c r="E248" s="8">
        <f>HEX2DEC(G248)</f>
        <v>133</v>
      </c>
      <c r="F248" s="10" t="str">
        <f>HEX2BIN(G248)</f>
        <v>10000101</v>
      </c>
      <c r="G248" s="8" t="str">
        <f>MID(C248,7,FIND(":",C248,1)-1)</f>
        <v>85</v>
      </c>
      <c r="H248" s="8" t="str">
        <f>MID(F248,1,FIND("0",F248,1)-1)</f>
        <v>1</v>
      </c>
      <c r="I248" s="8" t="str">
        <f>MID(F248,2,FIND("0",F248,1)-1)</f>
        <v>0</v>
      </c>
      <c r="J248" s="8" t="str">
        <f>MID(F248,3,FIND("0",F248,1)-1)</f>
        <v>0</v>
      </c>
      <c r="K248" s="8" t="str">
        <f>MID(F248,4,FIND("0",F248,1)-1)</f>
        <v>0</v>
      </c>
      <c r="L248" s="8" t="str">
        <f>MID(F248,5,FIND("0",F248,1)-1)</f>
        <v>0</v>
      </c>
      <c r="M248" s="8" t="str">
        <f>MID(F248,6,FIND("0",F248,1)-1)</f>
        <v>1</v>
      </c>
      <c r="N248" s="8" t="str">
        <f>MID(F248,7,FIND("0",F248,1)-1)</f>
        <v>0</v>
      </c>
      <c r="O248" s="8" t="str">
        <f>MID(F248,8,FIND("0",F248,1)-1)</f>
        <v>1</v>
      </c>
      <c r="P248" t="str">
        <f>IF(J248="1",IF(O248="0","Brenner AUS"),"Brenner EIN")</f>
        <v>Brenner EIN</v>
      </c>
      <c r="Q248" t="str">
        <f>IF(L248="1","Mischer AUF",IF(K248="1","Mischer ZU","Mischer STOP"))</f>
        <v>Mischer STOP</v>
      </c>
    </row>
    <row r="249" spans="1:17" hidden="1" x14ac:dyDescent="0.25">
      <c r="A249" t="s">
        <v>314</v>
      </c>
      <c r="B249" t="s">
        <v>4</v>
      </c>
      <c r="C249" t="s">
        <v>12</v>
      </c>
      <c r="D249" t="s">
        <v>6</v>
      </c>
      <c r="E249" s="8">
        <v>1</v>
      </c>
      <c r="F249" s="10" t="s">
        <v>246</v>
      </c>
      <c r="G249" s="8" t="s">
        <v>8</v>
      </c>
      <c r="M249" s="8"/>
    </row>
    <row r="250" spans="1:17" x14ac:dyDescent="0.25">
      <c r="A250" s="1" t="s">
        <v>313</v>
      </c>
      <c r="B250" s="1" t="s">
        <v>1</v>
      </c>
      <c r="C250" s="1" t="s">
        <v>244</v>
      </c>
      <c r="D250" s="42" t="s">
        <v>3295</v>
      </c>
      <c r="E250" s="8">
        <f>HEX2DEC(G250)</f>
        <v>149</v>
      </c>
      <c r="F250" s="10" t="str">
        <f>HEX2BIN(G250)</f>
        <v>10010101</v>
      </c>
      <c r="G250" s="8" t="str">
        <f>MID(C250,7,FIND(":",C250,1)-1)</f>
        <v>95</v>
      </c>
      <c r="H250" s="8" t="str">
        <f>MID(F250,1,FIND("0",F250,1)-1)</f>
        <v>1</v>
      </c>
      <c r="I250" s="8" t="str">
        <f>MID(F250,2,FIND("0",F250,1)-1)</f>
        <v>0</v>
      </c>
      <c r="J250" s="8" t="str">
        <f>MID(F250,3,FIND("0",F250,1)-1)</f>
        <v>0</v>
      </c>
      <c r="K250" s="8" t="str">
        <f>MID(F250,4,FIND("0",F250,1)-1)</f>
        <v>1</v>
      </c>
      <c r="L250" s="8" t="str">
        <f>MID(F250,5,FIND("0",F250,1)-1)</f>
        <v>0</v>
      </c>
      <c r="M250" s="8" t="str">
        <f>MID(F250,6,FIND("0",F250,1)-1)</f>
        <v>1</v>
      </c>
      <c r="N250" s="8" t="str">
        <f>MID(F250,7,FIND("0",F250,1)-1)</f>
        <v>0</v>
      </c>
      <c r="O250" s="8" t="str">
        <f>MID(F250,8,FIND("0",F250,1)-1)</f>
        <v>1</v>
      </c>
      <c r="P250" t="str">
        <f>IF(J250="1",IF(O250="0","Brenner AUS"),"Brenner EIN")</f>
        <v>Brenner EIN</v>
      </c>
      <c r="Q250" t="str">
        <f>IF(L250="1","Mischer AUF",IF(K250="1","Mischer ZU","Mischer STOP"))</f>
        <v>Mischer ZU</v>
      </c>
    </row>
    <row r="251" spans="1:17" hidden="1" x14ac:dyDescent="0.25">
      <c r="A251" t="s">
        <v>316</v>
      </c>
      <c r="B251" t="s">
        <v>4</v>
      </c>
      <c r="C251" t="s">
        <v>12</v>
      </c>
      <c r="D251" t="s">
        <v>6</v>
      </c>
      <c r="E251" s="8">
        <v>1</v>
      </c>
      <c r="F251" s="10" t="s">
        <v>45</v>
      </c>
      <c r="G251" s="8" t="s">
        <v>8</v>
      </c>
      <c r="M251" s="8"/>
    </row>
    <row r="252" spans="1:17" x14ac:dyDescent="0.25">
      <c r="A252" s="1" t="s">
        <v>315</v>
      </c>
      <c r="B252" s="1" t="s">
        <v>1</v>
      </c>
      <c r="C252" s="1" t="s">
        <v>43</v>
      </c>
      <c r="D252" s="42" t="s">
        <v>3295</v>
      </c>
      <c r="E252" s="8">
        <f>HEX2DEC(G252)</f>
        <v>133</v>
      </c>
      <c r="F252" s="10" t="str">
        <f>HEX2BIN(G252)</f>
        <v>10000101</v>
      </c>
      <c r="G252" s="8" t="str">
        <f>MID(C252,7,FIND(":",C252,1)-1)</f>
        <v>85</v>
      </c>
      <c r="H252" s="8" t="str">
        <f>MID(F252,1,FIND("0",F252,1)-1)</f>
        <v>1</v>
      </c>
      <c r="I252" s="8" t="str">
        <f>MID(F252,2,FIND("0",F252,1)-1)</f>
        <v>0</v>
      </c>
      <c r="J252" s="8" t="str">
        <f>MID(F252,3,FIND("0",F252,1)-1)</f>
        <v>0</v>
      </c>
      <c r="K252" s="8" t="str">
        <f>MID(F252,4,FIND("0",F252,1)-1)</f>
        <v>0</v>
      </c>
      <c r="L252" s="8" t="str">
        <f>MID(F252,5,FIND("0",F252,1)-1)</f>
        <v>0</v>
      </c>
      <c r="M252" s="8" t="str">
        <f>MID(F252,6,FIND("0",F252,1)-1)</f>
        <v>1</v>
      </c>
      <c r="N252" s="8" t="str">
        <f>MID(F252,7,FIND("0",F252,1)-1)</f>
        <v>0</v>
      </c>
      <c r="O252" s="8" t="str">
        <f>MID(F252,8,FIND("0",F252,1)-1)</f>
        <v>1</v>
      </c>
      <c r="P252" t="str">
        <f>IF(J252="1",IF(O252="0","Brenner AUS"),"Brenner EIN")</f>
        <v>Brenner EIN</v>
      </c>
      <c r="Q252" t="str">
        <f>IF(L252="1","Mischer AUF",IF(K252="1","Mischer ZU","Mischer STOP"))</f>
        <v>Mischer STOP</v>
      </c>
    </row>
    <row r="253" spans="1:17" hidden="1" x14ac:dyDescent="0.25">
      <c r="A253" t="s">
        <v>318</v>
      </c>
      <c r="B253" t="s">
        <v>4</v>
      </c>
      <c r="C253" t="s">
        <v>12</v>
      </c>
      <c r="D253" t="s">
        <v>6</v>
      </c>
      <c r="E253" s="8">
        <v>1</v>
      </c>
      <c r="F253" s="10" t="s">
        <v>246</v>
      </c>
      <c r="G253" s="8" t="s">
        <v>8</v>
      </c>
      <c r="M253" s="8"/>
    </row>
    <row r="254" spans="1:17" x14ac:dyDescent="0.25">
      <c r="A254" s="1" t="s">
        <v>317</v>
      </c>
      <c r="B254" s="1" t="s">
        <v>1</v>
      </c>
      <c r="C254" s="1" t="s">
        <v>244</v>
      </c>
      <c r="D254" s="42" t="s">
        <v>3295</v>
      </c>
      <c r="E254" s="8">
        <f>HEX2DEC(G254)</f>
        <v>149</v>
      </c>
      <c r="F254" s="10" t="str">
        <f>HEX2BIN(G254)</f>
        <v>10010101</v>
      </c>
      <c r="G254" s="8" t="str">
        <f>MID(C254,7,FIND(":",C254,1)-1)</f>
        <v>95</v>
      </c>
      <c r="H254" s="8" t="str">
        <f>MID(F254,1,FIND("0",F254,1)-1)</f>
        <v>1</v>
      </c>
      <c r="I254" s="8" t="str">
        <f>MID(F254,2,FIND("0",F254,1)-1)</f>
        <v>0</v>
      </c>
      <c r="J254" s="8" t="str">
        <f>MID(F254,3,FIND("0",F254,1)-1)</f>
        <v>0</v>
      </c>
      <c r="K254" s="8" t="str">
        <f>MID(F254,4,FIND("0",F254,1)-1)</f>
        <v>1</v>
      </c>
      <c r="L254" s="8" t="str">
        <f>MID(F254,5,FIND("0",F254,1)-1)</f>
        <v>0</v>
      </c>
      <c r="M254" s="8" t="str">
        <f>MID(F254,6,FIND("0",F254,1)-1)</f>
        <v>1</v>
      </c>
      <c r="N254" s="8" t="str">
        <f>MID(F254,7,FIND("0",F254,1)-1)</f>
        <v>0</v>
      </c>
      <c r="O254" s="8" t="str">
        <f>MID(F254,8,FIND("0",F254,1)-1)</f>
        <v>1</v>
      </c>
      <c r="P254" t="str">
        <f>IF(J254="1",IF(O254="0","Brenner AUS"),"Brenner EIN")</f>
        <v>Brenner EIN</v>
      </c>
      <c r="Q254" t="str">
        <f>IF(L254="1","Mischer AUF",IF(K254="1","Mischer ZU","Mischer STOP"))</f>
        <v>Mischer ZU</v>
      </c>
    </row>
    <row r="255" spans="1:17" hidden="1" x14ac:dyDescent="0.25">
      <c r="A255" t="s">
        <v>320</v>
      </c>
      <c r="B255" t="s">
        <v>4</v>
      </c>
      <c r="C255" t="s">
        <v>12</v>
      </c>
      <c r="D255" t="s">
        <v>6</v>
      </c>
      <c r="E255" s="8">
        <v>1</v>
      </c>
      <c r="F255" s="10" t="s">
        <v>45</v>
      </c>
      <c r="G255" s="8" t="s">
        <v>8</v>
      </c>
      <c r="M255" s="8"/>
    </row>
    <row r="256" spans="1:17" x14ac:dyDescent="0.25">
      <c r="A256" s="1" t="s">
        <v>319</v>
      </c>
      <c r="B256" s="1" t="s">
        <v>1</v>
      </c>
      <c r="C256" s="1" t="s">
        <v>43</v>
      </c>
      <c r="D256" s="42" t="s">
        <v>3295</v>
      </c>
      <c r="E256" s="8">
        <f>HEX2DEC(G256)</f>
        <v>133</v>
      </c>
      <c r="F256" s="10" t="str">
        <f>HEX2BIN(G256)</f>
        <v>10000101</v>
      </c>
      <c r="G256" s="8" t="str">
        <f>MID(C256,7,FIND(":",C256,1)-1)</f>
        <v>85</v>
      </c>
      <c r="H256" s="8" t="str">
        <f>MID(F256,1,FIND("0",F256,1)-1)</f>
        <v>1</v>
      </c>
      <c r="I256" s="8" t="str">
        <f>MID(F256,2,FIND("0",F256,1)-1)</f>
        <v>0</v>
      </c>
      <c r="J256" s="8" t="str">
        <f>MID(F256,3,FIND("0",F256,1)-1)</f>
        <v>0</v>
      </c>
      <c r="K256" s="8" t="str">
        <f>MID(F256,4,FIND("0",F256,1)-1)</f>
        <v>0</v>
      </c>
      <c r="L256" s="8" t="str">
        <f>MID(F256,5,FIND("0",F256,1)-1)</f>
        <v>0</v>
      </c>
      <c r="M256" s="8" t="str">
        <f>MID(F256,6,FIND("0",F256,1)-1)</f>
        <v>1</v>
      </c>
      <c r="N256" s="8" t="str">
        <f>MID(F256,7,FIND("0",F256,1)-1)</f>
        <v>0</v>
      </c>
      <c r="O256" s="8" t="str">
        <f>MID(F256,8,FIND("0",F256,1)-1)</f>
        <v>1</v>
      </c>
      <c r="P256" t="str">
        <f>IF(J256="1",IF(O256="0","Brenner AUS"),"Brenner EIN")</f>
        <v>Brenner EIN</v>
      </c>
      <c r="Q256" t="str">
        <f>IF(L256="1","Mischer AUF",IF(K256="1","Mischer ZU","Mischer STOP"))</f>
        <v>Mischer STOP</v>
      </c>
    </row>
    <row r="257" spans="1:17" hidden="1" x14ac:dyDescent="0.25">
      <c r="A257" t="s">
        <v>323</v>
      </c>
      <c r="B257" t="s">
        <v>4</v>
      </c>
      <c r="C257" t="s">
        <v>5</v>
      </c>
      <c r="D257" t="s">
        <v>6</v>
      </c>
      <c r="E257" s="8">
        <v>1</v>
      </c>
      <c r="F257" s="10" t="s">
        <v>324</v>
      </c>
      <c r="G257" s="8" t="s">
        <v>8</v>
      </c>
      <c r="M257" s="8"/>
    </row>
    <row r="258" spans="1:17" x14ac:dyDescent="0.25">
      <c r="A258" t="s">
        <v>321</v>
      </c>
      <c r="B258" t="s">
        <v>1</v>
      </c>
      <c r="C258" s="3" t="s">
        <v>322</v>
      </c>
      <c r="D258" t="s">
        <v>390</v>
      </c>
      <c r="E258" s="8">
        <f>HEX2DEC(G258)</f>
        <v>59</v>
      </c>
      <c r="F258" s="10" t="str">
        <f>HEX2BIN(G258)</f>
        <v>111011</v>
      </c>
      <c r="G258" s="8" t="str">
        <f>MID(C258,7,FIND(":",C258,1)-1)</f>
        <v>3B</v>
      </c>
      <c r="M258" s="8"/>
    </row>
    <row r="259" spans="1:17" hidden="1" x14ac:dyDescent="0.25">
      <c r="A259" t="s">
        <v>326</v>
      </c>
      <c r="B259" t="s">
        <v>4</v>
      </c>
      <c r="C259" t="s">
        <v>12</v>
      </c>
      <c r="D259" t="s">
        <v>6</v>
      </c>
      <c r="E259" s="8">
        <v>1</v>
      </c>
      <c r="F259" s="10" t="s">
        <v>246</v>
      </c>
      <c r="G259" s="8" t="s">
        <v>8</v>
      </c>
      <c r="M259" s="8"/>
    </row>
    <row r="260" spans="1:17" x14ac:dyDescent="0.25">
      <c r="A260" s="1" t="s">
        <v>325</v>
      </c>
      <c r="B260" s="1" t="s">
        <v>1</v>
      </c>
      <c r="C260" s="1" t="s">
        <v>244</v>
      </c>
      <c r="D260" s="42" t="s">
        <v>3295</v>
      </c>
      <c r="E260" s="8">
        <f>HEX2DEC(G260)</f>
        <v>149</v>
      </c>
      <c r="F260" s="10" t="str">
        <f>HEX2BIN(G260)</f>
        <v>10010101</v>
      </c>
      <c r="G260" s="8" t="str">
        <f>MID(C260,7,FIND(":",C260,1)-1)</f>
        <v>95</v>
      </c>
      <c r="H260" s="8" t="str">
        <f>MID(F260,1,FIND("0",F260,1)-1)</f>
        <v>1</v>
      </c>
      <c r="I260" s="8" t="str">
        <f>MID(F260,2,FIND("0",F260,1)-1)</f>
        <v>0</v>
      </c>
      <c r="J260" s="8" t="str">
        <f>MID(F260,3,FIND("0",F260,1)-1)</f>
        <v>0</v>
      </c>
      <c r="K260" s="8" t="str">
        <f>MID(F260,4,FIND("0",F260,1)-1)</f>
        <v>1</v>
      </c>
      <c r="L260" s="8" t="str">
        <f>MID(F260,5,FIND("0",F260,1)-1)</f>
        <v>0</v>
      </c>
      <c r="M260" s="8" t="str">
        <f>MID(F260,6,FIND("0",F260,1)-1)</f>
        <v>1</v>
      </c>
      <c r="N260" s="8" t="str">
        <f>MID(F260,7,FIND("0",F260,1)-1)</f>
        <v>0</v>
      </c>
      <c r="O260" s="8" t="str">
        <f>MID(F260,8,FIND("0",F260,1)-1)</f>
        <v>1</v>
      </c>
      <c r="P260" t="str">
        <f>IF(J260="1",IF(O260="0","Brenner AUS"),"Brenner EIN")</f>
        <v>Brenner EIN</v>
      </c>
      <c r="Q260" t="str">
        <f>IF(L260="1","Mischer AUF",IF(K260="1","Mischer ZU","Mischer STOP"))</f>
        <v>Mischer ZU</v>
      </c>
    </row>
    <row r="261" spans="1:17" hidden="1" x14ac:dyDescent="0.25">
      <c r="A261" t="s">
        <v>328</v>
      </c>
      <c r="B261" t="s">
        <v>4</v>
      </c>
      <c r="C261" t="s">
        <v>12</v>
      </c>
      <c r="D261" t="s">
        <v>6</v>
      </c>
      <c r="E261" s="8">
        <v>1</v>
      </c>
      <c r="F261" s="10" t="s">
        <v>45</v>
      </c>
      <c r="G261" s="8" t="s">
        <v>8</v>
      </c>
      <c r="M261" s="8"/>
    </row>
    <row r="262" spans="1:17" x14ac:dyDescent="0.25">
      <c r="A262" s="1" t="s">
        <v>327</v>
      </c>
      <c r="B262" s="1" t="s">
        <v>1</v>
      </c>
      <c r="C262" s="1" t="s">
        <v>43</v>
      </c>
      <c r="D262" s="42" t="s">
        <v>3295</v>
      </c>
      <c r="E262" s="8">
        <f>HEX2DEC(G262)</f>
        <v>133</v>
      </c>
      <c r="F262" s="10" t="str">
        <f>HEX2BIN(G262)</f>
        <v>10000101</v>
      </c>
      <c r="G262" s="8" t="str">
        <f>MID(C262,7,FIND(":",C262,1)-1)</f>
        <v>85</v>
      </c>
      <c r="H262" s="8" t="str">
        <f>MID(F262,1,FIND("0",F262,1)-1)</f>
        <v>1</v>
      </c>
      <c r="I262" s="8" t="str">
        <f>MID(F262,2,FIND("0",F262,1)-1)</f>
        <v>0</v>
      </c>
      <c r="J262" s="8" t="str">
        <f>MID(F262,3,FIND("0",F262,1)-1)</f>
        <v>0</v>
      </c>
      <c r="K262" s="8" t="str">
        <f>MID(F262,4,FIND("0",F262,1)-1)</f>
        <v>0</v>
      </c>
      <c r="L262" s="8" t="str">
        <f>MID(F262,5,FIND("0",F262,1)-1)</f>
        <v>0</v>
      </c>
      <c r="M262" s="8" t="str">
        <f>MID(F262,6,FIND("0",F262,1)-1)</f>
        <v>1</v>
      </c>
      <c r="N262" s="8" t="str">
        <f>MID(F262,7,FIND("0",F262,1)-1)</f>
        <v>0</v>
      </c>
      <c r="O262" s="8" t="str">
        <f>MID(F262,8,FIND("0",F262,1)-1)</f>
        <v>1</v>
      </c>
      <c r="P262" t="str">
        <f>IF(J262="1",IF(O262="0","Brenner AUS"),"Brenner EIN")</f>
        <v>Brenner EIN</v>
      </c>
      <c r="Q262" t="str">
        <f>IF(L262="1","Mischer AUF",IF(K262="1","Mischer ZU","Mischer STOP"))</f>
        <v>Mischer STOP</v>
      </c>
    </row>
    <row r="263" spans="1:17" hidden="1" x14ac:dyDescent="0.25">
      <c r="A263" t="s">
        <v>330</v>
      </c>
      <c r="B263" t="s">
        <v>4</v>
      </c>
      <c r="C263" t="s">
        <v>12</v>
      </c>
      <c r="D263" t="s">
        <v>6</v>
      </c>
      <c r="E263" s="8">
        <v>1</v>
      </c>
      <c r="F263" s="10" t="s">
        <v>246</v>
      </c>
      <c r="G263" s="8" t="s">
        <v>8</v>
      </c>
      <c r="M263" s="8"/>
    </row>
    <row r="264" spans="1:17" x14ac:dyDescent="0.25">
      <c r="A264" s="1" t="s">
        <v>329</v>
      </c>
      <c r="B264" s="1" t="s">
        <v>1</v>
      </c>
      <c r="C264" s="1" t="s">
        <v>244</v>
      </c>
      <c r="D264" s="42" t="s">
        <v>3295</v>
      </c>
      <c r="E264" s="8">
        <f>HEX2DEC(G264)</f>
        <v>149</v>
      </c>
      <c r="F264" s="10" t="str">
        <f>HEX2BIN(G264)</f>
        <v>10010101</v>
      </c>
      <c r="G264" s="8" t="str">
        <f>MID(C264,7,FIND(":",C264,1)-1)</f>
        <v>95</v>
      </c>
      <c r="H264" s="8" t="str">
        <f>MID(F264,1,FIND("0",F264,1)-1)</f>
        <v>1</v>
      </c>
      <c r="I264" s="8" t="str">
        <f>MID(F264,2,FIND("0",F264,1)-1)</f>
        <v>0</v>
      </c>
      <c r="J264" s="8" t="str">
        <f>MID(F264,3,FIND("0",F264,1)-1)</f>
        <v>0</v>
      </c>
      <c r="K264" s="8" t="str">
        <f>MID(F264,4,FIND("0",F264,1)-1)</f>
        <v>1</v>
      </c>
      <c r="L264" s="8" t="str">
        <f>MID(F264,5,FIND("0",F264,1)-1)</f>
        <v>0</v>
      </c>
      <c r="M264" s="8" t="str">
        <f>MID(F264,6,FIND("0",F264,1)-1)</f>
        <v>1</v>
      </c>
      <c r="N264" s="8" t="str">
        <f>MID(F264,7,FIND("0",F264,1)-1)</f>
        <v>0</v>
      </c>
      <c r="O264" s="8" t="str">
        <f>MID(F264,8,FIND("0",F264,1)-1)</f>
        <v>1</v>
      </c>
      <c r="P264" t="str">
        <f>IF(J264="1",IF(O264="0","Brenner AUS"),"Brenner EIN")</f>
        <v>Brenner EIN</v>
      </c>
      <c r="Q264" t="str">
        <f>IF(L264="1","Mischer AUF",IF(K264="1","Mischer ZU","Mischer STOP"))</f>
        <v>Mischer ZU</v>
      </c>
    </row>
    <row r="265" spans="1:17" hidden="1" x14ac:dyDescent="0.25">
      <c r="A265" t="s">
        <v>332</v>
      </c>
      <c r="B265" t="s">
        <v>4</v>
      </c>
      <c r="C265" t="s">
        <v>12</v>
      </c>
      <c r="D265" t="s">
        <v>6</v>
      </c>
      <c r="E265" s="8">
        <v>1</v>
      </c>
      <c r="F265" s="10" t="s">
        <v>45</v>
      </c>
      <c r="G265" s="8" t="s">
        <v>8</v>
      </c>
      <c r="M265" s="8"/>
    </row>
    <row r="266" spans="1:17" x14ac:dyDescent="0.25">
      <c r="A266" s="1" t="s">
        <v>331</v>
      </c>
      <c r="B266" s="1" t="s">
        <v>1</v>
      </c>
      <c r="C266" s="1" t="s">
        <v>43</v>
      </c>
      <c r="D266" s="42" t="s">
        <v>3295</v>
      </c>
      <c r="E266" s="8">
        <f>HEX2DEC(G266)</f>
        <v>133</v>
      </c>
      <c r="F266" s="10" t="str">
        <f>HEX2BIN(G266)</f>
        <v>10000101</v>
      </c>
      <c r="G266" s="8" t="str">
        <f>MID(C266,7,FIND(":",C266,1)-1)</f>
        <v>85</v>
      </c>
      <c r="H266" s="8" t="str">
        <f>MID(F266,1,FIND("0",F266,1)-1)</f>
        <v>1</v>
      </c>
      <c r="I266" s="8" t="str">
        <f>MID(F266,2,FIND("0",F266,1)-1)</f>
        <v>0</v>
      </c>
      <c r="J266" s="8" t="str">
        <f>MID(F266,3,FIND("0",F266,1)-1)</f>
        <v>0</v>
      </c>
      <c r="K266" s="8" t="str">
        <f>MID(F266,4,FIND("0",F266,1)-1)</f>
        <v>0</v>
      </c>
      <c r="L266" s="8" t="str">
        <f>MID(F266,5,FIND("0",F266,1)-1)</f>
        <v>0</v>
      </c>
      <c r="M266" s="8" t="str">
        <f>MID(F266,6,FIND("0",F266,1)-1)</f>
        <v>1</v>
      </c>
      <c r="N266" s="8" t="str">
        <f>MID(F266,7,FIND("0",F266,1)-1)</f>
        <v>0</v>
      </c>
      <c r="O266" s="8" t="str">
        <f>MID(F266,8,FIND("0",F266,1)-1)</f>
        <v>1</v>
      </c>
      <c r="P266" t="str">
        <f>IF(J266="1",IF(O266="0","Brenner AUS"),"Brenner EIN")</f>
        <v>Brenner EIN</v>
      </c>
      <c r="Q266" t="str">
        <f>IF(L266="1","Mischer AUF",IF(K266="1","Mischer ZU","Mischer STOP"))</f>
        <v>Mischer STOP</v>
      </c>
    </row>
    <row r="267" spans="1:17" hidden="1" x14ac:dyDescent="0.25">
      <c r="A267" t="s">
        <v>335</v>
      </c>
      <c r="B267" t="s">
        <v>4</v>
      </c>
      <c r="C267" t="s">
        <v>5</v>
      </c>
      <c r="D267" t="s">
        <v>6</v>
      </c>
      <c r="E267" s="8">
        <v>1</v>
      </c>
      <c r="F267" s="10" t="s">
        <v>336</v>
      </c>
      <c r="G267" s="8" t="s">
        <v>8</v>
      </c>
      <c r="M267" s="8"/>
    </row>
    <row r="268" spans="1:17" x14ac:dyDescent="0.25">
      <c r="A268" t="s">
        <v>333</v>
      </c>
      <c r="B268" t="s">
        <v>1</v>
      </c>
      <c r="C268" s="3" t="s">
        <v>334</v>
      </c>
      <c r="D268" t="s">
        <v>390</v>
      </c>
      <c r="E268" s="8">
        <f>HEX2DEC(G268)</f>
        <v>60</v>
      </c>
      <c r="F268" s="10" t="str">
        <f>HEX2BIN(G268)</f>
        <v>111100</v>
      </c>
      <c r="G268" s="8" t="str">
        <f>MID(C268,7,FIND(":",C268,1)-1)</f>
        <v>3C</v>
      </c>
      <c r="M268" s="8"/>
    </row>
    <row r="269" spans="1:17" hidden="1" x14ac:dyDescent="0.25">
      <c r="A269" t="s">
        <v>338</v>
      </c>
      <c r="B269" t="s">
        <v>4</v>
      </c>
      <c r="C269" t="s">
        <v>12</v>
      </c>
      <c r="D269" t="s">
        <v>6</v>
      </c>
      <c r="E269" s="8">
        <v>1</v>
      </c>
      <c r="F269" s="10" t="s">
        <v>246</v>
      </c>
      <c r="G269" s="8" t="s">
        <v>8</v>
      </c>
      <c r="M269" s="8"/>
    </row>
    <row r="270" spans="1:17" x14ac:dyDescent="0.25">
      <c r="A270" s="1" t="s">
        <v>337</v>
      </c>
      <c r="B270" s="1" t="s">
        <v>1</v>
      </c>
      <c r="C270" s="1" t="s">
        <v>244</v>
      </c>
      <c r="D270" s="42" t="s">
        <v>3295</v>
      </c>
      <c r="E270" s="8">
        <f>HEX2DEC(G270)</f>
        <v>149</v>
      </c>
      <c r="F270" s="10" t="str">
        <f>HEX2BIN(G270)</f>
        <v>10010101</v>
      </c>
      <c r="G270" s="8" t="str">
        <f>MID(C270,7,FIND(":",C270,1)-1)</f>
        <v>95</v>
      </c>
      <c r="H270" s="8" t="str">
        <f>MID(F270,1,FIND("0",F270,1)-1)</f>
        <v>1</v>
      </c>
      <c r="I270" s="8" t="str">
        <f>MID(F270,2,FIND("0",F270,1)-1)</f>
        <v>0</v>
      </c>
      <c r="J270" s="8" t="str">
        <f>MID(F270,3,FIND("0",F270,1)-1)</f>
        <v>0</v>
      </c>
      <c r="K270" s="8" t="str">
        <f>MID(F270,4,FIND("0",F270,1)-1)</f>
        <v>1</v>
      </c>
      <c r="L270" s="8" t="str">
        <f>MID(F270,5,FIND("0",F270,1)-1)</f>
        <v>0</v>
      </c>
      <c r="M270" s="8" t="str">
        <f>MID(F270,6,FIND("0",F270,1)-1)</f>
        <v>1</v>
      </c>
      <c r="N270" s="8" t="str">
        <f>MID(F270,7,FIND("0",F270,1)-1)</f>
        <v>0</v>
      </c>
      <c r="O270" s="8" t="str">
        <f>MID(F270,8,FIND("0",F270,1)-1)</f>
        <v>1</v>
      </c>
      <c r="P270" t="str">
        <f>IF(J270="1",IF(O270="0","Brenner AUS"),"Brenner EIN")</f>
        <v>Brenner EIN</v>
      </c>
      <c r="Q270" t="str">
        <f>IF(L270="1","Mischer AUF",IF(K270="1","Mischer ZU","Mischer STOP"))</f>
        <v>Mischer ZU</v>
      </c>
    </row>
    <row r="271" spans="1:17" hidden="1" x14ac:dyDescent="0.25">
      <c r="A271" t="s">
        <v>340</v>
      </c>
      <c r="B271" t="s">
        <v>4</v>
      </c>
      <c r="C271" t="s">
        <v>12</v>
      </c>
      <c r="D271" t="s">
        <v>6</v>
      </c>
      <c r="E271" s="8">
        <v>1</v>
      </c>
      <c r="F271" s="10" t="s">
        <v>45</v>
      </c>
      <c r="G271" s="8" t="s">
        <v>8</v>
      </c>
      <c r="M271" s="8"/>
    </row>
    <row r="272" spans="1:17" x14ac:dyDescent="0.25">
      <c r="A272" s="1" t="s">
        <v>339</v>
      </c>
      <c r="B272" s="1" t="s">
        <v>1</v>
      </c>
      <c r="C272" s="1" t="s">
        <v>43</v>
      </c>
      <c r="D272" s="42" t="s">
        <v>3295</v>
      </c>
      <c r="E272" s="8">
        <f>HEX2DEC(G272)</f>
        <v>133</v>
      </c>
      <c r="F272" s="10" t="str">
        <f>HEX2BIN(G272)</f>
        <v>10000101</v>
      </c>
      <c r="G272" s="8" t="str">
        <f>MID(C272,7,FIND(":",C272,1)-1)</f>
        <v>85</v>
      </c>
      <c r="H272" s="8" t="str">
        <f>MID(F272,1,FIND("0",F272,1)-1)</f>
        <v>1</v>
      </c>
      <c r="I272" s="8" t="str">
        <f>MID(F272,2,FIND("0",F272,1)-1)</f>
        <v>0</v>
      </c>
      <c r="J272" s="8" t="str">
        <f>MID(F272,3,FIND("0",F272,1)-1)</f>
        <v>0</v>
      </c>
      <c r="K272" s="8" t="str">
        <f>MID(F272,4,FIND("0",F272,1)-1)</f>
        <v>0</v>
      </c>
      <c r="L272" s="8" t="str">
        <f>MID(F272,5,FIND("0",F272,1)-1)</f>
        <v>0</v>
      </c>
      <c r="M272" s="8" t="str">
        <f>MID(F272,6,FIND("0",F272,1)-1)</f>
        <v>1</v>
      </c>
      <c r="N272" s="8" t="str">
        <f>MID(F272,7,FIND("0",F272,1)-1)</f>
        <v>0</v>
      </c>
      <c r="O272" s="8" t="str">
        <f>MID(F272,8,FIND("0",F272,1)-1)</f>
        <v>1</v>
      </c>
      <c r="P272" t="str">
        <f>IF(J272="1",IF(O272="0","Brenner AUS"),"Brenner EIN")</f>
        <v>Brenner EIN</v>
      </c>
      <c r="Q272" t="str">
        <f>IF(L272="1","Mischer AUF",IF(K272="1","Mischer ZU","Mischer STOP"))</f>
        <v>Mischer STOP</v>
      </c>
    </row>
    <row r="273" spans="1:17" hidden="1" x14ac:dyDescent="0.25">
      <c r="A273" t="s">
        <v>343</v>
      </c>
      <c r="B273" t="s">
        <v>4</v>
      </c>
      <c r="C273" t="s">
        <v>5</v>
      </c>
      <c r="D273" t="s">
        <v>6</v>
      </c>
      <c r="E273" s="8">
        <v>1</v>
      </c>
      <c r="F273" s="10" t="s">
        <v>344</v>
      </c>
      <c r="G273" s="8" t="s">
        <v>8</v>
      </c>
      <c r="M273" s="8"/>
    </row>
    <row r="274" spans="1:17" x14ac:dyDescent="0.25">
      <c r="A274" t="s">
        <v>341</v>
      </c>
      <c r="B274" t="s">
        <v>1</v>
      </c>
      <c r="C274" s="3" t="s">
        <v>342</v>
      </c>
      <c r="D274" t="s">
        <v>390</v>
      </c>
      <c r="E274" s="8">
        <f>HEX2DEC(G274)</f>
        <v>61</v>
      </c>
      <c r="F274" s="10" t="str">
        <f>HEX2BIN(G274)</f>
        <v>111101</v>
      </c>
      <c r="G274" s="8" t="str">
        <f>MID(C274,7,FIND(":",C274,1)-1)</f>
        <v>3D</v>
      </c>
      <c r="M274" s="8"/>
    </row>
    <row r="275" spans="1:17" hidden="1" x14ac:dyDescent="0.25">
      <c r="A275" t="s">
        <v>347</v>
      </c>
      <c r="B275" t="s">
        <v>4</v>
      </c>
      <c r="C275" t="s">
        <v>71</v>
      </c>
      <c r="D275" t="s">
        <v>6</v>
      </c>
      <c r="E275" s="8">
        <v>1</v>
      </c>
      <c r="F275" s="10" t="s">
        <v>211</v>
      </c>
      <c r="G275" s="8" t="s">
        <v>8</v>
      </c>
      <c r="M275" s="8"/>
    </row>
    <row r="276" spans="1:17" x14ac:dyDescent="0.25">
      <c r="A276" t="s">
        <v>345</v>
      </c>
      <c r="B276" t="s">
        <v>1</v>
      </c>
      <c r="C276" s="2" t="s">
        <v>346</v>
      </c>
      <c r="D276" t="s">
        <v>2670</v>
      </c>
      <c r="E276" s="8">
        <f>HEX2DEC(G276)</f>
        <v>45</v>
      </c>
      <c r="F276" s="10" t="str">
        <f>HEX2BIN(G276)</f>
        <v>101101</v>
      </c>
      <c r="G276" s="8" t="str">
        <f>MID(C276,7,FIND(":",C276,1)-1)</f>
        <v>2D</v>
      </c>
      <c r="M276" s="8"/>
    </row>
    <row r="277" spans="1:17" hidden="1" x14ac:dyDescent="0.25">
      <c r="A277" t="s">
        <v>349</v>
      </c>
      <c r="B277" t="s">
        <v>4</v>
      </c>
      <c r="C277" t="s">
        <v>12</v>
      </c>
      <c r="D277" t="s">
        <v>6</v>
      </c>
      <c r="E277" s="8">
        <v>1</v>
      </c>
      <c r="F277" s="10" t="s">
        <v>246</v>
      </c>
      <c r="G277" s="8" t="s">
        <v>8</v>
      </c>
      <c r="M277" s="8"/>
    </row>
    <row r="278" spans="1:17" x14ac:dyDescent="0.25">
      <c r="A278" s="1" t="s">
        <v>348</v>
      </c>
      <c r="B278" s="1" t="s">
        <v>1</v>
      </c>
      <c r="C278" s="1" t="s">
        <v>244</v>
      </c>
      <c r="D278" s="42" t="s">
        <v>3295</v>
      </c>
      <c r="E278" s="8">
        <f>HEX2DEC(G278)</f>
        <v>149</v>
      </c>
      <c r="F278" s="10" t="str">
        <f>HEX2BIN(G278)</f>
        <v>10010101</v>
      </c>
      <c r="G278" s="8" t="str">
        <f>MID(C278,7,FIND(":",C278,1)-1)</f>
        <v>95</v>
      </c>
      <c r="H278" s="8" t="str">
        <f>MID(F278,1,FIND("0",F278,1)-1)</f>
        <v>1</v>
      </c>
      <c r="I278" s="8" t="str">
        <f>MID(F278,2,FIND("0",F278,1)-1)</f>
        <v>0</v>
      </c>
      <c r="J278" s="8" t="str">
        <f>MID(F278,3,FIND("0",F278,1)-1)</f>
        <v>0</v>
      </c>
      <c r="K278" s="8" t="str">
        <f>MID(F278,4,FIND("0",F278,1)-1)</f>
        <v>1</v>
      </c>
      <c r="L278" s="8" t="str">
        <f>MID(F278,5,FIND("0",F278,1)-1)</f>
        <v>0</v>
      </c>
      <c r="M278" s="8" t="str">
        <f>MID(F278,6,FIND("0",F278,1)-1)</f>
        <v>1</v>
      </c>
      <c r="N278" s="8" t="str">
        <f>MID(F278,7,FIND("0",F278,1)-1)</f>
        <v>0</v>
      </c>
      <c r="O278" s="8" t="str">
        <f>MID(F278,8,FIND("0",F278,1)-1)</f>
        <v>1</v>
      </c>
      <c r="P278" t="str">
        <f>IF(J278="1",IF(O278="0","Brenner AUS"),"Brenner EIN")</f>
        <v>Brenner EIN</v>
      </c>
      <c r="Q278" t="str">
        <f>IF(L278="1","Mischer AUF",IF(K278="1","Mischer ZU","Mischer STOP"))</f>
        <v>Mischer ZU</v>
      </c>
    </row>
    <row r="279" spans="1:17" hidden="1" x14ac:dyDescent="0.25">
      <c r="A279" t="s">
        <v>351</v>
      </c>
      <c r="B279" t="s">
        <v>4</v>
      </c>
      <c r="C279" t="s">
        <v>12</v>
      </c>
      <c r="D279" t="s">
        <v>6</v>
      </c>
      <c r="E279" s="8">
        <v>1</v>
      </c>
      <c r="F279" s="10" t="s">
        <v>45</v>
      </c>
      <c r="G279" s="8" t="s">
        <v>8</v>
      </c>
      <c r="M279" s="8"/>
    </row>
    <row r="280" spans="1:17" x14ac:dyDescent="0.25">
      <c r="A280" s="1" t="s">
        <v>350</v>
      </c>
      <c r="B280" s="1" t="s">
        <v>1</v>
      </c>
      <c r="C280" s="1" t="s">
        <v>43</v>
      </c>
      <c r="D280" s="42" t="s">
        <v>3295</v>
      </c>
      <c r="E280" s="8">
        <f>HEX2DEC(G280)</f>
        <v>133</v>
      </c>
      <c r="F280" s="10" t="str">
        <f>HEX2BIN(G280)</f>
        <v>10000101</v>
      </c>
      <c r="G280" s="8" t="str">
        <f>MID(C280,7,FIND(":",C280,1)-1)</f>
        <v>85</v>
      </c>
      <c r="H280" s="8" t="str">
        <f>MID(F280,1,FIND("0",F280,1)-1)</f>
        <v>1</v>
      </c>
      <c r="I280" s="8" t="str">
        <f>MID(F280,2,FIND("0",F280,1)-1)</f>
        <v>0</v>
      </c>
      <c r="J280" s="8" t="str">
        <f>MID(F280,3,FIND("0",F280,1)-1)</f>
        <v>0</v>
      </c>
      <c r="K280" s="8" t="str">
        <f>MID(F280,4,FIND("0",F280,1)-1)</f>
        <v>0</v>
      </c>
      <c r="L280" s="8" t="str">
        <f>MID(F280,5,FIND("0",F280,1)-1)</f>
        <v>0</v>
      </c>
      <c r="M280" s="8" t="str">
        <f>MID(F280,6,FIND("0",F280,1)-1)</f>
        <v>1</v>
      </c>
      <c r="N280" s="8" t="str">
        <f>MID(F280,7,FIND("0",F280,1)-1)</f>
        <v>0</v>
      </c>
      <c r="O280" s="8" t="str">
        <f>MID(F280,8,FIND("0",F280,1)-1)</f>
        <v>1</v>
      </c>
      <c r="P280" t="str">
        <f>IF(J280="1",IF(O280="0","Brenner AUS"),"Brenner EIN")</f>
        <v>Brenner EIN</v>
      </c>
      <c r="Q280" t="str">
        <f>IF(L280="1","Mischer AUF",IF(K280="1","Mischer ZU","Mischer STOP"))</f>
        <v>Mischer STOP</v>
      </c>
    </row>
    <row r="281" spans="1:17" hidden="1" x14ac:dyDescent="0.25">
      <c r="A281" t="s">
        <v>353</v>
      </c>
      <c r="B281" t="s">
        <v>4</v>
      </c>
      <c r="C281" t="s">
        <v>12</v>
      </c>
      <c r="D281" t="s">
        <v>6</v>
      </c>
      <c r="E281" s="8">
        <v>1</v>
      </c>
      <c r="F281" s="10" t="s">
        <v>246</v>
      </c>
      <c r="G281" s="8" t="s">
        <v>8</v>
      </c>
      <c r="M281" s="8"/>
    </row>
    <row r="282" spans="1:17" x14ac:dyDescent="0.25">
      <c r="A282" s="1" t="s">
        <v>352</v>
      </c>
      <c r="B282" s="1" t="s">
        <v>1</v>
      </c>
      <c r="C282" s="1" t="s">
        <v>244</v>
      </c>
      <c r="D282" s="42" t="s">
        <v>3295</v>
      </c>
      <c r="E282" s="8">
        <f>HEX2DEC(G282)</f>
        <v>149</v>
      </c>
      <c r="F282" s="10" t="str">
        <f>HEX2BIN(G282)</f>
        <v>10010101</v>
      </c>
      <c r="G282" s="8" t="str">
        <f>MID(C282,7,FIND(":",C282,1)-1)</f>
        <v>95</v>
      </c>
      <c r="H282" s="8" t="str">
        <f>MID(F282,1,FIND("0",F282,1)-1)</f>
        <v>1</v>
      </c>
      <c r="I282" s="8" t="str">
        <f>MID(F282,2,FIND("0",F282,1)-1)</f>
        <v>0</v>
      </c>
      <c r="J282" s="8" t="str">
        <f>MID(F282,3,FIND("0",F282,1)-1)</f>
        <v>0</v>
      </c>
      <c r="K282" s="8" t="str">
        <f>MID(F282,4,FIND("0",F282,1)-1)</f>
        <v>1</v>
      </c>
      <c r="L282" s="8" t="str">
        <f>MID(F282,5,FIND("0",F282,1)-1)</f>
        <v>0</v>
      </c>
      <c r="M282" s="8" t="str">
        <f>MID(F282,6,FIND("0",F282,1)-1)</f>
        <v>1</v>
      </c>
      <c r="N282" s="8" t="str">
        <f>MID(F282,7,FIND("0",F282,1)-1)</f>
        <v>0</v>
      </c>
      <c r="O282" s="8" t="str">
        <f>MID(F282,8,FIND("0",F282,1)-1)</f>
        <v>1</v>
      </c>
      <c r="P282" t="str">
        <f>IF(J282="1",IF(O282="0","Brenner AUS"),"Brenner EIN")</f>
        <v>Brenner EIN</v>
      </c>
      <c r="Q282" t="str">
        <f>IF(L282="1","Mischer AUF",IF(K282="1","Mischer ZU","Mischer STOP"))</f>
        <v>Mischer ZU</v>
      </c>
    </row>
    <row r="283" spans="1:17" hidden="1" x14ac:dyDescent="0.25">
      <c r="A283" t="s">
        <v>355</v>
      </c>
      <c r="B283" t="s">
        <v>4</v>
      </c>
      <c r="C283" t="s">
        <v>12</v>
      </c>
      <c r="D283" t="s">
        <v>6</v>
      </c>
      <c r="E283" s="8">
        <v>1</v>
      </c>
      <c r="F283" s="10" t="s">
        <v>45</v>
      </c>
      <c r="G283" s="8" t="s">
        <v>8</v>
      </c>
      <c r="M283" s="8"/>
    </row>
    <row r="284" spans="1:17" x14ac:dyDescent="0.25">
      <c r="A284" s="1" t="s">
        <v>354</v>
      </c>
      <c r="B284" s="1" t="s">
        <v>1</v>
      </c>
      <c r="C284" s="1" t="s">
        <v>43</v>
      </c>
      <c r="D284" s="42" t="s">
        <v>3295</v>
      </c>
      <c r="E284" s="8">
        <f>HEX2DEC(G284)</f>
        <v>133</v>
      </c>
      <c r="F284" s="10" t="str">
        <f>HEX2BIN(G284)</f>
        <v>10000101</v>
      </c>
      <c r="G284" s="8" t="str">
        <f>MID(C284,7,FIND(":",C284,1)-1)</f>
        <v>85</v>
      </c>
      <c r="H284" s="8" t="str">
        <f>MID(F284,1,FIND("0",F284,1)-1)</f>
        <v>1</v>
      </c>
      <c r="I284" s="8" t="str">
        <f>MID(F284,2,FIND("0",F284,1)-1)</f>
        <v>0</v>
      </c>
      <c r="J284" s="8" t="str">
        <f>MID(F284,3,FIND("0",F284,1)-1)</f>
        <v>0</v>
      </c>
      <c r="K284" s="8" t="str">
        <f>MID(F284,4,FIND("0",F284,1)-1)</f>
        <v>0</v>
      </c>
      <c r="L284" s="8" t="str">
        <f>MID(F284,5,FIND("0",F284,1)-1)</f>
        <v>0</v>
      </c>
      <c r="M284" s="8" t="str">
        <f>MID(F284,6,FIND("0",F284,1)-1)</f>
        <v>1</v>
      </c>
      <c r="N284" s="8" t="str">
        <f>MID(F284,7,FIND("0",F284,1)-1)</f>
        <v>0</v>
      </c>
      <c r="O284" s="8" t="str">
        <f>MID(F284,8,FIND("0",F284,1)-1)</f>
        <v>1</v>
      </c>
      <c r="P284" t="str">
        <f>IF(J284="1",IF(O284="0","Brenner AUS"),"Brenner EIN")</f>
        <v>Brenner EIN</v>
      </c>
      <c r="Q284" t="str">
        <f>IF(L284="1","Mischer AUF",IF(K284="1","Mischer ZU","Mischer STOP"))</f>
        <v>Mischer STOP</v>
      </c>
    </row>
    <row r="285" spans="1:17" hidden="1" x14ac:dyDescent="0.25">
      <c r="A285" t="s">
        <v>358</v>
      </c>
      <c r="B285" t="s">
        <v>4</v>
      </c>
      <c r="C285" t="s">
        <v>5</v>
      </c>
      <c r="D285" t="s">
        <v>6</v>
      </c>
      <c r="E285" s="8">
        <v>1</v>
      </c>
      <c r="F285" s="10" t="s">
        <v>359</v>
      </c>
      <c r="G285" s="8" t="s">
        <v>8</v>
      </c>
      <c r="M285" s="8"/>
    </row>
    <row r="286" spans="1:17" hidden="1" x14ac:dyDescent="0.25">
      <c r="A286" t="s">
        <v>358</v>
      </c>
      <c r="B286" t="s">
        <v>4</v>
      </c>
      <c r="C286" t="s">
        <v>12</v>
      </c>
      <c r="D286" t="s">
        <v>6</v>
      </c>
      <c r="E286" s="8">
        <v>1</v>
      </c>
      <c r="F286" s="10" t="s">
        <v>17</v>
      </c>
      <c r="G286" s="8" t="s">
        <v>8</v>
      </c>
      <c r="M286" s="8"/>
    </row>
    <row r="287" spans="1:17" x14ac:dyDescent="0.25">
      <c r="A287" t="s">
        <v>356</v>
      </c>
      <c r="B287" t="s">
        <v>1</v>
      </c>
      <c r="C287" s="3" t="s">
        <v>357</v>
      </c>
      <c r="D287" t="s">
        <v>390</v>
      </c>
      <c r="E287" s="8">
        <f>HEX2DEC(G287)</f>
        <v>63</v>
      </c>
      <c r="F287" s="10" t="str">
        <f>HEX2BIN(G287)</f>
        <v>111111</v>
      </c>
      <c r="G287" s="8" t="str">
        <f>MID(C287,7,FIND(":",C287,1)-1)</f>
        <v>3F</v>
      </c>
      <c r="M287" s="8"/>
    </row>
    <row r="288" spans="1:17" x14ac:dyDescent="0.25">
      <c r="A288" s="1" t="s">
        <v>356</v>
      </c>
      <c r="B288" s="1" t="s">
        <v>1</v>
      </c>
      <c r="C288" s="1" t="s">
        <v>15</v>
      </c>
      <c r="D288" s="42" t="s">
        <v>3295</v>
      </c>
      <c r="E288" s="8">
        <f>HEX2DEC(G288)</f>
        <v>164</v>
      </c>
      <c r="F288" s="10" t="str">
        <f>HEX2BIN(G288)</f>
        <v>10100100</v>
      </c>
      <c r="G288" s="8" t="str">
        <f>MID(C288,7,FIND(":",C288,1)-1)</f>
        <v>A4</v>
      </c>
      <c r="H288" s="8" t="str">
        <f>MID(F288,1,FIND("0",F288,1)-1)</f>
        <v>1</v>
      </c>
      <c r="I288" s="8" t="str">
        <f>MID(F288,2,FIND("0",F288,1)-1)</f>
        <v>0</v>
      </c>
      <c r="J288" s="8" t="str">
        <f>MID(F288,3,FIND("0",F288,1)-1)</f>
        <v>1</v>
      </c>
      <c r="K288" s="8" t="str">
        <f>MID(F288,4,FIND("0",F288,1)-1)</f>
        <v>0</v>
      </c>
      <c r="L288" s="8" t="str">
        <f>MID(F288,5,FIND("0",F288,1)-1)</f>
        <v>0</v>
      </c>
      <c r="M288" s="8" t="str">
        <f>MID(F288,6,FIND("0",F288,1)-1)</f>
        <v>1</v>
      </c>
      <c r="N288" s="8" t="str">
        <f>MID(F288,7,FIND("0",F288,1)-1)</f>
        <v>0</v>
      </c>
      <c r="O288" s="8" t="str">
        <f>MID(F288,8,FIND("0",F288,1)-1)</f>
        <v>0</v>
      </c>
      <c r="P288" t="str">
        <f>IF(J288="1",IF(O288="0","Brenner AUS"),"Brenner EIN")</f>
        <v>Brenner AUS</v>
      </c>
      <c r="Q288" t="str">
        <f>IF(L288="1","Mischer AUF",IF(K288="1","Mischer ZU","Mischer STOP"))</f>
        <v>Mischer STOP</v>
      </c>
    </row>
    <row r="289" spans="1:17" hidden="1" x14ac:dyDescent="0.25">
      <c r="A289" t="s">
        <v>362</v>
      </c>
      <c r="B289" t="s">
        <v>4</v>
      </c>
      <c r="C289" t="s">
        <v>12</v>
      </c>
      <c r="D289" t="s">
        <v>6</v>
      </c>
      <c r="E289" s="8">
        <v>1</v>
      </c>
      <c r="F289" s="10" t="s">
        <v>363</v>
      </c>
      <c r="G289" s="8" t="s">
        <v>8</v>
      </c>
      <c r="M289" s="8"/>
    </row>
    <row r="290" spans="1:17" x14ac:dyDescent="0.25">
      <c r="A290" s="1" t="s">
        <v>360</v>
      </c>
      <c r="B290" s="1" t="s">
        <v>1</v>
      </c>
      <c r="C290" s="1" t="s">
        <v>361</v>
      </c>
      <c r="D290" s="42" t="s">
        <v>3295</v>
      </c>
      <c r="E290" s="8">
        <f>HEX2DEC(G290)</f>
        <v>180</v>
      </c>
      <c r="F290" s="10" t="str">
        <f>HEX2BIN(G290)</f>
        <v>10110100</v>
      </c>
      <c r="G290" s="8" t="str">
        <f>MID(C290,7,FIND(":",C290,1)-1)</f>
        <v>B4</v>
      </c>
      <c r="H290" s="8" t="str">
        <f>MID(F290,1,FIND("0",F290,1)-1)</f>
        <v>1</v>
      </c>
      <c r="I290" s="8" t="str">
        <f>MID(F290,2,FIND("0",F290,1)-1)</f>
        <v>0</v>
      </c>
      <c r="J290" s="8" t="str">
        <f>MID(F290,3,FIND("0",F290,1)-1)</f>
        <v>1</v>
      </c>
      <c r="K290" s="8" t="str">
        <f>MID(F290,4,FIND("0",F290,1)-1)</f>
        <v>1</v>
      </c>
      <c r="L290" s="8" t="str">
        <f>MID(F290,5,FIND("0",F290,1)-1)</f>
        <v>0</v>
      </c>
      <c r="M290" s="8" t="str">
        <f>MID(F290,6,FIND("0",F290,1)-1)</f>
        <v>1</v>
      </c>
      <c r="N290" s="8" t="str">
        <f>MID(F290,7,FIND("0",F290,1)-1)</f>
        <v>0</v>
      </c>
      <c r="O290" s="8" t="str">
        <f>MID(F290,8,FIND("0",F290,1)-1)</f>
        <v>0</v>
      </c>
      <c r="P290" t="str">
        <f>IF(J290="1",IF(O290="0","Brenner AUS"),"Brenner EIN")</f>
        <v>Brenner AUS</v>
      </c>
      <c r="Q290" t="str">
        <f>IF(L290="1","Mischer AUF",IF(K290="1","Mischer ZU","Mischer STOP"))</f>
        <v>Mischer ZU</v>
      </c>
    </row>
    <row r="291" spans="1:17" hidden="1" x14ac:dyDescent="0.25">
      <c r="A291" t="s">
        <v>365</v>
      </c>
      <c r="B291" t="s">
        <v>4</v>
      </c>
      <c r="C291" t="s">
        <v>12</v>
      </c>
      <c r="D291" t="s">
        <v>6</v>
      </c>
      <c r="E291" s="8">
        <v>1</v>
      </c>
      <c r="F291" s="10" t="s">
        <v>17</v>
      </c>
      <c r="G291" s="8" t="s">
        <v>8</v>
      </c>
      <c r="M291" s="8"/>
    </row>
    <row r="292" spans="1:17" x14ac:dyDescent="0.25">
      <c r="A292" s="1" t="s">
        <v>364</v>
      </c>
      <c r="B292" s="1" t="s">
        <v>1</v>
      </c>
      <c r="C292" s="1" t="s">
        <v>15</v>
      </c>
      <c r="D292" s="42" t="s">
        <v>3295</v>
      </c>
      <c r="E292" s="8">
        <f>HEX2DEC(G292)</f>
        <v>164</v>
      </c>
      <c r="F292" s="10" t="str">
        <f>HEX2BIN(G292)</f>
        <v>10100100</v>
      </c>
      <c r="G292" s="8" t="str">
        <f>MID(C292,7,FIND(":",C292,1)-1)</f>
        <v>A4</v>
      </c>
      <c r="H292" s="8" t="str">
        <f>MID(F292,1,FIND("0",F292,1)-1)</f>
        <v>1</v>
      </c>
      <c r="I292" s="8" t="str">
        <f>MID(F292,2,FIND("0",F292,1)-1)</f>
        <v>0</v>
      </c>
      <c r="J292" s="8" t="str">
        <f>MID(F292,3,FIND("0",F292,1)-1)</f>
        <v>1</v>
      </c>
      <c r="K292" s="8" t="str">
        <f>MID(F292,4,FIND("0",F292,1)-1)</f>
        <v>0</v>
      </c>
      <c r="L292" s="8" t="str">
        <f>MID(F292,5,FIND("0",F292,1)-1)</f>
        <v>0</v>
      </c>
      <c r="M292" s="8" t="str">
        <f>MID(F292,6,FIND("0",F292,1)-1)</f>
        <v>1</v>
      </c>
      <c r="N292" s="8" t="str">
        <f>MID(F292,7,FIND("0",F292,1)-1)</f>
        <v>0</v>
      </c>
      <c r="O292" s="8" t="str">
        <f>MID(F292,8,FIND("0",F292,1)-1)</f>
        <v>0</v>
      </c>
      <c r="P292" t="str">
        <f>IF(J292="1",IF(O292="0","Brenner AUS"),"Brenner EIN")</f>
        <v>Brenner AUS</v>
      </c>
      <c r="Q292" t="str">
        <f>IF(L292="1","Mischer AUF",IF(K292="1","Mischer ZU","Mischer STOP"))</f>
        <v>Mischer STOP</v>
      </c>
    </row>
    <row r="293" spans="1:17" x14ac:dyDescent="0.25">
      <c r="A293" t="s">
        <v>366</v>
      </c>
      <c r="B293" t="s">
        <v>1</v>
      </c>
      <c r="C293" s="3" t="s">
        <v>367</v>
      </c>
      <c r="D293" t="s">
        <v>390</v>
      </c>
      <c r="E293" s="8">
        <f>HEX2DEC(G293)</f>
        <v>64</v>
      </c>
      <c r="F293" s="10" t="str">
        <f>HEX2BIN(G293)</f>
        <v>1000000</v>
      </c>
      <c r="G293" s="8" t="str">
        <f>MID(C293,7,FIND(":",C293,1)-1)</f>
        <v>40</v>
      </c>
      <c r="M293" s="8"/>
    </row>
    <row r="294" spans="1:17" hidden="1" x14ac:dyDescent="0.25">
      <c r="A294" t="s">
        <v>369</v>
      </c>
      <c r="B294" t="s">
        <v>4</v>
      </c>
      <c r="C294" t="s">
        <v>12</v>
      </c>
      <c r="D294" t="s">
        <v>6</v>
      </c>
      <c r="E294" s="8">
        <v>1</v>
      </c>
      <c r="F294" s="10" t="s">
        <v>17</v>
      </c>
      <c r="G294" s="8" t="s">
        <v>8</v>
      </c>
      <c r="M294" s="8"/>
    </row>
    <row r="295" spans="1:17" x14ac:dyDescent="0.25">
      <c r="A295" s="1" t="s">
        <v>368</v>
      </c>
      <c r="B295" s="1" t="s">
        <v>1</v>
      </c>
      <c r="C295" s="1" t="s">
        <v>15</v>
      </c>
      <c r="D295" s="42" t="s">
        <v>3295</v>
      </c>
      <c r="E295" s="8">
        <f>HEX2DEC(G295)</f>
        <v>164</v>
      </c>
      <c r="F295" s="10" t="str">
        <f>HEX2BIN(G295)</f>
        <v>10100100</v>
      </c>
      <c r="G295" s="8" t="str">
        <f>MID(C295,7,FIND(":",C295,1)-1)</f>
        <v>A4</v>
      </c>
      <c r="H295" s="8" t="str">
        <f>MID(F295,1,FIND("0",F295,1)-1)</f>
        <v>1</v>
      </c>
      <c r="I295" s="8" t="str">
        <f>MID(F295,2,FIND("0",F295,1)-1)</f>
        <v>0</v>
      </c>
      <c r="J295" s="8" t="str">
        <f>MID(F295,3,FIND("0",F295,1)-1)</f>
        <v>1</v>
      </c>
      <c r="K295" s="8" t="str">
        <f>MID(F295,4,FIND("0",F295,1)-1)</f>
        <v>0</v>
      </c>
      <c r="L295" s="8" t="str">
        <f>MID(F295,5,FIND("0",F295,1)-1)</f>
        <v>0</v>
      </c>
      <c r="M295" s="8" t="str">
        <f>MID(F295,6,FIND("0",F295,1)-1)</f>
        <v>1</v>
      </c>
      <c r="N295" s="8" t="str">
        <f>MID(F295,7,FIND("0",F295,1)-1)</f>
        <v>0</v>
      </c>
      <c r="O295" s="8" t="str">
        <f>MID(F295,8,FIND("0",F295,1)-1)</f>
        <v>0</v>
      </c>
      <c r="P295" t="str">
        <f>IF(J295="1",IF(O295="0","Brenner AUS"),"Brenner EIN")</f>
        <v>Brenner AUS</v>
      </c>
      <c r="Q295" t="str">
        <f>IF(L295="1","Mischer AUF",IF(K295="1","Mischer ZU","Mischer STOP"))</f>
        <v>Mischer STOP</v>
      </c>
    </row>
    <row r="296" spans="1:17" hidden="1" x14ac:dyDescent="0.25">
      <c r="A296" t="s">
        <v>371</v>
      </c>
      <c r="B296" t="s">
        <v>4</v>
      </c>
      <c r="C296" t="s">
        <v>12</v>
      </c>
      <c r="D296" t="s">
        <v>6</v>
      </c>
      <c r="E296" s="8">
        <v>1</v>
      </c>
      <c r="F296" s="10" t="s">
        <v>363</v>
      </c>
      <c r="G296" s="8" t="s">
        <v>8</v>
      </c>
      <c r="M296" s="8"/>
    </row>
    <row r="297" spans="1:17" x14ac:dyDescent="0.25">
      <c r="A297" s="1" t="s">
        <v>370</v>
      </c>
      <c r="B297" s="1" t="s">
        <v>1</v>
      </c>
      <c r="C297" s="1" t="s">
        <v>361</v>
      </c>
      <c r="D297" s="42" t="s">
        <v>3295</v>
      </c>
      <c r="E297" s="8">
        <f>HEX2DEC(G297)</f>
        <v>180</v>
      </c>
      <c r="F297" s="10" t="str">
        <f>HEX2BIN(G297)</f>
        <v>10110100</v>
      </c>
      <c r="G297" s="8" t="str">
        <f>MID(C297,7,FIND(":",C297,1)-1)</f>
        <v>B4</v>
      </c>
      <c r="H297" s="8" t="str">
        <f>MID(F297,1,FIND("0",F297,1)-1)</f>
        <v>1</v>
      </c>
      <c r="I297" s="8" t="str">
        <f>MID(F297,2,FIND("0",F297,1)-1)</f>
        <v>0</v>
      </c>
      <c r="J297" s="8" t="str">
        <f>MID(F297,3,FIND("0",F297,1)-1)</f>
        <v>1</v>
      </c>
      <c r="K297" s="8" t="str">
        <f>MID(F297,4,FIND("0",F297,1)-1)</f>
        <v>1</v>
      </c>
      <c r="L297" s="8" t="str">
        <f>MID(F297,5,FIND("0",F297,1)-1)</f>
        <v>0</v>
      </c>
      <c r="M297" s="8" t="str">
        <f>MID(F297,6,FIND("0",F297,1)-1)</f>
        <v>1</v>
      </c>
      <c r="N297" s="8" t="str">
        <f>MID(F297,7,FIND("0",F297,1)-1)</f>
        <v>0</v>
      </c>
      <c r="O297" s="8" t="str">
        <f>MID(F297,8,FIND("0",F297,1)-1)</f>
        <v>0</v>
      </c>
      <c r="P297" t="str">
        <f>IF(J297="1",IF(O297="0","Brenner AUS"),"Brenner EIN")</f>
        <v>Brenner AUS</v>
      </c>
      <c r="Q297" t="str">
        <f>IF(L297="1","Mischer AUF",IF(K297="1","Mischer ZU","Mischer STOP"))</f>
        <v>Mischer ZU</v>
      </c>
    </row>
    <row r="298" spans="1:17" hidden="1" x14ac:dyDescent="0.25">
      <c r="A298" t="s">
        <v>373</v>
      </c>
      <c r="B298" t="s">
        <v>4</v>
      </c>
      <c r="C298" t="s">
        <v>12</v>
      </c>
      <c r="D298" t="s">
        <v>6</v>
      </c>
      <c r="E298" s="8">
        <v>1</v>
      </c>
      <c r="F298" s="10" t="s">
        <v>17</v>
      </c>
      <c r="G298" s="8" t="s">
        <v>8</v>
      </c>
      <c r="M298" s="8"/>
    </row>
    <row r="299" spans="1:17" x14ac:dyDescent="0.25">
      <c r="A299" s="1" t="s">
        <v>372</v>
      </c>
      <c r="B299" s="1" t="s">
        <v>1</v>
      </c>
      <c r="C299" s="1" t="s">
        <v>15</v>
      </c>
      <c r="D299" s="42" t="s">
        <v>3295</v>
      </c>
      <c r="E299" s="8">
        <f>HEX2DEC(G299)</f>
        <v>164</v>
      </c>
      <c r="F299" s="10" t="str">
        <f>HEX2BIN(G299)</f>
        <v>10100100</v>
      </c>
      <c r="G299" s="8" t="str">
        <f>MID(C299,7,FIND(":",C299,1)-1)</f>
        <v>A4</v>
      </c>
      <c r="H299" s="8" t="str">
        <f>MID(F299,1,FIND("0",F299,1)-1)</f>
        <v>1</v>
      </c>
      <c r="I299" s="8" t="str">
        <f>MID(F299,2,FIND("0",F299,1)-1)</f>
        <v>0</v>
      </c>
      <c r="J299" s="8" t="str">
        <f>MID(F299,3,FIND("0",F299,1)-1)</f>
        <v>1</v>
      </c>
      <c r="K299" s="8" t="str">
        <f>MID(F299,4,FIND("0",F299,1)-1)</f>
        <v>0</v>
      </c>
      <c r="L299" s="8" t="str">
        <f>MID(F299,5,FIND("0",F299,1)-1)</f>
        <v>0</v>
      </c>
      <c r="M299" s="8" t="str">
        <f>MID(F299,6,FIND("0",F299,1)-1)</f>
        <v>1</v>
      </c>
      <c r="N299" s="8" t="str">
        <f>MID(F299,7,FIND("0",F299,1)-1)</f>
        <v>0</v>
      </c>
      <c r="O299" s="8" t="str">
        <f>MID(F299,8,FIND("0",F299,1)-1)</f>
        <v>0</v>
      </c>
      <c r="P299" t="str">
        <f>IF(J299="1",IF(O299="0","Brenner AUS"),"Brenner EIN")</f>
        <v>Brenner AUS</v>
      </c>
      <c r="Q299" t="str">
        <f>IF(L299="1","Mischer AUF",IF(K299="1","Mischer ZU","Mischer STOP"))</f>
        <v>Mischer STOP</v>
      </c>
    </row>
    <row r="300" spans="1:17" hidden="1" x14ac:dyDescent="0.25">
      <c r="A300" t="s">
        <v>376</v>
      </c>
      <c r="B300" t="s">
        <v>4</v>
      </c>
      <c r="C300" t="s">
        <v>5</v>
      </c>
      <c r="D300" t="s">
        <v>6</v>
      </c>
      <c r="E300" s="8">
        <v>1</v>
      </c>
      <c r="F300" s="10" t="s">
        <v>377</v>
      </c>
      <c r="G300" s="8" t="s">
        <v>8</v>
      </c>
      <c r="M300" s="8"/>
    </row>
    <row r="301" spans="1:17" x14ac:dyDescent="0.25">
      <c r="A301" t="s">
        <v>374</v>
      </c>
      <c r="B301" t="s">
        <v>1</v>
      </c>
      <c r="C301" s="3" t="s">
        <v>375</v>
      </c>
      <c r="D301" t="s">
        <v>390</v>
      </c>
      <c r="E301" s="8">
        <f>HEX2DEC(G301)</f>
        <v>65</v>
      </c>
      <c r="F301" s="10" t="str">
        <f>HEX2BIN(G301)</f>
        <v>1000001</v>
      </c>
      <c r="G301" s="8" t="str">
        <f>MID(C301,7,FIND(":",C301,1)-1)</f>
        <v>41</v>
      </c>
      <c r="M301" s="8"/>
    </row>
    <row r="302" spans="1:17" hidden="1" x14ac:dyDescent="0.25">
      <c r="A302" t="s">
        <v>379</v>
      </c>
      <c r="B302" t="s">
        <v>4</v>
      </c>
      <c r="C302" t="s">
        <v>12</v>
      </c>
      <c r="D302" t="s">
        <v>6</v>
      </c>
      <c r="E302" s="8">
        <v>1</v>
      </c>
      <c r="F302" s="10" t="s">
        <v>363</v>
      </c>
      <c r="G302" s="8" t="s">
        <v>8</v>
      </c>
      <c r="M302" s="8"/>
    </row>
    <row r="303" spans="1:17" x14ac:dyDescent="0.25">
      <c r="A303" s="1" t="s">
        <v>378</v>
      </c>
      <c r="B303" s="1" t="s">
        <v>1</v>
      </c>
      <c r="C303" s="1" t="s">
        <v>361</v>
      </c>
      <c r="D303" s="42" t="s">
        <v>3295</v>
      </c>
      <c r="E303" s="8">
        <f>HEX2DEC(G303)</f>
        <v>180</v>
      </c>
      <c r="F303" s="10" t="str">
        <f>HEX2BIN(G303)</f>
        <v>10110100</v>
      </c>
      <c r="G303" s="8" t="str">
        <f>MID(C303,7,FIND(":",C303,1)-1)</f>
        <v>B4</v>
      </c>
      <c r="H303" s="8" t="str">
        <f>MID(F303,1,FIND("0",F303,1)-1)</f>
        <v>1</v>
      </c>
      <c r="I303" s="8" t="str">
        <f>MID(F303,2,FIND("0",F303,1)-1)</f>
        <v>0</v>
      </c>
      <c r="J303" s="8" t="str">
        <f>MID(F303,3,FIND("0",F303,1)-1)</f>
        <v>1</v>
      </c>
      <c r="K303" s="8" t="str">
        <f>MID(F303,4,FIND("0",F303,1)-1)</f>
        <v>1</v>
      </c>
      <c r="L303" s="8" t="str">
        <f>MID(F303,5,FIND("0",F303,1)-1)</f>
        <v>0</v>
      </c>
      <c r="M303" s="8" t="str">
        <f>MID(F303,6,FIND("0",F303,1)-1)</f>
        <v>1</v>
      </c>
      <c r="N303" s="8" t="str">
        <f>MID(F303,7,FIND("0",F303,1)-1)</f>
        <v>0</v>
      </c>
      <c r="O303" s="8" t="str">
        <f>MID(F303,8,FIND("0",F303,1)-1)</f>
        <v>0</v>
      </c>
      <c r="P303" t="str">
        <f>IF(J303="1",IF(O303="0","Brenner AUS"),"Brenner EIN")</f>
        <v>Brenner AUS</v>
      </c>
      <c r="Q303" t="str">
        <f>IF(L303="1","Mischer AUF",IF(K303="1","Mischer ZU","Mischer STOP"))</f>
        <v>Mischer ZU</v>
      </c>
    </row>
    <row r="304" spans="1:17" hidden="1" x14ac:dyDescent="0.25">
      <c r="A304" t="s">
        <v>381</v>
      </c>
      <c r="B304" t="s">
        <v>4</v>
      </c>
      <c r="C304" t="s">
        <v>12</v>
      </c>
      <c r="D304" t="s">
        <v>6</v>
      </c>
      <c r="E304" s="8">
        <v>1</v>
      </c>
      <c r="F304" s="10" t="s">
        <v>17</v>
      </c>
      <c r="G304" s="8" t="s">
        <v>8</v>
      </c>
      <c r="M304" s="8"/>
    </row>
    <row r="305" spans="1:17" x14ac:dyDescent="0.25">
      <c r="A305" s="1" t="s">
        <v>380</v>
      </c>
      <c r="B305" s="1" t="s">
        <v>1</v>
      </c>
      <c r="C305" s="1" t="s">
        <v>15</v>
      </c>
      <c r="D305" s="42" t="s">
        <v>3295</v>
      </c>
      <c r="E305" s="8">
        <f>HEX2DEC(G305)</f>
        <v>164</v>
      </c>
      <c r="F305" s="10" t="str">
        <f>HEX2BIN(G305)</f>
        <v>10100100</v>
      </c>
      <c r="G305" s="8" t="str">
        <f>MID(C305,7,FIND(":",C305,1)-1)</f>
        <v>A4</v>
      </c>
      <c r="H305" s="8" t="str">
        <f>MID(F305,1,FIND("0",F305,1)-1)</f>
        <v>1</v>
      </c>
      <c r="I305" s="8" t="str">
        <f>MID(F305,2,FIND("0",F305,1)-1)</f>
        <v>0</v>
      </c>
      <c r="J305" s="8" t="str">
        <f>MID(F305,3,FIND("0",F305,1)-1)</f>
        <v>1</v>
      </c>
      <c r="K305" s="8" t="str">
        <f>MID(F305,4,FIND("0",F305,1)-1)</f>
        <v>0</v>
      </c>
      <c r="L305" s="8" t="str">
        <f>MID(F305,5,FIND("0",F305,1)-1)</f>
        <v>0</v>
      </c>
      <c r="M305" s="8" t="str">
        <f>MID(F305,6,FIND("0",F305,1)-1)</f>
        <v>1</v>
      </c>
      <c r="N305" s="8" t="str">
        <f>MID(F305,7,FIND("0",F305,1)-1)</f>
        <v>0</v>
      </c>
      <c r="O305" s="8" t="str">
        <f>MID(F305,8,FIND("0",F305,1)-1)</f>
        <v>0</v>
      </c>
      <c r="P305" t="str">
        <f>IF(J305="1",IF(O305="0","Brenner AUS"),"Brenner EIN")</f>
        <v>Brenner AUS</v>
      </c>
      <c r="Q305" t="str">
        <f>IF(L305="1","Mischer AUF",IF(K305="1","Mischer ZU","Mischer STOP"))</f>
        <v>Mischer STOP</v>
      </c>
    </row>
    <row r="306" spans="1:17" hidden="1" x14ac:dyDescent="0.25">
      <c r="A306" t="s">
        <v>384</v>
      </c>
      <c r="B306" t="s">
        <v>4</v>
      </c>
      <c r="C306" t="s">
        <v>5</v>
      </c>
      <c r="D306" t="s">
        <v>6</v>
      </c>
      <c r="E306" s="8">
        <v>1</v>
      </c>
      <c r="F306" s="10" t="s">
        <v>385</v>
      </c>
      <c r="G306" s="8" t="s">
        <v>8</v>
      </c>
      <c r="M306" s="8"/>
    </row>
    <row r="307" spans="1:17" x14ac:dyDescent="0.25">
      <c r="A307" t="s">
        <v>382</v>
      </c>
      <c r="B307" t="s">
        <v>1</v>
      </c>
      <c r="C307" s="3" t="s">
        <v>383</v>
      </c>
      <c r="D307" t="s">
        <v>390</v>
      </c>
      <c r="E307" s="8">
        <f>HEX2DEC(G307)</f>
        <v>66</v>
      </c>
      <c r="F307" s="10" t="str">
        <f>HEX2BIN(G307)</f>
        <v>1000010</v>
      </c>
      <c r="G307" s="8" t="str">
        <f>MID(C307,7,FIND(":",C307,1)-1)</f>
        <v>42</v>
      </c>
      <c r="M307" s="8"/>
    </row>
    <row r="308" spans="1:17" hidden="1" x14ac:dyDescent="0.25">
      <c r="A308" t="s">
        <v>387</v>
      </c>
      <c r="B308" t="s">
        <v>4</v>
      </c>
      <c r="C308" t="s">
        <v>12</v>
      </c>
      <c r="D308" t="s">
        <v>6</v>
      </c>
      <c r="E308" s="8">
        <v>1</v>
      </c>
      <c r="F308" s="10" t="s">
        <v>363</v>
      </c>
      <c r="G308" s="8" t="s">
        <v>8</v>
      </c>
      <c r="M308" s="8"/>
    </row>
    <row r="309" spans="1:17" x14ac:dyDescent="0.25">
      <c r="A309" s="1" t="s">
        <v>386</v>
      </c>
      <c r="B309" s="1" t="s">
        <v>1</v>
      </c>
      <c r="C309" s="1" t="s">
        <v>361</v>
      </c>
      <c r="D309" s="42" t="s">
        <v>3295</v>
      </c>
      <c r="E309" s="8">
        <f>HEX2DEC(G309)</f>
        <v>180</v>
      </c>
      <c r="F309" s="10" t="str">
        <f>HEX2BIN(G309)</f>
        <v>10110100</v>
      </c>
      <c r="G309" s="8" t="str">
        <f>MID(C309,7,FIND(":",C309,1)-1)</f>
        <v>B4</v>
      </c>
      <c r="H309" s="8" t="str">
        <f>MID(F309,1,FIND("0",F309,1)-1)</f>
        <v>1</v>
      </c>
      <c r="I309" s="8" t="str">
        <f>MID(F309,2,FIND("0",F309,1)-1)</f>
        <v>0</v>
      </c>
      <c r="J309" s="8" t="str">
        <f>MID(F309,3,FIND("0",F309,1)-1)</f>
        <v>1</v>
      </c>
      <c r="K309" s="8" t="str">
        <f>MID(F309,4,FIND("0",F309,1)-1)</f>
        <v>1</v>
      </c>
      <c r="L309" s="8" t="str">
        <f>MID(F309,5,FIND("0",F309,1)-1)</f>
        <v>0</v>
      </c>
      <c r="M309" s="8" t="str">
        <f>MID(F309,6,FIND("0",F309,1)-1)</f>
        <v>1</v>
      </c>
      <c r="N309" s="8" t="str">
        <f>MID(F309,7,FIND("0",F309,1)-1)</f>
        <v>0</v>
      </c>
      <c r="O309" s="8" t="str">
        <f>MID(F309,8,FIND("0",F309,1)-1)</f>
        <v>0</v>
      </c>
      <c r="P309" t="str">
        <f>IF(J309="1",IF(O309="0","Brenner AUS"),"Brenner EIN")</f>
        <v>Brenner AUS</v>
      </c>
      <c r="Q309" t="str">
        <f>IF(L309="1","Mischer AUF",IF(K309="1","Mischer ZU","Mischer STOP"))</f>
        <v>Mischer ZU</v>
      </c>
    </row>
    <row r="310" spans="1:17" hidden="1" x14ac:dyDescent="0.25">
      <c r="A310" t="s">
        <v>389</v>
      </c>
      <c r="B310" t="s">
        <v>4</v>
      </c>
      <c r="C310" t="s">
        <v>12</v>
      </c>
      <c r="D310" t="s">
        <v>6</v>
      </c>
      <c r="E310" s="8">
        <v>1</v>
      </c>
      <c r="F310" s="10" t="s">
        <v>17</v>
      </c>
      <c r="G310" s="8" t="s">
        <v>8</v>
      </c>
      <c r="M310" s="8"/>
    </row>
    <row r="311" spans="1:17" x14ac:dyDescent="0.25">
      <c r="A311" s="1" t="s">
        <v>388</v>
      </c>
      <c r="B311" s="1" t="s">
        <v>1</v>
      </c>
      <c r="C311" s="1" t="s">
        <v>15</v>
      </c>
      <c r="D311" s="42" t="s">
        <v>3295</v>
      </c>
      <c r="E311" s="8">
        <f>HEX2DEC(G311)</f>
        <v>164</v>
      </c>
      <c r="F311" s="10" t="str">
        <f>HEX2BIN(G311)</f>
        <v>10100100</v>
      </c>
      <c r="G311" s="8" t="str">
        <f>MID(C311,7,FIND(":",C311,1)-1)</f>
        <v>A4</v>
      </c>
      <c r="H311" s="8" t="str">
        <f>MID(F311,1,FIND("0",F311,1)-1)</f>
        <v>1</v>
      </c>
      <c r="I311" s="8" t="str">
        <f>MID(F311,2,FIND("0",F311,1)-1)</f>
        <v>0</v>
      </c>
      <c r="J311" s="8" t="str">
        <f>MID(F311,3,FIND("0",F311,1)-1)</f>
        <v>1</v>
      </c>
      <c r="K311" s="8" t="str">
        <f>MID(F311,4,FIND("0",F311,1)-1)</f>
        <v>0</v>
      </c>
      <c r="L311" s="8" t="str">
        <f>MID(F311,5,FIND("0",F311,1)-1)</f>
        <v>0</v>
      </c>
      <c r="M311" s="8" t="str">
        <f>MID(F311,6,FIND("0",F311,1)-1)</f>
        <v>1</v>
      </c>
      <c r="N311" s="8" t="str">
        <f>MID(F311,7,FIND("0",F311,1)-1)</f>
        <v>0</v>
      </c>
      <c r="O311" s="8" t="str">
        <f>MID(F311,8,FIND("0",F311,1)-1)</f>
        <v>0</v>
      </c>
      <c r="P311" t="str">
        <f>IF(J311="1",IF(O311="0","Brenner AUS"),"Brenner EIN")</f>
        <v>Brenner AUS</v>
      </c>
      <c r="Q311" t="str">
        <f>IF(L311="1","Mischer AUF",IF(K311="1","Mischer ZU","Mischer STOP"))</f>
        <v>Mischer STOP</v>
      </c>
    </row>
    <row r="312" spans="1:17" hidden="1" x14ac:dyDescent="0.25">
      <c r="A312" t="s">
        <v>393</v>
      </c>
      <c r="B312" t="s">
        <v>4</v>
      </c>
      <c r="C312" t="s">
        <v>148</v>
      </c>
      <c r="D312" t="s">
        <v>6</v>
      </c>
      <c r="E312" s="8">
        <v>1</v>
      </c>
      <c r="F312" s="10" t="s">
        <v>394</v>
      </c>
      <c r="G312" s="8" t="s">
        <v>8</v>
      </c>
      <c r="M312" s="8"/>
    </row>
    <row r="313" spans="1:17" x14ac:dyDescent="0.25">
      <c r="A313" t="s">
        <v>391</v>
      </c>
      <c r="B313" t="s">
        <v>1</v>
      </c>
      <c r="C313" s="4" t="s">
        <v>392</v>
      </c>
      <c r="D313" t="s">
        <v>1443</v>
      </c>
      <c r="E313" s="8">
        <f>HEX2DEC(G313)</f>
        <v>251</v>
      </c>
      <c r="F313" s="10" t="str">
        <f>HEX2BIN(G313)</f>
        <v>11111011</v>
      </c>
      <c r="G313" s="8" t="str">
        <f>MID(C313,7,FIND(":",C313,1)-1)</f>
        <v>FB</v>
      </c>
      <c r="M313" s="8"/>
    </row>
    <row r="314" spans="1:17" hidden="1" x14ac:dyDescent="0.25">
      <c r="A314" t="s">
        <v>396</v>
      </c>
      <c r="B314" t="s">
        <v>4</v>
      </c>
      <c r="C314" t="s">
        <v>12</v>
      </c>
      <c r="D314" t="s">
        <v>6</v>
      </c>
      <c r="E314" s="8">
        <v>1</v>
      </c>
      <c r="F314" s="10" t="s">
        <v>363</v>
      </c>
      <c r="G314" s="8" t="s">
        <v>8</v>
      </c>
      <c r="M314" s="8"/>
    </row>
    <row r="315" spans="1:17" x14ac:dyDescent="0.25">
      <c r="A315" s="1" t="s">
        <v>395</v>
      </c>
      <c r="B315" s="1" t="s">
        <v>1</v>
      </c>
      <c r="C315" s="1" t="s">
        <v>361</v>
      </c>
      <c r="D315" s="42" t="s">
        <v>3295</v>
      </c>
      <c r="E315" s="8">
        <f>HEX2DEC(G315)</f>
        <v>180</v>
      </c>
      <c r="F315" s="10" t="str">
        <f>HEX2BIN(G315)</f>
        <v>10110100</v>
      </c>
      <c r="G315" s="8" t="str">
        <f>MID(C315,7,FIND(":",C315,1)-1)</f>
        <v>B4</v>
      </c>
      <c r="H315" s="8" t="str">
        <f>MID(F315,1,FIND("0",F315,1)-1)</f>
        <v>1</v>
      </c>
      <c r="I315" s="8" t="str">
        <f>MID(F315,2,FIND("0",F315,1)-1)</f>
        <v>0</v>
      </c>
      <c r="J315" s="8" t="str">
        <f>MID(F315,3,FIND("0",F315,1)-1)</f>
        <v>1</v>
      </c>
      <c r="K315" s="8" t="str">
        <f>MID(F315,4,FIND("0",F315,1)-1)</f>
        <v>1</v>
      </c>
      <c r="L315" s="8" t="str">
        <f>MID(F315,5,FIND("0",F315,1)-1)</f>
        <v>0</v>
      </c>
      <c r="M315" s="8" t="str">
        <f>MID(F315,6,FIND("0",F315,1)-1)</f>
        <v>1</v>
      </c>
      <c r="N315" s="8" t="str">
        <f>MID(F315,7,FIND("0",F315,1)-1)</f>
        <v>0</v>
      </c>
      <c r="O315" s="8" t="str">
        <f>MID(F315,8,FIND("0",F315,1)-1)</f>
        <v>0</v>
      </c>
      <c r="P315" t="str">
        <f>IF(J315="1",IF(O315="0","Brenner AUS"),"Brenner EIN")</f>
        <v>Brenner AUS</v>
      </c>
      <c r="Q315" t="str">
        <f>IF(L315="1","Mischer AUF",IF(K315="1","Mischer ZU","Mischer STOP"))</f>
        <v>Mischer ZU</v>
      </c>
    </row>
    <row r="316" spans="1:17" hidden="1" x14ac:dyDescent="0.25">
      <c r="A316" t="s">
        <v>398</v>
      </c>
      <c r="B316" t="s">
        <v>4</v>
      </c>
      <c r="C316" t="s">
        <v>12</v>
      </c>
      <c r="D316" t="s">
        <v>6</v>
      </c>
      <c r="E316" s="8">
        <v>1</v>
      </c>
      <c r="F316" s="10" t="s">
        <v>17</v>
      </c>
      <c r="G316" s="8" t="s">
        <v>8</v>
      </c>
      <c r="M316" s="8"/>
    </row>
    <row r="317" spans="1:17" x14ac:dyDescent="0.25">
      <c r="A317" s="1" t="s">
        <v>397</v>
      </c>
      <c r="B317" s="1" t="s">
        <v>1</v>
      </c>
      <c r="C317" s="1" t="s">
        <v>15</v>
      </c>
      <c r="D317" s="42" t="s">
        <v>3295</v>
      </c>
      <c r="E317" s="8">
        <f>HEX2DEC(G317)</f>
        <v>164</v>
      </c>
      <c r="F317" s="10" t="str">
        <f>HEX2BIN(G317)</f>
        <v>10100100</v>
      </c>
      <c r="G317" s="8" t="str">
        <f>MID(C317,7,FIND(":",C317,1)-1)</f>
        <v>A4</v>
      </c>
      <c r="H317" s="8" t="str">
        <f>MID(F317,1,FIND("0",F317,1)-1)</f>
        <v>1</v>
      </c>
      <c r="I317" s="8" t="str">
        <f>MID(F317,2,FIND("0",F317,1)-1)</f>
        <v>0</v>
      </c>
      <c r="J317" s="8" t="str">
        <f>MID(F317,3,FIND("0",F317,1)-1)</f>
        <v>1</v>
      </c>
      <c r="K317" s="8" t="str">
        <f>MID(F317,4,FIND("0",F317,1)-1)</f>
        <v>0</v>
      </c>
      <c r="L317" s="8" t="str">
        <f>MID(F317,5,FIND("0",F317,1)-1)</f>
        <v>0</v>
      </c>
      <c r="M317" s="8" t="str">
        <f>MID(F317,6,FIND("0",F317,1)-1)</f>
        <v>1</v>
      </c>
      <c r="N317" s="8" t="str">
        <f>MID(F317,7,FIND("0",F317,1)-1)</f>
        <v>0</v>
      </c>
      <c r="O317" s="8" t="str">
        <f>MID(F317,8,FIND("0",F317,1)-1)</f>
        <v>0</v>
      </c>
      <c r="P317" t="str">
        <f>IF(J317="1",IF(O317="0","Brenner AUS"),"Brenner EIN")</f>
        <v>Brenner AUS</v>
      </c>
      <c r="Q317" t="str">
        <f>IF(L317="1","Mischer AUF",IF(K317="1","Mischer ZU","Mischer STOP"))</f>
        <v>Mischer STOP</v>
      </c>
    </row>
    <row r="318" spans="1:17" hidden="1" x14ac:dyDescent="0.25">
      <c r="A318" t="s">
        <v>400</v>
      </c>
      <c r="B318" t="s">
        <v>4</v>
      </c>
      <c r="C318" t="s">
        <v>148</v>
      </c>
      <c r="D318" t="s">
        <v>6</v>
      </c>
      <c r="E318" s="8">
        <v>1</v>
      </c>
      <c r="F318" s="10" t="s">
        <v>238</v>
      </c>
      <c r="G318" s="8" t="s">
        <v>8</v>
      </c>
      <c r="M318" s="8"/>
    </row>
    <row r="319" spans="1:17" x14ac:dyDescent="0.25">
      <c r="A319" t="s">
        <v>399</v>
      </c>
      <c r="B319" t="s">
        <v>1</v>
      </c>
      <c r="C319" s="4" t="s">
        <v>236</v>
      </c>
      <c r="D319" t="s">
        <v>1443</v>
      </c>
      <c r="E319" s="8">
        <f>HEX2DEC(G319)</f>
        <v>255</v>
      </c>
      <c r="F319" s="10" t="str">
        <f>HEX2BIN(G319)</f>
        <v>11111111</v>
      </c>
      <c r="G319" s="8" t="str">
        <f>MID(C319,7,FIND(":",C319,1)-1)</f>
        <v>FF</v>
      </c>
      <c r="M319" s="8"/>
    </row>
    <row r="320" spans="1:17" hidden="1" x14ac:dyDescent="0.25">
      <c r="A320" t="s">
        <v>403</v>
      </c>
      <c r="B320" t="s">
        <v>4</v>
      </c>
      <c r="C320" t="s">
        <v>148</v>
      </c>
      <c r="D320" t="s">
        <v>6</v>
      </c>
      <c r="E320" s="8">
        <v>1</v>
      </c>
      <c r="F320" s="10" t="s">
        <v>404</v>
      </c>
      <c r="G320" s="8" t="s">
        <v>8</v>
      </c>
      <c r="M320" s="8"/>
    </row>
    <row r="321" spans="1:13" x14ac:dyDescent="0.25">
      <c r="A321" t="s">
        <v>401</v>
      </c>
      <c r="B321" t="s">
        <v>1</v>
      </c>
      <c r="C321" s="4" t="s">
        <v>402</v>
      </c>
      <c r="D321" t="s">
        <v>1443</v>
      </c>
      <c r="E321" s="8">
        <f>HEX2DEC(G321)</f>
        <v>254</v>
      </c>
      <c r="F321" s="10" t="str">
        <f>HEX2BIN(G321)</f>
        <v>11111110</v>
      </c>
      <c r="G321" s="8" t="str">
        <f>MID(C321,7,FIND(":",C321,1)-1)</f>
        <v>FE</v>
      </c>
      <c r="M321" s="8"/>
    </row>
    <row r="322" spans="1:13" hidden="1" x14ac:dyDescent="0.25">
      <c r="A322" t="s">
        <v>407</v>
      </c>
      <c r="B322" t="s">
        <v>4</v>
      </c>
      <c r="C322" t="s">
        <v>5</v>
      </c>
      <c r="D322" t="s">
        <v>6</v>
      </c>
      <c r="E322" s="8">
        <v>1</v>
      </c>
      <c r="F322" s="10" t="s">
        <v>408</v>
      </c>
      <c r="G322" s="8" t="s">
        <v>8</v>
      </c>
      <c r="M322" s="8"/>
    </row>
    <row r="323" spans="1:13" hidden="1" x14ac:dyDescent="0.25">
      <c r="A323" t="s">
        <v>407</v>
      </c>
      <c r="B323" t="s">
        <v>4</v>
      </c>
      <c r="C323" t="s">
        <v>148</v>
      </c>
      <c r="D323" t="s">
        <v>6</v>
      </c>
      <c r="E323" s="8">
        <v>1</v>
      </c>
      <c r="F323" s="10" t="s">
        <v>238</v>
      </c>
      <c r="G323" s="8" t="s">
        <v>8</v>
      </c>
      <c r="M323" s="8"/>
    </row>
    <row r="324" spans="1:13" x14ac:dyDescent="0.25">
      <c r="A324" t="s">
        <v>405</v>
      </c>
      <c r="B324" t="s">
        <v>1</v>
      </c>
      <c r="C324" s="3" t="s">
        <v>406</v>
      </c>
      <c r="D324" t="s">
        <v>390</v>
      </c>
      <c r="E324" s="8">
        <f>HEX2DEC(G324)</f>
        <v>69</v>
      </c>
      <c r="F324" s="10" t="str">
        <f>HEX2BIN(G324)</f>
        <v>1000101</v>
      </c>
      <c r="G324" s="8" t="str">
        <f>MID(C324,7,FIND(":",C324,1)-1)</f>
        <v>45</v>
      </c>
      <c r="M324" s="8"/>
    </row>
    <row r="325" spans="1:13" x14ac:dyDescent="0.25">
      <c r="A325" t="s">
        <v>405</v>
      </c>
      <c r="B325" t="s">
        <v>1</v>
      </c>
      <c r="C325" s="4" t="s">
        <v>236</v>
      </c>
      <c r="D325" t="s">
        <v>1443</v>
      </c>
      <c r="E325" s="8">
        <f>HEX2DEC(G325)</f>
        <v>255</v>
      </c>
      <c r="F325" s="10" t="str">
        <f>HEX2BIN(G325)</f>
        <v>11111111</v>
      </c>
      <c r="G325" s="8" t="str">
        <f>MID(C325,7,FIND(":",C325,1)-1)</f>
        <v>FF</v>
      </c>
      <c r="M325" s="8"/>
    </row>
    <row r="326" spans="1:13" hidden="1" x14ac:dyDescent="0.25">
      <c r="A326" t="s">
        <v>410</v>
      </c>
      <c r="B326" t="s">
        <v>4</v>
      </c>
      <c r="C326" t="s">
        <v>233</v>
      </c>
      <c r="D326" t="s">
        <v>6</v>
      </c>
      <c r="E326" s="8">
        <v>1</v>
      </c>
      <c r="F326" s="10" t="s">
        <v>234</v>
      </c>
      <c r="G326" s="8" t="s">
        <v>8</v>
      </c>
      <c r="M326" s="8"/>
    </row>
    <row r="327" spans="1:13" x14ac:dyDescent="0.25">
      <c r="A327" t="s">
        <v>409</v>
      </c>
      <c r="B327" t="s">
        <v>1</v>
      </c>
      <c r="C327" s="6" t="s">
        <v>232</v>
      </c>
      <c r="D327" t="s">
        <v>1442</v>
      </c>
      <c r="E327" s="8">
        <f>HEX2DEC(G327)</f>
        <v>34</v>
      </c>
      <c r="F327" s="10" t="str">
        <f>HEX2BIN(G327)</f>
        <v>100010</v>
      </c>
      <c r="G327" s="8" t="str">
        <f>MID(C327,7,FIND(":",C327,1)-1)</f>
        <v>22</v>
      </c>
      <c r="M327" s="8"/>
    </row>
    <row r="328" spans="1:13" hidden="1" x14ac:dyDescent="0.25">
      <c r="A328" t="s">
        <v>412</v>
      </c>
      <c r="B328" t="s">
        <v>4</v>
      </c>
      <c r="C328" t="s">
        <v>148</v>
      </c>
      <c r="D328" t="s">
        <v>6</v>
      </c>
      <c r="E328" s="8">
        <v>1</v>
      </c>
      <c r="F328" s="10" t="s">
        <v>227</v>
      </c>
      <c r="G328" s="8" t="s">
        <v>8</v>
      </c>
      <c r="M328" s="8"/>
    </row>
    <row r="329" spans="1:13" x14ac:dyDescent="0.25">
      <c r="A329" t="s">
        <v>411</v>
      </c>
      <c r="B329" t="s">
        <v>1</v>
      </c>
      <c r="C329" s="4" t="s">
        <v>225</v>
      </c>
      <c r="D329" t="s">
        <v>1443</v>
      </c>
      <c r="E329" s="8">
        <f>HEX2DEC(G329)</f>
        <v>1</v>
      </c>
      <c r="F329" s="10" t="str">
        <f>HEX2BIN(G329)</f>
        <v>1</v>
      </c>
      <c r="G329" s="8" t="str">
        <f>MID(C329,7,FIND(":",C329,1)-1)</f>
        <v>01</v>
      </c>
      <c r="M329" s="8"/>
    </row>
    <row r="330" spans="1:13" hidden="1" x14ac:dyDescent="0.25">
      <c r="A330" t="s">
        <v>414</v>
      </c>
      <c r="B330" t="s">
        <v>4</v>
      </c>
      <c r="C330" t="s">
        <v>148</v>
      </c>
      <c r="D330" t="s">
        <v>6</v>
      </c>
      <c r="E330" s="8">
        <v>1</v>
      </c>
      <c r="F330" s="10" t="s">
        <v>72</v>
      </c>
      <c r="G330" s="8" t="s">
        <v>8</v>
      </c>
      <c r="M330" s="8"/>
    </row>
    <row r="331" spans="1:13" x14ac:dyDescent="0.25">
      <c r="A331" t="s">
        <v>413</v>
      </c>
      <c r="B331" t="s">
        <v>1</v>
      </c>
      <c r="C331" s="4" t="s">
        <v>157</v>
      </c>
      <c r="D331" t="s">
        <v>1443</v>
      </c>
      <c r="E331" s="8">
        <f>HEX2DEC(G331)</f>
        <v>2</v>
      </c>
      <c r="F331" s="10" t="str">
        <f>HEX2BIN(G331)</f>
        <v>10</v>
      </c>
      <c r="G331" s="8" t="str">
        <f>MID(C331,7,FIND(":",C331,1)-1)</f>
        <v>02</v>
      </c>
      <c r="M331" s="8"/>
    </row>
    <row r="332" spans="1:13" hidden="1" x14ac:dyDescent="0.25">
      <c r="A332" t="s">
        <v>416</v>
      </c>
      <c r="B332" t="s">
        <v>4</v>
      </c>
      <c r="C332" t="s">
        <v>148</v>
      </c>
      <c r="D332" t="s">
        <v>6</v>
      </c>
      <c r="E332" s="8">
        <v>1</v>
      </c>
      <c r="F332" s="10" t="s">
        <v>106</v>
      </c>
      <c r="G332" s="8" t="s">
        <v>8</v>
      </c>
      <c r="M332" s="8"/>
    </row>
    <row r="333" spans="1:13" x14ac:dyDescent="0.25">
      <c r="A333" t="s">
        <v>415</v>
      </c>
      <c r="B333" t="s">
        <v>1</v>
      </c>
      <c r="C333" s="4" t="s">
        <v>222</v>
      </c>
      <c r="D333" t="s">
        <v>1443</v>
      </c>
      <c r="E333" s="8">
        <f>HEX2DEC(G333)</f>
        <v>3</v>
      </c>
      <c r="F333" s="10" t="str">
        <f>HEX2BIN(G333)</f>
        <v>11</v>
      </c>
      <c r="G333" s="8" t="str">
        <f>MID(C333,7,FIND(":",C333,1)-1)</f>
        <v>03</v>
      </c>
      <c r="M333" s="8"/>
    </row>
    <row r="334" spans="1:13" hidden="1" x14ac:dyDescent="0.25">
      <c r="A334" t="s">
        <v>419</v>
      </c>
      <c r="B334" t="s">
        <v>4</v>
      </c>
      <c r="C334" t="s">
        <v>148</v>
      </c>
      <c r="D334" t="s">
        <v>6</v>
      </c>
      <c r="E334" s="8">
        <v>1</v>
      </c>
      <c r="F334" s="10" t="s">
        <v>136</v>
      </c>
      <c r="G334" s="8" t="s">
        <v>8</v>
      </c>
      <c r="M334" s="8"/>
    </row>
    <row r="335" spans="1:13" x14ac:dyDescent="0.25">
      <c r="A335" t="s">
        <v>417</v>
      </c>
      <c r="B335" t="s">
        <v>1</v>
      </c>
      <c r="C335" s="4" t="s">
        <v>418</v>
      </c>
      <c r="D335" t="s">
        <v>1443</v>
      </c>
      <c r="E335" s="8">
        <f>HEX2DEC(G335)</f>
        <v>4</v>
      </c>
      <c r="F335" s="10" t="str">
        <f>HEX2BIN(G335)</f>
        <v>100</v>
      </c>
      <c r="G335" s="8" t="str">
        <f>MID(C335,7,FIND(":",C335,1)-1)</f>
        <v>04</v>
      </c>
      <c r="M335" s="8"/>
    </row>
    <row r="336" spans="1:13" hidden="1" x14ac:dyDescent="0.25">
      <c r="A336" t="s">
        <v>421</v>
      </c>
      <c r="B336" t="s">
        <v>4</v>
      </c>
      <c r="C336" t="s">
        <v>12</v>
      </c>
      <c r="D336" t="s">
        <v>6</v>
      </c>
      <c r="E336" s="8">
        <v>1</v>
      </c>
      <c r="F336" s="10" t="s">
        <v>13</v>
      </c>
      <c r="G336" s="8" t="s">
        <v>8</v>
      </c>
      <c r="M336" s="8"/>
    </row>
    <row r="337" spans="1:17" x14ac:dyDescent="0.25">
      <c r="A337" s="1" t="s">
        <v>420</v>
      </c>
      <c r="B337" s="1" t="s">
        <v>1</v>
      </c>
      <c r="C337" s="1" t="s">
        <v>10</v>
      </c>
      <c r="D337" s="42" t="s">
        <v>3295</v>
      </c>
      <c r="E337" s="8">
        <f>HEX2DEC(G337)</f>
        <v>172</v>
      </c>
      <c r="F337" s="10" t="str">
        <f>HEX2BIN(G337)</f>
        <v>10101100</v>
      </c>
      <c r="G337" s="8" t="str">
        <f>MID(C337,7,FIND(":",C337,1)-1)</f>
        <v>AC</v>
      </c>
      <c r="H337" s="8" t="str">
        <f>MID(F337,1,FIND("0",F337,1)-1)</f>
        <v>1</v>
      </c>
      <c r="I337" s="8" t="str">
        <f>MID(F337,2,FIND("0",F337,1)-1)</f>
        <v>0</v>
      </c>
      <c r="J337" s="8" t="str">
        <f>MID(F337,3,FIND("0",F337,1)-1)</f>
        <v>1</v>
      </c>
      <c r="K337" s="8" t="str">
        <f>MID(F337,4,FIND("0",F337,1)-1)</f>
        <v>0</v>
      </c>
      <c r="L337" s="8" t="str">
        <f>MID(F337,5,FIND("0",F337,1)-1)</f>
        <v>1</v>
      </c>
      <c r="M337" s="8" t="str">
        <f>MID(F337,6,FIND("0",F337,1)-1)</f>
        <v>1</v>
      </c>
      <c r="N337" s="8" t="str">
        <f>MID(F337,7,FIND("0",F337,1)-1)</f>
        <v>0</v>
      </c>
      <c r="O337" s="8" t="str">
        <f>MID(F337,8,FIND("0",F337,1)-1)</f>
        <v>0</v>
      </c>
      <c r="P337" t="str">
        <f>IF(J337="1",IF(O337="0","Brenner AUS"),"Brenner EIN")</f>
        <v>Brenner AUS</v>
      </c>
      <c r="Q337" t="str">
        <f>IF(L337="1","Mischer AUF",IF(K337="1","Mischer ZU","Mischer STOP"))</f>
        <v>Mischer AUF</v>
      </c>
    </row>
    <row r="338" spans="1:17" hidden="1" x14ac:dyDescent="0.25">
      <c r="A338" t="s">
        <v>423</v>
      </c>
      <c r="B338" t="s">
        <v>4</v>
      </c>
      <c r="C338" t="s">
        <v>12</v>
      </c>
      <c r="D338" t="s">
        <v>6</v>
      </c>
      <c r="E338" s="8">
        <v>1</v>
      </c>
      <c r="F338" s="10" t="s">
        <v>17</v>
      </c>
      <c r="G338" s="8" t="s">
        <v>8</v>
      </c>
      <c r="M338" s="8"/>
    </row>
    <row r="339" spans="1:17" x14ac:dyDescent="0.25">
      <c r="A339" s="1" t="s">
        <v>422</v>
      </c>
      <c r="B339" s="1" t="s">
        <v>1</v>
      </c>
      <c r="C339" s="1" t="s">
        <v>15</v>
      </c>
      <c r="D339" s="42" t="s">
        <v>3295</v>
      </c>
      <c r="E339" s="8">
        <f>HEX2DEC(G339)</f>
        <v>164</v>
      </c>
      <c r="F339" s="10" t="str">
        <f>HEX2BIN(G339)</f>
        <v>10100100</v>
      </c>
      <c r="G339" s="8" t="str">
        <f>MID(C339,7,FIND(":",C339,1)-1)</f>
        <v>A4</v>
      </c>
      <c r="H339" s="8" t="str">
        <f>MID(F339,1,FIND("0",F339,1)-1)</f>
        <v>1</v>
      </c>
      <c r="I339" s="8" t="str">
        <f>MID(F339,2,FIND("0",F339,1)-1)</f>
        <v>0</v>
      </c>
      <c r="J339" s="8" t="str">
        <f>MID(F339,3,FIND("0",F339,1)-1)</f>
        <v>1</v>
      </c>
      <c r="K339" s="8" t="str">
        <f>MID(F339,4,FIND("0",F339,1)-1)</f>
        <v>0</v>
      </c>
      <c r="L339" s="8" t="str">
        <f>MID(F339,5,FIND("0",F339,1)-1)</f>
        <v>0</v>
      </c>
      <c r="M339" s="8" t="str">
        <f>MID(F339,6,FIND("0",F339,1)-1)</f>
        <v>1</v>
      </c>
      <c r="N339" s="8" t="str">
        <f>MID(F339,7,FIND("0",F339,1)-1)</f>
        <v>0</v>
      </c>
      <c r="O339" s="8" t="str">
        <f>MID(F339,8,FIND("0",F339,1)-1)</f>
        <v>0</v>
      </c>
      <c r="P339" t="str">
        <f>IF(J339="1",IF(O339="0","Brenner AUS"),"Brenner EIN")</f>
        <v>Brenner AUS</v>
      </c>
      <c r="Q339" t="str">
        <f>IF(L339="1","Mischer AUF",IF(K339="1","Mischer ZU","Mischer STOP"))</f>
        <v>Mischer STOP</v>
      </c>
    </row>
    <row r="340" spans="1:17" hidden="1" x14ac:dyDescent="0.25">
      <c r="A340" t="s">
        <v>425</v>
      </c>
      <c r="B340" t="s">
        <v>4</v>
      </c>
      <c r="C340" t="s">
        <v>148</v>
      </c>
      <c r="D340" t="s">
        <v>6</v>
      </c>
      <c r="E340" s="8">
        <v>1</v>
      </c>
      <c r="F340" s="10" t="s">
        <v>72</v>
      </c>
      <c r="G340" s="8" t="s">
        <v>8</v>
      </c>
      <c r="M340" s="8"/>
    </row>
    <row r="341" spans="1:17" x14ac:dyDescent="0.25">
      <c r="A341" t="s">
        <v>424</v>
      </c>
      <c r="B341" t="s">
        <v>1</v>
      </c>
      <c r="C341" s="4" t="s">
        <v>157</v>
      </c>
      <c r="D341" t="s">
        <v>1443</v>
      </c>
      <c r="E341" s="8">
        <f>HEX2DEC(G341)</f>
        <v>2</v>
      </c>
      <c r="F341" s="10" t="str">
        <f>HEX2BIN(G341)</f>
        <v>10</v>
      </c>
      <c r="G341" s="8" t="str">
        <f>MID(C341,7,FIND(":",C341,1)-1)</f>
        <v>02</v>
      </c>
      <c r="M341" s="8"/>
    </row>
    <row r="342" spans="1:17" hidden="1" x14ac:dyDescent="0.25">
      <c r="A342" t="s">
        <v>427</v>
      </c>
      <c r="B342" t="s">
        <v>4</v>
      </c>
      <c r="C342" t="s">
        <v>148</v>
      </c>
      <c r="D342" t="s">
        <v>6</v>
      </c>
      <c r="E342" s="8">
        <v>1</v>
      </c>
      <c r="F342" s="10" t="s">
        <v>136</v>
      </c>
      <c r="G342" s="8" t="s">
        <v>8</v>
      </c>
      <c r="M342" s="8"/>
    </row>
    <row r="343" spans="1:17" x14ac:dyDescent="0.25">
      <c r="A343" t="s">
        <v>426</v>
      </c>
      <c r="B343" t="s">
        <v>1</v>
      </c>
      <c r="C343" s="4" t="s">
        <v>418</v>
      </c>
      <c r="D343" t="s">
        <v>1443</v>
      </c>
      <c r="E343" s="8">
        <f>HEX2DEC(G343)</f>
        <v>4</v>
      </c>
      <c r="F343" s="10" t="str">
        <f>HEX2BIN(G343)</f>
        <v>100</v>
      </c>
      <c r="G343" s="8" t="str">
        <f>MID(C343,7,FIND(":",C343,1)-1)</f>
        <v>04</v>
      </c>
      <c r="M343" s="8"/>
    </row>
    <row r="344" spans="1:17" x14ac:dyDescent="0.25">
      <c r="A344" s="1" t="s">
        <v>428</v>
      </c>
      <c r="B344" s="1" t="s">
        <v>1</v>
      </c>
      <c r="C344" s="1" t="s">
        <v>10</v>
      </c>
      <c r="D344" s="42" t="s">
        <v>3295</v>
      </c>
      <c r="E344" s="8">
        <f>HEX2DEC(G344)</f>
        <v>172</v>
      </c>
      <c r="F344" s="10" t="str">
        <f>HEX2BIN(G344)</f>
        <v>10101100</v>
      </c>
      <c r="G344" s="8" t="str">
        <f>MID(C344,7,FIND(":",C344,1)-1)</f>
        <v>AC</v>
      </c>
      <c r="H344" s="8" t="str">
        <f>MID(F344,1,FIND("0",F344,1)-1)</f>
        <v>1</v>
      </c>
      <c r="I344" s="8" t="str">
        <f>MID(F344,2,FIND("0",F344,1)-1)</f>
        <v>0</v>
      </c>
      <c r="J344" s="8" t="str">
        <f>MID(F344,3,FIND("0",F344,1)-1)</f>
        <v>1</v>
      </c>
      <c r="K344" s="8" t="str">
        <f>MID(F344,4,FIND("0",F344,1)-1)</f>
        <v>0</v>
      </c>
      <c r="L344" s="8" t="str">
        <f>MID(F344,5,FIND("0",F344,1)-1)</f>
        <v>1</v>
      </c>
      <c r="M344" s="8" t="str">
        <f>MID(F344,6,FIND("0",F344,1)-1)</f>
        <v>1</v>
      </c>
      <c r="N344" s="8" t="str">
        <f>MID(F344,7,FIND("0",F344,1)-1)</f>
        <v>0</v>
      </c>
      <c r="O344" s="8" t="str">
        <f>MID(F344,8,FIND("0",F344,1)-1)</f>
        <v>0</v>
      </c>
      <c r="P344" t="str">
        <f>IF(J344="1",IF(O344="0","Brenner AUS"),"Brenner EIN")</f>
        <v>Brenner AUS</v>
      </c>
      <c r="Q344" t="str">
        <f>IF(L344="1","Mischer AUF",IF(K344="1","Mischer ZU","Mischer STOP"))</f>
        <v>Mischer AUF</v>
      </c>
    </row>
    <row r="345" spans="1:17" hidden="1" x14ac:dyDescent="0.25">
      <c r="A345" t="s">
        <v>430</v>
      </c>
      <c r="B345" t="s">
        <v>4</v>
      </c>
      <c r="C345" t="s">
        <v>148</v>
      </c>
      <c r="D345" t="s">
        <v>6</v>
      </c>
      <c r="E345" s="8">
        <v>1</v>
      </c>
      <c r="F345" s="10" t="s">
        <v>72</v>
      </c>
      <c r="G345" s="8" t="s">
        <v>8</v>
      </c>
      <c r="M345" s="8"/>
    </row>
    <row r="346" spans="1:17" x14ac:dyDescent="0.25">
      <c r="A346" t="s">
        <v>429</v>
      </c>
      <c r="B346" t="s">
        <v>1</v>
      </c>
      <c r="C346" s="4" t="s">
        <v>157</v>
      </c>
      <c r="D346" t="s">
        <v>1443</v>
      </c>
      <c r="E346" s="8">
        <f>HEX2DEC(G346)</f>
        <v>2</v>
      </c>
      <c r="F346" s="10" t="str">
        <f>HEX2BIN(G346)</f>
        <v>10</v>
      </c>
      <c r="G346" s="8" t="str">
        <f>MID(C346,7,FIND(":",C346,1)-1)</f>
        <v>02</v>
      </c>
      <c r="M346" s="8"/>
    </row>
    <row r="347" spans="1:17" hidden="1" x14ac:dyDescent="0.25">
      <c r="A347" t="s">
        <v>432</v>
      </c>
      <c r="B347" t="s">
        <v>4</v>
      </c>
      <c r="C347" t="s">
        <v>148</v>
      </c>
      <c r="D347" t="s">
        <v>6</v>
      </c>
      <c r="E347" s="8">
        <v>1</v>
      </c>
      <c r="F347" s="10" t="s">
        <v>136</v>
      </c>
      <c r="G347" s="8" t="s">
        <v>8</v>
      </c>
      <c r="M347" s="8"/>
    </row>
    <row r="348" spans="1:17" x14ac:dyDescent="0.25">
      <c r="A348" t="s">
        <v>431</v>
      </c>
      <c r="B348" t="s">
        <v>1</v>
      </c>
      <c r="C348" s="4" t="s">
        <v>418</v>
      </c>
      <c r="D348" t="s">
        <v>1443</v>
      </c>
      <c r="E348" s="8">
        <f>HEX2DEC(G348)</f>
        <v>4</v>
      </c>
      <c r="F348" s="10" t="str">
        <f>HEX2BIN(G348)</f>
        <v>100</v>
      </c>
      <c r="G348" s="8" t="str">
        <f>MID(C348,7,FIND(":",C348,1)-1)</f>
        <v>04</v>
      </c>
      <c r="M348" s="8"/>
    </row>
    <row r="349" spans="1:17" hidden="1" x14ac:dyDescent="0.25">
      <c r="A349" t="s">
        <v>434</v>
      </c>
      <c r="B349" t="s">
        <v>4</v>
      </c>
      <c r="C349" t="s">
        <v>12</v>
      </c>
      <c r="D349" t="s">
        <v>6</v>
      </c>
      <c r="E349" s="8">
        <v>1</v>
      </c>
      <c r="F349" s="10" t="s">
        <v>13</v>
      </c>
      <c r="G349" s="8" t="s">
        <v>8</v>
      </c>
      <c r="M349" s="8"/>
    </row>
    <row r="350" spans="1:17" x14ac:dyDescent="0.25">
      <c r="A350" s="1" t="s">
        <v>433</v>
      </c>
      <c r="B350" s="1" t="s">
        <v>1</v>
      </c>
      <c r="C350" s="1" t="s">
        <v>10</v>
      </c>
      <c r="D350" s="42" t="s">
        <v>3295</v>
      </c>
      <c r="E350" s="8">
        <f>HEX2DEC(G350)</f>
        <v>172</v>
      </c>
      <c r="F350" s="10" t="str">
        <f>HEX2BIN(G350)</f>
        <v>10101100</v>
      </c>
      <c r="G350" s="8" t="str">
        <f>MID(C350,7,FIND(":",C350,1)-1)</f>
        <v>AC</v>
      </c>
      <c r="H350" s="8" t="str">
        <f>MID(F350,1,FIND("0",F350,1)-1)</f>
        <v>1</v>
      </c>
      <c r="I350" s="8" t="str">
        <f>MID(F350,2,FIND("0",F350,1)-1)</f>
        <v>0</v>
      </c>
      <c r="J350" s="8" t="str">
        <f>MID(F350,3,FIND("0",F350,1)-1)</f>
        <v>1</v>
      </c>
      <c r="K350" s="8" t="str">
        <f>MID(F350,4,FIND("0",F350,1)-1)</f>
        <v>0</v>
      </c>
      <c r="L350" s="8" t="str">
        <f>MID(F350,5,FIND("0",F350,1)-1)</f>
        <v>1</v>
      </c>
      <c r="M350" s="8" t="str">
        <f>MID(F350,6,FIND("0",F350,1)-1)</f>
        <v>1</v>
      </c>
      <c r="N350" s="8" t="str">
        <f>MID(F350,7,FIND("0",F350,1)-1)</f>
        <v>0</v>
      </c>
      <c r="O350" s="8" t="str">
        <f>MID(F350,8,FIND("0",F350,1)-1)</f>
        <v>0</v>
      </c>
      <c r="P350" t="str">
        <f>IF(J350="1",IF(O350="0","Brenner AUS"),"Brenner EIN")</f>
        <v>Brenner AUS</v>
      </c>
      <c r="Q350" t="str">
        <f>IF(L350="1","Mischer AUF",IF(K350="1","Mischer ZU","Mischer STOP"))</f>
        <v>Mischer AUF</v>
      </c>
    </row>
    <row r="351" spans="1:17" hidden="1" x14ac:dyDescent="0.25">
      <c r="A351" t="s">
        <v>436</v>
      </c>
      <c r="B351" t="s">
        <v>4</v>
      </c>
      <c r="C351" t="s">
        <v>12</v>
      </c>
      <c r="D351" t="s">
        <v>6</v>
      </c>
      <c r="E351" s="8">
        <v>1</v>
      </c>
      <c r="F351" s="10" t="s">
        <v>17</v>
      </c>
      <c r="G351" s="8" t="s">
        <v>8</v>
      </c>
      <c r="M351" s="8"/>
    </row>
    <row r="352" spans="1:17" x14ac:dyDescent="0.25">
      <c r="A352" s="1" t="s">
        <v>435</v>
      </c>
      <c r="B352" s="1" t="s">
        <v>1</v>
      </c>
      <c r="C352" s="1" t="s">
        <v>15</v>
      </c>
      <c r="D352" s="42" t="s">
        <v>3295</v>
      </c>
      <c r="E352" s="8">
        <f>HEX2DEC(G352)</f>
        <v>164</v>
      </c>
      <c r="F352" s="10" t="str">
        <f>HEX2BIN(G352)</f>
        <v>10100100</v>
      </c>
      <c r="G352" s="8" t="str">
        <f>MID(C352,7,FIND(":",C352,1)-1)</f>
        <v>A4</v>
      </c>
      <c r="H352" s="8" t="str">
        <f>MID(F352,1,FIND("0",F352,1)-1)</f>
        <v>1</v>
      </c>
      <c r="I352" s="8" t="str">
        <f>MID(F352,2,FIND("0",F352,1)-1)</f>
        <v>0</v>
      </c>
      <c r="J352" s="8" t="str">
        <f>MID(F352,3,FIND("0",F352,1)-1)</f>
        <v>1</v>
      </c>
      <c r="K352" s="8" t="str">
        <f>MID(F352,4,FIND("0",F352,1)-1)</f>
        <v>0</v>
      </c>
      <c r="L352" s="8" t="str">
        <f>MID(F352,5,FIND("0",F352,1)-1)</f>
        <v>0</v>
      </c>
      <c r="M352" s="8" t="str">
        <f>MID(F352,6,FIND("0",F352,1)-1)</f>
        <v>1</v>
      </c>
      <c r="N352" s="8" t="str">
        <f>MID(F352,7,FIND("0",F352,1)-1)</f>
        <v>0</v>
      </c>
      <c r="O352" s="8" t="str">
        <f>MID(F352,8,FIND("0",F352,1)-1)</f>
        <v>0</v>
      </c>
      <c r="P352" t="str">
        <f>IF(J352="1",IF(O352="0","Brenner AUS"),"Brenner EIN")</f>
        <v>Brenner AUS</v>
      </c>
      <c r="Q352" t="str">
        <f>IF(L352="1","Mischer AUF",IF(K352="1","Mischer ZU","Mischer STOP"))</f>
        <v>Mischer STOP</v>
      </c>
    </row>
    <row r="353" spans="1:17" hidden="1" x14ac:dyDescent="0.25">
      <c r="A353" t="s">
        <v>438</v>
      </c>
      <c r="B353" t="s">
        <v>4</v>
      </c>
      <c r="C353" t="s">
        <v>148</v>
      </c>
      <c r="D353" t="s">
        <v>6</v>
      </c>
      <c r="E353" s="8">
        <v>1</v>
      </c>
      <c r="F353" s="10" t="s">
        <v>72</v>
      </c>
      <c r="G353" s="8" t="s">
        <v>8</v>
      </c>
      <c r="M353" s="8"/>
    </row>
    <row r="354" spans="1:17" x14ac:dyDescent="0.25">
      <c r="A354" t="s">
        <v>437</v>
      </c>
      <c r="B354" t="s">
        <v>1</v>
      </c>
      <c r="C354" s="4" t="s">
        <v>157</v>
      </c>
      <c r="D354" t="s">
        <v>1443</v>
      </c>
      <c r="E354" s="8">
        <f>HEX2DEC(G354)</f>
        <v>2</v>
      </c>
      <c r="F354" s="10" t="str">
        <f>HEX2BIN(G354)</f>
        <v>10</v>
      </c>
      <c r="G354" s="8" t="str">
        <f>MID(C354,7,FIND(":",C354,1)-1)</f>
        <v>02</v>
      </c>
      <c r="M354" s="8"/>
    </row>
    <row r="355" spans="1:17" hidden="1" x14ac:dyDescent="0.25">
      <c r="A355" t="s">
        <v>440</v>
      </c>
      <c r="B355" t="s">
        <v>4</v>
      </c>
      <c r="C355" t="s">
        <v>148</v>
      </c>
      <c r="D355" t="s">
        <v>6</v>
      </c>
      <c r="E355" s="8">
        <v>1</v>
      </c>
      <c r="F355" s="10" t="s">
        <v>136</v>
      </c>
      <c r="G355" s="8" t="s">
        <v>8</v>
      </c>
      <c r="M355" s="8"/>
    </row>
    <row r="356" spans="1:17" x14ac:dyDescent="0.25">
      <c r="A356" t="s">
        <v>439</v>
      </c>
      <c r="B356" t="s">
        <v>1</v>
      </c>
      <c r="C356" s="4" t="s">
        <v>418</v>
      </c>
      <c r="D356" t="s">
        <v>1443</v>
      </c>
      <c r="E356" s="8">
        <f>HEX2DEC(G356)</f>
        <v>4</v>
      </c>
      <c r="F356" s="10" t="str">
        <f>HEX2BIN(G356)</f>
        <v>100</v>
      </c>
      <c r="G356" s="8" t="str">
        <f>MID(C356,7,FIND(":",C356,1)-1)</f>
        <v>04</v>
      </c>
      <c r="M356" s="8"/>
    </row>
    <row r="357" spans="1:17" hidden="1" x14ac:dyDescent="0.25">
      <c r="A357" t="s">
        <v>442</v>
      </c>
      <c r="B357" t="s">
        <v>4</v>
      </c>
      <c r="C357" t="s">
        <v>12</v>
      </c>
      <c r="D357" t="s">
        <v>6</v>
      </c>
      <c r="E357" s="8">
        <v>1</v>
      </c>
      <c r="F357" s="10" t="s">
        <v>13</v>
      </c>
      <c r="G357" s="8" t="s">
        <v>8</v>
      </c>
      <c r="M357" s="8"/>
    </row>
    <row r="358" spans="1:17" x14ac:dyDescent="0.25">
      <c r="A358" s="1" t="s">
        <v>441</v>
      </c>
      <c r="B358" s="1" t="s">
        <v>1</v>
      </c>
      <c r="C358" s="1" t="s">
        <v>10</v>
      </c>
      <c r="D358" s="42" t="s">
        <v>3295</v>
      </c>
      <c r="E358" s="8">
        <f>HEX2DEC(G358)</f>
        <v>172</v>
      </c>
      <c r="F358" s="10" t="str">
        <f>HEX2BIN(G358)</f>
        <v>10101100</v>
      </c>
      <c r="G358" s="8" t="str">
        <f>MID(C358,7,FIND(":",C358,1)-1)</f>
        <v>AC</v>
      </c>
      <c r="H358" s="8" t="str">
        <f>MID(F358,1,FIND("0",F358,1)-1)</f>
        <v>1</v>
      </c>
      <c r="I358" s="8" t="str">
        <f>MID(F358,2,FIND("0",F358,1)-1)</f>
        <v>0</v>
      </c>
      <c r="J358" s="8" t="str">
        <f>MID(F358,3,FIND("0",F358,1)-1)</f>
        <v>1</v>
      </c>
      <c r="K358" s="8" t="str">
        <f>MID(F358,4,FIND("0",F358,1)-1)</f>
        <v>0</v>
      </c>
      <c r="L358" s="8" t="str">
        <f>MID(F358,5,FIND("0",F358,1)-1)</f>
        <v>1</v>
      </c>
      <c r="M358" s="8" t="str">
        <f>MID(F358,6,FIND("0",F358,1)-1)</f>
        <v>1</v>
      </c>
      <c r="N358" s="8" t="str">
        <f>MID(F358,7,FIND("0",F358,1)-1)</f>
        <v>0</v>
      </c>
      <c r="O358" s="8" t="str">
        <f>MID(F358,8,FIND("0",F358,1)-1)</f>
        <v>0</v>
      </c>
      <c r="P358" t="str">
        <f>IF(J358="1",IF(O358="0","Brenner AUS"),"Brenner EIN")</f>
        <v>Brenner AUS</v>
      </c>
      <c r="Q358" t="str">
        <f>IF(L358="1","Mischer AUF",IF(K358="1","Mischer ZU","Mischer STOP"))</f>
        <v>Mischer AUF</v>
      </c>
    </row>
    <row r="359" spans="1:17" hidden="1" x14ac:dyDescent="0.25">
      <c r="A359" t="s">
        <v>444</v>
      </c>
      <c r="B359" t="s">
        <v>4</v>
      </c>
      <c r="C359" t="s">
        <v>12</v>
      </c>
      <c r="D359" t="s">
        <v>6</v>
      </c>
      <c r="E359" s="8">
        <v>1</v>
      </c>
      <c r="F359" s="10" t="s">
        <v>17</v>
      </c>
      <c r="G359" s="8" t="s">
        <v>8</v>
      </c>
      <c r="M359" s="8"/>
    </row>
    <row r="360" spans="1:17" x14ac:dyDescent="0.25">
      <c r="A360" s="1" t="s">
        <v>443</v>
      </c>
      <c r="B360" s="1" t="s">
        <v>1</v>
      </c>
      <c r="C360" s="1" t="s">
        <v>15</v>
      </c>
      <c r="D360" s="42" t="s">
        <v>3295</v>
      </c>
      <c r="E360" s="8">
        <f>HEX2DEC(G360)</f>
        <v>164</v>
      </c>
      <c r="F360" s="10" t="str">
        <f>HEX2BIN(G360)</f>
        <v>10100100</v>
      </c>
      <c r="G360" s="8" t="str">
        <f>MID(C360,7,FIND(":",C360,1)-1)</f>
        <v>A4</v>
      </c>
      <c r="H360" s="8" t="str">
        <f>MID(F360,1,FIND("0",F360,1)-1)</f>
        <v>1</v>
      </c>
      <c r="I360" s="8" t="str">
        <f>MID(F360,2,FIND("0",F360,1)-1)</f>
        <v>0</v>
      </c>
      <c r="J360" s="8" t="str">
        <f>MID(F360,3,FIND("0",F360,1)-1)</f>
        <v>1</v>
      </c>
      <c r="K360" s="8" t="str">
        <f>MID(F360,4,FIND("0",F360,1)-1)</f>
        <v>0</v>
      </c>
      <c r="L360" s="8" t="str">
        <f>MID(F360,5,FIND("0",F360,1)-1)</f>
        <v>0</v>
      </c>
      <c r="M360" s="8" t="str">
        <f>MID(F360,6,FIND("0",F360,1)-1)</f>
        <v>1</v>
      </c>
      <c r="N360" s="8" t="str">
        <f>MID(F360,7,FIND("0",F360,1)-1)</f>
        <v>0</v>
      </c>
      <c r="O360" s="8" t="str">
        <f>MID(F360,8,FIND("0",F360,1)-1)</f>
        <v>0</v>
      </c>
      <c r="P360" t="str">
        <f>IF(J360="1",IF(O360="0","Brenner AUS"),"Brenner EIN")</f>
        <v>Brenner AUS</v>
      </c>
      <c r="Q360" t="str">
        <f>IF(L360="1","Mischer AUF",IF(K360="1","Mischer ZU","Mischer STOP"))</f>
        <v>Mischer STOP</v>
      </c>
    </row>
    <row r="361" spans="1:17" hidden="1" x14ac:dyDescent="0.25">
      <c r="A361" t="s">
        <v>446</v>
      </c>
      <c r="B361" t="s">
        <v>4</v>
      </c>
      <c r="C361" t="s">
        <v>148</v>
      </c>
      <c r="D361" t="s">
        <v>6</v>
      </c>
      <c r="E361" s="8">
        <v>1</v>
      </c>
      <c r="F361" s="10" t="s">
        <v>72</v>
      </c>
      <c r="G361" s="8" t="s">
        <v>8</v>
      </c>
      <c r="M361" s="8"/>
    </row>
    <row r="362" spans="1:17" x14ac:dyDescent="0.25">
      <c r="A362" t="s">
        <v>445</v>
      </c>
      <c r="B362" t="s">
        <v>1</v>
      </c>
      <c r="C362" s="4" t="s">
        <v>157</v>
      </c>
      <c r="D362" t="s">
        <v>1443</v>
      </c>
      <c r="E362" s="8">
        <f>HEX2DEC(G362)</f>
        <v>2</v>
      </c>
      <c r="F362" s="10" t="str">
        <f>HEX2BIN(G362)</f>
        <v>10</v>
      </c>
      <c r="G362" s="8" t="str">
        <f>MID(C362,7,FIND(":",C362,1)-1)</f>
        <v>02</v>
      </c>
      <c r="M362" s="8"/>
    </row>
    <row r="363" spans="1:17" hidden="1" x14ac:dyDescent="0.25">
      <c r="A363" t="s">
        <v>448</v>
      </c>
      <c r="B363" t="s">
        <v>4</v>
      </c>
      <c r="C363" t="s">
        <v>148</v>
      </c>
      <c r="D363" t="s">
        <v>6</v>
      </c>
      <c r="E363" s="8">
        <v>1</v>
      </c>
      <c r="F363" s="10" t="s">
        <v>136</v>
      </c>
      <c r="G363" s="8" t="s">
        <v>8</v>
      </c>
      <c r="M363" s="8"/>
    </row>
    <row r="364" spans="1:17" x14ac:dyDescent="0.25">
      <c r="A364" t="s">
        <v>447</v>
      </c>
      <c r="B364" t="s">
        <v>1</v>
      </c>
      <c r="C364" s="4" t="s">
        <v>418</v>
      </c>
      <c r="D364" t="s">
        <v>1443</v>
      </c>
      <c r="E364" s="8">
        <f>HEX2DEC(G364)</f>
        <v>4</v>
      </c>
      <c r="F364" s="10" t="str">
        <f>HEX2BIN(G364)</f>
        <v>100</v>
      </c>
      <c r="G364" s="8" t="str">
        <f>MID(C364,7,FIND(":",C364,1)-1)</f>
        <v>04</v>
      </c>
      <c r="M364" s="8"/>
    </row>
    <row r="365" spans="1:17" hidden="1" x14ac:dyDescent="0.25">
      <c r="A365" t="s">
        <v>450</v>
      </c>
      <c r="B365" t="s">
        <v>4</v>
      </c>
      <c r="C365" t="s">
        <v>12</v>
      </c>
      <c r="D365" t="s">
        <v>6</v>
      </c>
      <c r="E365" s="8">
        <v>1</v>
      </c>
      <c r="F365" s="10" t="s">
        <v>13</v>
      </c>
      <c r="G365" s="8" t="s">
        <v>8</v>
      </c>
      <c r="M365" s="8"/>
    </row>
    <row r="366" spans="1:17" x14ac:dyDescent="0.25">
      <c r="A366" s="1" t="s">
        <v>449</v>
      </c>
      <c r="B366" s="1" t="s">
        <v>1</v>
      </c>
      <c r="C366" s="1" t="s">
        <v>10</v>
      </c>
      <c r="D366" s="42" t="s">
        <v>3295</v>
      </c>
      <c r="E366" s="8">
        <f>HEX2DEC(G366)</f>
        <v>172</v>
      </c>
      <c r="F366" s="10" t="str">
        <f>HEX2BIN(G366)</f>
        <v>10101100</v>
      </c>
      <c r="G366" s="8" t="str">
        <f>MID(C366,7,FIND(":",C366,1)-1)</f>
        <v>AC</v>
      </c>
      <c r="H366" s="8" t="str">
        <f>MID(F366,1,FIND("0",F366,1)-1)</f>
        <v>1</v>
      </c>
      <c r="I366" s="8" t="str">
        <f>MID(F366,2,FIND("0",F366,1)-1)</f>
        <v>0</v>
      </c>
      <c r="J366" s="8" t="str">
        <f>MID(F366,3,FIND("0",F366,1)-1)</f>
        <v>1</v>
      </c>
      <c r="K366" s="8" t="str">
        <f>MID(F366,4,FIND("0",F366,1)-1)</f>
        <v>0</v>
      </c>
      <c r="L366" s="8" t="str">
        <f>MID(F366,5,FIND("0",F366,1)-1)</f>
        <v>1</v>
      </c>
      <c r="M366" s="8" t="str">
        <f>MID(F366,6,FIND("0",F366,1)-1)</f>
        <v>1</v>
      </c>
      <c r="N366" s="8" t="str">
        <f>MID(F366,7,FIND("0",F366,1)-1)</f>
        <v>0</v>
      </c>
      <c r="O366" s="8" t="str">
        <f>MID(F366,8,FIND("0",F366,1)-1)</f>
        <v>0</v>
      </c>
      <c r="P366" t="str">
        <f>IF(J366="1",IF(O366="0","Brenner AUS"),"Brenner EIN")</f>
        <v>Brenner AUS</v>
      </c>
      <c r="Q366" t="str">
        <f>IF(L366="1","Mischer AUF",IF(K366="1","Mischer ZU","Mischer STOP"))</f>
        <v>Mischer AUF</v>
      </c>
    </row>
    <row r="367" spans="1:17" hidden="1" x14ac:dyDescent="0.25">
      <c r="A367" t="s">
        <v>452</v>
      </c>
      <c r="B367" t="s">
        <v>4</v>
      </c>
      <c r="C367" t="s">
        <v>12</v>
      </c>
      <c r="D367" t="s">
        <v>6</v>
      </c>
      <c r="E367" s="8">
        <v>1</v>
      </c>
      <c r="F367" s="10" t="s">
        <v>17</v>
      </c>
      <c r="G367" s="8" t="s">
        <v>8</v>
      </c>
      <c r="M367" s="8"/>
    </row>
    <row r="368" spans="1:17" x14ac:dyDescent="0.25">
      <c r="A368" s="1" t="s">
        <v>451</v>
      </c>
      <c r="B368" s="1" t="s">
        <v>1</v>
      </c>
      <c r="C368" s="1" t="s">
        <v>15</v>
      </c>
      <c r="D368" s="42" t="s">
        <v>3295</v>
      </c>
      <c r="E368" s="8">
        <f>HEX2DEC(G368)</f>
        <v>164</v>
      </c>
      <c r="F368" s="10" t="str">
        <f>HEX2BIN(G368)</f>
        <v>10100100</v>
      </c>
      <c r="G368" s="8" t="str">
        <f>MID(C368,7,FIND(":",C368,1)-1)</f>
        <v>A4</v>
      </c>
      <c r="H368" s="8" t="str">
        <f>MID(F368,1,FIND("0",F368,1)-1)</f>
        <v>1</v>
      </c>
      <c r="I368" s="8" t="str">
        <f>MID(F368,2,FIND("0",F368,1)-1)</f>
        <v>0</v>
      </c>
      <c r="J368" s="8" t="str">
        <f>MID(F368,3,FIND("0",F368,1)-1)</f>
        <v>1</v>
      </c>
      <c r="K368" s="8" t="str">
        <f>MID(F368,4,FIND("0",F368,1)-1)</f>
        <v>0</v>
      </c>
      <c r="L368" s="8" t="str">
        <f>MID(F368,5,FIND("0",F368,1)-1)</f>
        <v>0</v>
      </c>
      <c r="M368" s="8" t="str">
        <f>MID(F368,6,FIND("0",F368,1)-1)</f>
        <v>1</v>
      </c>
      <c r="N368" s="8" t="str">
        <f>MID(F368,7,FIND("0",F368,1)-1)</f>
        <v>0</v>
      </c>
      <c r="O368" s="8" t="str">
        <f>MID(F368,8,FIND("0",F368,1)-1)</f>
        <v>0</v>
      </c>
      <c r="P368" t="str">
        <f>IF(J368="1",IF(O368="0","Brenner AUS"),"Brenner EIN")</f>
        <v>Brenner AUS</v>
      </c>
      <c r="Q368" t="str">
        <f>IF(L368="1","Mischer AUF",IF(K368="1","Mischer ZU","Mischer STOP"))</f>
        <v>Mischer STOP</v>
      </c>
    </row>
    <row r="369" spans="1:17" hidden="1" x14ac:dyDescent="0.25">
      <c r="A369" t="s">
        <v>454</v>
      </c>
      <c r="B369" t="s">
        <v>4</v>
      </c>
      <c r="C369" t="s">
        <v>148</v>
      </c>
      <c r="D369" t="s">
        <v>6</v>
      </c>
      <c r="E369" s="8">
        <v>1</v>
      </c>
      <c r="F369" s="10" t="s">
        <v>72</v>
      </c>
      <c r="G369" s="8" t="s">
        <v>8</v>
      </c>
      <c r="M369" s="8"/>
    </row>
    <row r="370" spans="1:17" x14ac:dyDescent="0.25">
      <c r="A370" t="s">
        <v>453</v>
      </c>
      <c r="B370" t="s">
        <v>1</v>
      </c>
      <c r="C370" s="4" t="s">
        <v>157</v>
      </c>
      <c r="D370" t="s">
        <v>1443</v>
      </c>
      <c r="E370" s="8">
        <f>HEX2DEC(G370)</f>
        <v>2</v>
      </c>
      <c r="F370" s="10" t="str">
        <f>HEX2BIN(G370)</f>
        <v>10</v>
      </c>
      <c r="G370" s="8" t="str">
        <f>MID(C370,7,FIND(":",C370,1)-1)</f>
        <v>02</v>
      </c>
      <c r="M370" s="8"/>
    </row>
    <row r="371" spans="1:17" hidden="1" x14ac:dyDescent="0.25">
      <c r="A371" t="s">
        <v>456</v>
      </c>
      <c r="B371" t="s">
        <v>4</v>
      </c>
      <c r="C371" t="s">
        <v>148</v>
      </c>
      <c r="D371" t="s">
        <v>6</v>
      </c>
      <c r="E371" s="8">
        <v>1</v>
      </c>
      <c r="F371" s="10" t="s">
        <v>136</v>
      </c>
      <c r="G371" s="8" t="s">
        <v>8</v>
      </c>
      <c r="M371" s="8"/>
    </row>
    <row r="372" spans="1:17" x14ac:dyDescent="0.25">
      <c r="A372" t="s">
        <v>455</v>
      </c>
      <c r="B372" t="s">
        <v>1</v>
      </c>
      <c r="C372" s="4" t="s">
        <v>418</v>
      </c>
      <c r="D372" t="s">
        <v>1443</v>
      </c>
      <c r="E372" s="8">
        <f>HEX2DEC(G372)</f>
        <v>4</v>
      </c>
      <c r="F372" s="10" t="str">
        <f>HEX2BIN(G372)</f>
        <v>100</v>
      </c>
      <c r="G372" s="8" t="str">
        <f>MID(C372,7,FIND(":",C372,1)-1)</f>
        <v>04</v>
      </c>
      <c r="M372" s="8"/>
    </row>
    <row r="373" spans="1:17" hidden="1" x14ac:dyDescent="0.25">
      <c r="A373" t="s">
        <v>458</v>
      </c>
      <c r="B373" t="s">
        <v>4</v>
      </c>
      <c r="C373" t="s">
        <v>12</v>
      </c>
      <c r="D373" t="s">
        <v>6</v>
      </c>
      <c r="E373" s="8">
        <v>1</v>
      </c>
      <c r="F373" s="10" t="s">
        <v>13</v>
      </c>
      <c r="G373" s="8" t="s">
        <v>8</v>
      </c>
      <c r="M373" s="8"/>
    </row>
    <row r="374" spans="1:17" x14ac:dyDescent="0.25">
      <c r="A374" s="1" t="s">
        <v>457</v>
      </c>
      <c r="B374" s="1" t="s">
        <v>1</v>
      </c>
      <c r="C374" s="1" t="s">
        <v>10</v>
      </c>
      <c r="D374" s="42" t="s">
        <v>3295</v>
      </c>
      <c r="E374" s="8">
        <f>HEX2DEC(G374)</f>
        <v>172</v>
      </c>
      <c r="F374" s="10" t="str">
        <f>HEX2BIN(G374)</f>
        <v>10101100</v>
      </c>
      <c r="G374" s="8" t="str">
        <f>MID(C374,7,FIND(":",C374,1)-1)</f>
        <v>AC</v>
      </c>
      <c r="H374" s="8" t="str">
        <f>MID(F374,1,FIND("0",F374,1)-1)</f>
        <v>1</v>
      </c>
      <c r="I374" s="8" t="str">
        <f>MID(F374,2,FIND("0",F374,1)-1)</f>
        <v>0</v>
      </c>
      <c r="J374" s="8" t="str">
        <f>MID(F374,3,FIND("0",F374,1)-1)</f>
        <v>1</v>
      </c>
      <c r="K374" s="8" t="str">
        <f>MID(F374,4,FIND("0",F374,1)-1)</f>
        <v>0</v>
      </c>
      <c r="L374" s="8" t="str">
        <f>MID(F374,5,FIND("0",F374,1)-1)</f>
        <v>1</v>
      </c>
      <c r="M374" s="8" t="str">
        <f>MID(F374,6,FIND("0",F374,1)-1)</f>
        <v>1</v>
      </c>
      <c r="N374" s="8" t="str">
        <f>MID(F374,7,FIND("0",F374,1)-1)</f>
        <v>0</v>
      </c>
      <c r="O374" s="8" t="str">
        <f>MID(F374,8,FIND("0",F374,1)-1)</f>
        <v>0</v>
      </c>
      <c r="P374" t="str">
        <f>IF(J374="1",IF(O374="0","Brenner AUS"),"Brenner EIN")</f>
        <v>Brenner AUS</v>
      </c>
      <c r="Q374" t="str">
        <f>IF(L374="1","Mischer AUF",IF(K374="1","Mischer ZU","Mischer STOP"))</f>
        <v>Mischer AUF</v>
      </c>
    </row>
    <row r="375" spans="1:17" hidden="1" x14ac:dyDescent="0.25">
      <c r="A375" t="s">
        <v>460</v>
      </c>
      <c r="B375" t="s">
        <v>4</v>
      </c>
      <c r="C375" t="s">
        <v>12</v>
      </c>
      <c r="D375" t="s">
        <v>6</v>
      </c>
      <c r="E375" s="8">
        <v>1</v>
      </c>
      <c r="F375" s="10" t="s">
        <v>17</v>
      </c>
      <c r="G375" s="8" t="s">
        <v>8</v>
      </c>
      <c r="M375" s="8"/>
    </row>
    <row r="376" spans="1:17" x14ac:dyDescent="0.25">
      <c r="A376" s="1" t="s">
        <v>459</v>
      </c>
      <c r="B376" s="1" t="s">
        <v>1</v>
      </c>
      <c r="C376" s="1" t="s">
        <v>15</v>
      </c>
      <c r="D376" s="42" t="s">
        <v>3295</v>
      </c>
      <c r="E376" s="8">
        <f>HEX2DEC(G376)</f>
        <v>164</v>
      </c>
      <c r="F376" s="10" t="str">
        <f>HEX2BIN(G376)</f>
        <v>10100100</v>
      </c>
      <c r="G376" s="8" t="str">
        <f>MID(C376,7,FIND(":",C376,1)-1)</f>
        <v>A4</v>
      </c>
      <c r="H376" s="8" t="str">
        <f>MID(F376,1,FIND("0",F376,1)-1)</f>
        <v>1</v>
      </c>
      <c r="I376" s="8" t="str">
        <f>MID(F376,2,FIND("0",F376,1)-1)</f>
        <v>0</v>
      </c>
      <c r="J376" s="8" t="str">
        <f>MID(F376,3,FIND("0",F376,1)-1)</f>
        <v>1</v>
      </c>
      <c r="K376" s="8" t="str">
        <f>MID(F376,4,FIND("0",F376,1)-1)</f>
        <v>0</v>
      </c>
      <c r="L376" s="8" t="str">
        <f>MID(F376,5,FIND("0",F376,1)-1)</f>
        <v>0</v>
      </c>
      <c r="M376" s="8" t="str">
        <f>MID(F376,6,FIND("0",F376,1)-1)</f>
        <v>1</v>
      </c>
      <c r="N376" s="8" t="str">
        <f>MID(F376,7,FIND("0",F376,1)-1)</f>
        <v>0</v>
      </c>
      <c r="O376" s="8" t="str">
        <f>MID(F376,8,FIND("0",F376,1)-1)</f>
        <v>0</v>
      </c>
      <c r="P376" t="str">
        <f>IF(J376="1",IF(O376="0","Brenner AUS"),"Brenner EIN")</f>
        <v>Brenner AUS</v>
      </c>
      <c r="Q376" t="str">
        <f>IF(L376="1","Mischer AUF",IF(K376="1","Mischer ZU","Mischer STOP"))</f>
        <v>Mischer STOP</v>
      </c>
    </row>
    <row r="377" spans="1:17" hidden="1" x14ac:dyDescent="0.25">
      <c r="A377" t="s">
        <v>462</v>
      </c>
      <c r="B377" t="s">
        <v>4</v>
      </c>
      <c r="C377" t="s">
        <v>148</v>
      </c>
      <c r="D377" t="s">
        <v>6</v>
      </c>
      <c r="E377" s="8">
        <v>1</v>
      </c>
      <c r="F377" s="10" t="s">
        <v>72</v>
      </c>
      <c r="G377" s="8" t="s">
        <v>8</v>
      </c>
      <c r="M377" s="8"/>
    </row>
    <row r="378" spans="1:17" x14ac:dyDescent="0.25">
      <c r="A378" t="s">
        <v>461</v>
      </c>
      <c r="B378" t="s">
        <v>1</v>
      </c>
      <c r="C378" s="4" t="s">
        <v>157</v>
      </c>
      <c r="D378" t="s">
        <v>1443</v>
      </c>
      <c r="E378" s="8">
        <f>HEX2DEC(G378)</f>
        <v>2</v>
      </c>
      <c r="F378" s="10" t="str">
        <f>HEX2BIN(G378)</f>
        <v>10</v>
      </c>
      <c r="G378" s="8" t="str">
        <f>MID(C378,7,FIND(":",C378,1)-1)</f>
        <v>02</v>
      </c>
      <c r="M378" s="8"/>
    </row>
    <row r="379" spans="1:17" hidden="1" x14ac:dyDescent="0.25">
      <c r="A379" t="s">
        <v>464</v>
      </c>
      <c r="B379" t="s">
        <v>4</v>
      </c>
      <c r="C379" t="s">
        <v>12</v>
      </c>
      <c r="D379" t="s">
        <v>6</v>
      </c>
      <c r="E379" s="8">
        <v>1</v>
      </c>
      <c r="F379" s="10" t="s">
        <v>13</v>
      </c>
      <c r="G379" s="8" t="s">
        <v>8</v>
      </c>
      <c r="M379" s="8"/>
    </row>
    <row r="380" spans="1:17" x14ac:dyDescent="0.25">
      <c r="A380" s="1" t="s">
        <v>463</v>
      </c>
      <c r="B380" s="1" t="s">
        <v>1</v>
      </c>
      <c r="C380" s="1" t="s">
        <v>10</v>
      </c>
      <c r="D380" s="42" t="s">
        <v>3295</v>
      </c>
      <c r="E380" s="8">
        <f>HEX2DEC(G380)</f>
        <v>172</v>
      </c>
      <c r="F380" s="10" t="str">
        <f>HEX2BIN(G380)</f>
        <v>10101100</v>
      </c>
      <c r="G380" s="8" t="str">
        <f>MID(C380,7,FIND(":",C380,1)-1)</f>
        <v>AC</v>
      </c>
      <c r="H380" s="8" t="str">
        <f>MID(F380,1,FIND("0",F380,1)-1)</f>
        <v>1</v>
      </c>
      <c r="I380" s="8" t="str">
        <f>MID(F380,2,FIND("0",F380,1)-1)</f>
        <v>0</v>
      </c>
      <c r="J380" s="8" t="str">
        <f>MID(F380,3,FIND("0",F380,1)-1)</f>
        <v>1</v>
      </c>
      <c r="K380" s="8" t="str">
        <f>MID(F380,4,FIND("0",F380,1)-1)</f>
        <v>0</v>
      </c>
      <c r="L380" s="8" t="str">
        <f>MID(F380,5,FIND("0",F380,1)-1)</f>
        <v>1</v>
      </c>
      <c r="M380" s="8" t="str">
        <f>MID(F380,6,FIND("0",F380,1)-1)</f>
        <v>1</v>
      </c>
      <c r="N380" s="8" t="str">
        <f>MID(F380,7,FIND("0",F380,1)-1)</f>
        <v>0</v>
      </c>
      <c r="O380" s="8" t="str">
        <f>MID(F380,8,FIND("0",F380,1)-1)</f>
        <v>0</v>
      </c>
      <c r="P380" t="str">
        <f>IF(J380="1",IF(O380="0","Brenner AUS"),"Brenner EIN")</f>
        <v>Brenner AUS</v>
      </c>
      <c r="Q380" t="str">
        <f>IF(L380="1","Mischer AUF",IF(K380="1","Mischer ZU","Mischer STOP"))</f>
        <v>Mischer AUF</v>
      </c>
    </row>
    <row r="381" spans="1:17" hidden="1" x14ac:dyDescent="0.25">
      <c r="A381" t="s">
        <v>466</v>
      </c>
      <c r="B381" t="s">
        <v>4</v>
      </c>
      <c r="C381" t="s">
        <v>12</v>
      </c>
      <c r="D381" t="s">
        <v>6</v>
      </c>
      <c r="E381" s="8">
        <v>1</v>
      </c>
      <c r="F381" s="10" t="s">
        <v>17</v>
      </c>
      <c r="G381" s="8" t="s">
        <v>8</v>
      </c>
      <c r="M381" s="8"/>
    </row>
    <row r="382" spans="1:17" x14ac:dyDescent="0.25">
      <c r="A382" s="1" t="s">
        <v>465</v>
      </c>
      <c r="B382" s="1" t="s">
        <v>1</v>
      </c>
      <c r="C382" s="1" t="s">
        <v>15</v>
      </c>
      <c r="D382" s="42" t="s">
        <v>3295</v>
      </c>
      <c r="E382" s="8">
        <f>HEX2DEC(G382)</f>
        <v>164</v>
      </c>
      <c r="F382" s="10" t="str">
        <f>HEX2BIN(G382)</f>
        <v>10100100</v>
      </c>
      <c r="G382" s="8" t="str">
        <f>MID(C382,7,FIND(":",C382,1)-1)</f>
        <v>A4</v>
      </c>
      <c r="H382" s="8" t="str">
        <f>MID(F382,1,FIND("0",F382,1)-1)</f>
        <v>1</v>
      </c>
      <c r="I382" s="8" t="str">
        <f>MID(F382,2,FIND("0",F382,1)-1)</f>
        <v>0</v>
      </c>
      <c r="J382" s="8" t="str">
        <f>MID(F382,3,FIND("0",F382,1)-1)</f>
        <v>1</v>
      </c>
      <c r="K382" s="8" t="str">
        <f>MID(F382,4,FIND("0",F382,1)-1)</f>
        <v>0</v>
      </c>
      <c r="L382" s="8" t="str">
        <f>MID(F382,5,FIND("0",F382,1)-1)</f>
        <v>0</v>
      </c>
      <c r="M382" s="8" t="str">
        <f>MID(F382,6,FIND("0",F382,1)-1)</f>
        <v>1</v>
      </c>
      <c r="N382" s="8" t="str">
        <f>MID(F382,7,FIND("0",F382,1)-1)</f>
        <v>0</v>
      </c>
      <c r="O382" s="8" t="str">
        <f>MID(F382,8,FIND("0",F382,1)-1)</f>
        <v>0</v>
      </c>
      <c r="P382" t="str">
        <f>IF(J382="1",IF(O382="0","Brenner AUS"),"Brenner EIN")</f>
        <v>Brenner AUS</v>
      </c>
      <c r="Q382" t="str">
        <f>IF(L382="1","Mischer AUF",IF(K382="1","Mischer ZU","Mischer STOP"))</f>
        <v>Mischer STOP</v>
      </c>
    </row>
    <row r="383" spans="1:17" hidden="1" x14ac:dyDescent="0.25">
      <c r="A383" t="s">
        <v>468</v>
      </c>
      <c r="B383" t="s">
        <v>4</v>
      </c>
      <c r="C383" t="s">
        <v>148</v>
      </c>
      <c r="D383" t="s">
        <v>6</v>
      </c>
      <c r="E383" s="8">
        <v>1</v>
      </c>
      <c r="F383" s="10" t="s">
        <v>227</v>
      </c>
      <c r="G383" s="8" t="s">
        <v>8</v>
      </c>
      <c r="M383" s="8"/>
    </row>
    <row r="384" spans="1:17" x14ac:dyDescent="0.25">
      <c r="A384" t="s">
        <v>467</v>
      </c>
      <c r="B384" t="s">
        <v>1</v>
      </c>
      <c r="C384" s="4" t="s">
        <v>225</v>
      </c>
      <c r="D384" t="s">
        <v>1443</v>
      </c>
      <c r="E384" s="8">
        <f>HEX2DEC(G384)</f>
        <v>1</v>
      </c>
      <c r="F384" s="10" t="str">
        <f>HEX2BIN(G384)</f>
        <v>1</v>
      </c>
      <c r="G384" s="8" t="str">
        <f>MID(C384,7,FIND(":",C384,1)-1)</f>
        <v>01</v>
      </c>
      <c r="M384" s="8"/>
    </row>
    <row r="385" spans="1:17" hidden="1" x14ac:dyDescent="0.25">
      <c r="A385" t="s">
        <v>470</v>
      </c>
      <c r="B385" t="s">
        <v>4</v>
      </c>
      <c r="C385" t="s">
        <v>148</v>
      </c>
      <c r="D385" t="s">
        <v>6</v>
      </c>
      <c r="E385" s="8">
        <v>1</v>
      </c>
      <c r="F385" s="10" t="s">
        <v>106</v>
      </c>
      <c r="G385" s="8" t="s">
        <v>8</v>
      </c>
      <c r="M385" s="8"/>
    </row>
    <row r="386" spans="1:17" x14ac:dyDescent="0.25">
      <c r="A386" t="s">
        <v>469</v>
      </c>
      <c r="B386" t="s">
        <v>1</v>
      </c>
      <c r="C386" s="4" t="s">
        <v>222</v>
      </c>
      <c r="D386" t="s">
        <v>1443</v>
      </c>
      <c r="E386" s="8">
        <f>HEX2DEC(G386)</f>
        <v>3</v>
      </c>
      <c r="F386" s="10" t="str">
        <f>HEX2BIN(G386)</f>
        <v>11</v>
      </c>
      <c r="G386" s="8" t="str">
        <f>MID(C386,7,FIND(":",C386,1)-1)</f>
        <v>03</v>
      </c>
      <c r="M386" s="8"/>
    </row>
    <row r="387" spans="1:17" hidden="1" x14ac:dyDescent="0.25">
      <c r="A387" t="s">
        <v>472</v>
      </c>
      <c r="B387" t="s">
        <v>4</v>
      </c>
      <c r="C387" t="s">
        <v>148</v>
      </c>
      <c r="D387" t="s">
        <v>6</v>
      </c>
      <c r="E387" s="8">
        <v>1</v>
      </c>
      <c r="F387" s="10" t="s">
        <v>149</v>
      </c>
      <c r="G387" s="8" t="s">
        <v>8</v>
      </c>
      <c r="M387" s="8"/>
    </row>
    <row r="388" spans="1:17" x14ac:dyDescent="0.25">
      <c r="A388" t="s">
        <v>471</v>
      </c>
      <c r="B388" t="s">
        <v>1</v>
      </c>
      <c r="C388" s="4" t="s">
        <v>146</v>
      </c>
      <c r="D388" t="s">
        <v>1443</v>
      </c>
      <c r="E388" s="8">
        <f>HEX2DEC(G388)</f>
        <v>5</v>
      </c>
      <c r="F388" s="10" t="str">
        <f>HEX2BIN(G388)</f>
        <v>101</v>
      </c>
      <c r="G388" s="8" t="str">
        <f>MID(C388,7,FIND(":",C388,1)-1)</f>
        <v>05</v>
      </c>
      <c r="M388" s="8"/>
    </row>
    <row r="389" spans="1:17" hidden="1" x14ac:dyDescent="0.25">
      <c r="A389" t="s">
        <v>474</v>
      </c>
      <c r="B389" t="s">
        <v>4</v>
      </c>
      <c r="C389" t="s">
        <v>12</v>
      </c>
      <c r="D389" t="s">
        <v>6</v>
      </c>
      <c r="E389" s="8">
        <v>1</v>
      </c>
      <c r="F389" s="10" t="s">
        <v>13</v>
      </c>
      <c r="G389" s="8" t="s">
        <v>8</v>
      </c>
      <c r="M389" s="8"/>
    </row>
    <row r="390" spans="1:17" x14ac:dyDescent="0.25">
      <c r="A390" s="1" t="s">
        <v>473</v>
      </c>
      <c r="B390" s="1" t="s">
        <v>1</v>
      </c>
      <c r="C390" s="1" t="s">
        <v>10</v>
      </c>
      <c r="D390" s="42" t="s">
        <v>3295</v>
      </c>
      <c r="E390" s="8">
        <f>HEX2DEC(G390)</f>
        <v>172</v>
      </c>
      <c r="F390" s="10" t="str">
        <f>HEX2BIN(G390)</f>
        <v>10101100</v>
      </c>
      <c r="G390" s="8" t="str">
        <f>MID(C390,7,FIND(":",C390,1)-1)</f>
        <v>AC</v>
      </c>
      <c r="H390" s="8" t="str">
        <f>MID(F390,1,FIND("0",F390,1)-1)</f>
        <v>1</v>
      </c>
      <c r="I390" s="8" t="str">
        <f>MID(F390,2,FIND("0",F390,1)-1)</f>
        <v>0</v>
      </c>
      <c r="J390" s="8" t="str">
        <f>MID(F390,3,FIND("0",F390,1)-1)</f>
        <v>1</v>
      </c>
      <c r="K390" s="8" t="str">
        <f>MID(F390,4,FIND("0",F390,1)-1)</f>
        <v>0</v>
      </c>
      <c r="L390" s="8" t="str">
        <f>MID(F390,5,FIND("0",F390,1)-1)</f>
        <v>1</v>
      </c>
      <c r="M390" s="8" t="str">
        <f>MID(F390,6,FIND("0",F390,1)-1)</f>
        <v>1</v>
      </c>
      <c r="N390" s="8" t="str">
        <f>MID(F390,7,FIND("0",F390,1)-1)</f>
        <v>0</v>
      </c>
      <c r="O390" s="8" t="str">
        <f>MID(F390,8,FIND("0",F390,1)-1)</f>
        <v>0</v>
      </c>
      <c r="P390" t="str">
        <f>IF(J390="1",IF(O390="0","Brenner AUS"),"Brenner EIN")</f>
        <v>Brenner AUS</v>
      </c>
      <c r="Q390" t="str">
        <f>IF(L390="1","Mischer AUF",IF(K390="1","Mischer ZU","Mischer STOP"))</f>
        <v>Mischer AUF</v>
      </c>
    </row>
    <row r="391" spans="1:17" hidden="1" x14ac:dyDescent="0.25">
      <c r="A391" t="s">
        <v>476</v>
      </c>
      <c r="B391" t="s">
        <v>4</v>
      </c>
      <c r="C391" t="s">
        <v>12</v>
      </c>
      <c r="D391" t="s">
        <v>6</v>
      </c>
      <c r="E391" s="8">
        <v>1</v>
      </c>
      <c r="F391" s="10" t="s">
        <v>17</v>
      </c>
      <c r="G391" s="8" t="s">
        <v>8</v>
      </c>
      <c r="M391" s="8"/>
    </row>
    <row r="392" spans="1:17" x14ac:dyDescent="0.25">
      <c r="A392" s="1" t="s">
        <v>475</v>
      </c>
      <c r="B392" s="1" t="s">
        <v>1</v>
      </c>
      <c r="C392" s="1" t="s">
        <v>15</v>
      </c>
      <c r="D392" s="42" t="s">
        <v>3295</v>
      </c>
      <c r="E392" s="8">
        <f>HEX2DEC(G392)</f>
        <v>164</v>
      </c>
      <c r="F392" s="10" t="str">
        <f>HEX2BIN(G392)</f>
        <v>10100100</v>
      </c>
      <c r="G392" s="8" t="str">
        <f>MID(C392,7,FIND(":",C392,1)-1)</f>
        <v>A4</v>
      </c>
      <c r="H392" s="8" t="str">
        <f>MID(F392,1,FIND("0",F392,1)-1)</f>
        <v>1</v>
      </c>
      <c r="I392" s="8" t="str">
        <f>MID(F392,2,FIND("0",F392,1)-1)</f>
        <v>0</v>
      </c>
      <c r="J392" s="8" t="str">
        <f>MID(F392,3,FIND("0",F392,1)-1)</f>
        <v>1</v>
      </c>
      <c r="K392" s="8" t="str">
        <f>MID(F392,4,FIND("0",F392,1)-1)</f>
        <v>0</v>
      </c>
      <c r="L392" s="8" t="str">
        <f>MID(F392,5,FIND("0",F392,1)-1)</f>
        <v>0</v>
      </c>
      <c r="M392" s="8" t="str">
        <f>MID(F392,6,FIND("0",F392,1)-1)</f>
        <v>1</v>
      </c>
      <c r="N392" s="8" t="str">
        <f>MID(F392,7,FIND("0",F392,1)-1)</f>
        <v>0</v>
      </c>
      <c r="O392" s="8" t="str">
        <f>MID(F392,8,FIND("0",F392,1)-1)</f>
        <v>0</v>
      </c>
      <c r="P392" t="str">
        <f>IF(J392="1",IF(O392="0","Brenner AUS"),"Brenner EIN")</f>
        <v>Brenner AUS</v>
      </c>
      <c r="Q392" t="str">
        <f>IF(L392="1","Mischer AUF",IF(K392="1","Mischer ZU","Mischer STOP"))</f>
        <v>Mischer STOP</v>
      </c>
    </row>
    <row r="393" spans="1:17" hidden="1" x14ac:dyDescent="0.25">
      <c r="A393" t="s">
        <v>478</v>
      </c>
      <c r="B393" t="s">
        <v>4</v>
      </c>
      <c r="C393" t="s">
        <v>148</v>
      </c>
      <c r="D393" t="s">
        <v>6</v>
      </c>
      <c r="E393" s="8">
        <v>1</v>
      </c>
      <c r="F393" s="10" t="s">
        <v>72</v>
      </c>
      <c r="G393" s="8" t="s">
        <v>8</v>
      </c>
      <c r="M393" s="8"/>
    </row>
    <row r="394" spans="1:17" x14ac:dyDescent="0.25">
      <c r="A394" t="s">
        <v>477</v>
      </c>
      <c r="B394" t="s">
        <v>1</v>
      </c>
      <c r="C394" s="4" t="s">
        <v>157</v>
      </c>
      <c r="D394" t="s">
        <v>1443</v>
      </c>
      <c r="E394" s="8">
        <f>HEX2DEC(G394)</f>
        <v>2</v>
      </c>
      <c r="F394" s="10" t="str">
        <f>HEX2BIN(G394)</f>
        <v>10</v>
      </c>
      <c r="G394" s="8" t="str">
        <f>MID(C394,7,FIND(":",C394,1)-1)</f>
        <v>02</v>
      </c>
      <c r="M394" s="8"/>
    </row>
    <row r="395" spans="1:17" hidden="1" x14ac:dyDescent="0.25">
      <c r="A395" t="s">
        <v>480</v>
      </c>
      <c r="B395" t="s">
        <v>4</v>
      </c>
      <c r="C395" t="s">
        <v>148</v>
      </c>
      <c r="D395" t="s">
        <v>6</v>
      </c>
      <c r="E395" s="8">
        <v>1</v>
      </c>
      <c r="F395" s="10" t="s">
        <v>136</v>
      </c>
      <c r="G395" s="8" t="s">
        <v>8</v>
      </c>
      <c r="M395" s="8"/>
    </row>
    <row r="396" spans="1:17" x14ac:dyDescent="0.25">
      <c r="A396" t="s">
        <v>479</v>
      </c>
      <c r="B396" t="s">
        <v>1</v>
      </c>
      <c r="C396" s="4" t="s">
        <v>418</v>
      </c>
      <c r="D396" t="s">
        <v>1443</v>
      </c>
      <c r="E396" s="8">
        <f>HEX2DEC(G396)</f>
        <v>4</v>
      </c>
      <c r="F396" s="10" t="str">
        <f>HEX2BIN(G396)</f>
        <v>100</v>
      </c>
      <c r="G396" s="8" t="str">
        <f>MID(C396,7,FIND(":",C396,1)-1)</f>
        <v>04</v>
      </c>
      <c r="M396" s="8"/>
    </row>
    <row r="397" spans="1:17" hidden="1" x14ac:dyDescent="0.25">
      <c r="A397" t="s">
        <v>482</v>
      </c>
      <c r="B397" t="s">
        <v>4</v>
      </c>
      <c r="C397" t="s">
        <v>12</v>
      </c>
      <c r="D397" t="s">
        <v>6</v>
      </c>
      <c r="E397" s="8">
        <v>1</v>
      </c>
      <c r="F397" s="10" t="s">
        <v>13</v>
      </c>
      <c r="G397" s="8" t="s">
        <v>8</v>
      </c>
      <c r="M397" s="8"/>
    </row>
    <row r="398" spans="1:17" x14ac:dyDescent="0.25">
      <c r="A398" s="1" t="s">
        <v>481</v>
      </c>
      <c r="B398" s="1" t="s">
        <v>1</v>
      </c>
      <c r="C398" s="1" t="s">
        <v>10</v>
      </c>
      <c r="D398" s="42" t="s">
        <v>3295</v>
      </c>
      <c r="E398" s="8">
        <f>HEX2DEC(G398)</f>
        <v>172</v>
      </c>
      <c r="F398" s="10" t="str">
        <f>HEX2BIN(G398)</f>
        <v>10101100</v>
      </c>
      <c r="G398" s="8" t="str">
        <f>MID(C398,7,FIND(":",C398,1)-1)</f>
        <v>AC</v>
      </c>
      <c r="H398" s="8" t="str">
        <f>MID(F398,1,FIND("0",F398,1)-1)</f>
        <v>1</v>
      </c>
      <c r="I398" s="8" t="str">
        <f>MID(F398,2,FIND("0",F398,1)-1)</f>
        <v>0</v>
      </c>
      <c r="J398" s="8" t="str">
        <f>MID(F398,3,FIND("0",F398,1)-1)</f>
        <v>1</v>
      </c>
      <c r="K398" s="8" t="str">
        <f>MID(F398,4,FIND("0",F398,1)-1)</f>
        <v>0</v>
      </c>
      <c r="L398" s="8" t="str">
        <f>MID(F398,5,FIND("0",F398,1)-1)</f>
        <v>1</v>
      </c>
      <c r="M398" s="8" t="str">
        <f>MID(F398,6,FIND("0",F398,1)-1)</f>
        <v>1</v>
      </c>
      <c r="N398" s="8" t="str">
        <f>MID(F398,7,FIND("0",F398,1)-1)</f>
        <v>0</v>
      </c>
      <c r="O398" s="8" t="str">
        <f>MID(F398,8,FIND("0",F398,1)-1)</f>
        <v>0</v>
      </c>
      <c r="P398" t="str">
        <f>IF(J398="1",IF(O398="0","Brenner AUS"),"Brenner EIN")</f>
        <v>Brenner AUS</v>
      </c>
      <c r="Q398" t="str">
        <f>IF(L398="1","Mischer AUF",IF(K398="1","Mischer ZU","Mischer STOP"))</f>
        <v>Mischer AUF</v>
      </c>
    </row>
    <row r="399" spans="1:17" hidden="1" x14ac:dyDescent="0.25">
      <c r="A399" t="s">
        <v>484</v>
      </c>
      <c r="B399" t="s">
        <v>4</v>
      </c>
      <c r="C399" t="s">
        <v>12</v>
      </c>
      <c r="D399" t="s">
        <v>6</v>
      </c>
      <c r="E399" s="8">
        <v>1</v>
      </c>
      <c r="F399" s="10" t="s">
        <v>17</v>
      </c>
      <c r="G399" s="8" t="s">
        <v>8</v>
      </c>
      <c r="M399" s="8"/>
    </row>
    <row r="400" spans="1:17" x14ac:dyDescent="0.25">
      <c r="A400" s="1" t="s">
        <v>483</v>
      </c>
      <c r="B400" s="1" t="s">
        <v>1</v>
      </c>
      <c r="C400" s="1" t="s">
        <v>15</v>
      </c>
      <c r="D400" s="42" t="s">
        <v>3295</v>
      </c>
      <c r="E400" s="8">
        <f>HEX2DEC(G400)</f>
        <v>164</v>
      </c>
      <c r="F400" s="10" t="str">
        <f>HEX2BIN(G400)</f>
        <v>10100100</v>
      </c>
      <c r="G400" s="8" t="str">
        <f>MID(C400,7,FIND(":",C400,1)-1)</f>
        <v>A4</v>
      </c>
      <c r="H400" s="8" t="str">
        <f>MID(F400,1,FIND("0",F400,1)-1)</f>
        <v>1</v>
      </c>
      <c r="I400" s="8" t="str">
        <f>MID(F400,2,FIND("0",F400,1)-1)</f>
        <v>0</v>
      </c>
      <c r="J400" s="8" t="str">
        <f>MID(F400,3,FIND("0",F400,1)-1)</f>
        <v>1</v>
      </c>
      <c r="K400" s="8" t="str">
        <f>MID(F400,4,FIND("0",F400,1)-1)</f>
        <v>0</v>
      </c>
      <c r="L400" s="8" t="str">
        <f>MID(F400,5,FIND("0",F400,1)-1)</f>
        <v>0</v>
      </c>
      <c r="M400" s="8" t="str">
        <f>MID(F400,6,FIND("0",F400,1)-1)</f>
        <v>1</v>
      </c>
      <c r="N400" s="8" t="str">
        <f>MID(F400,7,FIND("0",F400,1)-1)</f>
        <v>0</v>
      </c>
      <c r="O400" s="8" t="str">
        <f>MID(F400,8,FIND("0",F400,1)-1)</f>
        <v>0</v>
      </c>
      <c r="P400" t="str">
        <f>IF(J400="1",IF(O400="0","Brenner AUS"),"Brenner EIN")</f>
        <v>Brenner AUS</v>
      </c>
      <c r="Q400" t="str">
        <f>IF(L400="1","Mischer AUF",IF(K400="1","Mischer ZU","Mischer STOP"))</f>
        <v>Mischer STOP</v>
      </c>
    </row>
    <row r="401" spans="1:17" hidden="1" x14ac:dyDescent="0.25">
      <c r="A401" t="s">
        <v>486</v>
      </c>
      <c r="B401" t="s">
        <v>4</v>
      </c>
      <c r="C401" t="s">
        <v>148</v>
      </c>
      <c r="D401" t="s">
        <v>6</v>
      </c>
      <c r="E401" s="8">
        <v>1</v>
      </c>
      <c r="F401" s="10" t="s">
        <v>72</v>
      </c>
      <c r="G401" s="8" t="s">
        <v>8</v>
      </c>
      <c r="M401" s="8"/>
    </row>
    <row r="402" spans="1:17" x14ac:dyDescent="0.25">
      <c r="A402" t="s">
        <v>485</v>
      </c>
      <c r="B402" t="s">
        <v>1</v>
      </c>
      <c r="C402" s="4" t="s">
        <v>157</v>
      </c>
      <c r="D402" t="s">
        <v>1443</v>
      </c>
      <c r="E402" s="8">
        <f>HEX2DEC(G402)</f>
        <v>2</v>
      </c>
      <c r="F402" s="10" t="str">
        <f>HEX2BIN(G402)</f>
        <v>10</v>
      </c>
      <c r="G402" s="8" t="str">
        <f>MID(C402,7,FIND(":",C402,1)-1)</f>
        <v>02</v>
      </c>
      <c r="M402" s="8"/>
    </row>
    <row r="403" spans="1:17" hidden="1" x14ac:dyDescent="0.25">
      <c r="A403" t="s">
        <v>488</v>
      </c>
      <c r="B403" t="s">
        <v>4</v>
      </c>
      <c r="C403" t="s">
        <v>148</v>
      </c>
      <c r="D403" t="s">
        <v>6</v>
      </c>
      <c r="E403" s="8">
        <v>1</v>
      </c>
      <c r="F403" s="10" t="s">
        <v>136</v>
      </c>
      <c r="G403" s="8" t="s">
        <v>8</v>
      </c>
      <c r="M403" s="8"/>
    </row>
    <row r="404" spans="1:17" x14ac:dyDescent="0.25">
      <c r="A404" t="s">
        <v>487</v>
      </c>
      <c r="B404" t="s">
        <v>1</v>
      </c>
      <c r="C404" s="4" t="s">
        <v>418</v>
      </c>
      <c r="D404" t="s">
        <v>1443</v>
      </c>
      <c r="E404" s="8">
        <f>HEX2DEC(G404)</f>
        <v>4</v>
      </c>
      <c r="F404" s="10" t="str">
        <f>HEX2BIN(G404)</f>
        <v>100</v>
      </c>
      <c r="G404" s="8" t="str">
        <f>MID(C404,7,FIND(":",C404,1)-1)</f>
        <v>04</v>
      </c>
      <c r="M404" s="8"/>
    </row>
    <row r="405" spans="1:17" hidden="1" x14ac:dyDescent="0.25">
      <c r="A405" t="s">
        <v>490</v>
      </c>
      <c r="B405" t="s">
        <v>4</v>
      </c>
      <c r="C405" t="s">
        <v>12</v>
      </c>
      <c r="D405" t="s">
        <v>6</v>
      </c>
      <c r="E405" s="8">
        <v>1</v>
      </c>
      <c r="F405" s="10" t="s">
        <v>13</v>
      </c>
      <c r="G405" s="8" t="s">
        <v>8</v>
      </c>
      <c r="M405" s="8"/>
    </row>
    <row r="406" spans="1:17" x14ac:dyDescent="0.25">
      <c r="A406" s="1" t="s">
        <v>489</v>
      </c>
      <c r="B406" s="1" t="s">
        <v>1</v>
      </c>
      <c r="C406" s="1" t="s">
        <v>10</v>
      </c>
      <c r="D406" s="42" t="s">
        <v>3295</v>
      </c>
      <c r="E406" s="8">
        <f>HEX2DEC(G406)</f>
        <v>172</v>
      </c>
      <c r="F406" s="10" t="str">
        <f>HEX2BIN(G406)</f>
        <v>10101100</v>
      </c>
      <c r="G406" s="8" t="str">
        <f>MID(C406,7,FIND(":",C406,1)-1)</f>
        <v>AC</v>
      </c>
      <c r="H406" s="8" t="str">
        <f>MID(F406,1,FIND("0",F406,1)-1)</f>
        <v>1</v>
      </c>
      <c r="I406" s="8" t="str">
        <f>MID(F406,2,FIND("0",F406,1)-1)</f>
        <v>0</v>
      </c>
      <c r="J406" s="8" t="str">
        <f>MID(F406,3,FIND("0",F406,1)-1)</f>
        <v>1</v>
      </c>
      <c r="K406" s="8" t="str">
        <f>MID(F406,4,FIND("0",F406,1)-1)</f>
        <v>0</v>
      </c>
      <c r="L406" s="8" t="str">
        <f>MID(F406,5,FIND("0",F406,1)-1)</f>
        <v>1</v>
      </c>
      <c r="M406" s="8" t="str">
        <f>MID(F406,6,FIND("0",F406,1)-1)</f>
        <v>1</v>
      </c>
      <c r="N406" s="8" t="str">
        <f>MID(F406,7,FIND("0",F406,1)-1)</f>
        <v>0</v>
      </c>
      <c r="O406" s="8" t="str">
        <f>MID(F406,8,FIND("0",F406,1)-1)</f>
        <v>0</v>
      </c>
      <c r="P406" t="str">
        <f>IF(J406="1",IF(O406="0","Brenner AUS"),"Brenner EIN")</f>
        <v>Brenner AUS</v>
      </c>
      <c r="Q406" t="str">
        <f>IF(L406="1","Mischer AUF",IF(K406="1","Mischer ZU","Mischer STOP"))</f>
        <v>Mischer AUF</v>
      </c>
    </row>
    <row r="407" spans="1:17" hidden="1" x14ac:dyDescent="0.25">
      <c r="A407" t="s">
        <v>492</v>
      </c>
      <c r="B407" t="s">
        <v>4</v>
      </c>
      <c r="C407" t="s">
        <v>12</v>
      </c>
      <c r="D407" t="s">
        <v>6</v>
      </c>
      <c r="E407" s="8">
        <v>1</v>
      </c>
      <c r="F407" s="10" t="s">
        <v>17</v>
      </c>
      <c r="G407" s="8" t="s">
        <v>8</v>
      </c>
      <c r="M407" s="8"/>
    </row>
    <row r="408" spans="1:17" x14ac:dyDescent="0.25">
      <c r="A408" s="1" t="s">
        <v>491</v>
      </c>
      <c r="B408" s="1" t="s">
        <v>1</v>
      </c>
      <c r="C408" s="1" t="s">
        <v>15</v>
      </c>
      <c r="D408" s="42" t="s">
        <v>3295</v>
      </c>
      <c r="E408" s="8">
        <f>HEX2DEC(G408)</f>
        <v>164</v>
      </c>
      <c r="F408" s="10" t="str">
        <f>HEX2BIN(G408)</f>
        <v>10100100</v>
      </c>
      <c r="G408" s="8" t="str">
        <f>MID(C408,7,FIND(":",C408,1)-1)</f>
        <v>A4</v>
      </c>
      <c r="H408" s="8" t="str">
        <f>MID(F408,1,FIND("0",F408,1)-1)</f>
        <v>1</v>
      </c>
      <c r="I408" s="8" t="str">
        <f>MID(F408,2,FIND("0",F408,1)-1)</f>
        <v>0</v>
      </c>
      <c r="J408" s="8" t="str">
        <f>MID(F408,3,FIND("0",F408,1)-1)</f>
        <v>1</v>
      </c>
      <c r="K408" s="8" t="str">
        <f>MID(F408,4,FIND("0",F408,1)-1)</f>
        <v>0</v>
      </c>
      <c r="L408" s="8" t="str">
        <f>MID(F408,5,FIND("0",F408,1)-1)</f>
        <v>0</v>
      </c>
      <c r="M408" s="8" t="str">
        <f>MID(F408,6,FIND("0",F408,1)-1)</f>
        <v>1</v>
      </c>
      <c r="N408" s="8" t="str">
        <f>MID(F408,7,FIND("0",F408,1)-1)</f>
        <v>0</v>
      </c>
      <c r="O408" s="8" t="str">
        <f>MID(F408,8,FIND("0",F408,1)-1)</f>
        <v>0</v>
      </c>
      <c r="P408" t="str">
        <f>IF(J408="1",IF(O408="0","Brenner AUS"),"Brenner EIN")</f>
        <v>Brenner AUS</v>
      </c>
      <c r="Q408" t="str">
        <f>IF(L408="1","Mischer AUF",IF(K408="1","Mischer ZU","Mischer STOP"))</f>
        <v>Mischer STOP</v>
      </c>
    </row>
    <row r="409" spans="1:17" x14ac:dyDescent="0.25">
      <c r="A409" t="s">
        <v>493</v>
      </c>
      <c r="B409" t="s">
        <v>1</v>
      </c>
      <c r="C409" s="4" t="s">
        <v>157</v>
      </c>
      <c r="D409" t="s">
        <v>1443</v>
      </c>
      <c r="E409" s="8">
        <f>HEX2DEC(G409)</f>
        <v>2</v>
      </c>
      <c r="F409" s="10" t="str">
        <f>HEX2BIN(G409)</f>
        <v>10</v>
      </c>
      <c r="G409" s="8" t="str">
        <f>MID(C409,7,FIND(":",C409,1)-1)</f>
        <v>02</v>
      </c>
      <c r="M409" s="8"/>
    </row>
    <row r="410" spans="1:17" hidden="1" x14ac:dyDescent="0.25">
      <c r="A410" t="s">
        <v>495</v>
      </c>
      <c r="B410" t="s">
        <v>4</v>
      </c>
      <c r="C410" t="s">
        <v>148</v>
      </c>
      <c r="D410" t="s">
        <v>6</v>
      </c>
      <c r="E410" s="8">
        <v>1</v>
      </c>
      <c r="F410" s="10" t="s">
        <v>136</v>
      </c>
      <c r="G410" s="8" t="s">
        <v>8</v>
      </c>
      <c r="M410" s="8"/>
    </row>
    <row r="411" spans="1:17" x14ac:dyDescent="0.25">
      <c r="A411" t="s">
        <v>494</v>
      </c>
      <c r="B411" t="s">
        <v>1</v>
      </c>
      <c r="C411" s="4" t="s">
        <v>418</v>
      </c>
      <c r="D411" t="s">
        <v>1443</v>
      </c>
      <c r="E411" s="8">
        <f>HEX2DEC(G411)</f>
        <v>4</v>
      </c>
      <c r="F411" s="10" t="str">
        <f>HEX2BIN(G411)</f>
        <v>100</v>
      </c>
      <c r="G411" s="8" t="str">
        <f>MID(C411,7,FIND(":",C411,1)-1)</f>
        <v>04</v>
      </c>
      <c r="M411" s="8"/>
    </row>
    <row r="412" spans="1:17" hidden="1" x14ac:dyDescent="0.25">
      <c r="A412" t="s">
        <v>498</v>
      </c>
      <c r="B412" t="s">
        <v>4</v>
      </c>
      <c r="C412" t="s">
        <v>148</v>
      </c>
      <c r="D412" t="s">
        <v>6</v>
      </c>
      <c r="E412" s="8">
        <v>1</v>
      </c>
      <c r="F412" s="10" t="s">
        <v>136</v>
      </c>
      <c r="G412" s="8" t="s">
        <v>8</v>
      </c>
      <c r="M412" s="8"/>
    </row>
    <row r="413" spans="1:17" x14ac:dyDescent="0.25">
      <c r="A413" t="s">
        <v>497</v>
      </c>
      <c r="B413" t="s">
        <v>1</v>
      </c>
      <c r="C413" s="4" t="s">
        <v>418</v>
      </c>
      <c r="D413" t="s">
        <v>1443</v>
      </c>
      <c r="E413" s="8">
        <f>HEX2DEC(G413)</f>
        <v>4</v>
      </c>
      <c r="F413" s="10" t="str">
        <f>HEX2BIN(G413)</f>
        <v>100</v>
      </c>
      <c r="G413" s="8" t="str">
        <f>MID(C413,7,FIND(":",C413,1)-1)</f>
        <v>04</v>
      </c>
      <c r="M413" s="8"/>
    </row>
    <row r="414" spans="1:17" hidden="1" x14ac:dyDescent="0.25">
      <c r="A414" t="s">
        <v>500</v>
      </c>
      <c r="B414" t="s">
        <v>4</v>
      </c>
      <c r="C414" t="s">
        <v>12</v>
      </c>
      <c r="D414" t="s">
        <v>6</v>
      </c>
      <c r="E414" s="8">
        <v>1</v>
      </c>
      <c r="F414" s="10" t="s">
        <v>13</v>
      </c>
      <c r="G414" s="8" t="s">
        <v>8</v>
      </c>
      <c r="M414" s="8"/>
    </row>
    <row r="415" spans="1:17" x14ac:dyDescent="0.25">
      <c r="A415" s="1" t="s">
        <v>499</v>
      </c>
      <c r="B415" s="1" t="s">
        <v>1</v>
      </c>
      <c r="C415" s="1" t="s">
        <v>10</v>
      </c>
      <c r="D415" s="42" t="s">
        <v>3295</v>
      </c>
      <c r="E415" s="8">
        <f>HEX2DEC(G415)</f>
        <v>172</v>
      </c>
      <c r="F415" s="10" t="str">
        <f>HEX2BIN(G415)</f>
        <v>10101100</v>
      </c>
      <c r="G415" s="8" t="str">
        <f>MID(C415,7,FIND(":",C415,1)-1)</f>
        <v>AC</v>
      </c>
      <c r="H415" s="8" t="str">
        <f>MID(F415,1,FIND("0",F415,1)-1)</f>
        <v>1</v>
      </c>
      <c r="I415" s="8" t="str">
        <f>MID(F415,2,FIND("0",F415,1)-1)</f>
        <v>0</v>
      </c>
      <c r="J415" s="8" t="str">
        <f>MID(F415,3,FIND("0",F415,1)-1)</f>
        <v>1</v>
      </c>
      <c r="K415" s="8" t="str">
        <f>MID(F415,4,FIND("0",F415,1)-1)</f>
        <v>0</v>
      </c>
      <c r="L415" s="8" t="str">
        <f>MID(F415,5,FIND("0",F415,1)-1)</f>
        <v>1</v>
      </c>
      <c r="M415" s="8" t="str">
        <f>MID(F415,6,FIND("0",F415,1)-1)</f>
        <v>1</v>
      </c>
      <c r="N415" s="8" t="str">
        <f>MID(F415,7,FIND("0",F415,1)-1)</f>
        <v>0</v>
      </c>
      <c r="O415" s="8" t="str">
        <f>MID(F415,8,FIND("0",F415,1)-1)</f>
        <v>0</v>
      </c>
      <c r="P415" t="str">
        <f>IF(J415="1",IF(O415="0","Brenner AUS"),"Brenner EIN")</f>
        <v>Brenner AUS</v>
      </c>
      <c r="Q415" t="str">
        <f>IF(L415="1","Mischer AUF",IF(K415="1","Mischer ZU","Mischer STOP"))</f>
        <v>Mischer AUF</v>
      </c>
    </row>
    <row r="416" spans="1:17" hidden="1" x14ac:dyDescent="0.25">
      <c r="A416" t="s">
        <v>502</v>
      </c>
      <c r="B416" t="s">
        <v>4</v>
      </c>
      <c r="C416" t="s">
        <v>12</v>
      </c>
      <c r="D416" t="s">
        <v>6</v>
      </c>
      <c r="E416" s="8">
        <v>1</v>
      </c>
      <c r="F416" s="10" t="s">
        <v>17</v>
      </c>
      <c r="G416" s="8" t="s">
        <v>8</v>
      </c>
      <c r="M416" s="8"/>
    </row>
    <row r="417" spans="1:17" x14ac:dyDescent="0.25">
      <c r="A417" s="1" t="s">
        <v>501</v>
      </c>
      <c r="B417" s="1" t="s">
        <v>1</v>
      </c>
      <c r="C417" s="1" t="s">
        <v>15</v>
      </c>
      <c r="D417" s="42" t="s">
        <v>3295</v>
      </c>
      <c r="E417" s="8">
        <f>HEX2DEC(G417)</f>
        <v>164</v>
      </c>
      <c r="F417" s="10" t="str">
        <f>HEX2BIN(G417)</f>
        <v>10100100</v>
      </c>
      <c r="G417" s="8" t="str">
        <f>MID(C417,7,FIND(":",C417,1)-1)</f>
        <v>A4</v>
      </c>
      <c r="H417" s="8" t="str">
        <f>MID(F417,1,FIND("0",F417,1)-1)</f>
        <v>1</v>
      </c>
      <c r="I417" s="8" t="str">
        <f>MID(F417,2,FIND("0",F417,1)-1)</f>
        <v>0</v>
      </c>
      <c r="J417" s="8" t="str">
        <f>MID(F417,3,FIND("0",F417,1)-1)</f>
        <v>1</v>
      </c>
      <c r="K417" s="8" t="str">
        <f>MID(F417,4,FIND("0",F417,1)-1)</f>
        <v>0</v>
      </c>
      <c r="L417" s="8" t="str">
        <f>MID(F417,5,FIND("0",F417,1)-1)</f>
        <v>0</v>
      </c>
      <c r="M417" s="8" t="str">
        <f>MID(F417,6,FIND("0",F417,1)-1)</f>
        <v>1</v>
      </c>
      <c r="N417" s="8" t="str">
        <f>MID(F417,7,FIND("0",F417,1)-1)</f>
        <v>0</v>
      </c>
      <c r="O417" s="8" t="str">
        <f>MID(F417,8,FIND("0",F417,1)-1)</f>
        <v>0</v>
      </c>
      <c r="P417" t="str">
        <f>IF(J417="1",IF(O417="0","Brenner AUS"),"Brenner EIN")</f>
        <v>Brenner AUS</v>
      </c>
      <c r="Q417" t="str">
        <f>IF(L417="1","Mischer AUF",IF(K417="1","Mischer ZU","Mischer STOP"))</f>
        <v>Mischer STOP</v>
      </c>
    </row>
    <row r="418" spans="1:17" hidden="1" x14ac:dyDescent="0.25">
      <c r="A418" t="s">
        <v>504</v>
      </c>
      <c r="B418" t="s">
        <v>4</v>
      </c>
      <c r="C418" t="s">
        <v>148</v>
      </c>
      <c r="D418" t="s">
        <v>6</v>
      </c>
      <c r="E418" s="8">
        <v>1</v>
      </c>
      <c r="F418" s="10" t="s">
        <v>72</v>
      </c>
      <c r="G418" s="8" t="s">
        <v>8</v>
      </c>
      <c r="M418" s="8"/>
    </row>
    <row r="419" spans="1:17" x14ac:dyDescent="0.25">
      <c r="A419" t="s">
        <v>503</v>
      </c>
      <c r="B419" t="s">
        <v>1</v>
      </c>
      <c r="C419" s="4" t="s">
        <v>157</v>
      </c>
      <c r="D419" t="s">
        <v>1443</v>
      </c>
      <c r="E419" s="8">
        <f>HEX2DEC(G419)</f>
        <v>2</v>
      </c>
      <c r="F419" s="10" t="str">
        <f>HEX2BIN(G419)</f>
        <v>10</v>
      </c>
      <c r="G419" s="8" t="str">
        <f>MID(C419,7,FIND(":",C419,1)-1)</f>
        <v>02</v>
      </c>
      <c r="M419" s="8"/>
    </row>
    <row r="420" spans="1:17" hidden="1" x14ac:dyDescent="0.25">
      <c r="A420" t="s">
        <v>506</v>
      </c>
      <c r="B420" t="s">
        <v>4</v>
      </c>
      <c r="C420" t="s">
        <v>148</v>
      </c>
      <c r="D420" t="s">
        <v>6</v>
      </c>
      <c r="E420" s="8">
        <v>1</v>
      </c>
      <c r="F420" s="10" t="s">
        <v>136</v>
      </c>
      <c r="G420" s="8" t="s">
        <v>8</v>
      </c>
      <c r="M420" s="8"/>
    </row>
    <row r="421" spans="1:17" x14ac:dyDescent="0.25">
      <c r="A421" t="s">
        <v>505</v>
      </c>
      <c r="B421" t="s">
        <v>1</v>
      </c>
      <c r="C421" s="4" t="s">
        <v>418</v>
      </c>
      <c r="D421" t="s">
        <v>1443</v>
      </c>
      <c r="E421" s="8">
        <f>HEX2DEC(G421)</f>
        <v>4</v>
      </c>
      <c r="F421" s="10" t="str">
        <f>HEX2BIN(G421)</f>
        <v>100</v>
      </c>
      <c r="G421" s="8" t="str">
        <f>MID(C421,7,FIND(":",C421,1)-1)</f>
        <v>04</v>
      </c>
      <c r="M421" s="8"/>
    </row>
    <row r="422" spans="1:17" hidden="1" x14ac:dyDescent="0.25">
      <c r="A422" t="s">
        <v>508</v>
      </c>
      <c r="B422" t="s">
        <v>4</v>
      </c>
      <c r="C422" t="s">
        <v>12</v>
      </c>
      <c r="D422" t="s">
        <v>6</v>
      </c>
      <c r="E422" s="8">
        <v>1</v>
      </c>
      <c r="F422" s="10" t="s">
        <v>13</v>
      </c>
      <c r="G422" s="8" t="s">
        <v>8</v>
      </c>
      <c r="M422" s="8"/>
    </row>
    <row r="423" spans="1:17" x14ac:dyDescent="0.25">
      <c r="A423" s="1" t="s">
        <v>507</v>
      </c>
      <c r="B423" s="1" t="s">
        <v>1</v>
      </c>
      <c r="C423" s="1" t="s">
        <v>10</v>
      </c>
      <c r="D423" s="42" t="s">
        <v>3295</v>
      </c>
      <c r="E423" s="8">
        <f>HEX2DEC(G423)</f>
        <v>172</v>
      </c>
      <c r="F423" s="10" t="str">
        <f>HEX2BIN(G423)</f>
        <v>10101100</v>
      </c>
      <c r="G423" s="8" t="str">
        <f>MID(C423,7,FIND(":",C423,1)-1)</f>
        <v>AC</v>
      </c>
      <c r="H423" s="8" t="str">
        <f>MID(F423,1,FIND("0",F423,1)-1)</f>
        <v>1</v>
      </c>
      <c r="I423" s="8" t="str">
        <f>MID(F423,2,FIND("0",F423,1)-1)</f>
        <v>0</v>
      </c>
      <c r="J423" s="8" t="str">
        <f>MID(F423,3,FIND("0",F423,1)-1)</f>
        <v>1</v>
      </c>
      <c r="K423" s="8" t="str">
        <f>MID(F423,4,FIND("0",F423,1)-1)</f>
        <v>0</v>
      </c>
      <c r="L423" s="8" t="str">
        <f>MID(F423,5,FIND("0",F423,1)-1)</f>
        <v>1</v>
      </c>
      <c r="M423" s="8" t="str">
        <f>MID(F423,6,FIND("0",F423,1)-1)</f>
        <v>1</v>
      </c>
      <c r="N423" s="8" t="str">
        <f>MID(F423,7,FIND("0",F423,1)-1)</f>
        <v>0</v>
      </c>
      <c r="O423" s="8" t="str">
        <f>MID(F423,8,FIND("0",F423,1)-1)</f>
        <v>0</v>
      </c>
      <c r="P423" t="str">
        <f>IF(J423="1",IF(O423="0","Brenner AUS"),"Brenner EIN")</f>
        <v>Brenner AUS</v>
      </c>
      <c r="Q423" t="str">
        <f>IF(L423="1","Mischer AUF",IF(K423="1","Mischer ZU","Mischer STOP"))</f>
        <v>Mischer AUF</v>
      </c>
    </row>
    <row r="424" spans="1:17" hidden="1" x14ac:dyDescent="0.25">
      <c r="A424" t="s">
        <v>510</v>
      </c>
      <c r="B424" t="s">
        <v>4</v>
      </c>
      <c r="C424" t="s">
        <v>12</v>
      </c>
      <c r="D424" t="s">
        <v>6</v>
      </c>
      <c r="E424" s="8">
        <v>1</v>
      </c>
      <c r="F424" s="10" t="s">
        <v>17</v>
      </c>
      <c r="G424" s="8" t="s">
        <v>8</v>
      </c>
      <c r="M424" s="8"/>
    </row>
    <row r="425" spans="1:17" x14ac:dyDescent="0.25">
      <c r="A425" s="1" t="s">
        <v>509</v>
      </c>
      <c r="B425" s="1" t="s">
        <v>1</v>
      </c>
      <c r="C425" s="1" t="s">
        <v>15</v>
      </c>
      <c r="D425" s="42" t="s">
        <v>3295</v>
      </c>
      <c r="E425" s="8">
        <f>HEX2DEC(G425)</f>
        <v>164</v>
      </c>
      <c r="F425" s="10" t="str">
        <f>HEX2BIN(G425)</f>
        <v>10100100</v>
      </c>
      <c r="G425" s="8" t="str">
        <f>MID(C425,7,FIND(":",C425,1)-1)</f>
        <v>A4</v>
      </c>
      <c r="H425" s="8" t="str">
        <f>MID(F425,1,FIND("0",F425,1)-1)</f>
        <v>1</v>
      </c>
      <c r="I425" s="8" t="str">
        <f>MID(F425,2,FIND("0",F425,1)-1)</f>
        <v>0</v>
      </c>
      <c r="J425" s="8" t="str">
        <f>MID(F425,3,FIND("0",F425,1)-1)</f>
        <v>1</v>
      </c>
      <c r="K425" s="8" t="str">
        <f>MID(F425,4,FIND("0",F425,1)-1)</f>
        <v>0</v>
      </c>
      <c r="L425" s="8" t="str">
        <f>MID(F425,5,FIND("0",F425,1)-1)</f>
        <v>0</v>
      </c>
      <c r="M425" s="8" t="str">
        <f>MID(F425,6,FIND("0",F425,1)-1)</f>
        <v>1</v>
      </c>
      <c r="N425" s="8" t="str">
        <f>MID(F425,7,FIND("0",F425,1)-1)</f>
        <v>0</v>
      </c>
      <c r="O425" s="8" t="str">
        <f>MID(F425,8,FIND("0",F425,1)-1)</f>
        <v>0</v>
      </c>
      <c r="P425" t="str">
        <f>IF(J425="1",IF(O425="0","Brenner AUS"),"Brenner EIN")</f>
        <v>Brenner AUS</v>
      </c>
      <c r="Q425" t="str">
        <f>IF(L425="1","Mischer AUF",IF(K425="1","Mischer ZU","Mischer STOP"))</f>
        <v>Mischer STOP</v>
      </c>
    </row>
    <row r="426" spans="1:17" hidden="1" x14ac:dyDescent="0.25">
      <c r="A426" t="s">
        <v>512</v>
      </c>
      <c r="B426" t="s">
        <v>4</v>
      </c>
      <c r="C426" t="s">
        <v>148</v>
      </c>
      <c r="D426" t="s">
        <v>6</v>
      </c>
      <c r="E426" s="8">
        <v>1</v>
      </c>
      <c r="F426" s="10" t="s">
        <v>72</v>
      </c>
      <c r="G426" s="8" t="s">
        <v>8</v>
      </c>
      <c r="M426" s="8"/>
    </row>
    <row r="427" spans="1:17" x14ac:dyDescent="0.25">
      <c r="A427" t="s">
        <v>511</v>
      </c>
      <c r="B427" t="s">
        <v>1</v>
      </c>
      <c r="C427" s="4" t="s">
        <v>157</v>
      </c>
      <c r="D427" t="s">
        <v>1443</v>
      </c>
      <c r="E427" s="8">
        <f>HEX2DEC(G427)</f>
        <v>2</v>
      </c>
      <c r="F427" s="10" t="str">
        <f>HEX2BIN(G427)</f>
        <v>10</v>
      </c>
      <c r="G427" s="8" t="str">
        <f>MID(C427,7,FIND(":",C427,1)-1)</f>
        <v>02</v>
      </c>
      <c r="M427" s="8"/>
    </row>
    <row r="428" spans="1:17" hidden="1" x14ac:dyDescent="0.25">
      <c r="A428" t="s">
        <v>514</v>
      </c>
      <c r="B428" t="s">
        <v>4</v>
      </c>
      <c r="C428" t="s">
        <v>148</v>
      </c>
      <c r="D428" t="s">
        <v>6</v>
      </c>
      <c r="E428" s="8">
        <v>1</v>
      </c>
      <c r="F428" s="10" t="s">
        <v>136</v>
      </c>
      <c r="G428" s="8" t="s">
        <v>8</v>
      </c>
      <c r="M428" s="8"/>
    </row>
    <row r="429" spans="1:17" x14ac:dyDescent="0.25">
      <c r="A429" t="s">
        <v>513</v>
      </c>
      <c r="B429" t="s">
        <v>1</v>
      </c>
      <c r="C429" s="4" t="s">
        <v>418</v>
      </c>
      <c r="D429" t="s">
        <v>1443</v>
      </c>
      <c r="E429" s="8">
        <f>HEX2DEC(G429)</f>
        <v>4</v>
      </c>
      <c r="F429" s="10" t="str">
        <f>HEX2BIN(G429)</f>
        <v>100</v>
      </c>
      <c r="G429" s="8" t="str">
        <f>MID(C429,7,FIND(":",C429,1)-1)</f>
        <v>04</v>
      </c>
      <c r="M429" s="8"/>
    </row>
    <row r="430" spans="1:17" hidden="1" x14ac:dyDescent="0.25">
      <c r="A430" t="s">
        <v>516</v>
      </c>
      <c r="B430" t="s">
        <v>4</v>
      </c>
      <c r="C430" t="s">
        <v>12</v>
      </c>
      <c r="D430" t="s">
        <v>6</v>
      </c>
      <c r="E430" s="8">
        <v>1</v>
      </c>
      <c r="F430" s="10" t="s">
        <v>13</v>
      </c>
      <c r="G430" s="8" t="s">
        <v>8</v>
      </c>
      <c r="M430" s="8"/>
    </row>
    <row r="431" spans="1:17" x14ac:dyDescent="0.25">
      <c r="A431" s="1" t="s">
        <v>515</v>
      </c>
      <c r="B431" s="1" t="s">
        <v>1</v>
      </c>
      <c r="C431" s="1" t="s">
        <v>10</v>
      </c>
      <c r="D431" s="42" t="s">
        <v>3295</v>
      </c>
      <c r="E431" s="8">
        <f>HEX2DEC(G431)</f>
        <v>172</v>
      </c>
      <c r="F431" s="10" t="str">
        <f>HEX2BIN(G431)</f>
        <v>10101100</v>
      </c>
      <c r="G431" s="8" t="str">
        <f>MID(C431,7,FIND(":",C431,1)-1)</f>
        <v>AC</v>
      </c>
      <c r="H431" s="8" t="str">
        <f>MID(F431,1,FIND("0",F431,1)-1)</f>
        <v>1</v>
      </c>
      <c r="I431" s="8" t="str">
        <f>MID(F431,2,FIND("0",F431,1)-1)</f>
        <v>0</v>
      </c>
      <c r="J431" s="8" t="str">
        <f>MID(F431,3,FIND("0",F431,1)-1)</f>
        <v>1</v>
      </c>
      <c r="K431" s="8" t="str">
        <f>MID(F431,4,FIND("0",F431,1)-1)</f>
        <v>0</v>
      </c>
      <c r="L431" s="8" t="str">
        <f>MID(F431,5,FIND("0",F431,1)-1)</f>
        <v>1</v>
      </c>
      <c r="M431" s="8" t="str">
        <f>MID(F431,6,FIND("0",F431,1)-1)</f>
        <v>1</v>
      </c>
      <c r="N431" s="8" t="str">
        <f>MID(F431,7,FIND("0",F431,1)-1)</f>
        <v>0</v>
      </c>
      <c r="O431" s="8" t="str">
        <f>MID(F431,8,FIND("0",F431,1)-1)</f>
        <v>0</v>
      </c>
      <c r="P431" t="str">
        <f>IF(J431="1",IF(O431="0","Brenner AUS"),"Brenner EIN")</f>
        <v>Brenner AUS</v>
      </c>
      <c r="Q431" t="str">
        <f>IF(L431="1","Mischer AUF",IF(K431="1","Mischer ZU","Mischer STOP"))</f>
        <v>Mischer AUF</v>
      </c>
    </row>
    <row r="432" spans="1:17" hidden="1" x14ac:dyDescent="0.25">
      <c r="A432" t="s">
        <v>518</v>
      </c>
      <c r="B432" t="s">
        <v>4</v>
      </c>
      <c r="C432" t="s">
        <v>12</v>
      </c>
      <c r="D432" t="s">
        <v>6</v>
      </c>
      <c r="E432" s="8">
        <v>1</v>
      </c>
      <c r="F432" s="10" t="s">
        <v>17</v>
      </c>
      <c r="G432" s="8" t="s">
        <v>8</v>
      </c>
      <c r="M432" s="8"/>
    </row>
    <row r="433" spans="1:17" x14ac:dyDescent="0.25">
      <c r="A433" s="1" t="s">
        <v>517</v>
      </c>
      <c r="B433" s="1" t="s">
        <v>1</v>
      </c>
      <c r="C433" s="1" t="s">
        <v>15</v>
      </c>
      <c r="D433" s="42" t="s">
        <v>3295</v>
      </c>
      <c r="E433" s="8">
        <f>HEX2DEC(G433)</f>
        <v>164</v>
      </c>
      <c r="F433" s="10" t="str">
        <f>HEX2BIN(G433)</f>
        <v>10100100</v>
      </c>
      <c r="G433" s="8" t="str">
        <f>MID(C433,7,FIND(":",C433,1)-1)</f>
        <v>A4</v>
      </c>
      <c r="H433" s="8" t="str">
        <f>MID(F433,1,FIND("0",F433,1)-1)</f>
        <v>1</v>
      </c>
      <c r="I433" s="8" t="str">
        <f>MID(F433,2,FIND("0",F433,1)-1)</f>
        <v>0</v>
      </c>
      <c r="J433" s="8" t="str">
        <f>MID(F433,3,FIND("0",F433,1)-1)</f>
        <v>1</v>
      </c>
      <c r="K433" s="8" t="str">
        <f>MID(F433,4,FIND("0",F433,1)-1)</f>
        <v>0</v>
      </c>
      <c r="L433" s="8" t="str">
        <f>MID(F433,5,FIND("0",F433,1)-1)</f>
        <v>0</v>
      </c>
      <c r="M433" s="8" t="str">
        <f>MID(F433,6,FIND("0",F433,1)-1)</f>
        <v>1</v>
      </c>
      <c r="N433" s="8" t="str">
        <f>MID(F433,7,FIND("0",F433,1)-1)</f>
        <v>0</v>
      </c>
      <c r="O433" s="8" t="str">
        <f>MID(F433,8,FIND("0",F433,1)-1)</f>
        <v>0</v>
      </c>
      <c r="P433" t="str">
        <f>IF(J433="1",IF(O433="0","Brenner AUS"),"Brenner EIN")</f>
        <v>Brenner AUS</v>
      </c>
      <c r="Q433" t="str">
        <f>IF(L433="1","Mischer AUF",IF(K433="1","Mischer ZU","Mischer STOP"))</f>
        <v>Mischer STOP</v>
      </c>
    </row>
    <row r="434" spans="1:17" hidden="1" x14ac:dyDescent="0.25">
      <c r="A434" t="s">
        <v>520</v>
      </c>
      <c r="B434" t="s">
        <v>4</v>
      </c>
      <c r="C434" t="s">
        <v>148</v>
      </c>
      <c r="D434" t="s">
        <v>6</v>
      </c>
      <c r="E434" s="8">
        <v>1</v>
      </c>
      <c r="F434" s="10" t="s">
        <v>136</v>
      </c>
      <c r="G434" s="8" t="s">
        <v>8</v>
      </c>
      <c r="M434" s="8"/>
    </row>
    <row r="435" spans="1:17" x14ac:dyDescent="0.25">
      <c r="A435" t="s">
        <v>519</v>
      </c>
      <c r="B435" t="s">
        <v>1</v>
      </c>
      <c r="C435" s="4" t="s">
        <v>418</v>
      </c>
      <c r="D435" t="s">
        <v>1443</v>
      </c>
      <c r="E435" s="8">
        <f>HEX2DEC(G435)</f>
        <v>4</v>
      </c>
      <c r="F435" s="10" t="str">
        <f>HEX2BIN(G435)</f>
        <v>100</v>
      </c>
      <c r="G435" s="8" t="str">
        <f>MID(C435,7,FIND(":",C435,1)-1)</f>
        <v>04</v>
      </c>
      <c r="M435" s="8"/>
    </row>
    <row r="436" spans="1:17" hidden="1" x14ac:dyDescent="0.25">
      <c r="A436" t="s">
        <v>522</v>
      </c>
      <c r="B436" t="s">
        <v>4</v>
      </c>
      <c r="C436" t="s">
        <v>148</v>
      </c>
      <c r="D436" t="s">
        <v>6</v>
      </c>
      <c r="E436" s="8">
        <v>1</v>
      </c>
      <c r="F436" s="10" t="s">
        <v>149</v>
      </c>
      <c r="G436" s="8" t="s">
        <v>8</v>
      </c>
      <c r="M436" s="8"/>
    </row>
    <row r="437" spans="1:17" x14ac:dyDescent="0.25">
      <c r="A437" t="s">
        <v>521</v>
      </c>
      <c r="B437" t="s">
        <v>1</v>
      </c>
      <c r="C437" s="4" t="s">
        <v>146</v>
      </c>
      <c r="D437" t="s">
        <v>1443</v>
      </c>
      <c r="E437" s="8">
        <f>HEX2DEC(G437)</f>
        <v>5</v>
      </c>
      <c r="F437" s="10" t="str">
        <f>HEX2BIN(G437)</f>
        <v>101</v>
      </c>
      <c r="G437" s="8" t="str">
        <f>MID(C437,7,FIND(":",C437,1)-1)</f>
        <v>05</v>
      </c>
      <c r="M437" s="8"/>
    </row>
    <row r="438" spans="1:17" hidden="1" x14ac:dyDescent="0.25">
      <c r="A438" t="s">
        <v>524</v>
      </c>
      <c r="B438" t="s">
        <v>4</v>
      </c>
      <c r="C438" t="s">
        <v>12</v>
      </c>
      <c r="D438" t="s">
        <v>6</v>
      </c>
      <c r="E438" s="8">
        <v>1</v>
      </c>
      <c r="F438" s="10" t="s">
        <v>13</v>
      </c>
      <c r="G438" s="8" t="s">
        <v>8</v>
      </c>
      <c r="M438" s="8"/>
    </row>
    <row r="439" spans="1:17" x14ac:dyDescent="0.25">
      <c r="A439" s="1" t="s">
        <v>523</v>
      </c>
      <c r="B439" s="1" t="s">
        <v>1</v>
      </c>
      <c r="C439" s="1" t="s">
        <v>10</v>
      </c>
      <c r="D439" s="42" t="s">
        <v>3295</v>
      </c>
      <c r="E439" s="8">
        <f>HEX2DEC(G439)</f>
        <v>172</v>
      </c>
      <c r="F439" s="10" t="str">
        <f>HEX2BIN(G439)</f>
        <v>10101100</v>
      </c>
      <c r="G439" s="8" t="str">
        <f>MID(C439,7,FIND(":",C439,1)-1)</f>
        <v>AC</v>
      </c>
      <c r="H439" s="8" t="str">
        <f>MID(F439,1,FIND("0",F439,1)-1)</f>
        <v>1</v>
      </c>
      <c r="I439" s="8" t="str">
        <f>MID(F439,2,FIND("0",F439,1)-1)</f>
        <v>0</v>
      </c>
      <c r="J439" s="8" t="str">
        <f>MID(F439,3,FIND("0",F439,1)-1)</f>
        <v>1</v>
      </c>
      <c r="K439" s="8" t="str">
        <f>MID(F439,4,FIND("0",F439,1)-1)</f>
        <v>0</v>
      </c>
      <c r="L439" s="8" t="str">
        <f>MID(F439,5,FIND("0",F439,1)-1)</f>
        <v>1</v>
      </c>
      <c r="M439" s="8" t="str">
        <f>MID(F439,6,FIND("0",F439,1)-1)</f>
        <v>1</v>
      </c>
      <c r="N439" s="8" t="str">
        <f>MID(F439,7,FIND("0",F439,1)-1)</f>
        <v>0</v>
      </c>
      <c r="O439" s="8" t="str">
        <f>MID(F439,8,FIND("0",F439,1)-1)</f>
        <v>0</v>
      </c>
      <c r="P439" t="str">
        <f>IF(J439="1",IF(O439="0","Brenner AUS"),"Brenner EIN")</f>
        <v>Brenner AUS</v>
      </c>
      <c r="Q439" t="str">
        <f>IF(L439="1","Mischer AUF",IF(K439="1","Mischer ZU","Mischer STOP"))</f>
        <v>Mischer AUF</v>
      </c>
    </row>
    <row r="440" spans="1:17" hidden="1" x14ac:dyDescent="0.25">
      <c r="A440" t="s">
        <v>526</v>
      </c>
      <c r="B440" t="s">
        <v>4</v>
      </c>
      <c r="C440" t="s">
        <v>12</v>
      </c>
      <c r="D440" t="s">
        <v>6</v>
      </c>
      <c r="E440" s="8">
        <v>1</v>
      </c>
      <c r="F440" s="10" t="s">
        <v>17</v>
      </c>
      <c r="G440" s="8" t="s">
        <v>8</v>
      </c>
      <c r="M440" s="8"/>
    </row>
    <row r="441" spans="1:17" x14ac:dyDescent="0.25">
      <c r="A441" s="1" t="s">
        <v>525</v>
      </c>
      <c r="B441" s="1" t="s">
        <v>1</v>
      </c>
      <c r="C441" s="1" t="s">
        <v>15</v>
      </c>
      <c r="D441" s="42" t="s">
        <v>3295</v>
      </c>
      <c r="E441" s="8">
        <f>HEX2DEC(G441)</f>
        <v>164</v>
      </c>
      <c r="F441" s="10" t="str">
        <f>HEX2BIN(G441)</f>
        <v>10100100</v>
      </c>
      <c r="G441" s="8" t="str">
        <f>MID(C441,7,FIND(":",C441,1)-1)</f>
        <v>A4</v>
      </c>
      <c r="H441" s="8" t="str">
        <f>MID(F441,1,FIND("0",F441,1)-1)</f>
        <v>1</v>
      </c>
      <c r="I441" s="8" t="str">
        <f>MID(F441,2,FIND("0",F441,1)-1)</f>
        <v>0</v>
      </c>
      <c r="J441" s="8" t="str">
        <f>MID(F441,3,FIND("0",F441,1)-1)</f>
        <v>1</v>
      </c>
      <c r="K441" s="8" t="str">
        <f>MID(F441,4,FIND("0",F441,1)-1)</f>
        <v>0</v>
      </c>
      <c r="L441" s="8" t="str">
        <f>MID(F441,5,FIND("0",F441,1)-1)</f>
        <v>0</v>
      </c>
      <c r="M441" s="8" t="str">
        <f>MID(F441,6,FIND("0",F441,1)-1)</f>
        <v>1</v>
      </c>
      <c r="N441" s="8" t="str">
        <f>MID(F441,7,FIND("0",F441,1)-1)</f>
        <v>0</v>
      </c>
      <c r="O441" s="8" t="str">
        <f>MID(F441,8,FIND("0",F441,1)-1)</f>
        <v>0</v>
      </c>
      <c r="P441" t="str">
        <f>IF(J441="1",IF(O441="0","Brenner AUS"),"Brenner EIN")</f>
        <v>Brenner AUS</v>
      </c>
      <c r="Q441" t="str">
        <f>IF(L441="1","Mischer AUF",IF(K441="1","Mischer ZU","Mischer STOP"))</f>
        <v>Mischer STOP</v>
      </c>
    </row>
    <row r="442" spans="1:17" hidden="1" x14ac:dyDescent="0.25">
      <c r="A442" t="s">
        <v>528</v>
      </c>
      <c r="B442" t="s">
        <v>4</v>
      </c>
      <c r="C442" t="s">
        <v>148</v>
      </c>
      <c r="D442" t="s">
        <v>6</v>
      </c>
      <c r="E442" s="8">
        <v>1</v>
      </c>
      <c r="F442" s="10" t="s">
        <v>136</v>
      </c>
      <c r="G442" s="8" t="s">
        <v>8</v>
      </c>
      <c r="M442" s="8"/>
    </row>
    <row r="443" spans="1:17" x14ac:dyDescent="0.25">
      <c r="A443" t="s">
        <v>527</v>
      </c>
      <c r="B443" t="s">
        <v>1</v>
      </c>
      <c r="C443" s="4" t="s">
        <v>418</v>
      </c>
      <c r="D443" t="s">
        <v>1443</v>
      </c>
      <c r="E443" s="8">
        <f>HEX2DEC(G443)</f>
        <v>4</v>
      </c>
      <c r="F443" s="10" t="str">
        <f>HEX2BIN(G443)</f>
        <v>100</v>
      </c>
      <c r="G443" s="8" t="str">
        <f>MID(C443,7,FIND(":",C443,1)-1)</f>
        <v>04</v>
      </c>
      <c r="M443" s="8"/>
    </row>
    <row r="444" spans="1:17" hidden="1" x14ac:dyDescent="0.25">
      <c r="A444" t="s">
        <v>530</v>
      </c>
      <c r="B444" t="s">
        <v>4</v>
      </c>
      <c r="C444" t="s">
        <v>148</v>
      </c>
      <c r="D444" t="s">
        <v>6</v>
      </c>
      <c r="E444" s="8">
        <v>1</v>
      </c>
      <c r="F444" s="10" t="s">
        <v>149</v>
      </c>
      <c r="G444" s="8" t="s">
        <v>8</v>
      </c>
      <c r="M444" s="8"/>
    </row>
    <row r="445" spans="1:17" x14ac:dyDescent="0.25">
      <c r="A445" t="s">
        <v>529</v>
      </c>
      <c r="B445" t="s">
        <v>1</v>
      </c>
      <c r="C445" s="4" t="s">
        <v>146</v>
      </c>
      <c r="D445" t="s">
        <v>1443</v>
      </c>
      <c r="E445" s="8">
        <f>HEX2DEC(G445)</f>
        <v>5</v>
      </c>
      <c r="F445" s="10" t="str">
        <f>HEX2BIN(G445)</f>
        <v>101</v>
      </c>
      <c r="G445" s="8" t="str">
        <f>MID(C445,7,FIND(":",C445,1)-1)</f>
        <v>05</v>
      </c>
      <c r="M445" s="8"/>
    </row>
    <row r="446" spans="1:17" hidden="1" x14ac:dyDescent="0.25">
      <c r="A446" t="s">
        <v>532</v>
      </c>
      <c r="B446" t="s">
        <v>4</v>
      </c>
      <c r="C446" t="s">
        <v>12</v>
      </c>
      <c r="D446" t="s">
        <v>6</v>
      </c>
      <c r="E446" s="8">
        <v>1</v>
      </c>
      <c r="F446" s="10" t="s">
        <v>13</v>
      </c>
      <c r="G446" s="8" t="s">
        <v>8</v>
      </c>
      <c r="M446" s="8"/>
    </row>
    <row r="447" spans="1:17" x14ac:dyDescent="0.25">
      <c r="A447" s="1" t="s">
        <v>531</v>
      </c>
      <c r="B447" s="1" t="s">
        <v>1</v>
      </c>
      <c r="C447" s="1" t="s">
        <v>10</v>
      </c>
      <c r="D447" s="42" t="s">
        <v>3295</v>
      </c>
      <c r="E447" s="8">
        <f>HEX2DEC(G447)</f>
        <v>172</v>
      </c>
      <c r="F447" s="10" t="str">
        <f>HEX2BIN(G447)</f>
        <v>10101100</v>
      </c>
      <c r="G447" s="8" t="str">
        <f>MID(C447,7,FIND(":",C447,1)-1)</f>
        <v>AC</v>
      </c>
      <c r="H447" s="8" t="str">
        <f>MID(F447,1,FIND("0",F447,1)-1)</f>
        <v>1</v>
      </c>
      <c r="I447" s="8" t="str">
        <f>MID(F447,2,FIND("0",F447,1)-1)</f>
        <v>0</v>
      </c>
      <c r="J447" s="8" t="str">
        <f>MID(F447,3,FIND("0",F447,1)-1)</f>
        <v>1</v>
      </c>
      <c r="K447" s="8" t="str">
        <f>MID(F447,4,FIND("0",F447,1)-1)</f>
        <v>0</v>
      </c>
      <c r="L447" s="8" t="str">
        <f>MID(F447,5,FIND("0",F447,1)-1)</f>
        <v>1</v>
      </c>
      <c r="M447" s="8" t="str">
        <f>MID(F447,6,FIND("0",F447,1)-1)</f>
        <v>1</v>
      </c>
      <c r="N447" s="8" t="str">
        <f>MID(F447,7,FIND("0",F447,1)-1)</f>
        <v>0</v>
      </c>
      <c r="O447" s="8" t="str">
        <f>MID(F447,8,FIND("0",F447,1)-1)</f>
        <v>0</v>
      </c>
      <c r="P447" t="str">
        <f>IF(J447="1",IF(O447="0","Brenner AUS"),"Brenner EIN")</f>
        <v>Brenner AUS</v>
      </c>
      <c r="Q447" t="str">
        <f>IF(L447="1","Mischer AUF",IF(K447="1","Mischer ZU","Mischer STOP"))</f>
        <v>Mischer AUF</v>
      </c>
    </row>
    <row r="448" spans="1:17" hidden="1" x14ac:dyDescent="0.25">
      <c r="A448" t="s">
        <v>534</v>
      </c>
      <c r="B448" t="s">
        <v>4</v>
      </c>
      <c r="C448" t="s">
        <v>12</v>
      </c>
      <c r="D448" t="s">
        <v>6</v>
      </c>
      <c r="E448" s="8">
        <v>1</v>
      </c>
      <c r="F448" s="10" t="s">
        <v>17</v>
      </c>
      <c r="G448" s="8" t="s">
        <v>8</v>
      </c>
      <c r="M448" s="8"/>
    </row>
    <row r="449" spans="1:17" x14ac:dyDescent="0.25">
      <c r="A449" s="1" t="s">
        <v>533</v>
      </c>
      <c r="B449" s="1" t="s">
        <v>1</v>
      </c>
      <c r="C449" s="1" t="s">
        <v>15</v>
      </c>
      <c r="D449" s="42" t="s">
        <v>3295</v>
      </c>
      <c r="E449" s="8">
        <f>HEX2DEC(G449)</f>
        <v>164</v>
      </c>
      <c r="F449" s="10" t="str">
        <f>HEX2BIN(G449)</f>
        <v>10100100</v>
      </c>
      <c r="G449" s="8" t="str">
        <f>MID(C449,7,FIND(":",C449,1)-1)</f>
        <v>A4</v>
      </c>
      <c r="H449" s="8" t="str">
        <f>MID(F449,1,FIND("0",F449,1)-1)</f>
        <v>1</v>
      </c>
      <c r="I449" s="8" t="str">
        <f>MID(F449,2,FIND("0",F449,1)-1)</f>
        <v>0</v>
      </c>
      <c r="J449" s="8" t="str">
        <f>MID(F449,3,FIND("0",F449,1)-1)</f>
        <v>1</v>
      </c>
      <c r="K449" s="8" t="str">
        <f>MID(F449,4,FIND("0",F449,1)-1)</f>
        <v>0</v>
      </c>
      <c r="L449" s="8" t="str">
        <f>MID(F449,5,FIND("0",F449,1)-1)</f>
        <v>0</v>
      </c>
      <c r="M449" s="8" t="str">
        <f>MID(F449,6,FIND("0",F449,1)-1)</f>
        <v>1</v>
      </c>
      <c r="N449" s="8" t="str">
        <f>MID(F449,7,FIND("0",F449,1)-1)</f>
        <v>0</v>
      </c>
      <c r="O449" s="8" t="str">
        <f>MID(F449,8,FIND("0",F449,1)-1)</f>
        <v>0</v>
      </c>
      <c r="P449" t="str">
        <f>IF(J449="1",IF(O449="0","Brenner AUS"),"Brenner EIN")</f>
        <v>Brenner AUS</v>
      </c>
      <c r="Q449" t="str">
        <f>IF(L449="1","Mischer AUF",IF(K449="1","Mischer ZU","Mischer STOP"))</f>
        <v>Mischer STOP</v>
      </c>
    </row>
    <row r="450" spans="1:17" hidden="1" x14ac:dyDescent="0.25">
      <c r="A450" t="s">
        <v>536</v>
      </c>
      <c r="B450" t="s">
        <v>4</v>
      </c>
      <c r="C450" t="s">
        <v>148</v>
      </c>
      <c r="D450" t="s">
        <v>6</v>
      </c>
      <c r="E450" s="8">
        <v>1</v>
      </c>
      <c r="F450" s="10" t="s">
        <v>72</v>
      </c>
      <c r="G450" s="8" t="s">
        <v>8</v>
      </c>
      <c r="M450" s="8"/>
    </row>
    <row r="451" spans="1:17" x14ac:dyDescent="0.25">
      <c r="A451" t="s">
        <v>535</v>
      </c>
      <c r="B451" t="s">
        <v>1</v>
      </c>
      <c r="C451" s="4" t="s">
        <v>157</v>
      </c>
      <c r="D451" t="s">
        <v>1443</v>
      </c>
      <c r="E451" s="8">
        <f>HEX2DEC(G451)</f>
        <v>2</v>
      </c>
      <c r="F451" s="10" t="str">
        <f>HEX2BIN(G451)</f>
        <v>10</v>
      </c>
      <c r="G451" s="8" t="str">
        <f>MID(C451,7,FIND(":",C451,1)-1)</f>
        <v>02</v>
      </c>
      <c r="M451" s="8"/>
    </row>
    <row r="452" spans="1:17" hidden="1" x14ac:dyDescent="0.25">
      <c r="A452" t="s">
        <v>538</v>
      </c>
      <c r="B452" t="s">
        <v>4</v>
      </c>
      <c r="C452" t="s">
        <v>148</v>
      </c>
      <c r="D452" t="s">
        <v>6</v>
      </c>
      <c r="E452" s="8">
        <v>1</v>
      </c>
      <c r="F452" s="10" t="s">
        <v>136</v>
      </c>
      <c r="G452" s="8" t="s">
        <v>8</v>
      </c>
      <c r="M452" s="8"/>
    </row>
    <row r="453" spans="1:17" x14ac:dyDescent="0.25">
      <c r="A453" t="s">
        <v>537</v>
      </c>
      <c r="B453" t="s">
        <v>1</v>
      </c>
      <c r="C453" s="4" t="s">
        <v>418</v>
      </c>
      <c r="D453" t="s">
        <v>1443</v>
      </c>
      <c r="E453" s="8">
        <f>HEX2DEC(G453)</f>
        <v>4</v>
      </c>
      <c r="F453" s="10" t="str">
        <f>HEX2BIN(G453)</f>
        <v>100</v>
      </c>
      <c r="G453" s="8" t="str">
        <f>MID(C453,7,FIND(":",C453,1)-1)</f>
        <v>04</v>
      </c>
      <c r="M453" s="8"/>
    </row>
    <row r="454" spans="1:17" hidden="1" x14ac:dyDescent="0.25">
      <c r="A454" t="s">
        <v>540</v>
      </c>
      <c r="B454" t="s">
        <v>4</v>
      </c>
      <c r="C454" t="s">
        <v>12</v>
      </c>
      <c r="D454" t="s">
        <v>6</v>
      </c>
      <c r="E454" s="8">
        <v>1</v>
      </c>
      <c r="F454" s="10" t="s">
        <v>13</v>
      </c>
      <c r="G454" s="8" t="s">
        <v>8</v>
      </c>
      <c r="M454" s="8"/>
    </row>
    <row r="455" spans="1:17" x14ac:dyDescent="0.25">
      <c r="A455" s="1" t="s">
        <v>539</v>
      </c>
      <c r="B455" s="1" t="s">
        <v>1</v>
      </c>
      <c r="C455" s="1" t="s">
        <v>10</v>
      </c>
      <c r="D455" s="42" t="s">
        <v>3295</v>
      </c>
      <c r="E455" s="8">
        <f>HEX2DEC(G455)</f>
        <v>172</v>
      </c>
      <c r="F455" s="10" t="str">
        <f>HEX2BIN(G455)</f>
        <v>10101100</v>
      </c>
      <c r="G455" s="8" t="str">
        <f>MID(C455,7,FIND(":",C455,1)-1)</f>
        <v>AC</v>
      </c>
      <c r="H455" s="8" t="str">
        <f>MID(F455,1,FIND("0",F455,1)-1)</f>
        <v>1</v>
      </c>
      <c r="I455" s="8" t="str">
        <f>MID(F455,2,FIND("0",F455,1)-1)</f>
        <v>0</v>
      </c>
      <c r="J455" s="8" t="str">
        <f>MID(F455,3,FIND("0",F455,1)-1)</f>
        <v>1</v>
      </c>
      <c r="K455" s="8" t="str">
        <f>MID(F455,4,FIND("0",F455,1)-1)</f>
        <v>0</v>
      </c>
      <c r="L455" s="8" t="str">
        <f>MID(F455,5,FIND("0",F455,1)-1)</f>
        <v>1</v>
      </c>
      <c r="M455" s="8" t="str">
        <f>MID(F455,6,FIND("0",F455,1)-1)</f>
        <v>1</v>
      </c>
      <c r="N455" s="8" t="str">
        <f>MID(F455,7,FIND("0",F455,1)-1)</f>
        <v>0</v>
      </c>
      <c r="O455" s="8" t="str">
        <f>MID(F455,8,FIND("0",F455,1)-1)</f>
        <v>0</v>
      </c>
      <c r="P455" t="str">
        <f>IF(J455="1",IF(O455="0","Brenner AUS"),"Brenner EIN")</f>
        <v>Brenner AUS</v>
      </c>
      <c r="Q455" t="str">
        <f>IF(L455="1","Mischer AUF",IF(K455="1","Mischer ZU","Mischer STOP"))</f>
        <v>Mischer AUF</v>
      </c>
    </row>
    <row r="456" spans="1:17" hidden="1" x14ac:dyDescent="0.25">
      <c r="A456" t="s">
        <v>542</v>
      </c>
      <c r="B456" t="s">
        <v>4</v>
      </c>
      <c r="C456" t="s">
        <v>12</v>
      </c>
      <c r="D456" t="s">
        <v>6</v>
      </c>
      <c r="E456" s="8">
        <v>1</v>
      </c>
      <c r="F456" s="10" t="s">
        <v>17</v>
      </c>
      <c r="G456" s="8" t="s">
        <v>8</v>
      </c>
      <c r="M456" s="8"/>
    </row>
    <row r="457" spans="1:17" x14ac:dyDescent="0.25">
      <c r="A457" s="1" t="s">
        <v>541</v>
      </c>
      <c r="B457" s="1" t="s">
        <v>1</v>
      </c>
      <c r="C457" s="1" t="s">
        <v>15</v>
      </c>
      <c r="D457" s="42" t="s">
        <v>3295</v>
      </c>
      <c r="E457" s="8">
        <f>HEX2DEC(G457)</f>
        <v>164</v>
      </c>
      <c r="F457" s="10" t="str">
        <f>HEX2BIN(G457)</f>
        <v>10100100</v>
      </c>
      <c r="G457" s="8" t="str">
        <f>MID(C457,7,FIND(":",C457,1)-1)</f>
        <v>A4</v>
      </c>
      <c r="H457" s="8" t="str">
        <f>MID(F457,1,FIND("0",F457,1)-1)</f>
        <v>1</v>
      </c>
      <c r="I457" s="8" t="str">
        <f>MID(F457,2,FIND("0",F457,1)-1)</f>
        <v>0</v>
      </c>
      <c r="J457" s="8" t="str">
        <f>MID(F457,3,FIND("0",F457,1)-1)</f>
        <v>1</v>
      </c>
      <c r="K457" s="8" t="str">
        <f>MID(F457,4,FIND("0",F457,1)-1)</f>
        <v>0</v>
      </c>
      <c r="L457" s="8" t="str">
        <f>MID(F457,5,FIND("0",F457,1)-1)</f>
        <v>0</v>
      </c>
      <c r="M457" s="8" t="str">
        <f>MID(F457,6,FIND("0",F457,1)-1)</f>
        <v>1</v>
      </c>
      <c r="N457" s="8" t="str">
        <f>MID(F457,7,FIND("0",F457,1)-1)</f>
        <v>0</v>
      </c>
      <c r="O457" s="8" t="str">
        <f>MID(F457,8,FIND("0",F457,1)-1)</f>
        <v>0</v>
      </c>
      <c r="P457" t="str">
        <f>IF(J457="1",IF(O457="0","Brenner AUS"),"Brenner EIN")</f>
        <v>Brenner AUS</v>
      </c>
      <c r="Q457" t="str">
        <f>IF(L457="1","Mischer AUF",IF(K457="1","Mischer ZU","Mischer STOP"))</f>
        <v>Mischer STOP</v>
      </c>
    </row>
    <row r="458" spans="1:17" hidden="1" x14ac:dyDescent="0.25">
      <c r="A458" t="s">
        <v>544</v>
      </c>
      <c r="B458" t="s">
        <v>4</v>
      </c>
      <c r="C458" t="s">
        <v>148</v>
      </c>
      <c r="D458" t="s">
        <v>6</v>
      </c>
      <c r="E458" s="8">
        <v>1</v>
      </c>
      <c r="F458" s="10" t="s">
        <v>72</v>
      </c>
      <c r="G458" s="8" t="s">
        <v>8</v>
      </c>
      <c r="M458" s="8"/>
    </row>
    <row r="459" spans="1:17" x14ac:dyDescent="0.25">
      <c r="A459" t="s">
        <v>543</v>
      </c>
      <c r="B459" t="s">
        <v>1</v>
      </c>
      <c r="C459" s="4" t="s">
        <v>157</v>
      </c>
      <c r="D459" t="s">
        <v>1443</v>
      </c>
      <c r="E459" s="8">
        <f>HEX2DEC(G459)</f>
        <v>2</v>
      </c>
      <c r="F459" s="10" t="str">
        <f>HEX2BIN(G459)</f>
        <v>10</v>
      </c>
      <c r="G459" s="8" t="str">
        <f>MID(C459,7,FIND(":",C459,1)-1)</f>
        <v>02</v>
      </c>
      <c r="M459" s="8"/>
    </row>
    <row r="460" spans="1:17" hidden="1" x14ac:dyDescent="0.25">
      <c r="A460" t="s">
        <v>546</v>
      </c>
      <c r="B460" t="s">
        <v>4</v>
      </c>
      <c r="C460" t="s">
        <v>148</v>
      </c>
      <c r="D460" t="s">
        <v>6</v>
      </c>
      <c r="E460" s="8">
        <v>1</v>
      </c>
      <c r="F460" s="10" t="s">
        <v>136</v>
      </c>
      <c r="G460" s="8" t="s">
        <v>8</v>
      </c>
      <c r="M460" s="8"/>
    </row>
    <row r="461" spans="1:17" x14ac:dyDescent="0.25">
      <c r="A461" t="s">
        <v>545</v>
      </c>
      <c r="B461" t="s">
        <v>1</v>
      </c>
      <c r="C461" s="4" t="s">
        <v>418</v>
      </c>
      <c r="D461" t="s">
        <v>1443</v>
      </c>
      <c r="E461" s="8">
        <f>HEX2DEC(G461)</f>
        <v>4</v>
      </c>
      <c r="F461" s="10" t="str">
        <f>HEX2BIN(G461)</f>
        <v>100</v>
      </c>
      <c r="G461" s="8" t="str">
        <f>MID(C461,7,FIND(":",C461,1)-1)</f>
        <v>04</v>
      </c>
      <c r="M461" s="8"/>
    </row>
    <row r="462" spans="1:17" hidden="1" x14ac:dyDescent="0.25">
      <c r="A462" t="s">
        <v>548</v>
      </c>
      <c r="B462" t="s">
        <v>4</v>
      </c>
      <c r="C462" t="s">
        <v>12</v>
      </c>
      <c r="D462" t="s">
        <v>6</v>
      </c>
      <c r="E462" s="8">
        <v>1</v>
      </c>
      <c r="F462" s="10" t="s">
        <v>13</v>
      </c>
      <c r="G462" s="8" t="s">
        <v>8</v>
      </c>
      <c r="M462" s="8"/>
    </row>
    <row r="463" spans="1:17" x14ac:dyDescent="0.25">
      <c r="A463" s="1" t="s">
        <v>547</v>
      </c>
      <c r="B463" s="1" t="s">
        <v>1</v>
      </c>
      <c r="C463" s="1" t="s">
        <v>10</v>
      </c>
      <c r="D463" s="42" t="s">
        <v>3295</v>
      </c>
      <c r="E463" s="8">
        <f>HEX2DEC(G463)</f>
        <v>172</v>
      </c>
      <c r="F463" s="10" t="str">
        <f>HEX2BIN(G463)</f>
        <v>10101100</v>
      </c>
      <c r="G463" s="8" t="str">
        <f>MID(C463,7,FIND(":",C463,1)-1)</f>
        <v>AC</v>
      </c>
      <c r="H463" s="8" t="str">
        <f>MID(F463,1,FIND("0",F463,1)-1)</f>
        <v>1</v>
      </c>
      <c r="I463" s="8" t="str">
        <f>MID(F463,2,FIND("0",F463,1)-1)</f>
        <v>0</v>
      </c>
      <c r="J463" s="8" t="str">
        <f>MID(F463,3,FIND("0",F463,1)-1)</f>
        <v>1</v>
      </c>
      <c r="K463" s="8" t="str">
        <f>MID(F463,4,FIND("0",F463,1)-1)</f>
        <v>0</v>
      </c>
      <c r="L463" s="8" t="str">
        <f>MID(F463,5,FIND("0",F463,1)-1)</f>
        <v>1</v>
      </c>
      <c r="M463" s="8" t="str">
        <f>MID(F463,6,FIND("0",F463,1)-1)</f>
        <v>1</v>
      </c>
      <c r="N463" s="8" t="str">
        <f>MID(F463,7,FIND("0",F463,1)-1)</f>
        <v>0</v>
      </c>
      <c r="O463" s="8" t="str">
        <f>MID(F463,8,FIND("0",F463,1)-1)</f>
        <v>0</v>
      </c>
      <c r="P463" t="str">
        <f>IF(J463="1",IF(O463="0","Brenner AUS"),"Brenner EIN")</f>
        <v>Brenner AUS</v>
      </c>
      <c r="Q463" t="str">
        <f>IF(L463="1","Mischer AUF",IF(K463="1","Mischer ZU","Mischer STOP"))</f>
        <v>Mischer AUF</v>
      </c>
    </row>
    <row r="464" spans="1:17" hidden="1" x14ac:dyDescent="0.25">
      <c r="A464" t="s">
        <v>550</v>
      </c>
      <c r="B464" t="s">
        <v>4</v>
      </c>
      <c r="C464" t="s">
        <v>12</v>
      </c>
      <c r="D464" t="s">
        <v>6</v>
      </c>
      <c r="E464" s="8">
        <v>1</v>
      </c>
      <c r="F464" s="10" t="s">
        <v>17</v>
      </c>
      <c r="G464" s="8" t="s">
        <v>8</v>
      </c>
      <c r="M464" s="8"/>
    </row>
    <row r="465" spans="1:17" x14ac:dyDescent="0.25">
      <c r="A465" s="1" t="s">
        <v>549</v>
      </c>
      <c r="B465" s="1" t="s">
        <v>1</v>
      </c>
      <c r="C465" s="1" t="s">
        <v>15</v>
      </c>
      <c r="D465" s="42" t="s">
        <v>3295</v>
      </c>
      <c r="E465" s="8">
        <f>HEX2DEC(G465)</f>
        <v>164</v>
      </c>
      <c r="F465" s="10" t="str">
        <f>HEX2BIN(G465)</f>
        <v>10100100</v>
      </c>
      <c r="G465" s="8" t="str">
        <f>MID(C465,7,FIND(":",C465,1)-1)</f>
        <v>A4</v>
      </c>
      <c r="H465" s="8" t="str">
        <f>MID(F465,1,FIND("0",F465,1)-1)</f>
        <v>1</v>
      </c>
      <c r="I465" s="8" t="str">
        <f>MID(F465,2,FIND("0",F465,1)-1)</f>
        <v>0</v>
      </c>
      <c r="J465" s="8" t="str">
        <f>MID(F465,3,FIND("0",F465,1)-1)</f>
        <v>1</v>
      </c>
      <c r="K465" s="8" t="str">
        <f>MID(F465,4,FIND("0",F465,1)-1)</f>
        <v>0</v>
      </c>
      <c r="L465" s="8" t="str">
        <f>MID(F465,5,FIND("0",F465,1)-1)</f>
        <v>0</v>
      </c>
      <c r="M465" s="8" t="str">
        <f>MID(F465,6,FIND("0",F465,1)-1)</f>
        <v>1</v>
      </c>
      <c r="N465" s="8" t="str">
        <f>MID(F465,7,FIND("0",F465,1)-1)</f>
        <v>0</v>
      </c>
      <c r="O465" s="8" t="str">
        <f>MID(F465,8,FIND("0",F465,1)-1)</f>
        <v>0</v>
      </c>
      <c r="P465" t="str">
        <f>IF(J465="1",IF(O465="0","Brenner AUS"),"Brenner EIN")</f>
        <v>Brenner AUS</v>
      </c>
      <c r="Q465" t="str">
        <f>IF(L465="1","Mischer AUF",IF(K465="1","Mischer ZU","Mischer STOP"))</f>
        <v>Mischer STOP</v>
      </c>
    </row>
    <row r="466" spans="1:17" hidden="1" x14ac:dyDescent="0.25">
      <c r="A466" t="s">
        <v>552</v>
      </c>
      <c r="B466" t="s">
        <v>4</v>
      </c>
      <c r="C466" t="s">
        <v>148</v>
      </c>
      <c r="D466" t="s">
        <v>6</v>
      </c>
      <c r="E466" s="8">
        <v>1</v>
      </c>
      <c r="F466" s="10" t="s">
        <v>72</v>
      </c>
      <c r="G466" s="8" t="s">
        <v>8</v>
      </c>
      <c r="M466" s="8"/>
    </row>
    <row r="467" spans="1:17" x14ac:dyDescent="0.25">
      <c r="A467" t="s">
        <v>551</v>
      </c>
      <c r="B467" t="s">
        <v>1</v>
      </c>
      <c r="C467" s="4" t="s">
        <v>157</v>
      </c>
      <c r="D467" t="s">
        <v>1443</v>
      </c>
      <c r="E467" s="8">
        <f>HEX2DEC(G467)</f>
        <v>2</v>
      </c>
      <c r="F467" s="10" t="str">
        <f>HEX2BIN(G467)</f>
        <v>10</v>
      </c>
      <c r="G467" s="8" t="str">
        <f>MID(C467,7,FIND(":",C467,1)-1)</f>
        <v>02</v>
      </c>
      <c r="M467" s="8"/>
    </row>
    <row r="468" spans="1:17" hidden="1" x14ac:dyDescent="0.25">
      <c r="A468" t="s">
        <v>554</v>
      </c>
      <c r="B468" t="s">
        <v>4</v>
      </c>
      <c r="C468" t="s">
        <v>148</v>
      </c>
      <c r="D468" t="s">
        <v>6</v>
      </c>
      <c r="E468" s="8">
        <v>1</v>
      </c>
      <c r="F468" s="10" t="s">
        <v>136</v>
      </c>
      <c r="G468" s="8" t="s">
        <v>8</v>
      </c>
      <c r="M468" s="8"/>
    </row>
    <row r="469" spans="1:17" x14ac:dyDescent="0.25">
      <c r="A469" t="s">
        <v>553</v>
      </c>
      <c r="B469" t="s">
        <v>1</v>
      </c>
      <c r="C469" s="4" t="s">
        <v>418</v>
      </c>
      <c r="D469" t="s">
        <v>1443</v>
      </c>
      <c r="E469" s="8">
        <f>HEX2DEC(G469)</f>
        <v>4</v>
      </c>
      <c r="F469" s="10" t="str">
        <f>HEX2BIN(G469)</f>
        <v>100</v>
      </c>
      <c r="G469" s="8" t="str">
        <f>MID(C469,7,FIND(":",C469,1)-1)</f>
        <v>04</v>
      </c>
      <c r="M469" s="8"/>
    </row>
    <row r="470" spans="1:17" hidden="1" x14ac:dyDescent="0.25">
      <c r="A470" t="s">
        <v>556</v>
      </c>
      <c r="B470" t="s">
        <v>4</v>
      </c>
      <c r="C470" t="s">
        <v>12</v>
      </c>
      <c r="D470" t="s">
        <v>6</v>
      </c>
      <c r="E470" s="8">
        <v>1</v>
      </c>
      <c r="F470" s="10" t="s">
        <v>13</v>
      </c>
      <c r="G470" s="8" t="s">
        <v>8</v>
      </c>
      <c r="M470" s="8"/>
    </row>
    <row r="471" spans="1:17" x14ac:dyDescent="0.25">
      <c r="A471" s="1" t="s">
        <v>555</v>
      </c>
      <c r="B471" s="1" t="s">
        <v>1</v>
      </c>
      <c r="C471" s="1" t="s">
        <v>10</v>
      </c>
      <c r="D471" s="42" t="s">
        <v>3295</v>
      </c>
      <c r="E471" s="8">
        <f>HEX2DEC(G471)</f>
        <v>172</v>
      </c>
      <c r="F471" s="10" t="str">
        <f>HEX2BIN(G471)</f>
        <v>10101100</v>
      </c>
      <c r="G471" s="8" t="str">
        <f>MID(C471,7,FIND(":",C471,1)-1)</f>
        <v>AC</v>
      </c>
      <c r="H471" s="8" t="str">
        <f>MID(F471,1,FIND("0",F471,1)-1)</f>
        <v>1</v>
      </c>
      <c r="I471" s="8" t="str">
        <f>MID(F471,2,FIND("0",F471,1)-1)</f>
        <v>0</v>
      </c>
      <c r="J471" s="8" t="str">
        <f>MID(F471,3,FIND("0",F471,1)-1)</f>
        <v>1</v>
      </c>
      <c r="K471" s="8" t="str">
        <f>MID(F471,4,FIND("0",F471,1)-1)</f>
        <v>0</v>
      </c>
      <c r="L471" s="8" t="str">
        <f>MID(F471,5,FIND("0",F471,1)-1)</f>
        <v>1</v>
      </c>
      <c r="M471" s="8" t="str">
        <f>MID(F471,6,FIND("0",F471,1)-1)</f>
        <v>1</v>
      </c>
      <c r="N471" s="8" t="str">
        <f>MID(F471,7,FIND("0",F471,1)-1)</f>
        <v>0</v>
      </c>
      <c r="O471" s="8" t="str">
        <f>MID(F471,8,FIND("0",F471,1)-1)</f>
        <v>0</v>
      </c>
      <c r="P471" t="str">
        <f>IF(J471="1",IF(O471="0","Brenner AUS"),"Brenner EIN")</f>
        <v>Brenner AUS</v>
      </c>
      <c r="Q471" t="str">
        <f>IF(L471="1","Mischer AUF",IF(K471="1","Mischer ZU","Mischer STOP"))</f>
        <v>Mischer AUF</v>
      </c>
    </row>
    <row r="472" spans="1:17" hidden="1" x14ac:dyDescent="0.25">
      <c r="A472" t="s">
        <v>558</v>
      </c>
      <c r="B472" t="s">
        <v>4</v>
      </c>
      <c r="C472" t="s">
        <v>12</v>
      </c>
      <c r="D472" t="s">
        <v>6</v>
      </c>
      <c r="E472" s="8">
        <v>1</v>
      </c>
      <c r="F472" s="10" t="s">
        <v>17</v>
      </c>
      <c r="G472" s="8" t="s">
        <v>8</v>
      </c>
      <c r="M472" s="8"/>
    </row>
    <row r="473" spans="1:17" x14ac:dyDescent="0.25">
      <c r="A473" s="1" t="s">
        <v>557</v>
      </c>
      <c r="B473" s="1" t="s">
        <v>1</v>
      </c>
      <c r="C473" s="1" t="s">
        <v>15</v>
      </c>
      <c r="D473" s="42" t="s">
        <v>3295</v>
      </c>
      <c r="E473" s="8">
        <f>HEX2DEC(G473)</f>
        <v>164</v>
      </c>
      <c r="F473" s="10" t="str">
        <f>HEX2BIN(G473)</f>
        <v>10100100</v>
      </c>
      <c r="G473" s="8" t="str">
        <f>MID(C473,7,FIND(":",C473,1)-1)</f>
        <v>A4</v>
      </c>
      <c r="H473" s="8" t="str">
        <f>MID(F473,1,FIND("0",F473,1)-1)</f>
        <v>1</v>
      </c>
      <c r="I473" s="8" t="str">
        <f>MID(F473,2,FIND("0",F473,1)-1)</f>
        <v>0</v>
      </c>
      <c r="J473" s="8" t="str">
        <f>MID(F473,3,FIND("0",F473,1)-1)</f>
        <v>1</v>
      </c>
      <c r="K473" s="8" t="str">
        <f>MID(F473,4,FIND("0",F473,1)-1)</f>
        <v>0</v>
      </c>
      <c r="L473" s="8" t="str">
        <f>MID(F473,5,FIND("0",F473,1)-1)</f>
        <v>0</v>
      </c>
      <c r="M473" s="8" t="str">
        <f>MID(F473,6,FIND("0",F473,1)-1)</f>
        <v>1</v>
      </c>
      <c r="N473" s="8" t="str">
        <f>MID(F473,7,FIND("0",F473,1)-1)</f>
        <v>0</v>
      </c>
      <c r="O473" s="8" t="str">
        <f>MID(F473,8,FIND("0",F473,1)-1)</f>
        <v>0</v>
      </c>
      <c r="P473" t="str">
        <f>IF(J473="1",IF(O473="0","Brenner AUS"),"Brenner EIN")</f>
        <v>Brenner AUS</v>
      </c>
      <c r="Q473" t="str">
        <f>IF(L473="1","Mischer AUF",IF(K473="1","Mischer ZU","Mischer STOP"))</f>
        <v>Mischer STOP</v>
      </c>
    </row>
    <row r="474" spans="1:17" hidden="1" x14ac:dyDescent="0.25">
      <c r="A474" t="s">
        <v>560</v>
      </c>
      <c r="B474" t="s">
        <v>4</v>
      </c>
      <c r="C474" t="s">
        <v>148</v>
      </c>
      <c r="D474" t="s">
        <v>6</v>
      </c>
      <c r="E474" s="8">
        <v>1</v>
      </c>
      <c r="F474" s="10" t="s">
        <v>72</v>
      </c>
      <c r="G474" s="8" t="s">
        <v>8</v>
      </c>
      <c r="M474" s="8"/>
    </row>
    <row r="475" spans="1:17" x14ac:dyDescent="0.25">
      <c r="A475" t="s">
        <v>559</v>
      </c>
      <c r="B475" t="s">
        <v>1</v>
      </c>
      <c r="C475" s="4" t="s">
        <v>157</v>
      </c>
      <c r="D475" t="s">
        <v>1443</v>
      </c>
      <c r="E475" s="8">
        <f>HEX2DEC(G475)</f>
        <v>2</v>
      </c>
      <c r="F475" s="10" t="str">
        <f>HEX2BIN(G475)</f>
        <v>10</v>
      </c>
      <c r="G475" s="8" t="str">
        <f>MID(C475,7,FIND(":",C475,1)-1)</f>
        <v>02</v>
      </c>
      <c r="M475" s="8"/>
    </row>
    <row r="476" spans="1:17" hidden="1" x14ac:dyDescent="0.25">
      <c r="A476" t="s">
        <v>562</v>
      </c>
      <c r="B476" t="s">
        <v>4</v>
      </c>
      <c r="C476" t="s">
        <v>148</v>
      </c>
      <c r="D476" t="s">
        <v>6</v>
      </c>
      <c r="E476" s="8">
        <v>1</v>
      </c>
      <c r="F476" s="10" t="s">
        <v>149</v>
      </c>
      <c r="G476" s="8" t="s">
        <v>8</v>
      </c>
      <c r="M476" s="8"/>
    </row>
    <row r="477" spans="1:17" x14ac:dyDescent="0.25">
      <c r="A477" t="s">
        <v>561</v>
      </c>
      <c r="B477" t="s">
        <v>1</v>
      </c>
      <c r="C477" s="4" t="s">
        <v>146</v>
      </c>
      <c r="D477" t="s">
        <v>1443</v>
      </c>
      <c r="E477" s="8">
        <f>HEX2DEC(G477)</f>
        <v>5</v>
      </c>
      <c r="F477" s="10" t="str">
        <f>HEX2BIN(G477)</f>
        <v>101</v>
      </c>
      <c r="G477" s="8" t="str">
        <f>MID(C477,7,FIND(":",C477,1)-1)</f>
        <v>05</v>
      </c>
      <c r="M477" s="8"/>
    </row>
    <row r="478" spans="1:17" hidden="1" x14ac:dyDescent="0.25">
      <c r="A478" t="s">
        <v>564</v>
      </c>
      <c r="B478" t="s">
        <v>4</v>
      </c>
      <c r="C478" t="s">
        <v>12</v>
      </c>
      <c r="D478" t="s">
        <v>6</v>
      </c>
      <c r="E478" s="8">
        <v>1</v>
      </c>
      <c r="F478" s="10" t="s">
        <v>13</v>
      </c>
      <c r="G478" s="8" t="s">
        <v>8</v>
      </c>
      <c r="M478" s="8"/>
    </row>
    <row r="479" spans="1:17" x14ac:dyDescent="0.25">
      <c r="A479" s="1" t="s">
        <v>563</v>
      </c>
      <c r="B479" s="1" t="s">
        <v>1</v>
      </c>
      <c r="C479" s="1" t="s">
        <v>10</v>
      </c>
      <c r="D479" s="42" t="s">
        <v>3295</v>
      </c>
      <c r="E479" s="8">
        <f>HEX2DEC(G479)</f>
        <v>172</v>
      </c>
      <c r="F479" s="10" t="str">
        <f>HEX2BIN(G479)</f>
        <v>10101100</v>
      </c>
      <c r="G479" s="8" t="str">
        <f>MID(C479,7,FIND(":",C479,1)-1)</f>
        <v>AC</v>
      </c>
      <c r="H479" s="8" t="str">
        <f>MID(F479,1,FIND("0",F479,1)-1)</f>
        <v>1</v>
      </c>
      <c r="I479" s="8" t="str">
        <f>MID(F479,2,FIND("0",F479,1)-1)</f>
        <v>0</v>
      </c>
      <c r="J479" s="8" t="str">
        <f>MID(F479,3,FIND("0",F479,1)-1)</f>
        <v>1</v>
      </c>
      <c r="K479" s="8" t="str">
        <f>MID(F479,4,FIND("0",F479,1)-1)</f>
        <v>0</v>
      </c>
      <c r="L479" s="8" t="str">
        <f>MID(F479,5,FIND("0",F479,1)-1)</f>
        <v>1</v>
      </c>
      <c r="M479" s="8" t="str">
        <f>MID(F479,6,FIND("0",F479,1)-1)</f>
        <v>1</v>
      </c>
      <c r="N479" s="8" t="str">
        <f>MID(F479,7,FIND("0",F479,1)-1)</f>
        <v>0</v>
      </c>
      <c r="O479" s="8" t="str">
        <f>MID(F479,8,FIND("0",F479,1)-1)</f>
        <v>0</v>
      </c>
      <c r="P479" t="str">
        <f>IF(J479="1",IF(O479="0","Brenner AUS"),"Brenner EIN")</f>
        <v>Brenner AUS</v>
      </c>
      <c r="Q479" t="str">
        <f>IF(L479="1","Mischer AUF",IF(K479="1","Mischer ZU","Mischer STOP"))</f>
        <v>Mischer AUF</v>
      </c>
    </row>
    <row r="480" spans="1:17" hidden="1" x14ac:dyDescent="0.25">
      <c r="A480" t="s">
        <v>566</v>
      </c>
      <c r="B480" t="s">
        <v>4</v>
      </c>
      <c r="C480" t="s">
        <v>12</v>
      </c>
      <c r="D480" t="s">
        <v>6</v>
      </c>
      <c r="E480" s="8">
        <v>1</v>
      </c>
      <c r="F480" s="10" t="s">
        <v>17</v>
      </c>
      <c r="G480" s="8" t="s">
        <v>8</v>
      </c>
      <c r="M480" s="8"/>
    </row>
    <row r="481" spans="1:17" x14ac:dyDescent="0.25">
      <c r="A481" s="1" t="s">
        <v>565</v>
      </c>
      <c r="B481" s="1" t="s">
        <v>1</v>
      </c>
      <c r="C481" s="1" t="s">
        <v>15</v>
      </c>
      <c r="D481" s="42" t="s">
        <v>3295</v>
      </c>
      <c r="E481" s="8">
        <f>HEX2DEC(G481)</f>
        <v>164</v>
      </c>
      <c r="F481" s="10" t="str">
        <f>HEX2BIN(G481)</f>
        <v>10100100</v>
      </c>
      <c r="G481" s="8" t="str">
        <f>MID(C481,7,FIND(":",C481,1)-1)</f>
        <v>A4</v>
      </c>
      <c r="H481" s="8" t="str">
        <f>MID(F481,1,FIND("0",F481,1)-1)</f>
        <v>1</v>
      </c>
      <c r="I481" s="8" t="str">
        <f>MID(F481,2,FIND("0",F481,1)-1)</f>
        <v>0</v>
      </c>
      <c r="J481" s="8" t="str">
        <f>MID(F481,3,FIND("0",F481,1)-1)</f>
        <v>1</v>
      </c>
      <c r="K481" s="8" t="str">
        <f>MID(F481,4,FIND("0",F481,1)-1)</f>
        <v>0</v>
      </c>
      <c r="L481" s="8" t="str">
        <f>MID(F481,5,FIND("0",F481,1)-1)</f>
        <v>0</v>
      </c>
      <c r="M481" s="8" t="str">
        <f>MID(F481,6,FIND("0",F481,1)-1)</f>
        <v>1</v>
      </c>
      <c r="N481" s="8" t="str">
        <f>MID(F481,7,FIND("0",F481,1)-1)</f>
        <v>0</v>
      </c>
      <c r="O481" s="8" t="str">
        <f>MID(F481,8,FIND("0",F481,1)-1)</f>
        <v>0</v>
      </c>
      <c r="P481" t="str">
        <f>IF(J481="1",IF(O481="0","Brenner AUS"),"Brenner EIN")</f>
        <v>Brenner AUS</v>
      </c>
      <c r="Q481" t="str">
        <f>IF(L481="1","Mischer AUF",IF(K481="1","Mischer ZU","Mischer STOP"))</f>
        <v>Mischer STOP</v>
      </c>
    </row>
    <row r="482" spans="1:17" hidden="1" x14ac:dyDescent="0.25">
      <c r="A482" t="s">
        <v>568</v>
      </c>
      <c r="B482" t="s">
        <v>4</v>
      </c>
      <c r="C482" t="s">
        <v>148</v>
      </c>
      <c r="D482" t="s">
        <v>6</v>
      </c>
      <c r="E482" s="8">
        <v>1</v>
      </c>
      <c r="F482" s="10" t="s">
        <v>227</v>
      </c>
      <c r="G482" s="8" t="s">
        <v>8</v>
      </c>
      <c r="M482" s="8"/>
    </row>
    <row r="483" spans="1:17" x14ac:dyDescent="0.25">
      <c r="A483" t="s">
        <v>567</v>
      </c>
      <c r="B483" t="s">
        <v>1</v>
      </c>
      <c r="C483" s="4" t="s">
        <v>225</v>
      </c>
      <c r="D483" t="s">
        <v>1443</v>
      </c>
      <c r="E483" s="8">
        <f>HEX2DEC(G483)</f>
        <v>1</v>
      </c>
      <c r="F483" s="10" t="str">
        <f>HEX2BIN(G483)</f>
        <v>1</v>
      </c>
      <c r="G483" s="8" t="str">
        <f>MID(C483,7,FIND(":",C483,1)-1)</f>
        <v>01</v>
      </c>
      <c r="M483" s="8"/>
    </row>
    <row r="484" spans="1:17" hidden="1" x14ac:dyDescent="0.25">
      <c r="A484" t="s">
        <v>570</v>
      </c>
      <c r="B484" t="s">
        <v>4</v>
      </c>
      <c r="C484" t="s">
        <v>148</v>
      </c>
      <c r="D484" t="s">
        <v>6</v>
      </c>
      <c r="E484" s="8">
        <v>1</v>
      </c>
      <c r="F484" s="10" t="s">
        <v>72</v>
      </c>
      <c r="G484" s="8" t="s">
        <v>8</v>
      </c>
      <c r="M484" s="8"/>
    </row>
    <row r="485" spans="1:17" x14ac:dyDescent="0.25">
      <c r="A485" t="s">
        <v>569</v>
      </c>
      <c r="B485" t="s">
        <v>1</v>
      </c>
      <c r="C485" s="4" t="s">
        <v>157</v>
      </c>
      <c r="D485" t="s">
        <v>1443</v>
      </c>
      <c r="E485" s="8">
        <f>HEX2DEC(G485)</f>
        <v>2</v>
      </c>
      <c r="F485" s="10" t="str">
        <f>HEX2BIN(G485)</f>
        <v>10</v>
      </c>
      <c r="G485" s="8" t="str">
        <f>MID(C485,7,FIND(":",C485,1)-1)</f>
        <v>02</v>
      </c>
      <c r="M485" s="8"/>
    </row>
    <row r="486" spans="1:17" hidden="1" x14ac:dyDescent="0.25">
      <c r="A486" t="s">
        <v>572</v>
      </c>
      <c r="B486" t="s">
        <v>4</v>
      </c>
      <c r="C486" t="s">
        <v>148</v>
      </c>
      <c r="D486" t="s">
        <v>6</v>
      </c>
      <c r="E486" s="8">
        <v>1</v>
      </c>
      <c r="F486" s="10" t="s">
        <v>106</v>
      </c>
      <c r="G486" s="8" t="s">
        <v>8</v>
      </c>
      <c r="M486" s="8"/>
    </row>
    <row r="487" spans="1:17" x14ac:dyDescent="0.25">
      <c r="A487" t="s">
        <v>571</v>
      </c>
      <c r="B487" t="s">
        <v>1</v>
      </c>
      <c r="C487" s="4" t="s">
        <v>222</v>
      </c>
      <c r="D487" t="s">
        <v>1443</v>
      </c>
      <c r="E487" s="8">
        <f>HEX2DEC(G487)</f>
        <v>3</v>
      </c>
      <c r="F487" s="10" t="str">
        <f>HEX2BIN(G487)</f>
        <v>11</v>
      </c>
      <c r="G487" s="8" t="str">
        <f>MID(C487,7,FIND(":",C487,1)-1)</f>
        <v>03</v>
      </c>
      <c r="M487" s="8"/>
    </row>
    <row r="488" spans="1:17" hidden="1" x14ac:dyDescent="0.25">
      <c r="A488" t="s">
        <v>575</v>
      </c>
      <c r="B488" t="s">
        <v>4</v>
      </c>
      <c r="C488" t="s">
        <v>5</v>
      </c>
      <c r="D488" t="s">
        <v>6</v>
      </c>
      <c r="E488" s="8">
        <v>1</v>
      </c>
      <c r="F488" s="10" t="s">
        <v>576</v>
      </c>
      <c r="G488" s="8" t="s">
        <v>8</v>
      </c>
      <c r="M488" s="8"/>
    </row>
    <row r="489" spans="1:17" x14ac:dyDescent="0.25">
      <c r="A489" t="s">
        <v>573</v>
      </c>
      <c r="B489" t="s">
        <v>1</v>
      </c>
      <c r="C489" s="3" t="s">
        <v>574</v>
      </c>
      <c r="D489" t="s">
        <v>390</v>
      </c>
      <c r="E489" s="8">
        <f>HEX2DEC(G489)</f>
        <v>68</v>
      </c>
      <c r="F489" s="10" t="str">
        <f>HEX2BIN(G489)</f>
        <v>1000100</v>
      </c>
      <c r="G489" s="8" t="str">
        <f>MID(C489,7,FIND(":",C489,1)-1)</f>
        <v>44</v>
      </c>
      <c r="M489" s="8"/>
    </row>
    <row r="490" spans="1:17" hidden="1" x14ac:dyDescent="0.25">
      <c r="A490" t="s">
        <v>578</v>
      </c>
      <c r="B490" t="s">
        <v>4</v>
      </c>
      <c r="C490" t="s">
        <v>12</v>
      </c>
      <c r="D490" t="s">
        <v>6</v>
      </c>
      <c r="E490" s="8">
        <v>1</v>
      </c>
      <c r="F490" s="10" t="s">
        <v>13</v>
      </c>
      <c r="G490" s="8" t="s">
        <v>8</v>
      </c>
      <c r="M490" s="8"/>
    </row>
    <row r="491" spans="1:17" x14ac:dyDescent="0.25">
      <c r="A491" s="1" t="s">
        <v>577</v>
      </c>
      <c r="B491" s="1" t="s">
        <v>1</v>
      </c>
      <c r="C491" s="1" t="s">
        <v>10</v>
      </c>
      <c r="D491" s="42" t="s">
        <v>3295</v>
      </c>
      <c r="E491" s="8">
        <f>HEX2DEC(G491)</f>
        <v>172</v>
      </c>
      <c r="F491" s="10" t="str">
        <f>HEX2BIN(G491)</f>
        <v>10101100</v>
      </c>
      <c r="G491" s="8" t="str">
        <f>MID(C491,7,FIND(":",C491,1)-1)</f>
        <v>AC</v>
      </c>
      <c r="H491" s="8" t="str">
        <f>MID(F491,1,FIND("0",F491,1)-1)</f>
        <v>1</v>
      </c>
      <c r="I491" s="8" t="str">
        <f>MID(F491,2,FIND("0",F491,1)-1)</f>
        <v>0</v>
      </c>
      <c r="J491" s="8" t="str">
        <f>MID(F491,3,FIND("0",F491,1)-1)</f>
        <v>1</v>
      </c>
      <c r="K491" s="8" t="str">
        <f>MID(F491,4,FIND("0",F491,1)-1)</f>
        <v>0</v>
      </c>
      <c r="L491" s="8" t="str">
        <f>MID(F491,5,FIND("0",F491,1)-1)</f>
        <v>1</v>
      </c>
      <c r="M491" s="8" t="str">
        <f>MID(F491,6,FIND("0",F491,1)-1)</f>
        <v>1</v>
      </c>
      <c r="N491" s="8" t="str">
        <f>MID(F491,7,FIND("0",F491,1)-1)</f>
        <v>0</v>
      </c>
      <c r="O491" s="8" t="str">
        <f>MID(F491,8,FIND("0",F491,1)-1)</f>
        <v>0</v>
      </c>
      <c r="P491" t="str">
        <f>IF(J491="1",IF(O491="0","Brenner AUS"),"Brenner EIN")</f>
        <v>Brenner AUS</v>
      </c>
      <c r="Q491" t="str">
        <f>IF(L491="1","Mischer AUF",IF(K491="1","Mischer ZU","Mischer STOP"))</f>
        <v>Mischer AUF</v>
      </c>
    </row>
    <row r="492" spans="1:17" hidden="1" x14ac:dyDescent="0.25">
      <c r="A492" t="s">
        <v>580</v>
      </c>
      <c r="B492" t="s">
        <v>4</v>
      </c>
      <c r="C492" t="s">
        <v>12</v>
      </c>
      <c r="D492" t="s">
        <v>6</v>
      </c>
      <c r="E492" s="8">
        <v>1</v>
      </c>
      <c r="F492" s="10" t="s">
        <v>17</v>
      </c>
      <c r="G492" s="8" t="s">
        <v>8</v>
      </c>
      <c r="M492" s="8"/>
    </row>
    <row r="493" spans="1:17" x14ac:dyDescent="0.25">
      <c r="A493" s="1" t="s">
        <v>579</v>
      </c>
      <c r="B493" s="1" t="s">
        <v>1</v>
      </c>
      <c r="C493" s="1" t="s">
        <v>15</v>
      </c>
      <c r="D493" s="42" t="s">
        <v>3295</v>
      </c>
      <c r="E493" s="8">
        <f>HEX2DEC(G493)</f>
        <v>164</v>
      </c>
      <c r="F493" s="10" t="str">
        <f>HEX2BIN(G493)</f>
        <v>10100100</v>
      </c>
      <c r="G493" s="8" t="str">
        <f>MID(C493,7,FIND(":",C493,1)-1)</f>
        <v>A4</v>
      </c>
      <c r="H493" s="8" t="str">
        <f>MID(F493,1,FIND("0",F493,1)-1)</f>
        <v>1</v>
      </c>
      <c r="I493" s="8" t="str">
        <f>MID(F493,2,FIND("0",F493,1)-1)</f>
        <v>0</v>
      </c>
      <c r="J493" s="8" t="str">
        <f>MID(F493,3,FIND("0",F493,1)-1)</f>
        <v>1</v>
      </c>
      <c r="K493" s="8" t="str">
        <f>MID(F493,4,FIND("0",F493,1)-1)</f>
        <v>0</v>
      </c>
      <c r="L493" s="8" t="str">
        <f>MID(F493,5,FIND("0",F493,1)-1)</f>
        <v>0</v>
      </c>
      <c r="M493" s="8" t="str">
        <f>MID(F493,6,FIND("0",F493,1)-1)</f>
        <v>1</v>
      </c>
      <c r="N493" s="8" t="str">
        <f>MID(F493,7,FIND("0",F493,1)-1)</f>
        <v>0</v>
      </c>
      <c r="O493" s="8" t="str">
        <f>MID(F493,8,FIND("0",F493,1)-1)</f>
        <v>0</v>
      </c>
      <c r="P493" t="str">
        <f>IF(J493="1",IF(O493="0","Brenner AUS"),"Brenner EIN")</f>
        <v>Brenner AUS</v>
      </c>
      <c r="Q493" t="str">
        <f>IF(L493="1","Mischer AUF",IF(K493="1","Mischer ZU","Mischer STOP"))</f>
        <v>Mischer STOP</v>
      </c>
    </row>
    <row r="494" spans="1:17" hidden="1" x14ac:dyDescent="0.25">
      <c r="A494" t="s">
        <v>582</v>
      </c>
      <c r="B494" t="s">
        <v>4</v>
      </c>
      <c r="C494" t="s">
        <v>12</v>
      </c>
      <c r="D494" t="s">
        <v>6</v>
      </c>
      <c r="E494" s="8">
        <v>1</v>
      </c>
      <c r="F494" s="10" t="s">
        <v>17</v>
      </c>
      <c r="G494" s="8" t="s">
        <v>8</v>
      </c>
      <c r="M494" s="8"/>
    </row>
    <row r="495" spans="1:17" hidden="1" x14ac:dyDescent="0.25">
      <c r="A495" t="s">
        <v>582</v>
      </c>
      <c r="B495" t="s">
        <v>4</v>
      </c>
      <c r="C495" t="s">
        <v>5</v>
      </c>
      <c r="D495" t="s">
        <v>6</v>
      </c>
      <c r="E495" s="8">
        <v>1</v>
      </c>
      <c r="F495" s="10" t="s">
        <v>584</v>
      </c>
      <c r="G495" s="8" t="s">
        <v>8</v>
      </c>
      <c r="M495" s="8"/>
    </row>
    <row r="496" spans="1:17" x14ac:dyDescent="0.25">
      <c r="A496" t="s">
        <v>581</v>
      </c>
      <c r="B496" t="s">
        <v>1</v>
      </c>
      <c r="C496" s="3" t="s">
        <v>583</v>
      </c>
      <c r="D496" t="s">
        <v>390</v>
      </c>
      <c r="E496" s="8">
        <f>HEX2DEC(G496)</f>
        <v>67</v>
      </c>
      <c r="F496" s="10" t="str">
        <f>HEX2BIN(G496)</f>
        <v>1000011</v>
      </c>
      <c r="G496" s="8" t="str">
        <f>MID(C496,7,FIND(":",C496,1)-1)</f>
        <v>43</v>
      </c>
      <c r="M496" s="8"/>
    </row>
    <row r="497" spans="1:17" hidden="1" x14ac:dyDescent="0.25">
      <c r="A497" t="s">
        <v>586</v>
      </c>
      <c r="B497" t="s">
        <v>4</v>
      </c>
      <c r="C497" t="s">
        <v>12</v>
      </c>
      <c r="D497" t="s">
        <v>6</v>
      </c>
      <c r="E497" s="8">
        <v>1</v>
      </c>
      <c r="F497" s="10" t="s">
        <v>363</v>
      </c>
      <c r="G497" s="8" t="s">
        <v>8</v>
      </c>
      <c r="M497" s="8"/>
    </row>
    <row r="498" spans="1:17" x14ac:dyDescent="0.25">
      <c r="A498" s="1" t="s">
        <v>585</v>
      </c>
      <c r="B498" s="1" t="s">
        <v>1</v>
      </c>
      <c r="C498" s="1" t="s">
        <v>361</v>
      </c>
      <c r="D498" s="42" t="s">
        <v>3295</v>
      </c>
      <c r="E498" s="8">
        <f>HEX2DEC(G498)</f>
        <v>180</v>
      </c>
      <c r="F498" s="10" t="str">
        <f>HEX2BIN(G498)</f>
        <v>10110100</v>
      </c>
      <c r="G498" s="8" t="str">
        <f>MID(C498,7,FIND(":",C498,1)-1)</f>
        <v>B4</v>
      </c>
      <c r="H498" s="8" t="str">
        <f>MID(F498,1,FIND("0",F498,1)-1)</f>
        <v>1</v>
      </c>
      <c r="I498" s="8" t="str">
        <f>MID(F498,2,FIND("0",F498,1)-1)</f>
        <v>0</v>
      </c>
      <c r="J498" s="8" t="str">
        <f>MID(F498,3,FIND("0",F498,1)-1)</f>
        <v>1</v>
      </c>
      <c r="K498" s="8" t="str">
        <f>MID(F498,4,FIND("0",F498,1)-1)</f>
        <v>1</v>
      </c>
      <c r="L498" s="8" t="str">
        <f>MID(F498,5,FIND("0",F498,1)-1)</f>
        <v>0</v>
      </c>
      <c r="M498" s="8" t="str">
        <f>MID(F498,6,FIND("0",F498,1)-1)</f>
        <v>1</v>
      </c>
      <c r="N498" s="8" t="str">
        <f>MID(F498,7,FIND("0",F498,1)-1)</f>
        <v>0</v>
      </c>
      <c r="O498" s="8" t="str">
        <f>MID(F498,8,FIND("0",F498,1)-1)</f>
        <v>0</v>
      </c>
      <c r="P498" t="str">
        <f>IF(J498="1",IF(O498="0","Brenner AUS"),"Brenner EIN")</f>
        <v>Brenner AUS</v>
      </c>
      <c r="Q498" t="str">
        <f>IF(L498="1","Mischer AUF",IF(K498="1","Mischer ZU","Mischer STOP"))</f>
        <v>Mischer ZU</v>
      </c>
    </row>
    <row r="499" spans="1:17" hidden="1" x14ac:dyDescent="0.25">
      <c r="A499" t="s">
        <v>588</v>
      </c>
      <c r="B499" t="s">
        <v>4</v>
      </c>
      <c r="C499" t="s">
        <v>12</v>
      </c>
      <c r="D499" t="s">
        <v>6</v>
      </c>
      <c r="E499" s="8">
        <v>1</v>
      </c>
      <c r="F499" s="10" t="s">
        <v>17</v>
      </c>
      <c r="G499" s="8" t="s">
        <v>8</v>
      </c>
      <c r="M499" s="8"/>
    </row>
    <row r="500" spans="1:17" x14ac:dyDescent="0.25">
      <c r="A500" s="1" t="s">
        <v>587</v>
      </c>
      <c r="B500" s="1" t="s">
        <v>1</v>
      </c>
      <c r="C500" s="1" t="s">
        <v>15</v>
      </c>
      <c r="D500" s="42" t="s">
        <v>3295</v>
      </c>
      <c r="E500" s="8">
        <f>HEX2DEC(G500)</f>
        <v>164</v>
      </c>
      <c r="F500" s="10" t="str">
        <f>HEX2BIN(G500)</f>
        <v>10100100</v>
      </c>
      <c r="G500" s="8" t="str">
        <f>MID(C500,7,FIND(":",C500,1)-1)</f>
        <v>A4</v>
      </c>
      <c r="H500" s="8" t="str">
        <f>MID(F500,1,FIND("0",F500,1)-1)</f>
        <v>1</v>
      </c>
      <c r="I500" s="8" t="str">
        <f>MID(F500,2,FIND("0",F500,1)-1)</f>
        <v>0</v>
      </c>
      <c r="J500" s="8" t="str">
        <f>MID(F500,3,FIND("0",F500,1)-1)</f>
        <v>1</v>
      </c>
      <c r="K500" s="8" t="str">
        <f>MID(F500,4,FIND("0",F500,1)-1)</f>
        <v>0</v>
      </c>
      <c r="L500" s="8" t="str">
        <f>MID(F500,5,FIND("0",F500,1)-1)</f>
        <v>0</v>
      </c>
      <c r="M500" s="8" t="str">
        <f>MID(F500,6,FIND("0",F500,1)-1)</f>
        <v>1</v>
      </c>
      <c r="N500" s="8" t="str">
        <f>MID(F500,7,FIND("0",F500,1)-1)</f>
        <v>0</v>
      </c>
      <c r="O500" s="8" t="str">
        <f>MID(F500,8,FIND("0",F500,1)-1)</f>
        <v>0</v>
      </c>
      <c r="P500" t="str">
        <f>IF(J500="1",IF(O500="0","Brenner AUS"),"Brenner EIN")</f>
        <v>Brenner AUS</v>
      </c>
      <c r="Q500" t="str">
        <f>IF(L500="1","Mischer AUF",IF(K500="1","Mischer ZU","Mischer STOP"))</f>
        <v>Mischer STOP</v>
      </c>
    </row>
    <row r="501" spans="1:17" hidden="1" x14ac:dyDescent="0.25">
      <c r="A501" t="s">
        <v>590</v>
      </c>
      <c r="B501" t="s">
        <v>4</v>
      </c>
      <c r="C501" t="s">
        <v>233</v>
      </c>
      <c r="D501" t="s">
        <v>6</v>
      </c>
      <c r="E501" s="8">
        <v>1</v>
      </c>
      <c r="F501" s="10" t="s">
        <v>266</v>
      </c>
      <c r="G501" s="8" t="s">
        <v>8</v>
      </c>
      <c r="M501" s="8"/>
    </row>
    <row r="502" spans="1:17" x14ac:dyDescent="0.25">
      <c r="A502" t="s">
        <v>589</v>
      </c>
      <c r="B502" t="s">
        <v>1</v>
      </c>
      <c r="C502" s="6" t="s">
        <v>264</v>
      </c>
      <c r="D502" t="s">
        <v>1442</v>
      </c>
      <c r="E502" s="8">
        <f>HEX2DEC(G502)</f>
        <v>35</v>
      </c>
      <c r="F502" s="10" t="str">
        <f>HEX2BIN(G502)</f>
        <v>100011</v>
      </c>
      <c r="G502" s="8" t="str">
        <f>MID(C502,7,FIND(":",C502,1)-1)</f>
        <v>23</v>
      </c>
      <c r="M502" s="8"/>
    </row>
    <row r="503" spans="1:17" hidden="1" x14ac:dyDescent="0.25">
      <c r="A503" t="s">
        <v>592</v>
      </c>
      <c r="B503" t="s">
        <v>4</v>
      </c>
      <c r="C503" t="s">
        <v>12</v>
      </c>
      <c r="D503" t="s">
        <v>6</v>
      </c>
      <c r="E503" s="8">
        <v>1</v>
      </c>
      <c r="F503" s="10" t="s">
        <v>363</v>
      </c>
      <c r="G503" s="8" t="s">
        <v>8</v>
      </c>
      <c r="M503" s="8"/>
    </row>
    <row r="504" spans="1:17" x14ac:dyDescent="0.25">
      <c r="A504" s="1" t="s">
        <v>591</v>
      </c>
      <c r="B504" s="1" t="s">
        <v>1</v>
      </c>
      <c r="C504" s="1" t="s">
        <v>361</v>
      </c>
      <c r="D504" s="42" t="s">
        <v>3295</v>
      </c>
      <c r="E504" s="8">
        <f>HEX2DEC(G504)</f>
        <v>180</v>
      </c>
      <c r="F504" s="10" t="str">
        <f>HEX2BIN(G504)</f>
        <v>10110100</v>
      </c>
      <c r="G504" s="8" t="str">
        <f>MID(C504,7,FIND(":",C504,1)-1)</f>
        <v>B4</v>
      </c>
      <c r="H504" s="8" t="str">
        <f>MID(F504,1,FIND("0",F504,1)-1)</f>
        <v>1</v>
      </c>
      <c r="I504" s="8" t="str">
        <f>MID(F504,2,FIND("0",F504,1)-1)</f>
        <v>0</v>
      </c>
      <c r="J504" s="8" t="str">
        <f>MID(F504,3,FIND("0",F504,1)-1)</f>
        <v>1</v>
      </c>
      <c r="K504" s="8" t="str">
        <f>MID(F504,4,FIND("0",F504,1)-1)</f>
        <v>1</v>
      </c>
      <c r="L504" s="8" t="str">
        <f>MID(F504,5,FIND("0",F504,1)-1)</f>
        <v>0</v>
      </c>
      <c r="M504" s="8" t="str">
        <f>MID(F504,6,FIND("0",F504,1)-1)</f>
        <v>1</v>
      </c>
      <c r="N504" s="8" t="str">
        <f>MID(F504,7,FIND("0",F504,1)-1)</f>
        <v>0</v>
      </c>
      <c r="O504" s="8" t="str">
        <f>MID(F504,8,FIND("0",F504,1)-1)</f>
        <v>0</v>
      </c>
      <c r="P504" t="str">
        <f>IF(J504="1",IF(O504="0","Brenner AUS"),"Brenner EIN")</f>
        <v>Brenner AUS</v>
      </c>
      <c r="Q504" t="str">
        <f>IF(L504="1","Mischer AUF",IF(K504="1","Mischer ZU","Mischer STOP"))</f>
        <v>Mischer ZU</v>
      </c>
    </row>
    <row r="505" spans="1:17" hidden="1" x14ac:dyDescent="0.25">
      <c r="A505" t="s">
        <v>594</v>
      </c>
      <c r="B505" t="s">
        <v>4</v>
      </c>
      <c r="C505" t="s">
        <v>12</v>
      </c>
      <c r="D505" t="s">
        <v>6</v>
      </c>
      <c r="E505" s="8">
        <v>1</v>
      </c>
      <c r="F505" s="10" t="s">
        <v>17</v>
      </c>
      <c r="G505" s="8" t="s">
        <v>8</v>
      </c>
      <c r="M505" s="8"/>
    </row>
    <row r="506" spans="1:17" x14ac:dyDescent="0.25">
      <c r="A506" s="1" t="s">
        <v>593</v>
      </c>
      <c r="B506" s="1" t="s">
        <v>1</v>
      </c>
      <c r="C506" s="1" t="s">
        <v>15</v>
      </c>
      <c r="D506" s="42" t="s">
        <v>3295</v>
      </c>
      <c r="E506" s="8">
        <f>HEX2DEC(G506)</f>
        <v>164</v>
      </c>
      <c r="F506" s="10" t="str">
        <f>HEX2BIN(G506)</f>
        <v>10100100</v>
      </c>
      <c r="G506" s="8" t="str">
        <f>MID(C506,7,FIND(":",C506,1)-1)</f>
        <v>A4</v>
      </c>
      <c r="H506" s="8" t="str">
        <f>MID(F506,1,FIND("0",F506,1)-1)</f>
        <v>1</v>
      </c>
      <c r="I506" s="8" t="str">
        <f>MID(F506,2,FIND("0",F506,1)-1)</f>
        <v>0</v>
      </c>
      <c r="J506" s="8" t="str">
        <f>MID(F506,3,FIND("0",F506,1)-1)</f>
        <v>1</v>
      </c>
      <c r="K506" s="8" t="str">
        <f>MID(F506,4,FIND("0",F506,1)-1)</f>
        <v>0</v>
      </c>
      <c r="L506" s="8" t="str">
        <f>MID(F506,5,FIND("0",F506,1)-1)</f>
        <v>0</v>
      </c>
      <c r="M506" s="8" t="str">
        <f>MID(F506,6,FIND("0",F506,1)-1)</f>
        <v>1</v>
      </c>
      <c r="N506" s="8" t="str">
        <f>MID(F506,7,FIND("0",F506,1)-1)</f>
        <v>0</v>
      </c>
      <c r="O506" s="8" t="str">
        <f>MID(F506,8,FIND("0",F506,1)-1)</f>
        <v>0</v>
      </c>
      <c r="P506" t="str">
        <f>IF(J506="1",IF(O506="0","Brenner AUS"),"Brenner EIN")</f>
        <v>Brenner AUS</v>
      </c>
      <c r="Q506" t="str">
        <f>IF(L506="1","Mischer AUF",IF(K506="1","Mischer ZU","Mischer STOP"))</f>
        <v>Mischer STOP</v>
      </c>
    </row>
    <row r="507" spans="1:17" hidden="1" x14ac:dyDescent="0.25">
      <c r="A507" t="s">
        <v>596</v>
      </c>
      <c r="B507" t="s">
        <v>4</v>
      </c>
      <c r="C507" t="s">
        <v>12</v>
      </c>
      <c r="D507" t="s">
        <v>6</v>
      </c>
      <c r="E507" s="8">
        <v>1</v>
      </c>
      <c r="F507" s="10" t="s">
        <v>363</v>
      </c>
      <c r="G507" s="8" t="s">
        <v>8</v>
      </c>
      <c r="M507" s="8"/>
    </row>
    <row r="508" spans="1:17" x14ac:dyDescent="0.25">
      <c r="A508" s="1" t="s">
        <v>595</v>
      </c>
      <c r="B508" s="1" t="s">
        <v>1</v>
      </c>
      <c r="C508" s="1" t="s">
        <v>361</v>
      </c>
      <c r="D508" s="42" t="s">
        <v>3295</v>
      </c>
      <c r="E508" s="8">
        <f>HEX2DEC(G508)</f>
        <v>180</v>
      </c>
      <c r="F508" s="10" t="str">
        <f>HEX2BIN(G508)</f>
        <v>10110100</v>
      </c>
      <c r="G508" s="8" t="str">
        <f>MID(C508,7,FIND(":",C508,1)-1)</f>
        <v>B4</v>
      </c>
      <c r="H508" s="8" t="str">
        <f>MID(F508,1,FIND("0",F508,1)-1)</f>
        <v>1</v>
      </c>
      <c r="I508" s="8" t="str">
        <f>MID(F508,2,FIND("0",F508,1)-1)</f>
        <v>0</v>
      </c>
      <c r="J508" s="8" t="str">
        <f>MID(F508,3,FIND("0",F508,1)-1)</f>
        <v>1</v>
      </c>
      <c r="K508" s="8" t="str">
        <f>MID(F508,4,FIND("0",F508,1)-1)</f>
        <v>1</v>
      </c>
      <c r="L508" s="8" t="str">
        <f>MID(F508,5,FIND("0",F508,1)-1)</f>
        <v>0</v>
      </c>
      <c r="M508" s="8" t="str">
        <f>MID(F508,6,FIND("0",F508,1)-1)</f>
        <v>1</v>
      </c>
      <c r="N508" s="8" t="str">
        <f>MID(F508,7,FIND("0",F508,1)-1)</f>
        <v>0</v>
      </c>
      <c r="O508" s="8" t="str">
        <f>MID(F508,8,FIND("0",F508,1)-1)</f>
        <v>0</v>
      </c>
      <c r="P508" t="str">
        <f>IF(J508="1",IF(O508="0","Brenner AUS"),"Brenner EIN")</f>
        <v>Brenner AUS</v>
      </c>
      <c r="Q508" t="str">
        <f>IF(L508="1","Mischer AUF",IF(K508="1","Mischer ZU","Mischer STOP"))</f>
        <v>Mischer ZU</v>
      </c>
    </row>
    <row r="509" spans="1:17" hidden="1" x14ac:dyDescent="0.25">
      <c r="A509" t="s">
        <v>598</v>
      </c>
      <c r="B509" t="s">
        <v>4</v>
      </c>
      <c r="C509" t="s">
        <v>12</v>
      </c>
      <c r="D509" t="s">
        <v>6</v>
      </c>
      <c r="E509" s="8">
        <v>1</v>
      </c>
      <c r="F509" s="10" t="s">
        <v>17</v>
      </c>
      <c r="G509" s="8" t="s">
        <v>8</v>
      </c>
      <c r="M509" s="8"/>
    </row>
    <row r="510" spans="1:17" x14ac:dyDescent="0.25">
      <c r="A510" s="1" t="s">
        <v>597</v>
      </c>
      <c r="B510" s="1" t="s">
        <v>1</v>
      </c>
      <c r="C510" s="1" t="s">
        <v>15</v>
      </c>
      <c r="D510" s="42" t="s">
        <v>3295</v>
      </c>
      <c r="E510" s="8">
        <f>HEX2DEC(G510)</f>
        <v>164</v>
      </c>
      <c r="F510" s="10" t="str">
        <f>HEX2BIN(G510)</f>
        <v>10100100</v>
      </c>
      <c r="G510" s="8" t="str">
        <f>MID(C510,7,FIND(":",C510,1)-1)</f>
        <v>A4</v>
      </c>
      <c r="H510" s="8" t="str">
        <f>MID(F510,1,FIND("0",F510,1)-1)</f>
        <v>1</v>
      </c>
      <c r="I510" s="8" t="str">
        <f>MID(F510,2,FIND("0",F510,1)-1)</f>
        <v>0</v>
      </c>
      <c r="J510" s="8" t="str">
        <f>MID(F510,3,FIND("0",F510,1)-1)</f>
        <v>1</v>
      </c>
      <c r="K510" s="8" t="str">
        <f>MID(F510,4,FIND("0",F510,1)-1)</f>
        <v>0</v>
      </c>
      <c r="L510" s="8" t="str">
        <f>MID(F510,5,FIND("0",F510,1)-1)</f>
        <v>0</v>
      </c>
      <c r="M510" s="8" t="str">
        <f>MID(F510,6,FIND("0",F510,1)-1)</f>
        <v>1</v>
      </c>
      <c r="N510" s="8" t="str">
        <f>MID(F510,7,FIND("0",F510,1)-1)</f>
        <v>0</v>
      </c>
      <c r="O510" s="8" t="str">
        <f>MID(F510,8,FIND("0",F510,1)-1)</f>
        <v>0</v>
      </c>
      <c r="P510" t="str">
        <f>IF(J510="1",IF(O510="0","Brenner AUS"),"Brenner EIN")</f>
        <v>Brenner AUS</v>
      </c>
      <c r="Q510" t="str">
        <f>IF(L510="1","Mischer AUF",IF(K510="1","Mischer ZU","Mischer STOP"))</f>
        <v>Mischer STOP</v>
      </c>
    </row>
    <row r="511" spans="1:17" hidden="1" x14ac:dyDescent="0.25">
      <c r="A511" t="s">
        <v>600</v>
      </c>
      <c r="B511" t="s">
        <v>4</v>
      </c>
      <c r="C511" t="s">
        <v>5</v>
      </c>
      <c r="D511" t="s">
        <v>6</v>
      </c>
      <c r="E511" s="8">
        <v>1</v>
      </c>
      <c r="F511" s="10" t="s">
        <v>576</v>
      </c>
      <c r="G511" s="8" t="s">
        <v>8</v>
      </c>
      <c r="M511" s="8"/>
    </row>
    <row r="512" spans="1:17" x14ac:dyDescent="0.25">
      <c r="A512" t="s">
        <v>599</v>
      </c>
      <c r="B512" t="s">
        <v>1</v>
      </c>
      <c r="C512" s="3" t="s">
        <v>574</v>
      </c>
      <c r="D512" t="s">
        <v>390</v>
      </c>
      <c r="E512" s="8">
        <f>HEX2DEC(G512)</f>
        <v>68</v>
      </c>
      <c r="F512" s="10" t="str">
        <f>HEX2BIN(G512)</f>
        <v>1000100</v>
      </c>
      <c r="G512" s="8" t="str">
        <f>MID(C512,7,FIND(":",C512,1)-1)</f>
        <v>44</v>
      </c>
      <c r="M512" s="8"/>
    </row>
    <row r="513" spans="1:17" hidden="1" x14ac:dyDescent="0.25">
      <c r="A513" t="s">
        <v>602</v>
      </c>
      <c r="B513" t="s">
        <v>4</v>
      </c>
      <c r="C513" t="s">
        <v>12</v>
      </c>
      <c r="D513" t="s">
        <v>6</v>
      </c>
      <c r="E513" s="8">
        <v>1</v>
      </c>
      <c r="F513" s="10" t="s">
        <v>363</v>
      </c>
      <c r="G513" s="8" t="s">
        <v>8</v>
      </c>
      <c r="M513" s="8"/>
    </row>
    <row r="514" spans="1:17" x14ac:dyDescent="0.25">
      <c r="A514" s="1" t="s">
        <v>601</v>
      </c>
      <c r="B514" s="1" t="s">
        <v>1</v>
      </c>
      <c r="C514" s="1" t="s">
        <v>361</v>
      </c>
      <c r="D514" s="42" t="s">
        <v>3295</v>
      </c>
      <c r="E514" s="8">
        <f>HEX2DEC(G514)</f>
        <v>180</v>
      </c>
      <c r="F514" s="10" t="str">
        <f>HEX2BIN(G514)</f>
        <v>10110100</v>
      </c>
      <c r="G514" s="8" t="str">
        <f>MID(C514,7,FIND(":",C514,1)-1)</f>
        <v>B4</v>
      </c>
      <c r="H514" s="8" t="str">
        <f>MID(F514,1,FIND("0",F514,1)-1)</f>
        <v>1</v>
      </c>
      <c r="I514" s="8" t="str">
        <f>MID(F514,2,FIND("0",F514,1)-1)</f>
        <v>0</v>
      </c>
      <c r="J514" s="8" t="str">
        <f>MID(F514,3,FIND("0",F514,1)-1)</f>
        <v>1</v>
      </c>
      <c r="K514" s="8" t="str">
        <f>MID(F514,4,FIND("0",F514,1)-1)</f>
        <v>1</v>
      </c>
      <c r="L514" s="8" t="str">
        <f>MID(F514,5,FIND("0",F514,1)-1)</f>
        <v>0</v>
      </c>
      <c r="M514" s="8" t="str">
        <f>MID(F514,6,FIND("0",F514,1)-1)</f>
        <v>1</v>
      </c>
      <c r="N514" s="8" t="str">
        <f>MID(F514,7,FIND("0",F514,1)-1)</f>
        <v>0</v>
      </c>
      <c r="O514" s="8" t="str">
        <f>MID(F514,8,FIND("0",F514,1)-1)</f>
        <v>0</v>
      </c>
      <c r="P514" t="str">
        <f>IF(J514="1",IF(O514="0","Brenner AUS"),"Brenner EIN")</f>
        <v>Brenner AUS</v>
      </c>
      <c r="Q514" t="str">
        <f>IF(L514="1","Mischer AUF",IF(K514="1","Mischer ZU","Mischer STOP"))</f>
        <v>Mischer ZU</v>
      </c>
    </row>
    <row r="515" spans="1:17" hidden="1" x14ac:dyDescent="0.25">
      <c r="A515" t="s">
        <v>604</v>
      </c>
      <c r="B515" t="s">
        <v>4</v>
      </c>
      <c r="C515" t="s">
        <v>12</v>
      </c>
      <c r="D515" t="s">
        <v>6</v>
      </c>
      <c r="E515" s="8">
        <v>1</v>
      </c>
      <c r="F515" s="10" t="s">
        <v>17</v>
      </c>
      <c r="G515" s="8" t="s">
        <v>8</v>
      </c>
      <c r="M515" s="8"/>
    </row>
    <row r="516" spans="1:17" x14ac:dyDescent="0.25">
      <c r="A516" s="1" t="s">
        <v>603</v>
      </c>
      <c r="B516" s="1" t="s">
        <v>1</v>
      </c>
      <c r="C516" s="1" t="s">
        <v>15</v>
      </c>
      <c r="D516" s="42" t="s">
        <v>3295</v>
      </c>
      <c r="E516" s="8">
        <f>HEX2DEC(G516)</f>
        <v>164</v>
      </c>
      <c r="F516" s="10" t="str">
        <f>HEX2BIN(G516)</f>
        <v>10100100</v>
      </c>
      <c r="G516" s="8" t="str">
        <f>MID(C516,7,FIND(":",C516,1)-1)</f>
        <v>A4</v>
      </c>
      <c r="H516" s="8" t="str">
        <f>MID(F516,1,FIND("0",F516,1)-1)</f>
        <v>1</v>
      </c>
      <c r="I516" s="8" t="str">
        <f>MID(F516,2,FIND("0",F516,1)-1)</f>
        <v>0</v>
      </c>
      <c r="J516" s="8" t="str">
        <f>MID(F516,3,FIND("0",F516,1)-1)</f>
        <v>1</v>
      </c>
      <c r="K516" s="8" t="str">
        <f>MID(F516,4,FIND("0",F516,1)-1)</f>
        <v>0</v>
      </c>
      <c r="L516" s="8" t="str">
        <f>MID(F516,5,FIND("0",F516,1)-1)</f>
        <v>0</v>
      </c>
      <c r="M516" s="8" t="str">
        <f>MID(F516,6,FIND("0",F516,1)-1)</f>
        <v>1</v>
      </c>
      <c r="N516" s="8" t="str">
        <f>MID(F516,7,FIND("0",F516,1)-1)</f>
        <v>0</v>
      </c>
      <c r="O516" s="8" t="str">
        <f>MID(F516,8,FIND("0",F516,1)-1)</f>
        <v>0</v>
      </c>
      <c r="P516" t="str">
        <f>IF(J516="1",IF(O516="0","Brenner AUS"),"Brenner EIN")</f>
        <v>Brenner AUS</v>
      </c>
      <c r="Q516" t="str">
        <f>IF(L516="1","Mischer AUF",IF(K516="1","Mischer ZU","Mischer STOP"))</f>
        <v>Mischer STOP</v>
      </c>
    </row>
    <row r="517" spans="1:17" hidden="1" x14ac:dyDescent="0.25">
      <c r="A517" t="s">
        <v>606</v>
      </c>
      <c r="B517" t="s">
        <v>4</v>
      </c>
      <c r="C517" t="s">
        <v>12</v>
      </c>
      <c r="D517" t="s">
        <v>6</v>
      </c>
      <c r="E517" s="8">
        <v>1</v>
      </c>
      <c r="F517" s="10" t="s">
        <v>363</v>
      </c>
      <c r="G517" s="8" t="s">
        <v>8</v>
      </c>
      <c r="M517" s="8"/>
    </row>
    <row r="518" spans="1:17" x14ac:dyDescent="0.25">
      <c r="A518" s="1" t="s">
        <v>605</v>
      </c>
      <c r="B518" s="1" t="s">
        <v>1</v>
      </c>
      <c r="C518" s="1" t="s">
        <v>361</v>
      </c>
      <c r="D518" s="42" t="s">
        <v>3295</v>
      </c>
      <c r="E518" s="8">
        <f>HEX2DEC(G518)</f>
        <v>180</v>
      </c>
      <c r="F518" s="10" t="str">
        <f>HEX2BIN(G518)</f>
        <v>10110100</v>
      </c>
      <c r="G518" s="8" t="str">
        <f>MID(C518,7,FIND(":",C518,1)-1)</f>
        <v>B4</v>
      </c>
      <c r="H518" s="8" t="str">
        <f>MID(F518,1,FIND("0",F518,1)-1)</f>
        <v>1</v>
      </c>
      <c r="I518" s="8" t="str">
        <f>MID(F518,2,FIND("0",F518,1)-1)</f>
        <v>0</v>
      </c>
      <c r="J518" s="8" t="str">
        <f>MID(F518,3,FIND("0",F518,1)-1)</f>
        <v>1</v>
      </c>
      <c r="K518" s="8" t="str">
        <f>MID(F518,4,FIND("0",F518,1)-1)</f>
        <v>1</v>
      </c>
      <c r="L518" s="8" t="str">
        <f>MID(F518,5,FIND("0",F518,1)-1)</f>
        <v>0</v>
      </c>
      <c r="M518" s="8" t="str">
        <f>MID(F518,6,FIND("0",F518,1)-1)</f>
        <v>1</v>
      </c>
      <c r="N518" s="8" t="str">
        <f>MID(F518,7,FIND("0",F518,1)-1)</f>
        <v>0</v>
      </c>
      <c r="O518" s="8" t="str">
        <f>MID(F518,8,FIND("0",F518,1)-1)</f>
        <v>0</v>
      </c>
      <c r="P518" t="str">
        <f>IF(J518="1",IF(O518="0","Brenner AUS"),"Brenner EIN")</f>
        <v>Brenner AUS</v>
      </c>
      <c r="Q518" t="str">
        <f>IF(L518="1","Mischer AUF",IF(K518="1","Mischer ZU","Mischer STOP"))</f>
        <v>Mischer ZU</v>
      </c>
    </row>
    <row r="519" spans="1:17" hidden="1" x14ac:dyDescent="0.25">
      <c r="A519" t="s">
        <v>608</v>
      </c>
      <c r="B519" t="s">
        <v>4</v>
      </c>
      <c r="C519" t="s">
        <v>12</v>
      </c>
      <c r="D519" t="s">
        <v>6</v>
      </c>
      <c r="E519" s="8">
        <v>1</v>
      </c>
      <c r="F519" s="10" t="s">
        <v>17</v>
      </c>
      <c r="G519" s="8" t="s">
        <v>8</v>
      </c>
      <c r="M519" s="8"/>
    </row>
    <row r="520" spans="1:17" x14ac:dyDescent="0.25">
      <c r="A520" s="1" t="s">
        <v>607</v>
      </c>
      <c r="B520" s="1" t="s">
        <v>1</v>
      </c>
      <c r="C520" s="1" t="s">
        <v>15</v>
      </c>
      <c r="D520" s="42" t="s">
        <v>3295</v>
      </c>
      <c r="E520" s="8">
        <f>HEX2DEC(G520)</f>
        <v>164</v>
      </c>
      <c r="F520" s="10" t="str">
        <f>HEX2BIN(G520)</f>
        <v>10100100</v>
      </c>
      <c r="G520" s="8" t="str">
        <f>MID(C520,7,FIND(":",C520,1)-1)</f>
        <v>A4</v>
      </c>
      <c r="H520" s="8" t="str">
        <f>MID(F520,1,FIND("0",F520,1)-1)</f>
        <v>1</v>
      </c>
      <c r="I520" s="8" t="str">
        <f>MID(F520,2,FIND("0",F520,1)-1)</f>
        <v>0</v>
      </c>
      <c r="J520" s="8" t="str">
        <f>MID(F520,3,FIND("0",F520,1)-1)</f>
        <v>1</v>
      </c>
      <c r="K520" s="8" t="str">
        <f>MID(F520,4,FIND("0",F520,1)-1)</f>
        <v>0</v>
      </c>
      <c r="L520" s="8" t="str">
        <f>MID(F520,5,FIND("0",F520,1)-1)</f>
        <v>0</v>
      </c>
      <c r="M520" s="8" t="str">
        <f>MID(F520,6,FIND("0",F520,1)-1)</f>
        <v>1</v>
      </c>
      <c r="N520" s="8" t="str">
        <f>MID(F520,7,FIND("0",F520,1)-1)</f>
        <v>0</v>
      </c>
      <c r="O520" s="8" t="str">
        <f>MID(F520,8,FIND("0",F520,1)-1)</f>
        <v>0</v>
      </c>
      <c r="P520" t="str">
        <f>IF(J520="1",IF(O520="0","Brenner AUS"),"Brenner EIN")</f>
        <v>Brenner AUS</v>
      </c>
      <c r="Q520" t="str">
        <f>IF(L520="1","Mischer AUF",IF(K520="1","Mischer ZU","Mischer STOP"))</f>
        <v>Mischer STOP</v>
      </c>
    </row>
    <row r="521" spans="1:17" hidden="1" x14ac:dyDescent="0.25">
      <c r="A521" t="s">
        <v>610</v>
      </c>
      <c r="B521" t="s">
        <v>4</v>
      </c>
      <c r="C521" t="s">
        <v>12</v>
      </c>
      <c r="D521" t="s">
        <v>6</v>
      </c>
      <c r="E521" s="8">
        <v>1</v>
      </c>
      <c r="F521" s="10" t="s">
        <v>363</v>
      </c>
      <c r="G521" s="8" t="s">
        <v>8</v>
      </c>
      <c r="M521" s="8"/>
    </row>
    <row r="522" spans="1:17" x14ac:dyDescent="0.25">
      <c r="A522" s="1" t="s">
        <v>609</v>
      </c>
      <c r="B522" s="1" t="s">
        <v>1</v>
      </c>
      <c r="C522" s="1" t="s">
        <v>361</v>
      </c>
      <c r="D522" s="42" t="s">
        <v>3295</v>
      </c>
      <c r="E522" s="8">
        <f>HEX2DEC(G522)</f>
        <v>180</v>
      </c>
      <c r="F522" s="10" t="str">
        <f>HEX2BIN(G522)</f>
        <v>10110100</v>
      </c>
      <c r="G522" s="8" t="str">
        <f>MID(C522,7,FIND(":",C522,1)-1)</f>
        <v>B4</v>
      </c>
      <c r="H522" s="8" t="str">
        <f>MID(F522,1,FIND("0",F522,1)-1)</f>
        <v>1</v>
      </c>
      <c r="I522" s="8" t="str">
        <f>MID(F522,2,FIND("0",F522,1)-1)</f>
        <v>0</v>
      </c>
      <c r="J522" s="8" t="str">
        <f>MID(F522,3,FIND("0",F522,1)-1)</f>
        <v>1</v>
      </c>
      <c r="K522" s="8" t="str">
        <f>MID(F522,4,FIND("0",F522,1)-1)</f>
        <v>1</v>
      </c>
      <c r="L522" s="8" t="str">
        <f>MID(F522,5,FIND("0",F522,1)-1)</f>
        <v>0</v>
      </c>
      <c r="M522" s="8" t="str">
        <f>MID(F522,6,FIND("0",F522,1)-1)</f>
        <v>1</v>
      </c>
      <c r="N522" s="8" t="str">
        <f>MID(F522,7,FIND("0",F522,1)-1)</f>
        <v>0</v>
      </c>
      <c r="O522" s="8" t="str">
        <f>MID(F522,8,FIND("0",F522,1)-1)</f>
        <v>0</v>
      </c>
      <c r="P522" t="str">
        <f>IF(J522="1",IF(O522="0","Brenner AUS"),"Brenner EIN")</f>
        <v>Brenner AUS</v>
      </c>
      <c r="Q522" t="str">
        <f>IF(L522="1","Mischer AUF",IF(K522="1","Mischer ZU","Mischer STOP"))</f>
        <v>Mischer ZU</v>
      </c>
    </row>
    <row r="523" spans="1:17" hidden="1" x14ac:dyDescent="0.25">
      <c r="A523" t="s">
        <v>612</v>
      </c>
      <c r="B523" t="s">
        <v>4</v>
      </c>
      <c r="C523" t="s">
        <v>12</v>
      </c>
      <c r="D523" t="s">
        <v>6</v>
      </c>
      <c r="E523" s="8">
        <v>1</v>
      </c>
      <c r="F523" s="10" t="s">
        <v>17</v>
      </c>
      <c r="G523" s="8" t="s">
        <v>8</v>
      </c>
      <c r="M523" s="8"/>
    </row>
    <row r="524" spans="1:17" x14ac:dyDescent="0.25">
      <c r="A524" s="1" t="s">
        <v>611</v>
      </c>
      <c r="B524" s="1" t="s">
        <v>1</v>
      </c>
      <c r="C524" s="1" t="s">
        <v>15</v>
      </c>
      <c r="D524" s="42" t="s">
        <v>3295</v>
      </c>
      <c r="E524" s="8">
        <f>HEX2DEC(G524)</f>
        <v>164</v>
      </c>
      <c r="F524" s="10" t="str">
        <f>HEX2BIN(G524)</f>
        <v>10100100</v>
      </c>
      <c r="G524" s="8" t="str">
        <f>MID(C524,7,FIND(":",C524,1)-1)</f>
        <v>A4</v>
      </c>
      <c r="H524" s="8" t="str">
        <f>MID(F524,1,FIND("0",F524,1)-1)</f>
        <v>1</v>
      </c>
      <c r="I524" s="8" t="str">
        <f>MID(F524,2,FIND("0",F524,1)-1)</f>
        <v>0</v>
      </c>
      <c r="J524" s="8" t="str">
        <f>MID(F524,3,FIND("0",F524,1)-1)</f>
        <v>1</v>
      </c>
      <c r="K524" s="8" t="str">
        <f>MID(F524,4,FIND("0",F524,1)-1)</f>
        <v>0</v>
      </c>
      <c r="L524" s="8" t="str">
        <f>MID(F524,5,FIND("0",F524,1)-1)</f>
        <v>0</v>
      </c>
      <c r="M524" s="8" t="str">
        <f>MID(F524,6,FIND("0",F524,1)-1)</f>
        <v>1</v>
      </c>
      <c r="N524" s="8" t="str">
        <f>MID(F524,7,FIND("0",F524,1)-1)</f>
        <v>0</v>
      </c>
      <c r="O524" s="8" t="str">
        <f>MID(F524,8,FIND("0",F524,1)-1)</f>
        <v>0</v>
      </c>
      <c r="P524" t="str">
        <f>IF(J524="1",IF(O524="0","Brenner AUS"),"Brenner EIN")</f>
        <v>Brenner AUS</v>
      </c>
      <c r="Q524" t="str">
        <f>IF(L524="1","Mischer AUF",IF(K524="1","Mischer ZU","Mischer STOP"))</f>
        <v>Mischer STOP</v>
      </c>
    </row>
    <row r="525" spans="1:17" hidden="1" x14ac:dyDescent="0.25">
      <c r="A525" t="s">
        <v>615</v>
      </c>
      <c r="B525" t="s">
        <v>4</v>
      </c>
      <c r="C525" t="s">
        <v>148</v>
      </c>
      <c r="D525" t="s">
        <v>6</v>
      </c>
      <c r="E525" s="8">
        <v>1</v>
      </c>
      <c r="F525" s="10" t="s">
        <v>616</v>
      </c>
      <c r="G525" s="8" t="s">
        <v>8</v>
      </c>
      <c r="M525" s="8"/>
    </row>
    <row r="526" spans="1:17" x14ac:dyDescent="0.25">
      <c r="A526" t="s">
        <v>613</v>
      </c>
      <c r="B526" t="s">
        <v>1</v>
      </c>
      <c r="C526" s="4" t="s">
        <v>614</v>
      </c>
      <c r="D526" t="s">
        <v>1443</v>
      </c>
      <c r="E526" s="8">
        <f>HEX2DEC(G526)</f>
        <v>252</v>
      </c>
      <c r="F526" s="10" t="str">
        <f>HEX2BIN(G526)</f>
        <v>11111100</v>
      </c>
      <c r="G526" s="8" t="str">
        <f>MID(C526,7,FIND(":",C526,1)-1)</f>
        <v>FC</v>
      </c>
      <c r="M526" s="8"/>
    </row>
    <row r="527" spans="1:17" hidden="1" x14ac:dyDescent="0.25">
      <c r="A527" t="s">
        <v>618</v>
      </c>
      <c r="B527" t="s">
        <v>4</v>
      </c>
      <c r="C527" t="s">
        <v>12</v>
      </c>
      <c r="D527" t="s">
        <v>6</v>
      </c>
      <c r="E527" s="8">
        <v>1</v>
      </c>
      <c r="F527" s="10" t="s">
        <v>363</v>
      </c>
      <c r="G527" s="8" t="s">
        <v>8</v>
      </c>
      <c r="M527" s="8"/>
    </row>
    <row r="528" spans="1:17" x14ac:dyDescent="0.25">
      <c r="A528" s="1" t="s">
        <v>617</v>
      </c>
      <c r="B528" s="1" t="s">
        <v>1</v>
      </c>
      <c r="C528" s="1" t="s">
        <v>361</v>
      </c>
      <c r="D528" s="42" t="s">
        <v>3295</v>
      </c>
      <c r="E528" s="8">
        <f>HEX2DEC(G528)</f>
        <v>180</v>
      </c>
      <c r="F528" s="10" t="str">
        <f>HEX2BIN(G528)</f>
        <v>10110100</v>
      </c>
      <c r="G528" s="8" t="str">
        <f>MID(C528,7,FIND(":",C528,1)-1)</f>
        <v>B4</v>
      </c>
      <c r="H528" s="8" t="str">
        <f>MID(F528,1,FIND("0",F528,1)-1)</f>
        <v>1</v>
      </c>
      <c r="I528" s="8" t="str">
        <f>MID(F528,2,FIND("0",F528,1)-1)</f>
        <v>0</v>
      </c>
      <c r="J528" s="8" t="str">
        <f>MID(F528,3,FIND("0",F528,1)-1)</f>
        <v>1</v>
      </c>
      <c r="K528" s="8" t="str">
        <f>MID(F528,4,FIND("0",F528,1)-1)</f>
        <v>1</v>
      </c>
      <c r="L528" s="8" t="str">
        <f>MID(F528,5,FIND("0",F528,1)-1)</f>
        <v>0</v>
      </c>
      <c r="M528" s="8" t="str">
        <f>MID(F528,6,FIND("0",F528,1)-1)</f>
        <v>1</v>
      </c>
      <c r="N528" s="8" t="str">
        <f>MID(F528,7,FIND("0",F528,1)-1)</f>
        <v>0</v>
      </c>
      <c r="O528" s="8" t="str">
        <f>MID(F528,8,FIND("0",F528,1)-1)</f>
        <v>0</v>
      </c>
      <c r="P528" t="str">
        <f t="shared" ref="P528:P529" si="4">IF(J528="1",IF(O528="0","Brenner AUS"),"Brenner EIN")</f>
        <v>Brenner AUS</v>
      </c>
      <c r="Q528" t="str">
        <f t="shared" ref="Q528:Q529" si="5">IF(L528="1","Mischer AUF",IF(K528="1","Mischer ZU","Mischer STOP"))</f>
        <v>Mischer ZU</v>
      </c>
    </row>
    <row r="529" spans="1:17" x14ac:dyDescent="0.25">
      <c r="A529" s="1" t="s">
        <v>617</v>
      </c>
      <c r="B529" s="1" t="s">
        <v>1</v>
      </c>
      <c r="C529" s="1" t="s">
        <v>15</v>
      </c>
      <c r="D529" s="42" t="s">
        <v>3295</v>
      </c>
      <c r="E529" s="8">
        <f>HEX2DEC(G529)</f>
        <v>164</v>
      </c>
      <c r="F529" s="10" t="str">
        <f>HEX2BIN(G529)</f>
        <v>10100100</v>
      </c>
      <c r="G529" s="8" t="str">
        <f>MID(C529,7,FIND(":",C529,1)-1)</f>
        <v>A4</v>
      </c>
      <c r="H529" s="8" t="str">
        <f>MID(F529,1,FIND("0",F529,1)-1)</f>
        <v>1</v>
      </c>
      <c r="I529" s="8" t="str">
        <f>MID(F529,2,FIND("0",F529,1)-1)</f>
        <v>0</v>
      </c>
      <c r="J529" s="8" t="str">
        <f>MID(F529,3,FIND("0",F529,1)-1)</f>
        <v>1</v>
      </c>
      <c r="K529" s="8" t="str">
        <f>MID(F529,4,FIND("0",F529,1)-1)</f>
        <v>0</v>
      </c>
      <c r="L529" s="8" t="str">
        <f>MID(F529,5,FIND("0",F529,1)-1)</f>
        <v>0</v>
      </c>
      <c r="M529" s="8" t="str">
        <f>MID(F529,6,FIND("0",F529,1)-1)</f>
        <v>1</v>
      </c>
      <c r="N529" s="8" t="str">
        <f>MID(F529,7,FIND("0",F529,1)-1)</f>
        <v>0</v>
      </c>
      <c r="O529" s="8" t="str">
        <f>MID(F529,8,FIND("0",F529,1)-1)</f>
        <v>0</v>
      </c>
      <c r="P529" t="str">
        <f t="shared" si="4"/>
        <v>Brenner AUS</v>
      </c>
      <c r="Q529" t="str">
        <f t="shared" si="5"/>
        <v>Mischer STOP</v>
      </c>
    </row>
    <row r="530" spans="1:17" hidden="1" x14ac:dyDescent="0.25">
      <c r="A530" t="s">
        <v>619</v>
      </c>
      <c r="B530" t="s">
        <v>4</v>
      </c>
      <c r="C530" t="s">
        <v>12</v>
      </c>
      <c r="D530" t="s">
        <v>6</v>
      </c>
      <c r="E530" s="8">
        <v>1</v>
      </c>
      <c r="F530" s="10" t="s">
        <v>17</v>
      </c>
      <c r="G530" s="8" t="s">
        <v>8</v>
      </c>
      <c r="M530" s="8"/>
    </row>
    <row r="531" spans="1:17" x14ac:dyDescent="0.25">
      <c r="A531" t="s">
        <v>620</v>
      </c>
      <c r="B531" t="s">
        <v>1</v>
      </c>
      <c r="C531" s="4" t="s">
        <v>621</v>
      </c>
      <c r="D531" t="s">
        <v>1443</v>
      </c>
      <c r="E531" s="8">
        <f>HEX2DEC(G531)</f>
        <v>253</v>
      </c>
      <c r="F531" s="10" t="str">
        <f>HEX2BIN(G531)</f>
        <v>11111101</v>
      </c>
      <c r="G531" s="8" t="str">
        <f>MID(C531,7,FIND(":",C531,1)-1)</f>
        <v>FD</v>
      </c>
      <c r="M531" s="8"/>
    </row>
    <row r="532" spans="1:17" hidden="1" x14ac:dyDescent="0.25">
      <c r="A532" t="s">
        <v>623</v>
      </c>
      <c r="B532" t="s">
        <v>4</v>
      </c>
      <c r="C532" t="s">
        <v>148</v>
      </c>
      <c r="D532" t="s">
        <v>6</v>
      </c>
      <c r="E532" s="8">
        <v>1</v>
      </c>
      <c r="F532" s="10" t="s">
        <v>394</v>
      </c>
      <c r="G532" s="8" t="s">
        <v>8</v>
      </c>
      <c r="M532" s="8"/>
    </row>
    <row r="533" spans="1:17" x14ac:dyDescent="0.25">
      <c r="A533" t="s">
        <v>622</v>
      </c>
      <c r="B533" t="s">
        <v>1</v>
      </c>
      <c r="C533" s="4" t="s">
        <v>392</v>
      </c>
      <c r="D533" t="s">
        <v>1443</v>
      </c>
      <c r="E533" s="8">
        <f>HEX2DEC(G533)</f>
        <v>251</v>
      </c>
      <c r="F533" s="10" t="str">
        <f>HEX2BIN(G533)</f>
        <v>11111011</v>
      </c>
      <c r="G533" s="8" t="str">
        <f>MID(C533,7,FIND(":",C533,1)-1)</f>
        <v>FB</v>
      </c>
      <c r="M533" s="8"/>
    </row>
    <row r="534" spans="1:17" hidden="1" x14ac:dyDescent="0.25">
      <c r="A534" t="s">
        <v>625</v>
      </c>
      <c r="B534" t="s">
        <v>4</v>
      </c>
      <c r="C534" t="s">
        <v>5</v>
      </c>
      <c r="D534" t="s">
        <v>6</v>
      </c>
      <c r="E534" s="8">
        <v>1</v>
      </c>
      <c r="F534" s="10" t="s">
        <v>408</v>
      </c>
      <c r="G534" s="8" t="s">
        <v>8</v>
      </c>
      <c r="M534" s="8"/>
    </row>
    <row r="535" spans="1:17" x14ac:dyDescent="0.25">
      <c r="A535" t="s">
        <v>624</v>
      </c>
      <c r="B535" t="s">
        <v>1</v>
      </c>
      <c r="C535" s="3" t="s">
        <v>406</v>
      </c>
      <c r="D535" t="s">
        <v>390</v>
      </c>
      <c r="E535" s="8">
        <f>HEX2DEC(G535)</f>
        <v>69</v>
      </c>
      <c r="F535" s="10" t="str">
        <f>HEX2BIN(G535)</f>
        <v>1000101</v>
      </c>
      <c r="G535" s="8" t="str">
        <f>MID(C535,7,FIND(":",C535,1)-1)</f>
        <v>45</v>
      </c>
      <c r="M535" s="8"/>
    </row>
    <row r="536" spans="1:17" hidden="1" x14ac:dyDescent="0.25">
      <c r="A536" t="s">
        <v>627</v>
      </c>
      <c r="B536" t="s">
        <v>4</v>
      </c>
      <c r="C536" t="s">
        <v>12</v>
      </c>
      <c r="D536" t="s">
        <v>6</v>
      </c>
      <c r="E536" s="8">
        <v>1</v>
      </c>
      <c r="F536" s="10" t="s">
        <v>363</v>
      </c>
      <c r="G536" s="8" t="s">
        <v>8</v>
      </c>
      <c r="M536" s="8"/>
    </row>
    <row r="537" spans="1:17" hidden="1" x14ac:dyDescent="0.25">
      <c r="A537" t="s">
        <v>627</v>
      </c>
      <c r="B537" t="s">
        <v>4</v>
      </c>
      <c r="C537" t="s">
        <v>12</v>
      </c>
      <c r="D537" t="s">
        <v>6</v>
      </c>
      <c r="E537" s="8">
        <v>1</v>
      </c>
      <c r="F537" s="10" t="s">
        <v>17</v>
      </c>
      <c r="G537" s="8" t="s">
        <v>8</v>
      </c>
      <c r="M537" s="8"/>
    </row>
    <row r="538" spans="1:17" x14ac:dyDescent="0.25">
      <c r="A538" s="1" t="s">
        <v>626</v>
      </c>
      <c r="B538" s="1" t="s">
        <v>1</v>
      </c>
      <c r="C538" s="1" t="s">
        <v>361</v>
      </c>
      <c r="D538" s="42" t="s">
        <v>3295</v>
      </c>
      <c r="E538" s="8">
        <f>HEX2DEC(G538)</f>
        <v>180</v>
      </c>
      <c r="F538" s="10" t="str">
        <f>HEX2BIN(G538)</f>
        <v>10110100</v>
      </c>
      <c r="G538" s="8" t="str">
        <f>MID(C538,7,FIND(":",C538,1)-1)</f>
        <v>B4</v>
      </c>
      <c r="H538" s="8" t="str">
        <f>MID(F538,1,FIND("0",F538,1)-1)</f>
        <v>1</v>
      </c>
      <c r="I538" s="8" t="str">
        <f>MID(F538,2,FIND("0",F538,1)-1)</f>
        <v>0</v>
      </c>
      <c r="J538" s="8" t="str">
        <f>MID(F538,3,FIND("0",F538,1)-1)</f>
        <v>1</v>
      </c>
      <c r="K538" s="8" t="str">
        <f>MID(F538,4,FIND("0",F538,1)-1)</f>
        <v>1</v>
      </c>
      <c r="L538" s="8" t="str">
        <f>MID(F538,5,FIND("0",F538,1)-1)</f>
        <v>0</v>
      </c>
      <c r="M538" s="8" t="str">
        <f>MID(F538,6,FIND("0",F538,1)-1)</f>
        <v>1</v>
      </c>
      <c r="N538" s="8" t="str">
        <f>MID(F538,7,FIND("0",F538,1)-1)</f>
        <v>0</v>
      </c>
      <c r="O538" s="8" t="str">
        <f>MID(F538,8,FIND("0",F538,1)-1)</f>
        <v>0</v>
      </c>
      <c r="P538" t="str">
        <f t="shared" ref="P538:P539" si="6">IF(J538="1",IF(O538="0","Brenner AUS"),"Brenner EIN")</f>
        <v>Brenner AUS</v>
      </c>
      <c r="Q538" t="str">
        <f t="shared" ref="Q538:Q539" si="7">IF(L538="1","Mischer AUF",IF(K538="1","Mischer ZU","Mischer STOP"))</f>
        <v>Mischer ZU</v>
      </c>
    </row>
    <row r="539" spans="1:17" x14ac:dyDescent="0.25">
      <c r="A539" s="1" t="s">
        <v>626</v>
      </c>
      <c r="B539" s="1" t="s">
        <v>1</v>
      </c>
      <c r="C539" s="1" t="s">
        <v>15</v>
      </c>
      <c r="D539" s="42" t="s">
        <v>3295</v>
      </c>
      <c r="E539" s="8">
        <f>HEX2DEC(G539)</f>
        <v>164</v>
      </c>
      <c r="F539" s="10" t="str">
        <f>HEX2BIN(G539)</f>
        <v>10100100</v>
      </c>
      <c r="G539" s="8" t="str">
        <f>MID(C539,7,FIND(":",C539,1)-1)</f>
        <v>A4</v>
      </c>
      <c r="H539" s="8" t="str">
        <f>MID(F539,1,FIND("0",F539,1)-1)</f>
        <v>1</v>
      </c>
      <c r="I539" s="8" t="str">
        <f>MID(F539,2,FIND("0",F539,1)-1)</f>
        <v>0</v>
      </c>
      <c r="J539" s="8" t="str">
        <f>MID(F539,3,FIND("0",F539,1)-1)</f>
        <v>1</v>
      </c>
      <c r="K539" s="8" t="str">
        <f>MID(F539,4,FIND("0",F539,1)-1)</f>
        <v>0</v>
      </c>
      <c r="L539" s="8" t="str">
        <f>MID(F539,5,FIND("0",F539,1)-1)</f>
        <v>0</v>
      </c>
      <c r="M539" s="8" t="str">
        <f>MID(F539,6,FIND("0",F539,1)-1)</f>
        <v>1</v>
      </c>
      <c r="N539" s="8" t="str">
        <f>MID(F539,7,FIND("0",F539,1)-1)</f>
        <v>0</v>
      </c>
      <c r="O539" s="8" t="str">
        <f>MID(F539,8,FIND("0",F539,1)-1)</f>
        <v>0</v>
      </c>
      <c r="P539" t="str">
        <f t="shared" si="6"/>
        <v>Brenner AUS</v>
      </c>
      <c r="Q539" t="str">
        <f t="shared" si="7"/>
        <v>Mischer STOP</v>
      </c>
    </row>
    <row r="540" spans="1:17" hidden="1" x14ac:dyDescent="0.25">
      <c r="A540" t="s">
        <v>629</v>
      </c>
      <c r="B540" t="s">
        <v>4</v>
      </c>
      <c r="C540" t="s">
        <v>148</v>
      </c>
      <c r="D540" t="s">
        <v>6</v>
      </c>
      <c r="E540" s="8">
        <v>1</v>
      </c>
      <c r="F540" s="10" t="s">
        <v>404</v>
      </c>
      <c r="G540" s="8" t="s">
        <v>8</v>
      </c>
      <c r="M540" s="8"/>
    </row>
    <row r="541" spans="1:17" x14ac:dyDescent="0.25">
      <c r="A541" t="s">
        <v>628</v>
      </c>
      <c r="B541" t="s">
        <v>1</v>
      </c>
      <c r="C541" s="4" t="s">
        <v>402</v>
      </c>
      <c r="D541" t="s">
        <v>1443</v>
      </c>
      <c r="E541" s="8">
        <f>HEX2DEC(G541)</f>
        <v>254</v>
      </c>
      <c r="F541" s="10" t="str">
        <f>HEX2BIN(G541)</f>
        <v>11111110</v>
      </c>
      <c r="G541" s="8" t="str">
        <f>MID(C541,7,FIND(":",C541,1)-1)</f>
        <v>FE</v>
      </c>
      <c r="M541" s="8"/>
    </row>
    <row r="542" spans="1:17" hidden="1" x14ac:dyDescent="0.25">
      <c r="A542" t="s">
        <v>631</v>
      </c>
      <c r="B542" t="s">
        <v>4</v>
      </c>
      <c r="C542" t="s">
        <v>148</v>
      </c>
      <c r="D542" t="s">
        <v>6</v>
      </c>
      <c r="E542" s="8">
        <v>1</v>
      </c>
      <c r="F542" s="10" t="s">
        <v>238</v>
      </c>
      <c r="G542" s="8" t="s">
        <v>8</v>
      </c>
      <c r="M542" s="8"/>
    </row>
    <row r="543" spans="1:17" x14ac:dyDescent="0.25">
      <c r="A543" t="s">
        <v>630</v>
      </c>
      <c r="B543" t="s">
        <v>1</v>
      </c>
      <c r="C543" s="4" t="s">
        <v>236</v>
      </c>
      <c r="D543" t="s">
        <v>1443</v>
      </c>
      <c r="E543" s="8">
        <f>HEX2DEC(G543)</f>
        <v>255</v>
      </c>
      <c r="F543" s="10" t="str">
        <f>HEX2BIN(G543)</f>
        <v>11111111</v>
      </c>
      <c r="G543" s="8" t="str">
        <f>MID(C543,7,FIND(":",C543,1)-1)</f>
        <v>FF</v>
      </c>
      <c r="M543" s="8"/>
    </row>
    <row r="544" spans="1:17" hidden="1" x14ac:dyDescent="0.25">
      <c r="A544" t="s">
        <v>633</v>
      </c>
      <c r="B544" t="s">
        <v>4</v>
      </c>
      <c r="C544" t="s">
        <v>233</v>
      </c>
      <c r="D544" t="s">
        <v>6</v>
      </c>
      <c r="E544" s="8">
        <v>1</v>
      </c>
      <c r="F544" s="10" t="s">
        <v>234</v>
      </c>
      <c r="G544" s="8" t="s">
        <v>8</v>
      </c>
      <c r="M544" s="8"/>
    </row>
    <row r="545" spans="1:17" x14ac:dyDescent="0.25">
      <c r="A545" t="s">
        <v>632</v>
      </c>
      <c r="B545" t="s">
        <v>1</v>
      </c>
      <c r="C545" s="6" t="s">
        <v>232</v>
      </c>
      <c r="D545" t="s">
        <v>1442</v>
      </c>
      <c r="E545" s="8">
        <f>HEX2DEC(G545)</f>
        <v>34</v>
      </c>
      <c r="F545" s="10" t="str">
        <f>HEX2BIN(G545)</f>
        <v>100010</v>
      </c>
      <c r="G545" s="8" t="str">
        <f>MID(C545,7,FIND(":",C545,1)-1)</f>
        <v>22</v>
      </c>
      <c r="M545" s="8"/>
    </row>
    <row r="546" spans="1:17" hidden="1" x14ac:dyDescent="0.25">
      <c r="A546" t="s">
        <v>635</v>
      </c>
      <c r="B546" t="s">
        <v>4</v>
      </c>
      <c r="C546" t="s">
        <v>148</v>
      </c>
      <c r="D546" t="s">
        <v>6</v>
      </c>
      <c r="E546" s="8">
        <v>1</v>
      </c>
      <c r="F546" s="10" t="s">
        <v>227</v>
      </c>
      <c r="G546" s="8" t="s">
        <v>8</v>
      </c>
      <c r="M546" s="8"/>
    </row>
    <row r="547" spans="1:17" x14ac:dyDescent="0.25">
      <c r="A547" t="s">
        <v>634</v>
      </c>
      <c r="B547" t="s">
        <v>1</v>
      </c>
      <c r="C547" s="4" t="s">
        <v>225</v>
      </c>
      <c r="D547" t="s">
        <v>1443</v>
      </c>
      <c r="E547" s="8">
        <f>HEX2DEC(G547)</f>
        <v>1</v>
      </c>
      <c r="F547" s="10" t="str">
        <f>HEX2BIN(G547)</f>
        <v>1</v>
      </c>
      <c r="G547" s="8" t="str">
        <f>MID(C547,7,FIND(":",C547,1)-1)</f>
        <v>01</v>
      </c>
      <c r="M547" s="8"/>
    </row>
    <row r="548" spans="1:17" hidden="1" x14ac:dyDescent="0.25">
      <c r="A548" t="s">
        <v>637</v>
      </c>
      <c r="B548" t="s">
        <v>4</v>
      </c>
      <c r="C548" t="s">
        <v>148</v>
      </c>
      <c r="D548" t="s">
        <v>6</v>
      </c>
      <c r="E548" s="8">
        <v>1</v>
      </c>
      <c r="F548" s="10" t="s">
        <v>72</v>
      </c>
      <c r="G548" s="8" t="s">
        <v>8</v>
      </c>
      <c r="M548" s="8"/>
    </row>
    <row r="549" spans="1:17" x14ac:dyDescent="0.25">
      <c r="A549" t="s">
        <v>636</v>
      </c>
      <c r="B549" t="s">
        <v>1</v>
      </c>
      <c r="C549" s="4" t="s">
        <v>157</v>
      </c>
      <c r="D549" t="s">
        <v>1443</v>
      </c>
      <c r="E549" s="8">
        <f>HEX2DEC(G549)</f>
        <v>2</v>
      </c>
      <c r="F549" s="10" t="str">
        <f>HEX2BIN(G549)</f>
        <v>10</v>
      </c>
      <c r="G549" s="8" t="str">
        <f>MID(C549,7,FIND(":",C549,1)-1)</f>
        <v>02</v>
      </c>
      <c r="M549" s="8"/>
    </row>
    <row r="550" spans="1:17" hidden="1" x14ac:dyDescent="0.25">
      <c r="A550" t="s">
        <v>639</v>
      </c>
      <c r="B550" t="s">
        <v>4</v>
      </c>
      <c r="C550" t="s">
        <v>148</v>
      </c>
      <c r="D550" t="s">
        <v>6</v>
      </c>
      <c r="E550" s="8">
        <v>1</v>
      </c>
      <c r="F550" s="10" t="s">
        <v>106</v>
      </c>
      <c r="G550" s="8" t="s">
        <v>8</v>
      </c>
      <c r="M550" s="8"/>
    </row>
    <row r="551" spans="1:17" x14ac:dyDescent="0.25">
      <c r="A551" t="s">
        <v>638</v>
      </c>
      <c r="B551" t="s">
        <v>1</v>
      </c>
      <c r="C551" s="4" t="s">
        <v>222</v>
      </c>
      <c r="D551" t="s">
        <v>1443</v>
      </c>
      <c r="E551" s="8">
        <f>HEX2DEC(G551)</f>
        <v>3</v>
      </c>
      <c r="F551" s="10" t="str">
        <f>HEX2BIN(G551)</f>
        <v>11</v>
      </c>
      <c r="G551" s="8" t="str">
        <f>MID(C551,7,FIND(":",C551,1)-1)</f>
        <v>03</v>
      </c>
      <c r="M551" s="8"/>
    </row>
    <row r="552" spans="1:17" hidden="1" x14ac:dyDescent="0.25">
      <c r="A552" t="s">
        <v>641</v>
      </c>
      <c r="B552" t="s">
        <v>4</v>
      </c>
      <c r="C552" t="s">
        <v>148</v>
      </c>
      <c r="D552" t="s">
        <v>6</v>
      </c>
      <c r="E552" s="8">
        <v>1</v>
      </c>
      <c r="F552" s="10" t="s">
        <v>136</v>
      </c>
      <c r="G552" s="8" t="s">
        <v>8</v>
      </c>
      <c r="M552" s="8"/>
    </row>
    <row r="553" spans="1:17" x14ac:dyDescent="0.25">
      <c r="A553" t="s">
        <v>640</v>
      </c>
      <c r="B553" t="s">
        <v>1</v>
      </c>
      <c r="C553" s="4" t="s">
        <v>418</v>
      </c>
      <c r="D553" t="s">
        <v>1443</v>
      </c>
      <c r="E553" s="8">
        <f>HEX2DEC(G553)</f>
        <v>4</v>
      </c>
      <c r="F553" s="10" t="str">
        <f>HEX2BIN(G553)</f>
        <v>100</v>
      </c>
      <c r="G553" s="8" t="str">
        <f>MID(C553,7,FIND(":",C553,1)-1)</f>
        <v>04</v>
      </c>
      <c r="M553" s="8"/>
    </row>
    <row r="554" spans="1:17" hidden="1" x14ac:dyDescent="0.25">
      <c r="A554" t="s">
        <v>643</v>
      </c>
      <c r="B554" t="s">
        <v>4</v>
      </c>
      <c r="C554" t="s">
        <v>12</v>
      </c>
      <c r="D554" t="s">
        <v>6</v>
      </c>
      <c r="E554" s="8">
        <v>1</v>
      </c>
      <c r="F554" s="10" t="s">
        <v>13</v>
      </c>
      <c r="G554" s="8" t="s">
        <v>8</v>
      </c>
      <c r="M554" s="8"/>
    </row>
    <row r="555" spans="1:17" x14ac:dyDescent="0.25">
      <c r="A555" s="1" t="s">
        <v>642</v>
      </c>
      <c r="B555" s="1" t="s">
        <v>1</v>
      </c>
      <c r="C555" s="1" t="s">
        <v>10</v>
      </c>
      <c r="D555" s="42" t="s">
        <v>3295</v>
      </c>
      <c r="E555" s="8">
        <f>HEX2DEC(G555)</f>
        <v>172</v>
      </c>
      <c r="F555" s="10" t="str">
        <f>HEX2BIN(G555)</f>
        <v>10101100</v>
      </c>
      <c r="G555" s="8" t="str">
        <f>MID(C555,7,FIND(":",C555,1)-1)</f>
        <v>AC</v>
      </c>
      <c r="H555" s="8" t="str">
        <f>MID(F555,1,FIND("0",F555,1)-1)</f>
        <v>1</v>
      </c>
      <c r="I555" s="8" t="str">
        <f>MID(F555,2,FIND("0",F555,1)-1)</f>
        <v>0</v>
      </c>
      <c r="J555" s="8" t="str">
        <f>MID(F555,3,FIND("0",F555,1)-1)</f>
        <v>1</v>
      </c>
      <c r="K555" s="8" t="str">
        <f>MID(F555,4,FIND("0",F555,1)-1)</f>
        <v>0</v>
      </c>
      <c r="L555" s="8" t="str">
        <f>MID(F555,5,FIND("0",F555,1)-1)</f>
        <v>1</v>
      </c>
      <c r="M555" s="8" t="str">
        <f>MID(F555,6,FIND("0",F555,1)-1)</f>
        <v>1</v>
      </c>
      <c r="N555" s="8" t="str">
        <f>MID(F555,7,FIND("0",F555,1)-1)</f>
        <v>0</v>
      </c>
      <c r="O555" s="8" t="str">
        <f>MID(F555,8,FIND("0",F555,1)-1)</f>
        <v>0</v>
      </c>
      <c r="P555" t="str">
        <f t="shared" ref="P555:P556" si="8">IF(J555="1",IF(O555="0","Brenner AUS"),"Brenner EIN")</f>
        <v>Brenner AUS</v>
      </c>
      <c r="Q555" t="str">
        <f t="shared" ref="Q555:Q556" si="9">IF(L555="1","Mischer AUF",IF(K555="1","Mischer ZU","Mischer STOP"))</f>
        <v>Mischer AUF</v>
      </c>
    </row>
    <row r="556" spans="1:17" x14ac:dyDescent="0.25">
      <c r="A556" s="1" t="s">
        <v>642</v>
      </c>
      <c r="B556" s="1" t="s">
        <v>1</v>
      </c>
      <c r="C556" s="1" t="s">
        <v>15</v>
      </c>
      <c r="D556" s="42" t="s">
        <v>3295</v>
      </c>
      <c r="E556" s="8">
        <f>HEX2DEC(G556)</f>
        <v>164</v>
      </c>
      <c r="F556" s="10" t="str">
        <f>HEX2BIN(G556)</f>
        <v>10100100</v>
      </c>
      <c r="G556" s="8" t="str">
        <f>MID(C556,7,FIND(":",C556,1)-1)</f>
        <v>A4</v>
      </c>
      <c r="H556" s="8" t="str">
        <f>MID(F556,1,FIND("0",F556,1)-1)</f>
        <v>1</v>
      </c>
      <c r="I556" s="8" t="str">
        <f>MID(F556,2,FIND("0",F556,1)-1)</f>
        <v>0</v>
      </c>
      <c r="J556" s="8" t="str">
        <f>MID(F556,3,FIND("0",F556,1)-1)</f>
        <v>1</v>
      </c>
      <c r="K556" s="8" t="str">
        <f>MID(F556,4,FIND("0",F556,1)-1)</f>
        <v>0</v>
      </c>
      <c r="L556" s="8" t="str">
        <f>MID(F556,5,FIND("0",F556,1)-1)</f>
        <v>0</v>
      </c>
      <c r="M556" s="8" t="str">
        <f>MID(F556,6,FIND("0",F556,1)-1)</f>
        <v>1</v>
      </c>
      <c r="N556" s="8" t="str">
        <f>MID(F556,7,FIND("0",F556,1)-1)</f>
        <v>0</v>
      </c>
      <c r="O556" s="8" t="str">
        <f>MID(F556,8,FIND("0",F556,1)-1)</f>
        <v>0</v>
      </c>
      <c r="P556" t="str">
        <f t="shared" si="8"/>
        <v>Brenner AUS</v>
      </c>
      <c r="Q556" t="str">
        <f t="shared" si="9"/>
        <v>Mischer STOP</v>
      </c>
    </row>
    <row r="557" spans="1:17" hidden="1" x14ac:dyDescent="0.25">
      <c r="A557" t="s">
        <v>644</v>
      </c>
      <c r="B557" t="s">
        <v>4</v>
      </c>
      <c r="C557" t="s">
        <v>12</v>
      </c>
      <c r="D557" t="s">
        <v>6</v>
      </c>
      <c r="E557" s="8">
        <v>1</v>
      </c>
      <c r="F557" s="10" t="s">
        <v>17</v>
      </c>
      <c r="G557" s="8" t="s">
        <v>8</v>
      </c>
      <c r="M557" s="8"/>
    </row>
    <row r="558" spans="1:17" hidden="1" x14ac:dyDescent="0.25">
      <c r="A558" t="s">
        <v>646</v>
      </c>
      <c r="B558" t="s">
        <v>4</v>
      </c>
      <c r="C558" t="s">
        <v>148</v>
      </c>
      <c r="D558" t="s">
        <v>6</v>
      </c>
      <c r="E558" s="8">
        <v>1</v>
      </c>
      <c r="F558" s="10" t="s">
        <v>72</v>
      </c>
      <c r="G558" s="8" t="s">
        <v>8</v>
      </c>
      <c r="M558" s="8"/>
    </row>
    <row r="559" spans="1:17" x14ac:dyDescent="0.25">
      <c r="A559" t="s">
        <v>645</v>
      </c>
      <c r="B559" t="s">
        <v>1</v>
      </c>
      <c r="C559" s="4" t="s">
        <v>157</v>
      </c>
      <c r="D559" t="s">
        <v>1443</v>
      </c>
      <c r="E559" s="8">
        <f>HEX2DEC(G559)</f>
        <v>2</v>
      </c>
      <c r="F559" s="10" t="str">
        <f>HEX2BIN(G559)</f>
        <v>10</v>
      </c>
      <c r="G559" s="8" t="str">
        <f>MID(C559,7,FIND(":",C559,1)-1)</f>
        <v>02</v>
      </c>
      <c r="M559" s="8"/>
    </row>
    <row r="560" spans="1:17" hidden="1" x14ac:dyDescent="0.25">
      <c r="A560" t="s">
        <v>648</v>
      </c>
      <c r="B560" t="s">
        <v>4</v>
      </c>
      <c r="C560" t="s">
        <v>148</v>
      </c>
      <c r="D560" t="s">
        <v>6</v>
      </c>
      <c r="E560" s="8">
        <v>1</v>
      </c>
      <c r="F560" s="10" t="s">
        <v>136</v>
      </c>
      <c r="G560" s="8" t="s">
        <v>8</v>
      </c>
      <c r="M560" s="8"/>
    </row>
    <row r="561" spans="1:17" x14ac:dyDescent="0.25">
      <c r="A561" t="s">
        <v>647</v>
      </c>
      <c r="B561" t="s">
        <v>1</v>
      </c>
      <c r="C561" s="4" t="s">
        <v>418</v>
      </c>
      <c r="D561" t="s">
        <v>1443</v>
      </c>
      <c r="E561" s="8">
        <f>HEX2DEC(G561)</f>
        <v>4</v>
      </c>
      <c r="F561" s="10" t="str">
        <f>HEX2BIN(G561)</f>
        <v>100</v>
      </c>
      <c r="G561" s="8" t="str">
        <f>MID(C561,7,FIND(":",C561,1)-1)</f>
        <v>04</v>
      </c>
      <c r="M561" s="8"/>
    </row>
    <row r="562" spans="1:17" hidden="1" x14ac:dyDescent="0.25">
      <c r="A562" t="s">
        <v>650</v>
      </c>
      <c r="B562" t="s">
        <v>4</v>
      </c>
      <c r="C562" t="s">
        <v>12</v>
      </c>
      <c r="D562" t="s">
        <v>6</v>
      </c>
      <c r="E562" s="8">
        <v>1</v>
      </c>
      <c r="F562" s="10" t="s">
        <v>13</v>
      </c>
      <c r="G562" s="8" t="s">
        <v>8</v>
      </c>
      <c r="M562" s="8"/>
    </row>
    <row r="563" spans="1:17" x14ac:dyDescent="0.25">
      <c r="A563" s="1" t="s">
        <v>649</v>
      </c>
      <c r="B563" s="1" t="s">
        <v>1</v>
      </c>
      <c r="C563" s="1" t="s">
        <v>10</v>
      </c>
      <c r="D563" s="42" t="s">
        <v>3295</v>
      </c>
      <c r="E563" s="8">
        <f>HEX2DEC(G563)</f>
        <v>172</v>
      </c>
      <c r="F563" s="10" t="str">
        <f>HEX2BIN(G563)</f>
        <v>10101100</v>
      </c>
      <c r="G563" s="8" t="str">
        <f>MID(C563,7,FIND(":",C563,1)-1)</f>
        <v>AC</v>
      </c>
      <c r="H563" s="8" t="str">
        <f>MID(F563,1,FIND("0",F563,1)-1)</f>
        <v>1</v>
      </c>
      <c r="I563" s="8" t="str">
        <f>MID(F563,2,FIND("0",F563,1)-1)</f>
        <v>0</v>
      </c>
      <c r="J563" s="8" t="str">
        <f>MID(F563,3,FIND("0",F563,1)-1)</f>
        <v>1</v>
      </c>
      <c r="K563" s="8" t="str">
        <f>MID(F563,4,FIND("0",F563,1)-1)</f>
        <v>0</v>
      </c>
      <c r="L563" s="8" t="str">
        <f>MID(F563,5,FIND("0",F563,1)-1)</f>
        <v>1</v>
      </c>
      <c r="M563" s="8" t="str">
        <f>MID(F563,6,FIND("0",F563,1)-1)</f>
        <v>1</v>
      </c>
      <c r="N563" s="8" t="str">
        <f>MID(F563,7,FIND("0",F563,1)-1)</f>
        <v>0</v>
      </c>
      <c r="O563" s="8" t="str">
        <f>MID(F563,8,FIND("0",F563,1)-1)</f>
        <v>0</v>
      </c>
      <c r="P563" t="str">
        <f t="shared" ref="P563:P564" si="10">IF(J563="1",IF(O563="0","Brenner AUS"),"Brenner EIN")</f>
        <v>Brenner AUS</v>
      </c>
      <c r="Q563" t="str">
        <f t="shared" ref="Q563:Q564" si="11">IF(L563="1","Mischer AUF",IF(K563="1","Mischer ZU","Mischer STOP"))</f>
        <v>Mischer AUF</v>
      </c>
    </row>
    <row r="564" spans="1:17" x14ac:dyDescent="0.25">
      <c r="A564" s="1" t="s">
        <v>649</v>
      </c>
      <c r="B564" s="1" t="s">
        <v>1</v>
      </c>
      <c r="C564" s="1" t="s">
        <v>15</v>
      </c>
      <c r="D564" s="42" t="s">
        <v>3295</v>
      </c>
      <c r="E564" s="8">
        <f>HEX2DEC(G564)</f>
        <v>164</v>
      </c>
      <c r="F564" s="10" t="str">
        <f>HEX2BIN(G564)</f>
        <v>10100100</v>
      </c>
      <c r="G564" s="8" t="str">
        <f>MID(C564,7,FIND(":",C564,1)-1)</f>
        <v>A4</v>
      </c>
      <c r="H564" s="8" t="str">
        <f>MID(F564,1,FIND("0",F564,1)-1)</f>
        <v>1</v>
      </c>
      <c r="I564" s="8" t="str">
        <f>MID(F564,2,FIND("0",F564,1)-1)</f>
        <v>0</v>
      </c>
      <c r="J564" s="8" t="str">
        <f>MID(F564,3,FIND("0",F564,1)-1)</f>
        <v>1</v>
      </c>
      <c r="K564" s="8" t="str">
        <f>MID(F564,4,FIND("0",F564,1)-1)</f>
        <v>0</v>
      </c>
      <c r="L564" s="8" t="str">
        <f>MID(F564,5,FIND("0",F564,1)-1)</f>
        <v>0</v>
      </c>
      <c r="M564" s="8" t="str">
        <f>MID(F564,6,FIND("0",F564,1)-1)</f>
        <v>1</v>
      </c>
      <c r="N564" s="8" t="str">
        <f>MID(F564,7,FIND("0",F564,1)-1)</f>
        <v>0</v>
      </c>
      <c r="O564" s="8" t="str">
        <f>MID(F564,8,FIND("0",F564,1)-1)</f>
        <v>0</v>
      </c>
      <c r="P564" t="str">
        <f t="shared" si="10"/>
        <v>Brenner AUS</v>
      </c>
      <c r="Q564" t="str">
        <f t="shared" si="11"/>
        <v>Mischer STOP</v>
      </c>
    </row>
    <row r="565" spans="1:17" hidden="1" x14ac:dyDescent="0.25">
      <c r="A565" t="s">
        <v>651</v>
      </c>
      <c r="B565" t="s">
        <v>4</v>
      </c>
      <c r="C565" t="s">
        <v>12</v>
      </c>
      <c r="D565" t="s">
        <v>6</v>
      </c>
      <c r="E565" s="8">
        <v>1</v>
      </c>
      <c r="F565" s="10" t="s">
        <v>17</v>
      </c>
      <c r="G565" s="8" t="s">
        <v>8</v>
      </c>
      <c r="M565" s="8"/>
    </row>
    <row r="566" spans="1:17" hidden="1" x14ac:dyDescent="0.25">
      <c r="A566" t="s">
        <v>653</v>
      </c>
      <c r="B566" t="s">
        <v>4</v>
      </c>
      <c r="C566" t="s">
        <v>148</v>
      </c>
      <c r="D566" t="s">
        <v>6</v>
      </c>
      <c r="E566" s="8">
        <v>1</v>
      </c>
      <c r="F566" s="10" t="s">
        <v>72</v>
      </c>
      <c r="G566" s="8" t="s">
        <v>8</v>
      </c>
      <c r="M566" s="8"/>
    </row>
    <row r="567" spans="1:17" x14ac:dyDescent="0.25">
      <c r="A567" t="s">
        <v>652</v>
      </c>
      <c r="B567" t="s">
        <v>1</v>
      </c>
      <c r="C567" s="4" t="s">
        <v>157</v>
      </c>
      <c r="D567" t="s">
        <v>1443</v>
      </c>
      <c r="E567" s="8">
        <f>HEX2DEC(G567)</f>
        <v>2</v>
      </c>
      <c r="F567" s="10" t="str">
        <f>HEX2BIN(G567)</f>
        <v>10</v>
      </c>
      <c r="G567" s="8" t="str">
        <f>MID(C567,7,FIND(":",C567,1)-1)</f>
        <v>02</v>
      </c>
      <c r="M567" s="8"/>
    </row>
    <row r="568" spans="1:17" hidden="1" x14ac:dyDescent="0.25">
      <c r="A568" t="s">
        <v>655</v>
      </c>
      <c r="B568" t="s">
        <v>4</v>
      </c>
      <c r="C568" t="s">
        <v>12</v>
      </c>
      <c r="D568" t="s">
        <v>6</v>
      </c>
      <c r="E568" s="8">
        <v>1</v>
      </c>
      <c r="F568" s="10" t="s">
        <v>13</v>
      </c>
      <c r="G568" s="8" t="s">
        <v>8</v>
      </c>
      <c r="M568" s="8"/>
    </row>
    <row r="569" spans="1:17" x14ac:dyDescent="0.25">
      <c r="A569" s="1" t="s">
        <v>654</v>
      </c>
      <c r="B569" s="1" t="s">
        <v>1</v>
      </c>
      <c r="C569" s="1" t="s">
        <v>10</v>
      </c>
      <c r="D569" s="42" t="s">
        <v>3295</v>
      </c>
      <c r="E569" s="8">
        <f>HEX2DEC(G569)</f>
        <v>172</v>
      </c>
      <c r="F569" s="10" t="str">
        <f>HEX2BIN(G569)</f>
        <v>10101100</v>
      </c>
      <c r="G569" s="8" t="str">
        <f>MID(C569,7,FIND(":",C569,1)-1)</f>
        <v>AC</v>
      </c>
      <c r="H569" s="8" t="str">
        <f>MID(F569,1,FIND("0",F569,1)-1)</f>
        <v>1</v>
      </c>
      <c r="I569" s="8" t="str">
        <f>MID(F569,2,FIND("0",F569,1)-1)</f>
        <v>0</v>
      </c>
      <c r="J569" s="8" t="str">
        <f>MID(F569,3,FIND("0",F569,1)-1)</f>
        <v>1</v>
      </c>
      <c r="K569" s="8" t="str">
        <f>MID(F569,4,FIND("0",F569,1)-1)</f>
        <v>0</v>
      </c>
      <c r="L569" s="8" t="str">
        <f>MID(F569,5,FIND("0",F569,1)-1)</f>
        <v>1</v>
      </c>
      <c r="M569" s="8" t="str">
        <f>MID(F569,6,FIND("0",F569,1)-1)</f>
        <v>1</v>
      </c>
      <c r="N569" s="8" t="str">
        <f>MID(F569,7,FIND("0",F569,1)-1)</f>
        <v>0</v>
      </c>
      <c r="O569" s="8" t="str">
        <f>MID(F569,8,FIND("0",F569,1)-1)</f>
        <v>0</v>
      </c>
      <c r="P569" t="str">
        <f t="shared" ref="P569:P570" si="12">IF(J569="1",IF(O569="0","Brenner AUS"),"Brenner EIN")</f>
        <v>Brenner AUS</v>
      </c>
      <c r="Q569" t="str">
        <f t="shared" ref="Q569:Q570" si="13">IF(L569="1","Mischer AUF",IF(K569="1","Mischer ZU","Mischer STOP"))</f>
        <v>Mischer AUF</v>
      </c>
    </row>
    <row r="570" spans="1:17" x14ac:dyDescent="0.25">
      <c r="A570" s="1" t="s">
        <v>654</v>
      </c>
      <c r="B570" s="1" t="s">
        <v>1</v>
      </c>
      <c r="C570" s="1" t="s">
        <v>15</v>
      </c>
      <c r="D570" s="42" t="s">
        <v>3295</v>
      </c>
      <c r="E570" s="8">
        <f>HEX2DEC(G570)</f>
        <v>164</v>
      </c>
      <c r="F570" s="10" t="str">
        <f>HEX2BIN(G570)</f>
        <v>10100100</v>
      </c>
      <c r="G570" s="8" t="str">
        <f>MID(C570,7,FIND(":",C570,1)-1)</f>
        <v>A4</v>
      </c>
      <c r="H570" s="8" t="str">
        <f>MID(F570,1,FIND("0",F570,1)-1)</f>
        <v>1</v>
      </c>
      <c r="I570" s="8" t="str">
        <f>MID(F570,2,FIND("0",F570,1)-1)</f>
        <v>0</v>
      </c>
      <c r="J570" s="8" t="str">
        <f>MID(F570,3,FIND("0",F570,1)-1)</f>
        <v>1</v>
      </c>
      <c r="K570" s="8" t="str">
        <f>MID(F570,4,FIND("0",F570,1)-1)</f>
        <v>0</v>
      </c>
      <c r="L570" s="8" t="str">
        <f>MID(F570,5,FIND("0",F570,1)-1)</f>
        <v>0</v>
      </c>
      <c r="M570" s="8" t="str">
        <f>MID(F570,6,FIND("0",F570,1)-1)</f>
        <v>1</v>
      </c>
      <c r="N570" s="8" t="str">
        <f>MID(F570,7,FIND("0",F570,1)-1)</f>
        <v>0</v>
      </c>
      <c r="O570" s="8" t="str">
        <f>MID(F570,8,FIND("0",F570,1)-1)</f>
        <v>0</v>
      </c>
      <c r="P570" t="str">
        <f t="shared" si="12"/>
        <v>Brenner AUS</v>
      </c>
      <c r="Q570" t="str">
        <f t="shared" si="13"/>
        <v>Mischer STOP</v>
      </c>
    </row>
    <row r="571" spans="1:17" hidden="1" x14ac:dyDescent="0.25">
      <c r="A571" t="s">
        <v>656</v>
      </c>
      <c r="B571" t="s">
        <v>4</v>
      </c>
      <c r="C571" t="s">
        <v>12</v>
      </c>
      <c r="D571" t="s">
        <v>6</v>
      </c>
      <c r="E571" s="8">
        <v>1</v>
      </c>
      <c r="F571" s="10" t="s">
        <v>17</v>
      </c>
      <c r="G571" s="8" t="s">
        <v>8</v>
      </c>
      <c r="M571" s="8"/>
    </row>
    <row r="572" spans="1:17" x14ac:dyDescent="0.25">
      <c r="A572" t="s">
        <v>657</v>
      </c>
      <c r="B572" t="s">
        <v>1</v>
      </c>
      <c r="C572" s="4" t="s">
        <v>225</v>
      </c>
      <c r="D572" t="s">
        <v>1443</v>
      </c>
      <c r="E572" s="8">
        <f>HEX2DEC(G572)</f>
        <v>1</v>
      </c>
      <c r="F572" s="10" t="str">
        <f>HEX2BIN(G572)</f>
        <v>1</v>
      </c>
      <c r="G572" s="8" t="str">
        <f>MID(C572,7,FIND(":",C572,1)-1)</f>
        <v>01</v>
      </c>
      <c r="M572" s="8"/>
    </row>
    <row r="573" spans="1:17" hidden="1" x14ac:dyDescent="0.25">
      <c r="A573" t="s">
        <v>659</v>
      </c>
      <c r="B573" t="s">
        <v>4</v>
      </c>
      <c r="C573" t="s">
        <v>148</v>
      </c>
      <c r="D573" t="s">
        <v>6</v>
      </c>
      <c r="E573" s="8">
        <v>1</v>
      </c>
      <c r="F573" s="10" t="s">
        <v>149</v>
      </c>
      <c r="G573" s="8" t="s">
        <v>8</v>
      </c>
      <c r="M573" s="8"/>
    </row>
    <row r="574" spans="1:17" x14ac:dyDescent="0.25">
      <c r="A574" t="s">
        <v>658</v>
      </c>
      <c r="B574" t="s">
        <v>1</v>
      </c>
      <c r="C574" s="4" t="s">
        <v>146</v>
      </c>
      <c r="D574" t="s">
        <v>1443</v>
      </c>
      <c r="E574" s="8">
        <f>HEX2DEC(G574)</f>
        <v>5</v>
      </c>
      <c r="F574" s="10" t="str">
        <f>HEX2BIN(G574)</f>
        <v>101</v>
      </c>
      <c r="G574" s="8" t="str">
        <f>MID(C574,7,FIND(":",C574,1)-1)</f>
        <v>05</v>
      </c>
      <c r="M574" s="8"/>
    </row>
    <row r="575" spans="1:17" x14ac:dyDescent="0.25">
      <c r="A575" s="1" t="s">
        <v>660</v>
      </c>
      <c r="B575" s="1" t="s">
        <v>1</v>
      </c>
      <c r="C575" s="1" t="s">
        <v>10</v>
      </c>
      <c r="D575" s="42" t="s">
        <v>3295</v>
      </c>
      <c r="E575" s="8">
        <f>HEX2DEC(G575)</f>
        <v>172</v>
      </c>
      <c r="F575" s="10" t="str">
        <f>HEX2BIN(G575)</f>
        <v>10101100</v>
      </c>
      <c r="G575" s="8" t="str">
        <f>MID(C575,7,FIND(":",C575,1)-1)</f>
        <v>AC</v>
      </c>
      <c r="H575" s="8" t="str">
        <f>MID(F575,1,FIND("0",F575,1)-1)</f>
        <v>1</v>
      </c>
      <c r="I575" s="8" t="str">
        <f>MID(F575,2,FIND("0",F575,1)-1)</f>
        <v>0</v>
      </c>
      <c r="J575" s="8" t="str">
        <f>MID(F575,3,FIND("0",F575,1)-1)</f>
        <v>1</v>
      </c>
      <c r="K575" s="8" t="str">
        <f>MID(F575,4,FIND("0",F575,1)-1)</f>
        <v>0</v>
      </c>
      <c r="L575" s="8" t="str">
        <f>MID(F575,5,FIND("0",F575,1)-1)</f>
        <v>1</v>
      </c>
      <c r="M575" s="8" t="str">
        <f>MID(F575,6,FIND("0",F575,1)-1)</f>
        <v>1</v>
      </c>
      <c r="N575" s="8" t="str">
        <f>MID(F575,7,FIND("0",F575,1)-1)</f>
        <v>0</v>
      </c>
      <c r="O575" s="8" t="str">
        <f>MID(F575,8,FIND("0",F575,1)-1)</f>
        <v>0</v>
      </c>
      <c r="P575" t="str">
        <f>IF(J575="1",IF(O575="0","Brenner AUS"),"Brenner EIN")</f>
        <v>Brenner AUS</v>
      </c>
      <c r="Q575" t="str">
        <f>IF(L575="1","Mischer AUF",IF(K575="1","Mischer ZU","Mischer STOP"))</f>
        <v>Mischer AUF</v>
      </c>
    </row>
    <row r="576" spans="1:17" hidden="1" x14ac:dyDescent="0.25">
      <c r="A576" t="s">
        <v>662</v>
      </c>
      <c r="B576" t="s">
        <v>4</v>
      </c>
      <c r="C576" t="s">
        <v>148</v>
      </c>
      <c r="D576" t="s">
        <v>6</v>
      </c>
      <c r="E576" s="8">
        <v>1</v>
      </c>
      <c r="F576" s="10" t="s">
        <v>106</v>
      </c>
      <c r="G576" s="8" t="s">
        <v>8</v>
      </c>
      <c r="M576" s="8"/>
    </row>
    <row r="577" spans="1:17" x14ac:dyDescent="0.25">
      <c r="A577" t="s">
        <v>661</v>
      </c>
      <c r="B577" t="s">
        <v>1</v>
      </c>
      <c r="C577" s="4" t="s">
        <v>222</v>
      </c>
      <c r="D577" t="s">
        <v>1443</v>
      </c>
      <c r="E577" s="8">
        <f>HEX2DEC(G577)</f>
        <v>3</v>
      </c>
      <c r="F577" s="10" t="str">
        <f>HEX2BIN(G577)</f>
        <v>11</v>
      </c>
      <c r="G577" s="8" t="str">
        <f>MID(C577,7,FIND(":",C577,1)-1)</f>
        <v>03</v>
      </c>
      <c r="M577" s="8"/>
    </row>
    <row r="578" spans="1:17" hidden="1" x14ac:dyDescent="0.25">
      <c r="A578" t="s">
        <v>664</v>
      </c>
      <c r="B578" t="s">
        <v>4</v>
      </c>
      <c r="C578" t="s">
        <v>12</v>
      </c>
      <c r="D578" t="s">
        <v>6</v>
      </c>
      <c r="E578" s="8">
        <v>1</v>
      </c>
      <c r="F578" s="10" t="s">
        <v>13</v>
      </c>
      <c r="G578" s="8" t="s">
        <v>8</v>
      </c>
      <c r="M578" s="8"/>
    </row>
    <row r="579" spans="1:17" hidden="1" x14ac:dyDescent="0.25">
      <c r="A579" t="s">
        <v>664</v>
      </c>
      <c r="B579" t="s">
        <v>4</v>
      </c>
      <c r="C579" t="s">
        <v>12</v>
      </c>
      <c r="D579" t="s">
        <v>6</v>
      </c>
      <c r="E579" s="8">
        <v>1</v>
      </c>
      <c r="F579" s="10" t="s">
        <v>17</v>
      </c>
      <c r="G579" s="8" t="s">
        <v>8</v>
      </c>
      <c r="M579" s="8"/>
    </row>
    <row r="580" spans="1:17" x14ac:dyDescent="0.25">
      <c r="A580" s="1" t="s">
        <v>663</v>
      </c>
      <c r="B580" s="1" t="s">
        <v>1</v>
      </c>
      <c r="C580" s="1" t="s">
        <v>10</v>
      </c>
      <c r="D580" s="42" t="s">
        <v>3295</v>
      </c>
      <c r="E580" s="8">
        <f>HEX2DEC(G580)</f>
        <v>172</v>
      </c>
      <c r="F580" s="10" t="str">
        <f>HEX2BIN(G580)</f>
        <v>10101100</v>
      </c>
      <c r="G580" s="8" t="str">
        <f>MID(C580,7,FIND(":",C580,1)-1)</f>
        <v>AC</v>
      </c>
      <c r="H580" s="8" t="str">
        <f>MID(F580,1,FIND("0",F580,1)-1)</f>
        <v>1</v>
      </c>
      <c r="I580" s="8" t="str">
        <f>MID(F580,2,FIND("0",F580,1)-1)</f>
        <v>0</v>
      </c>
      <c r="J580" s="8" t="str">
        <f>MID(F580,3,FIND("0",F580,1)-1)</f>
        <v>1</v>
      </c>
      <c r="K580" s="8" t="str">
        <f>MID(F580,4,FIND("0",F580,1)-1)</f>
        <v>0</v>
      </c>
      <c r="L580" s="8" t="str">
        <f>MID(F580,5,FIND("0",F580,1)-1)</f>
        <v>1</v>
      </c>
      <c r="M580" s="8" t="str">
        <f>MID(F580,6,FIND("0",F580,1)-1)</f>
        <v>1</v>
      </c>
      <c r="N580" s="8" t="str">
        <f>MID(F580,7,FIND("0",F580,1)-1)</f>
        <v>0</v>
      </c>
      <c r="O580" s="8" t="str">
        <f>MID(F580,8,FIND("0",F580,1)-1)</f>
        <v>0</v>
      </c>
      <c r="P580" t="str">
        <f t="shared" ref="P580:P581" si="14">IF(J580="1",IF(O580="0","Brenner AUS"),"Brenner EIN")</f>
        <v>Brenner AUS</v>
      </c>
      <c r="Q580" t="str">
        <f t="shared" ref="Q580:Q581" si="15">IF(L580="1","Mischer AUF",IF(K580="1","Mischer ZU","Mischer STOP"))</f>
        <v>Mischer AUF</v>
      </c>
    </row>
    <row r="581" spans="1:17" x14ac:dyDescent="0.25">
      <c r="A581" s="1" t="s">
        <v>663</v>
      </c>
      <c r="B581" s="1" t="s">
        <v>1</v>
      </c>
      <c r="C581" s="1" t="s">
        <v>15</v>
      </c>
      <c r="D581" s="42" t="s">
        <v>3295</v>
      </c>
      <c r="E581" s="8">
        <f>HEX2DEC(G581)</f>
        <v>164</v>
      </c>
      <c r="F581" s="10" t="str">
        <f>HEX2BIN(G581)</f>
        <v>10100100</v>
      </c>
      <c r="G581" s="8" t="str">
        <f>MID(C581,7,FIND(":",C581,1)-1)</f>
        <v>A4</v>
      </c>
      <c r="H581" s="8" t="str">
        <f>MID(F581,1,FIND("0",F581,1)-1)</f>
        <v>1</v>
      </c>
      <c r="I581" s="8" t="str">
        <f>MID(F581,2,FIND("0",F581,1)-1)</f>
        <v>0</v>
      </c>
      <c r="J581" s="8" t="str">
        <f>MID(F581,3,FIND("0",F581,1)-1)</f>
        <v>1</v>
      </c>
      <c r="K581" s="8" t="str">
        <f>MID(F581,4,FIND("0",F581,1)-1)</f>
        <v>0</v>
      </c>
      <c r="L581" s="8" t="str">
        <f>MID(F581,5,FIND("0",F581,1)-1)</f>
        <v>0</v>
      </c>
      <c r="M581" s="8" t="str">
        <f>MID(F581,6,FIND("0",F581,1)-1)</f>
        <v>1</v>
      </c>
      <c r="N581" s="8" t="str">
        <f>MID(F581,7,FIND("0",F581,1)-1)</f>
        <v>0</v>
      </c>
      <c r="O581" s="8" t="str">
        <f>MID(F581,8,FIND("0",F581,1)-1)</f>
        <v>0</v>
      </c>
      <c r="P581" t="str">
        <f t="shared" si="14"/>
        <v>Brenner AUS</v>
      </c>
      <c r="Q581" t="str">
        <f t="shared" si="15"/>
        <v>Mischer STOP</v>
      </c>
    </row>
    <row r="582" spans="1:17" hidden="1" x14ac:dyDescent="0.25">
      <c r="A582" t="s">
        <v>666</v>
      </c>
      <c r="B582" t="s">
        <v>4</v>
      </c>
      <c r="C582" t="s">
        <v>148</v>
      </c>
      <c r="D582" t="s">
        <v>6</v>
      </c>
      <c r="E582" s="8">
        <v>1</v>
      </c>
      <c r="F582" s="10" t="s">
        <v>106</v>
      </c>
      <c r="G582" s="8" t="s">
        <v>8</v>
      </c>
      <c r="M582" s="8"/>
    </row>
    <row r="583" spans="1:17" x14ac:dyDescent="0.25">
      <c r="A583" t="s">
        <v>665</v>
      </c>
      <c r="B583" t="s">
        <v>1</v>
      </c>
      <c r="C583" s="4" t="s">
        <v>222</v>
      </c>
      <c r="D583" t="s">
        <v>1443</v>
      </c>
      <c r="E583" s="8">
        <f>HEX2DEC(G583)</f>
        <v>3</v>
      </c>
      <c r="F583" s="10" t="str">
        <f>HEX2BIN(G583)</f>
        <v>11</v>
      </c>
      <c r="G583" s="8" t="str">
        <f>MID(C583,7,FIND(":",C583,1)-1)</f>
        <v>03</v>
      </c>
      <c r="M583" s="8"/>
    </row>
    <row r="584" spans="1:17" hidden="1" x14ac:dyDescent="0.25">
      <c r="A584" t="s">
        <v>668</v>
      </c>
      <c r="B584" t="s">
        <v>4</v>
      </c>
      <c r="C584" t="s">
        <v>12</v>
      </c>
      <c r="D584" t="s">
        <v>6</v>
      </c>
      <c r="E584" s="8">
        <v>1</v>
      </c>
      <c r="F584" s="10" t="s">
        <v>13</v>
      </c>
      <c r="G584" s="8" t="s">
        <v>8</v>
      </c>
      <c r="M584" s="8"/>
    </row>
    <row r="585" spans="1:17" hidden="1" x14ac:dyDescent="0.25">
      <c r="A585" t="s">
        <v>668</v>
      </c>
      <c r="B585" t="s">
        <v>4</v>
      </c>
      <c r="C585" t="s">
        <v>12</v>
      </c>
      <c r="D585" t="s">
        <v>6</v>
      </c>
      <c r="E585" s="8">
        <v>1</v>
      </c>
      <c r="F585" s="10" t="s">
        <v>17</v>
      </c>
      <c r="G585" s="8" t="s">
        <v>8</v>
      </c>
      <c r="M585" s="8"/>
    </row>
    <row r="586" spans="1:17" x14ac:dyDescent="0.25">
      <c r="A586" s="1" t="s">
        <v>667</v>
      </c>
      <c r="B586" s="1" t="s">
        <v>1</v>
      </c>
      <c r="C586" s="1" t="s">
        <v>10</v>
      </c>
      <c r="D586" s="42" t="s">
        <v>3295</v>
      </c>
      <c r="E586" s="8">
        <f>HEX2DEC(G586)</f>
        <v>172</v>
      </c>
      <c r="F586" s="10" t="str">
        <f>HEX2BIN(G586)</f>
        <v>10101100</v>
      </c>
      <c r="G586" s="8" t="str">
        <f>MID(C586,7,FIND(":",C586,1)-1)</f>
        <v>AC</v>
      </c>
      <c r="H586" s="8" t="str">
        <f>MID(F586,1,FIND("0",F586,1)-1)</f>
        <v>1</v>
      </c>
      <c r="I586" s="8" t="str">
        <f>MID(F586,2,FIND("0",F586,1)-1)</f>
        <v>0</v>
      </c>
      <c r="J586" s="8" t="str">
        <f>MID(F586,3,FIND("0",F586,1)-1)</f>
        <v>1</v>
      </c>
      <c r="K586" s="8" t="str">
        <f>MID(F586,4,FIND("0",F586,1)-1)</f>
        <v>0</v>
      </c>
      <c r="L586" s="8" t="str">
        <f>MID(F586,5,FIND("0",F586,1)-1)</f>
        <v>1</v>
      </c>
      <c r="M586" s="8" t="str">
        <f>MID(F586,6,FIND("0",F586,1)-1)</f>
        <v>1</v>
      </c>
      <c r="N586" s="8" t="str">
        <f>MID(F586,7,FIND("0",F586,1)-1)</f>
        <v>0</v>
      </c>
      <c r="O586" s="8" t="str">
        <f>MID(F586,8,FIND("0",F586,1)-1)</f>
        <v>0</v>
      </c>
      <c r="P586" t="str">
        <f t="shared" ref="P586:P587" si="16">IF(J586="1",IF(O586="0","Brenner AUS"),"Brenner EIN")</f>
        <v>Brenner AUS</v>
      </c>
      <c r="Q586" t="str">
        <f t="shared" ref="Q586:Q587" si="17">IF(L586="1","Mischer AUF",IF(K586="1","Mischer ZU","Mischer STOP"))</f>
        <v>Mischer AUF</v>
      </c>
    </row>
    <row r="587" spans="1:17" x14ac:dyDescent="0.25">
      <c r="A587" s="1" t="s">
        <v>667</v>
      </c>
      <c r="B587" s="1" t="s">
        <v>1</v>
      </c>
      <c r="C587" s="1" t="s">
        <v>15</v>
      </c>
      <c r="D587" s="42" t="s">
        <v>3295</v>
      </c>
      <c r="E587" s="8">
        <f>HEX2DEC(G587)</f>
        <v>164</v>
      </c>
      <c r="F587" s="10" t="str">
        <f>HEX2BIN(G587)</f>
        <v>10100100</v>
      </c>
      <c r="G587" s="8" t="str">
        <f>MID(C587,7,FIND(":",C587,1)-1)</f>
        <v>A4</v>
      </c>
      <c r="H587" s="8" t="str">
        <f>MID(F587,1,FIND("0",F587,1)-1)</f>
        <v>1</v>
      </c>
      <c r="I587" s="8" t="str">
        <f>MID(F587,2,FIND("0",F587,1)-1)</f>
        <v>0</v>
      </c>
      <c r="J587" s="8" t="str">
        <f>MID(F587,3,FIND("0",F587,1)-1)</f>
        <v>1</v>
      </c>
      <c r="K587" s="8" t="str">
        <f>MID(F587,4,FIND("0",F587,1)-1)</f>
        <v>0</v>
      </c>
      <c r="L587" s="8" t="str">
        <f>MID(F587,5,FIND("0",F587,1)-1)</f>
        <v>0</v>
      </c>
      <c r="M587" s="8" t="str">
        <f>MID(F587,6,FIND("0",F587,1)-1)</f>
        <v>1</v>
      </c>
      <c r="N587" s="8" t="str">
        <f>MID(F587,7,FIND("0",F587,1)-1)</f>
        <v>0</v>
      </c>
      <c r="O587" s="8" t="str">
        <f>MID(F587,8,FIND("0",F587,1)-1)</f>
        <v>0</v>
      </c>
      <c r="P587" t="str">
        <f t="shared" si="16"/>
        <v>Brenner AUS</v>
      </c>
      <c r="Q587" t="str">
        <f t="shared" si="17"/>
        <v>Mischer STOP</v>
      </c>
    </row>
    <row r="588" spans="1:17" hidden="1" x14ac:dyDescent="0.25">
      <c r="A588" t="s">
        <v>670</v>
      </c>
      <c r="B588" t="s">
        <v>4</v>
      </c>
      <c r="C588" t="s">
        <v>148</v>
      </c>
      <c r="D588" t="s">
        <v>6</v>
      </c>
      <c r="E588" s="8">
        <v>1</v>
      </c>
      <c r="F588" s="10" t="s">
        <v>227</v>
      </c>
      <c r="G588" s="8" t="s">
        <v>8</v>
      </c>
      <c r="M588" s="8"/>
    </row>
    <row r="589" spans="1:17" x14ac:dyDescent="0.25">
      <c r="A589" t="s">
        <v>669</v>
      </c>
      <c r="B589" t="s">
        <v>1</v>
      </c>
      <c r="C589" s="4" t="s">
        <v>225</v>
      </c>
      <c r="D589" t="s">
        <v>1443</v>
      </c>
      <c r="E589" s="8">
        <f>HEX2DEC(G589)</f>
        <v>1</v>
      </c>
      <c r="F589" s="10" t="str">
        <f>HEX2BIN(G589)</f>
        <v>1</v>
      </c>
      <c r="G589" s="8" t="str">
        <f>MID(C589,7,FIND(":",C589,1)-1)</f>
        <v>01</v>
      </c>
      <c r="M589" s="8"/>
    </row>
    <row r="590" spans="1:17" hidden="1" x14ac:dyDescent="0.25">
      <c r="A590" t="s">
        <v>672</v>
      </c>
      <c r="B590" t="s">
        <v>4</v>
      </c>
      <c r="C590" t="s">
        <v>148</v>
      </c>
      <c r="D590" t="s">
        <v>6</v>
      </c>
      <c r="E590" s="8">
        <v>1</v>
      </c>
      <c r="F590" s="10" t="s">
        <v>106</v>
      </c>
      <c r="G590" s="8" t="s">
        <v>8</v>
      </c>
      <c r="M590" s="8"/>
    </row>
    <row r="591" spans="1:17" x14ac:dyDescent="0.25">
      <c r="A591" t="s">
        <v>671</v>
      </c>
      <c r="B591" t="s">
        <v>1</v>
      </c>
      <c r="C591" s="4" t="s">
        <v>222</v>
      </c>
      <c r="D591" t="s">
        <v>1443</v>
      </c>
      <c r="E591" s="8">
        <f>HEX2DEC(G591)</f>
        <v>3</v>
      </c>
      <c r="F591" s="10" t="str">
        <f>HEX2BIN(G591)</f>
        <v>11</v>
      </c>
      <c r="G591" s="8" t="str">
        <f>MID(C591,7,FIND(":",C591,1)-1)</f>
        <v>03</v>
      </c>
      <c r="M591" s="8"/>
    </row>
    <row r="592" spans="1:17" hidden="1" x14ac:dyDescent="0.25">
      <c r="A592" t="s">
        <v>674</v>
      </c>
      <c r="B592" t="s">
        <v>4</v>
      </c>
      <c r="C592" t="s">
        <v>148</v>
      </c>
      <c r="D592" t="s">
        <v>6</v>
      </c>
      <c r="E592" s="8">
        <v>1</v>
      </c>
      <c r="F592" s="10" t="s">
        <v>149</v>
      </c>
      <c r="G592" s="8" t="s">
        <v>8</v>
      </c>
      <c r="M592" s="8"/>
    </row>
    <row r="593" spans="1:17" x14ac:dyDescent="0.25">
      <c r="A593" t="s">
        <v>673</v>
      </c>
      <c r="B593" t="s">
        <v>1</v>
      </c>
      <c r="C593" s="4" t="s">
        <v>146</v>
      </c>
      <c r="D593" t="s">
        <v>1443</v>
      </c>
      <c r="E593" s="8">
        <f>HEX2DEC(G593)</f>
        <v>5</v>
      </c>
      <c r="F593" s="10" t="str">
        <f>HEX2BIN(G593)</f>
        <v>101</v>
      </c>
      <c r="G593" s="8" t="str">
        <f>MID(C593,7,FIND(":",C593,1)-1)</f>
        <v>05</v>
      </c>
      <c r="M593" s="8"/>
    </row>
    <row r="594" spans="1:17" hidden="1" x14ac:dyDescent="0.25">
      <c r="A594" t="s">
        <v>676</v>
      </c>
      <c r="B594" t="s">
        <v>4</v>
      </c>
      <c r="C594" t="s">
        <v>12</v>
      </c>
      <c r="D594" t="s">
        <v>6</v>
      </c>
      <c r="E594" s="8">
        <v>1</v>
      </c>
      <c r="F594" s="10" t="s">
        <v>13</v>
      </c>
      <c r="G594" s="8" t="s">
        <v>8</v>
      </c>
      <c r="M594" s="8"/>
    </row>
    <row r="595" spans="1:17" x14ac:dyDescent="0.25">
      <c r="A595" s="1" t="s">
        <v>675</v>
      </c>
      <c r="B595" s="1" t="s">
        <v>1</v>
      </c>
      <c r="C595" s="1" t="s">
        <v>10</v>
      </c>
      <c r="D595" s="42" t="s">
        <v>3295</v>
      </c>
      <c r="E595" s="8">
        <f>HEX2DEC(G595)</f>
        <v>172</v>
      </c>
      <c r="F595" s="10" t="str">
        <f>HEX2BIN(G595)</f>
        <v>10101100</v>
      </c>
      <c r="G595" s="8" t="str">
        <f>MID(C595,7,FIND(":",C595,1)-1)</f>
        <v>AC</v>
      </c>
      <c r="H595" s="8" t="str">
        <f>MID(F595,1,FIND("0",F595,1)-1)</f>
        <v>1</v>
      </c>
      <c r="I595" s="8" t="str">
        <f>MID(F595,2,FIND("0",F595,1)-1)</f>
        <v>0</v>
      </c>
      <c r="J595" s="8" t="str">
        <f>MID(F595,3,FIND("0",F595,1)-1)</f>
        <v>1</v>
      </c>
      <c r="K595" s="8" t="str">
        <f>MID(F595,4,FIND("0",F595,1)-1)</f>
        <v>0</v>
      </c>
      <c r="L595" s="8" t="str">
        <f>MID(F595,5,FIND("0",F595,1)-1)</f>
        <v>1</v>
      </c>
      <c r="M595" s="8" t="str">
        <f>MID(F595,6,FIND("0",F595,1)-1)</f>
        <v>1</v>
      </c>
      <c r="N595" s="8" t="str">
        <f>MID(F595,7,FIND("0",F595,1)-1)</f>
        <v>0</v>
      </c>
      <c r="O595" s="8" t="str">
        <f>MID(F595,8,FIND("0",F595,1)-1)</f>
        <v>0</v>
      </c>
      <c r="P595" t="str">
        <f t="shared" ref="P595:P596" si="18">IF(J595="1",IF(O595="0","Brenner AUS"),"Brenner EIN")</f>
        <v>Brenner AUS</v>
      </c>
      <c r="Q595" t="str">
        <f t="shared" ref="Q595:Q596" si="19">IF(L595="1","Mischer AUF",IF(K595="1","Mischer ZU","Mischer STOP"))</f>
        <v>Mischer AUF</v>
      </c>
    </row>
    <row r="596" spans="1:17" x14ac:dyDescent="0.25">
      <c r="A596" s="1" t="s">
        <v>675</v>
      </c>
      <c r="B596" s="1" t="s">
        <v>1</v>
      </c>
      <c r="C596" s="1" t="s">
        <v>15</v>
      </c>
      <c r="D596" s="42" t="s">
        <v>3295</v>
      </c>
      <c r="E596" s="8">
        <f>HEX2DEC(G596)</f>
        <v>164</v>
      </c>
      <c r="F596" s="10" t="str">
        <f>HEX2BIN(G596)</f>
        <v>10100100</v>
      </c>
      <c r="G596" s="8" t="str">
        <f>MID(C596,7,FIND(":",C596,1)-1)</f>
        <v>A4</v>
      </c>
      <c r="H596" s="8" t="str">
        <f>MID(F596,1,FIND("0",F596,1)-1)</f>
        <v>1</v>
      </c>
      <c r="I596" s="8" t="str">
        <f>MID(F596,2,FIND("0",F596,1)-1)</f>
        <v>0</v>
      </c>
      <c r="J596" s="8" t="str">
        <f>MID(F596,3,FIND("0",F596,1)-1)</f>
        <v>1</v>
      </c>
      <c r="K596" s="8" t="str">
        <f>MID(F596,4,FIND("0",F596,1)-1)</f>
        <v>0</v>
      </c>
      <c r="L596" s="8" t="str">
        <f>MID(F596,5,FIND("0",F596,1)-1)</f>
        <v>0</v>
      </c>
      <c r="M596" s="8" t="str">
        <f>MID(F596,6,FIND("0",F596,1)-1)</f>
        <v>1</v>
      </c>
      <c r="N596" s="8" t="str">
        <f>MID(F596,7,FIND("0",F596,1)-1)</f>
        <v>0</v>
      </c>
      <c r="O596" s="8" t="str">
        <f>MID(F596,8,FIND("0",F596,1)-1)</f>
        <v>0</v>
      </c>
      <c r="P596" t="str">
        <f t="shared" si="18"/>
        <v>Brenner AUS</v>
      </c>
      <c r="Q596" t="str">
        <f t="shared" si="19"/>
        <v>Mischer STOP</v>
      </c>
    </row>
    <row r="597" spans="1:17" hidden="1" x14ac:dyDescent="0.25">
      <c r="A597" t="s">
        <v>677</v>
      </c>
      <c r="B597" t="s">
        <v>4</v>
      </c>
      <c r="C597" t="s">
        <v>12</v>
      </c>
      <c r="D597" t="s">
        <v>6</v>
      </c>
      <c r="E597" s="8">
        <v>1</v>
      </c>
      <c r="F597" s="10" t="s">
        <v>17</v>
      </c>
      <c r="G597" s="8" t="s">
        <v>8</v>
      </c>
      <c r="M597" s="8"/>
    </row>
    <row r="598" spans="1:17" hidden="1" x14ac:dyDescent="0.25">
      <c r="A598" t="s">
        <v>679</v>
      </c>
      <c r="B598" t="s">
        <v>4</v>
      </c>
      <c r="C598" t="s">
        <v>148</v>
      </c>
      <c r="D598" t="s">
        <v>6</v>
      </c>
      <c r="E598" s="8">
        <v>1</v>
      </c>
      <c r="F598" s="10" t="s">
        <v>72</v>
      </c>
      <c r="G598" s="8" t="s">
        <v>8</v>
      </c>
      <c r="M598" s="8"/>
    </row>
    <row r="599" spans="1:17" x14ac:dyDescent="0.25">
      <c r="A599" t="s">
        <v>678</v>
      </c>
      <c r="B599" t="s">
        <v>1</v>
      </c>
      <c r="C599" s="4" t="s">
        <v>157</v>
      </c>
      <c r="D599" t="s">
        <v>1443</v>
      </c>
      <c r="E599" s="8">
        <f>HEX2DEC(G599)</f>
        <v>2</v>
      </c>
      <c r="F599" s="10" t="str">
        <f>HEX2BIN(G599)</f>
        <v>10</v>
      </c>
      <c r="G599" s="8" t="str">
        <f>MID(C599,7,FIND(":",C599,1)-1)</f>
        <v>02</v>
      </c>
      <c r="M599" s="8"/>
    </row>
    <row r="600" spans="1:17" hidden="1" x14ac:dyDescent="0.25">
      <c r="A600" t="s">
        <v>681</v>
      </c>
      <c r="B600" t="s">
        <v>4</v>
      </c>
      <c r="C600" t="s">
        <v>148</v>
      </c>
      <c r="D600" t="s">
        <v>6</v>
      </c>
      <c r="E600" s="8">
        <v>1</v>
      </c>
      <c r="F600" s="10" t="s">
        <v>136</v>
      </c>
      <c r="G600" s="8" t="s">
        <v>8</v>
      </c>
      <c r="M600" s="8"/>
    </row>
    <row r="601" spans="1:17" x14ac:dyDescent="0.25">
      <c r="A601" t="s">
        <v>680</v>
      </c>
      <c r="B601" t="s">
        <v>1</v>
      </c>
      <c r="C601" s="4" t="s">
        <v>418</v>
      </c>
      <c r="D601" t="s">
        <v>1443</v>
      </c>
      <c r="E601" s="8">
        <f>HEX2DEC(G601)</f>
        <v>4</v>
      </c>
      <c r="F601" s="10" t="str">
        <f>HEX2BIN(G601)</f>
        <v>100</v>
      </c>
      <c r="G601" s="8" t="str">
        <f>MID(C601,7,FIND(":",C601,1)-1)</f>
        <v>04</v>
      </c>
      <c r="M601" s="8"/>
    </row>
    <row r="602" spans="1:17" hidden="1" x14ac:dyDescent="0.25">
      <c r="A602" t="s">
        <v>683</v>
      </c>
      <c r="B602" t="s">
        <v>4</v>
      </c>
      <c r="C602" t="s">
        <v>12</v>
      </c>
      <c r="D602" t="s">
        <v>6</v>
      </c>
      <c r="E602" s="8">
        <v>1</v>
      </c>
      <c r="F602" s="10" t="s">
        <v>13</v>
      </c>
      <c r="G602" s="8" t="s">
        <v>8</v>
      </c>
      <c r="M602" s="8"/>
    </row>
    <row r="603" spans="1:17" x14ac:dyDescent="0.25">
      <c r="A603" s="1" t="s">
        <v>682</v>
      </c>
      <c r="B603" s="1" t="s">
        <v>1</v>
      </c>
      <c r="C603" s="1" t="s">
        <v>10</v>
      </c>
      <c r="D603" s="42" t="s">
        <v>3295</v>
      </c>
      <c r="E603" s="8">
        <f>HEX2DEC(G603)</f>
        <v>172</v>
      </c>
      <c r="F603" s="10" t="str">
        <f>HEX2BIN(G603)</f>
        <v>10101100</v>
      </c>
      <c r="G603" s="8" t="str">
        <f>MID(C603,7,FIND(":",C603,1)-1)</f>
        <v>AC</v>
      </c>
      <c r="H603" s="8" t="str">
        <f>MID(F603,1,FIND("0",F603,1)-1)</f>
        <v>1</v>
      </c>
      <c r="I603" s="8" t="str">
        <f>MID(F603,2,FIND("0",F603,1)-1)</f>
        <v>0</v>
      </c>
      <c r="J603" s="8" t="str">
        <f>MID(F603,3,FIND("0",F603,1)-1)</f>
        <v>1</v>
      </c>
      <c r="K603" s="8" t="str">
        <f>MID(F603,4,FIND("0",F603,1)-1)</f>
        <v>0</v>
      </c>
      <c r="L603" s="8" t="str">
        <f>MID(F603,5,FIND("0",F603,1)-1)</f>
        <v>1</v>
      </c>
      <c r="M603" s="8" t="str">
        <f>MID(F603,6,FIND("0",F603,1)-1)</f>
        <v>1</v>
      </c>
      <c r="N603" s="8" t="str">
        <f>MID(F603,7,FIND("0",F603,1)-1)</f>
        <v>0</v>
      </c>
      <c r="O603" s="8" t="str">
        <f>MID(F603,8,FIND("0",F603,1)-1)</f>
        <v>0</v>
      </c>
      <c r="P603" t="str">
        <f t="shared" ref="P603:P604" si="20">IF(J603="1",IF(O603="0","Brenner AUS"),"Brenner EIN")</f>
        <v>Brenner AUS</v>
      </c>
      <c r="Q603" t="str">
        <f t="shared" ref="Q603:Q604" si="21">IF(L603="1","Mischer AUF",IF(K603="1","Mischer ZU","Mischer STOP"))</f>
        <v>Mischer AUF</v>
      </c>
    </row>
    <row r="604" spans="1:17" x14ac:dyDescent="0.25">
      <c r="A604" s="1" t="s">
        <v>682</v>
      </c>
      <c r="B604" s="1" t="s">
        <v>1</v>
      </c>
      <c r="C604" s="1" t="s">
        <v>15</v>
      </c>
      <c r="D604" s="42" t="s">
        <v>3295</v>
      </c>
      <c r="E604" s="8">
        <f>HEX2DEC(G604)</f>
        <v>164</v>
      </c>
      <c r="F604" s="10" t="str">
        <f>HEX2BIN(G604)</f>
        <v>10100100</v>
      </c>
      <c r="G604" s="8" t="str">
        <f>MID(C604,7,FIND(":",C604,1)-1)</f>
        <v>A4</v>
      </c>
      <c r="H604" s="8" t="str">
        <f>MID(F604,1,FIND("0",F604,1)-1)</f>
        <v>1</v>
      </c>
      <c r="I604" s="8" t="str">
        <f>MID(F604,2,FIND("0",F604,1)-1)</f>
        <v>0</v>
      </c>
      <c r="J604" s="8" t="str">
        <f>MID(F604,3,FIND("0",F604,1)-1)</f>
        <v>1</v>
      </c>
      <c r="K604" s="8" t="str">
        <f>MID(F604,4,FIND("0",F604,1)-1)</f>
        <v>0</v>
      </c>
      <c r="L604" s="8" t="str">
        <f>MID(F604,5,FIND("0",F604,1)-1)</f>
        <v>0</v>
      </c>
      <c r="M604" s="8" t="str">
        <f>MID(F604,6,FIND("0",F604,1)-1)</f>
        <v>1</v>
      </c>
      <c r="N604" s="8" t="str">
        <f>MID(F604,7,FIND("0",F604,1)-1)</f>
        <v>0</v>
      </c>
      <c r="O604" s="8" t="str">
        <f>MID(F604,8,FIND("0",F604,1)-1)</f>
        <v>0</v>
      </c>
      <c r="P604" t="str">
        <f t="shared" si="20"/>
        <v>Brenner AUS</v>
      </c>
      <c r="Q604" t="str">
        <f t="shared" si="21"/>
        <v>Mischer STOP</v>
      </c>
    </row>
    <row r="605" spans="1:17" hidden="1" x14ac:dyDescent="0.25">
      <c r="A605" t="s">
        <v>684</v>
      </c>
      <c r="B605" t="s">
        <v>4</v>
      </c>
      <c r="C605" t="s">
        <v>12</v>
      </c>
      <c r="D605" t="s">
        <v>6</v>
      </c>
      <c r="E605" s="8">
        <v>1</v>
      </c>
      <c r="F605" s="10" t="s">
        <v>17</v>
      </c>
      <c r="G605" s="8" t="s">
        <v>8</v>
      </c>
      <c r="M605" s="8"/>
    </row>
    <row r="606" spans="1:17" hidden="1" x14ac:dyDescent="0.25">
      <c r="A606" t="s">
        <v>686</v>
      </c>
      <c r="B606" t="s">
        <v>4</v>
      </c>
      <c r="C606" t="s">
        <v>148</v>
      </c>
      <c r="D606" t="s">
        <v>6</v>
      </c>
      <c r="E606" s="8">
        <v>1</v>
      </c>
      <c r="F606" s="10" t="s">
        <v>72</v>
      </c>
      <c r="G606" s="8" t="s">
        <v>8</v>
      </c>
      <c r="M606" s="8"/>
    </row>
    <row r="607" spans="1:17" x14ac:dyDescent="0.25">
      <c r="A607" t="s">
        <v>685</v>
      </c>
      <c r="B607" t="s">
        <v>1</v>
      </c>
      <c r="C607" s="4" t="s">
        <v>157</v>
      </c>
      <c r="D607" t="s">
        <v>1443</v>
      </c>
      <c r="E607" s="8">
        <f>HEX2DEC(G607)</f>
        <v>2</v>
      </c>
      <c r="F607" s="10" t="str">
        <f>HEX2BIN(G607)</f>
        <v>10</v>
      </c>
      <c r="G607" s="8" t="str">
        <f>MID(C607,7,FIND(":",C607,1)-1)</f>
        <v>02</v>
      </c>
      <c r="M607" s="8"/>
    </row>
    <row r="608" spans="1:17" hidden="1" x14ac:dyDescent="0.25">
      <c r="A608" t="s">
        <v>689</v>
      </c>
      <c r="B608" t="s">
        <v>4</v>
      </c>
      <c r="C608" t="s">
        <v>12</v>
      </c>
      <c r="D608" t="s">
        <v>6</v>
      </c>
      <c r="E608" s="8">
        <v>1</v>
      </c>
      <c r="F608" s="10" t="s">
        <v>53</v>
      </c>
      <c r="G608" s="8" t="s">
        <v>8</v>
      </c>
      <c r="M608" s="8"/>
    </row>
    <row r="609" spans="1:17" x14ac:dyDescent="0.25">
      <c r="A609" s="1" t="s">
        <v>688</v>
      </c>
      <c r="B609" s="1" t="s">
        <v>1</v>
      </c>
      <c r="C609" s="1" t="s">
        <v>51</v>
      </c>
      <c r="D609" s="42" t="s">
        <v>3295</v>
      </c>
      <c r="E609" s="8">
        <f>HEX2DEC(G609)</f>
        <v>141</v>
      </c>
      <c r="F609" s="10" t="str">
        <f>HEX2BIN(G609)</f>
        <v>10001101</v>
      </c>
      <c r="G609" s="8" t="str">
        <f>MID(C609,7,FIND(":",C609,1)-1)</f>
        <v>8D</v>
      </c>
      <c r="H609" s="8" t="str">
        <f>MID(F609,1,FIND("0",F609,1)-1)</f>
        <v>1</v>
      </c>
      <c r="I609" s="8" t="str">
        <f>MID(F609,2,FIND("0",F609,1)-1)</f>
        <v>0</v>
      </c>
      <c r="J609" s="8" t="str">
        <f>MID(F609,3,FIND("0",F609,1)-1)</f>
        <v>0</v>
      </c>
      <c r="K609" s="8" t="str">
        <f>MID(F609,4,FIND("0",F609,1)-1)</f>
        <v>0</v>
      </c>
      <c r="L609" s="8" t="str">
        <f>MID(F609,5,FIND("0",F609,1)-1)</f>
        <v>1</v>
      </c>
      <c r="M609" s="8" t="str">
        <f>MID(F609,6,FIND("0",F609,1)-1)</f>
        <v>1</v>
      </c>
      <c r="N609" s="8" t="str">
        <f>MID(F609,7,FIND("0",F609,1)-1)</f>
        <v>0</v>
      </c>
      <c r="O609" s="8" t="str">
        <f>MID(F609,8,FIND("0",F609,1)-1)</f>
        <v>1</v>
      </c>
      <c r="P609" t="str">
        <f>IF(J609="1",IF(O609="0","Brenner AUS"),"Brenner EIN")</f>
        <v>Brenner EIN</v>
      </c>
      <c r="Q609" t="str">
        <f>IF(L609="1","Mischer AUF",IF(K609="1","Mischer ZU","Mischer STOP"))</f>
        <v>Mischer AUF</v>
      </c>
    </row>
    <row r="610" spans="1:17" hidden="1" x14ac:dyDescent="0.25">
      <c r="A610" t="s">
        <v>691</v>
      </c>
      <c r="B610" t="s">
        <v>4</v>
      </c>
      <c r="C610" t="s">
        <v>12</v>
      </c>
      <c r="D610" t="s">
        <v>6</v>
      </c>
      <c r="E610" s="8">
        <v>1</v>
      </c>
      <c r="F610" s="10" t="s">
        <v>45</v>
      </c>
      <c r="G610" s="8" t="s">
        <v>8</v>
      </c>
      <c r="M610" s="8"/>
    </row>
    <row r="611" spans="1:17" x14ac:dyDescent="0.25">
      <c r="A611" s="1" t="s">
        <v>690</v>
      </c>
      <c r="B611" s="1" t="s">
        <v>1</v>
      </c>
      <c r="C611" s="1" t="s">
        <v>43</v>
      </c>
      <c r="D611" s="42" t="s">
        <v>3295</v>
      </c>
      <c r="E611" s="8">
        <f>HEX2DEC(G611)</f>
        <v>133</v>
      </c>
      <c r="F611" s="10" t="str">
        <f>HEX2BIN(G611)</f>
        <v>10000101</v>
      </c>
      <c r="G611" s="8" t="str">
        <f>MID(C611,7,FIND(":",C611,1)-1)</f>
        <v>85</v>
      </c>
      <c r="H611" s="8" t="str">
        <f>MID(F611,1,FIND("0",F611,1)-1)</f>
        <v>1</v>
      </c>
      <c r="I611" s="8" t="str">
        <f>MID(F611,2,FIND("0",F611,1)-1)</f>
        <v>0</v>
      </c>
      <c r="J611" s="8" t="str">
        <f>MID(F611,3,FIND("0",F611,1)-1)</f>
        <v>0</v>
      </c>
      <c r="K611" s="8" t="str">
        <f>MID(F611,4,FIND("0",F611,1)-1)</f>
        <v>0</v>
      </c>
      <c r="L611" s="8" t="str">
        <f>MID(F611,5,FIND("0",F611,1)-1)</f>
        <v>0</v>
      </c>
      <c r="M611" s="8" t="str">
        <f>MID(F611,6,FIND("0",F611,1)-1)</f>
        <v>1</v>
      </c>
      <c r="N611" s="8" t="str">
        <f>MID(F611,7,FIND("0",F611,1)-1)</f>
        <v>0</v>
      </c>
      <c r="O611" s="8" t="str">
        <f>MID(F611,8,FIND("0",F611,1)-1)</f>
        <v>1</v>
      </c>
      <c r="P611" t="str">
        <f>IF(J611="1",IF(O611="0","Brenner AUS"),"Brenner EIN")</f>
        <v>Brenner EIN</v>
      </c>
      <c r="Q611" t="str">
        <f>IF(L611="1","Mischer AUF",IF(K611="1","Mischer ZU","Mischer STOP"))</f>
        <v>Mischer STOP</v>
      </c>
    </row>
    <row r="612" spans="1:17" hidden="1" x14ac:dyDescent="0.25">
      <c r="A612" t="s">
        <v>693</v>
      </c>
      <c r="B612" t="s">
        <v>4</v>
      </c>
      <c r="C612" t="s">
        <v>5</v>
      </c>
      <c r="D612" t="s">
        <v>6</v>
      </c>
      <c r="E612" s="8">
        <v>1</v>
      </c>
      <c r="F612" s="10" t="s">
        <v>7</v>
      </c>
      <c r="G612" s="8" t="s">
        <v>8</v>
      </c>
      <c r="M612" s="8"/>
    </row>
    <row r="613" spans="1:17" x14ac:dyDescent="0.25">
      <c r="A613" t="s">
        <v>692</v>
      </c>
      <c r="B613" t="s">
        <v>1</v>
      </c>
      <c r="C613" s="3" t="s">
        <v>2</v>
      </c>
      <c r="D613" t="s">
        <v>390</v>
      </c>
      <c r="E613" s="8">
        <f>HEX2DEC(G613)</f>
        <v>46</v>
      </c>
      <c r="F613" s="10" t="str">
        <f>HEX2BIN(G613)</f>
        <v>101110</v>
      </c>
      <c r="G613" s="8" t="str">
        <f>MID(C613,7,FIND(":",C613,1)-1)</f>
        <v>2E</v>
      </c>
      <c r="M613" s="8"/>
    </row>
    <row r="614" spans="1:17" hidden="1" x14ac:dyDescent="0.25">
      <c r="A614" t="s">
        <v>695</v>
      </c>
      <c r="B614" t="s">
        <v>4</v>
      </c>
      <c r="C614" t="s">
        <v>148</v>
      </c>
      <c r="D614" t="s">
        <v>6</v>
      </c>
      <c r="E614" s="8">
        <v>1</v>
      </c>
      <c r="F614" s="10" t="s">
        <v>136</v>
      </c>
      <c r="G614" s="8" t="s">
        <v>8</v>
      </c>
      <c r="M614" s="8"/>
    </row>
    <row r="615" spans="1:17" x14ac:dyDescent="0.25">
      <c r="A615" t="s">
        <v>694</v>
      </c>
      <c r="B615" t="s">
        <v>1</v>
      </c>
      <c r="C615" s="4" t="s">
        <v>418</v>
      </c>
      <c r="D615" t="s">
        <v>1443</v>
      </c>
      <c r="E615" s="8">
        <f>HEX2DEC(G615)</f>
        <v>4</v>
      </c>
      <c r="F615" s="10" t="str">
        <f>HEX2BIN(G615)</f>
        <v>100</v>
      </c>
      <c r="G615" s="8" t="str">
        <f>MID(C615,7,FIND(":",C615,1)-1)</f>
        <v>04</v>
      </c>
      <c r="M615" s="8"/>
    </row>
    <row r="616" spans="1:17" hidden="1" x14ac:dyDescent="0.25">
      <c r="A616" t="s">
        <v>697</v>
      </c>
      <c r="B616" t="s">
        <v>4</v>
      </c>
      <c r="C616" t="s">
        <v>12</v>
      </c>
      <c r="D616" t="s">
        <v>6</v>
      </c>
      <c r="E616" s="8">
        <v>1</v>
      </c>
      <c r="F616" s="10" t="s">
        <v>53</v>
      </c>
      <c r="G616" s="8" t="s">
        <v>8</v>
      </c>
      <c r="M616" s="8"/>
    </row>
    <row r="617" spans="1:17" hidden="1" x14ac:dyDescent="0.25">
      <c r="A617" t="s">
        <v>697</v>
      </c>
      <c r="B617" t="s">
        <v>4</v>
      </c>
      <c r="C617" t="s">
        <v>5</v>
      </c>
      <c r="D617" t="s">
        <v>6</v>
      </c>
      <c r="E617" s="8">
        <v>1</v>
      </c>
      <c r="F617" s="10" t="s">
        <v>162</v>
      </c>
      <c r="G617" s="8" t="s">
        <v>8</v>
      </c>
      <c r="M617" s="8"/>
    </row>
    <row r="618" spans="1:17" hidden="1" x14ac:dyDescent="0.25">
      <c r="A618" t="s">
        <v>697</v>
      </c>
      <c r="B618" t="s">
        <v>4</v>
      </c>
      <c r="C618" t="s">
        <v>12</v>
      </c>
      <c r="D618" t="s">
        <v>6</v>
      </c>
      <c r="E618" s="8">
        <v>1</v>
      </c>
      <c r="F618" s="10" t="s">
        <v>45</v>
      </c>
      <c r="G618" s="8" t="s">
        <v>8</v>
      </c>
      <c r="M618" s="8"/>
    </row>
    <row r="619" spans="1:17" x14ac:dyDescent="0.25">
      <c r="A619" t="s">
        <v>696</v>
      </c>
      <c r="B619" t="s">
        <v>1</v>
      </c>
      <c r="C619" s="3" t="s">
        <v>160</v>
      </c>
      <c r="D619" t="s">
        <v>390</v>
      </c>
      <c r="E619" s="8">
        <f>HEX2DEC(G619)</f>
        <v>47</v>
      </c>
      <c r="F619" s="10" t="str">
        <f>HEX2BIN(G619)</f>
        <v>101111</v>
      </c>
      <c r="G619" s="8" t="str">
        <f>MID(C619,7,FIND(":",C619,1)-1)</f>
        <v>2F</v>
      </c>
      <c r="M619" s="8"/>
    </row>
    <row r="620" spans="1:17" x14ac:dyDescent="0.25">
      <c r="A620" s="1" t="s">
        <v>696</v>
      </c>
      <c r="B620" s="1" t="s">
        <v>1</v>
      </c>
      <c r="C620" s="1" t="s">
        <v>51</v>
      </c>
      <c r="D620" s="42" t="s">
        <v>3295</v>
      </c>
      <c r="E620" s="8">
        <f>HEX2DEC(G620)</f>
        <v>141</v>
      </c>
      <c r="F620" s="10" t="str">
        <f>HEX2BIN(G620)</f>
        <v>10001101</v>
      </c>
      <c r="G620" s="8" t="str">
        <f>MID(C620,7,FIND(":",C620,1)-1)</f>
        <v>8D</v>
      </c>
      <c r="H620" s="8" t="str">
        <f>MID(F620,1,FIND("0",F620,1)-1)</f>
        <v>1</v>
      </c>
      <c r="I620" s="8" t="str">
        <f>MID(F620,2,FIND("0",F620,1)-1)</f>
        <v>0</v>
      </c>
      <c r="J620" s="8" t="str">
        <f>MID(F620,3,FIND("0",F620,1)-1)</f>
        <v>0</v>
      </c>
      <c r="K620" s="8" t="str">
        <f>MID(F620,4,FIND("0",F620,1)-1)</f>
        <v>0</v>
      </c>
      <c r="L620" s="8" t="str">
        <f>MID(F620,5,FIND("0",F620,1)-1)</f>
        <v>1</v>
      </c>
      <c r="M620" s="8" t="str">
        <f>MID(F620,6,FIND("0",F620,1)-1)</f>
        <v>1</v>
      </c>
      <c r="N620" s="8" t="str">
        <f>MID(F620,7,FIND("0",F620,1)-1)</f>
        <v>0</v>
      </c>
      <c r="O620" s="8" t="str">
        <f>MID(F620,8,FIND("0",F620,1)-1)</f>
        <v>1</v>
      </c>
      <c r="P620" t="str">
        <f t="shared" ref="P620:P621" si="22">IF(J620="1",IF(O620="0","Brenner AUS"),"Brenner EIN")</f>
        <v>Brenner EIN</v>
      </c>
      <c r="Q620" t="str">
        <f t="shared" ref="Q620:Q621" si="23">IF(L620="1","Mischer AUF",IF(K620="1","Mischer ZU","Mischer STOP"))</f>
        <v>Mischer AUF</v>
      </c>
    </row>
    <row r="621" spans="1:17" x14ac:dyDescent="0.25">
      <c r="A621" s="1" t="s">
        <v>696</v>
      </c>
      <c r="B621" s="1" t="s">
        <v>1</v>
      </c>
      <c r="C621" s="1" t="s">
        <v>43</v>
      </c>
      <c r="D621" s="42" t="s">
        <v>3295</v>
      </c>
      <c r="E621" s="8">
        <f>HEX2DEC(G621)</f>
        <v>133</v>
      </c>
      <c r="F621" s="10" t="str">
        <f>HEX2BIN(G621)</f>
        <v>10000101</v>
      </c>
      <c r="G621" s="8" t="str">
        <f>MID(C621,7,FIND(":",C621,1)-1)</f>
        <v>85</v>
      </c>
      <c r="H621" s="8" t="str">
        <f>MID(F621,1,FIND("0",F621,1)-1)</f>
        <v>1</v>
      </c>
      <c r="I621" s="8" t="str">
        <f>MID(F621,2,FIND("0",F621,1)-1)</f>
        <v>0</v>
      </c>
      <c r="J621" s="8" t="str">
        <f>MID(F621,3,FIND("0",F621,1)-1)</f>
        <v>0</v>
      </c>
      <c r="K621" s="8" t="str">
        <f>MID(F621,4,FIND("0",F621,1)-1)</f>
        <v>0</v>
      </c>
      <c r="L621" s="8" t="str">
        <f>MID(F621,5,FIND("0",F621,1)-1)</f>
        <v>0</v>
      </c>
      <c r="M621" s="8" t="str">
        <f>MID(F621,6,FIND("0",F621,1)-1)</f>
        <v>1</v>
      </c>
      <c r="N621" s="8" t="str">
        <f>MID(F621,7,FIND("0",F621,1)-1)</f>
        <v>0</v>
      </c>
      <c r="O621" s="8" t="str">
        <f>MID(F621,8,FIND("0",F621,1)-1)</f>
        <v>1</v>
      </c>
      <c r="P621" t="str">
        <f t="shared" si="22"/>
        <v>Brenner EIN</v>
      </c>
      <c r="Q621" t="str">
        <f t="shared" si="23"/>
        <v>Mischer STOP</v>
      </c>
    </row>
    <row r="622" spans="1:17" hidden="1" x14ac:dyDescent="0.25">
      <c r="A622" t="s">
        <v>700</v>
      </c>
      <c r="B622" t="s">
        <v>4</v>
      </c>
      <c r="C622" t="s">
        <v>148</v>
      </c>
      <c r="D622" t="s">
        <v>6</v>
      </c>
      <c r="E622" s="8">
        <v>1</v>
      </c>
      <c r="F622" s="10" t="s">
        <v>701</v>
      </c>
      <c r="G622" s="8" t="s">
        <v>8</v>
      </c>
      <c r="M622" s="8"/>
    </row>
    <row r="623" spans="1:17" x14ac:dyDescent="0.25">
      <c r="A623" t="s">
        <v>698</v>
      </c>
      <c r="B623" t="s">
        <v>1</v>
      </c>
      <c r="C623" s="4" t="s">
        <v>699</v>
      </c>
      <c r="D623" t="s">
        <v>1443</v>
      </c>
      <c r="E623" s="8">
        <f>HEX2DEC(G623)</f>
        <v>0</v>
      </c>
      <c r="F623" s="10" t="str">
        <f>HEX2BIN(G623)</f>
        <v>0</v>
      </c>
      <c r="G623" s="8" t="str">
        <f>MID(C623,7,FIND(":",C623,1)-1)</f>
        <v>00</v>
      </c>
      <c r="M623" s="8"/>
    </row>
    <row r="624" spans="1:17" hidden="1" x14ac:dyDescent="0.25">
      <c r="A624" t="s">
        <v>703</v>
      </c>
      <c r="B624" t="s">
        <v>4</v>
      </c>
      <c r="C624" t="s">
        <v>5</v>
      </c>
      <c r="D624" t="s">
        <v>6</v>
      </c>
      <c r="E624" s="8">
        <v>1</v>
      </c>
      <c r="F624" s="10" t="s">
        <v>231</v>
      </c>
      <c r="G624" s="8" t="s">
        <v>8</v>
      </c>
      <c r="M624" s="8"/>
    </row>
    <row r="625" spans="1:17" x14ac:dyDescent="0.25">
      <c r="A625" t="s">
        <v>702</v>
      </c>
      <c r="B625" t="s">
        <v>1</v>
      </c>
      <c r="C625" s="3" t="s">
        <v>229</v>
      </c>
      <c r="D625" t="s">
        <v>390</v>
      </c>
      <c r="E625" s="8">
        <f>HEX2DEC(G625)</f>
        <v>48</v>
      </c>
      <c r="F625" s="10" t="str">
        <f>HEX2BIN(G625)</f>
        <v>110000</v>
      </c>
      <c r="G625" s="8" t="str">
        <f>MID(C625,7,FIND(":",C625,1)-1)</f>
        <v>30</v>
      </c>
      <c r="M625" s="8"/>
    </row>
    <row r="626" spans="1:17" hidden="1" x14ac:dyDescent="0.25">
      <c r="A626" t="s">
        <v>705</v>
      </c>
      <c r="B626" t="s">
        <v>4</v>
      </c>
      <c r="C626" t="s">
        <v>233</v>
      </c>
      <c r="D626" t="s">
        <v>6</v>
      </c>
      <c r="E626" s="8">
        <v>1</v>
      </c>
      <c r="F626" s="10" t="s">
        <v>234</v>
      </c>
      <c r="G626" s="8" t="s">
        <v>8</v>
      </c>
      <c r="M626" s="8"/>
    </row>
    <row r="627" spans="1:17" x14ac:dyDescent="0.25">
      <c r="A627" t="s">
        <v>704</v>
      </c>
      <c r="B627" t="s">
        <v>1</v>
      </c>
      <c r="C627" s="6" t="s">
        <v>232</v>
      </c>
      <c r="D627" t="s">
        <v>1442</v>
      </c>
      <c r="E627" s="8">
        <f>HEX2DEC(G627)</f>
        <v>34</v>
      </c>
      <c r="F627" s="10" t="str">
        <f>HEX2BIN(G627)</f>
        <v>100010</v>
      </c>
      <c r="G627" s="8" t="str">
        <f>MID(C627,7,FIND(":",C627,1)-1)</f>
        <v>22</v>
      </c>
      <c r="M627" s="8"/>
    </row>
    <row r="628" spans="1:17" hidden="1" x14ac:dyDescent="0.25">
      <c r="A628" t="s">
        <v>707</v>
      </c>
      <c r="B628" t="s">
        <v>4</v>
      </c>
      <c r="C628" t="s">
        <v>148</v>
      </c>
      <c r="D628" t="s">
        <v>6</v>
      </c>
      <c r="E628" s="8">
        <v>1</v>
      </c>
      <c r="F628" s="10" t="s">
        <v>404</v>
      </c>
      <c r="G628" s="8" t="s">
        <v>8</v>
      </c>
      <c r="M628" s="8"/>
    </row>
    <row r="629" spans="1:17" x14ac:dyDescent="0.25">
      <c r="A629" t="s">
        <v>706</v>
      </c>
      <c r="B629" t="s">
        <v>1</v>
      </c>
      <c r="C629" s="4" t="s">
        <v>402</v>
      </c>
      <c r="D629" t="s">
        <v>1443</v>
      </c>
      <c r="E629" s="8">
        <f>HEX2DEC(G629)</f>
        <v>254</v>
      </c>
      <c r="F629" s="10" t="str">
        <f>HEX2BIN(G629)</f>
        <v>11111110</v>
      </c>
      <c r="G629" s="8" t="str">
        <f>MID(C629,7,FIND(":",C629,1)-1)</f>
        <v>FE</v>
      </c>
      <c r="M629" s="8"/>
    </row>
    <row r="630" spans="1:17" hidden="1" x14ac:dyDescent="0.25">
      <c r="A630" t="s">
        <v>709</v>
      </c>
      <c r="B630" t="s">
        <v>4</v>
      </c>
      <c r="C630" t="s">
        <v>12</v>
      </c>
      <c r="D630" t="s">
        <v>6</v>
      </c>
      <c r="E630" s="8">
        <v>1</v>
      </c>
      <c r="F630" s="10" t="s">
        <v>246</v>
      </c>
      <c r="G630" s="8" t="s">
        <v>8</v>
      </c>
      <c r="M630" s="8"/>
    </row>
    <row r="631" spans="1:17" hidden="1" x14ac:dyDescent="0.25">
      <c r="A631" t="s">
        <v>709</v>
      </c>
      <c r="B631" t="s">
        <v>4</v>
      </c>
      <c r="C631" t="s">
        <v>12</v>
      </c>
      <c r="D631" t="s">
        <v>6</v>
      </c>
      <c r="E631" s="8">
        <v>1</v>
      </c>
      <c r="F631" s="10" t="s">
        <v>45</v>
      </c>
      <c r="G631" s="8" t="s">
        <v>8</v>
      </c>
      <c r="M631" s="8"/>
    </row>
    <row r="632" spans="1:17" x14ac:dyDescent="0.25">
      <c r="A632" s="1" t="s">
        <v>708</v>
      </c>
      <c r="B632" s="1" t="s">
        <v>1</v>
      </c>
      <c r="C632" s="1" t="s">
        <v>244</v>
      </c>
      <c r="D632" s="42" t="s">
        <v>3295</v>
      </c>
      <c r="E632" s="8">
        <f>HEX2DEC(G632)</f>
        <v>149</v>
      </c>
      <c r="F632" s="10" t="str">
        <f>HEX2BIN(G632)</f>
        <v>10010101</v>
      </c>
      <c r="G632" s="8" t="str">
        <f>MID(C632,7,FIND(":",C632,1)-1)</f>
        <v>95</v>
      </c>
      <c r="H632" s="8" t="str">
        <f>MID(F632,1,FIND("0",F632,1)-1)</f>
        <v>1</v>
      </c>
      <c r="I632" s="8" t="str">
        <f>MID(F632,2,FIND("0",F632,1)-1)</f>
        <v>0</v>
      </c>
      <c r="J632" s="8" t="str">
        <f>MID(F632,3,FIND("0",F632,1)-1)</f>
        <v>0</v>
      </c>
      <c r="K632" s="8" t="str">
        <f>MID(F632,4,FIND("0",F632,1)-1)</f>
        <v>1</v>
      </c>
      <c r="L632" s="8" t="str">
        <f>MID(F632,5,FIND("0",F632,1)-1)</f>
        <v>0</v>
      </c>
      <c r="M632" s="8" t="str">
        <f>MID(F632,6,FIND("0",F632,1)-1)</f>
        <v>1</v>
      </c>
      <c r="N632" s="8" t="str">
        <f>MID(F632,7,FIND("0",F632,1)-1)</f>
        <v>0</v>
      </c>
      <c r="O632" s="8" t="str">
        <f>MID(F632,8,FIND("0",F632,1)-1)</f>
        <v>1</v>
      </c>
      <c r="P632" t="str">
        <f t="shared" ref="P632:P633" si="24">IF(J632="1",IF(O632="0","Brenner AUS"),"Brenner EIN")</f>
        <v>Brenner EIN</v>
      </c>
      <c r="Q632" t="str">
        <f t="shared" ref="Q632:Q633" si="25">IF(L632="1","Mischer AUF",IF(K632="1","Mischer ZU","Mischer STOP"))</f>
        <v>Mischer ZU</v>
      </c>
    </row>
    <row r="633" spans="1:17" x14ac:dyDescent="0.25">
      <c r="A633" s="1" t="s">
        <v>708</v>
      </c>
      <c r="B633" s="1" t="s">
        <v>1</v>
      </c>
      <c r="C633" s="1" t="s">
        <v>43</v>
      </c>
      <c r="D633" s="42" t="s">
        <v>3295</v>
      </c>
      <c r="E633" s="8">
        <f>HEX2DEC(G633)</f>
        <v>133</v>
      </c>
      <c r="F633" s="10" t="str">
        <f>HEX2BIN(G633)</f>
        <v>10000101</v>
      </c>
      <c r="G633" s="8" t="str">
        <f>MID(C633,7,FIND(":",C633,1)-1)</f>
        <v>85</v>
      </c>
      <c r="H633" s="8" t="str">
        <f>MID(F633,1,FIND("0",F633,1)-1)</f>
        <v>1</v>
      </c>
      <c r="I633" s="8" t="str">
        <f>MID(F633,2,FIND("0",F633,1)-1)</f>
        <v>0</v>
      </c>
      <c r="J633" s="8" t="str">
        <f>MID(F633,3,FIND("0",F633,1)-1)</f>
        <v>0</v>
      </c>
      <c r="K633" s="8" t="str">
        <f>MID(F633,4,FIND("0",F633,1)-1)</f>
        <v>0</v>
      </c>
      <c r="L633" s="8" t="str">
        <f>MID(F633,5,FIND("0",F633,1)-1)</f>
        <v>0</v>
      </c>
      <c r="M633" s="8" t="str">
        <f>MID(F633,6,FIND("0",F633,1)-1)</f>
        <v>1</v>
      </c>
      <c r="N633" s="8" t="str">
        <f>MID(F633,7,FIND("0",F633,1)-1)</f>
        <v>0</v>
      </c>
      <c r="O633" s="8" t="str">
        <f>MID(F633,8,FIND("0",F633,1)-1)</f>
        <v>1</v>
      </c>
      <c r="P633" t="str">
        <f t="shared" si="24"/>
        <v>Brenner EIN</v>
      </c>
      <c r="Q633" t="str">
        <f t="shared" si="25"/>
        <v>Mischer STOP</v>
      </c>
    </row>
    <row r="634" spans="1:17" hidden="1" x14ac:dyDescent="0.25">
      <c r="A634" t="s">
        <v>711</v>
      </c>
      <c r="B634" t="s">
        <v>4</v>
      </c>
      <c r="C634" t="s">
        <v>5</v>
      </c>
      <c r="D634" t="s">
        <v>6</v>
      </c>
      <c r="E634" s="8">
        <v>1</v>
      </c>
      <c r="F634" s="10" t="s">
        <v>242</v>
      </c>
      <c r="G634" s="8" t="s">
        <v>8</v>
      </c>
      <c r="M634" s="8"/>
    </row>
    <row r="635" spans="1:17" x14ac:dyDescent="0.25">
      <c r="A635" t="s">
        <v>710</v>
      </c>
      <c r="B635" t="s">
        <v>1</v>
      </c>
      <c r="C635" s="3" t="s">
        <v>240</v>
      </c>
      <c r="D635" t="s">
        <v>390</v>
      </c>
      <c r="E635" s="8">
        <f>HEX2DEC(G635)</f>
        <v>49</v>
      </c>
      <c r="F635" s="10" t="str">
        <f>HEX2BIN(G635)</f>
        <v>110001</v>
      </c>
      <c r="G635" s="8" t="str">
        <f>MID(C635,7,FIND(":",C635,1)-1)</f>
        <v>31</v>
      </c>
      <c r="M635" s="8"/>
    </row>
    <row r="636" spans="1:17" hidden="1" x14ac:dyDescent="0.25">
      <c r="A636" t="s">
        <v>714</v>
      </c>
      <c r="B636" t="s">
        <v>4</v>
      </c>
      <c r="C636" t="s">
        <v>71</v>
      </c>
      <c r="D636" t="s">
        <v>6</v>
      </c>
      <c r="E636" s="8">
        <v>1</v>
      </c>
      <c r="F636" s="10" t="s">
        <v>715</v>
      </c>
      <c r="G636" s="8" t="s">
        <v>8</v>
      </c>
      <c r="M636" s="8"/>
    </row>
    <row r="637" spans="1:17" x14ac:dyDescent="0.25">
      <c r="A637" t="s">
        <v>712</v>
      </c>
      <c r="B637" t="s">
        <v>1</v>
      </c>
      <c r="C637" s="2" t="s">
        <v>713</v>
      </c>
      <c r="D637" t="s">
        <v>2670</v>
      </c>
      <c r="E637" s="8">
        <f>HEX2DEC(G637)</f>
        <v>7</v>
      </c>
      <c r="F637" s="10" t="str">
        <f>HEX2BIN(G637)</f>
        <v>111</v>
      </c>
      <c r="G637" s="8" t="str">
        <f>MID(C637,7,FIND(":",C637,1)-1)</f>
        <v>07</v>
      </c>
      <c r="M637" s="8"/>
    </row>
    <row r="638" spans="1:17" hidden="1" x14ac:dyDescent="0.25">
      <c r="A638" t="s">
        <v>717</v>
      </c>
      <c r="B638" t="s">
        <v>4</v>
      </c>
      <c r="C638" t="s">
        <v>12</v>
      </c>
      <c r="D638" t="s">
        <v>6</v>
      </c>
      <c r="E638" s="8">
        <v>1</v>
      </c>
      <c r="F638" s="10" t="s">
        <v>246</v>
      </c>
      <c r="G638" s="8" t="s">
        <v>8</v>
      </c>
      <c r="M638" s="8"/>
    </row>
    <row r="639" spans="1:17" x14ac:dyDescent="0.25">
      <c r="A639" s="1" t="s">
        <v>716</v>
      </c>
      <c r="B639" s="1" t="s">
        <v>1</v>
      </c>
      <c r="C639" s="1" t="s">
        <v>244</v>
      </c>
      <c r="D639" s="42" t="s">
        <v>3295</v>
      </c>
      <c r="E639" s="8">
        <f>HEX2DEC(G639)</f>
        <v>149</v>
      </c>
      <c r="F639" s="10" t="str">
        <f>HEX2BIN(G639)</f>
        <v>10010101</v>
      </c>
      <c r="G639" s="8" t="str">
        <f>MID(C639,7,FIND(":",C639,1)-1)</f>
        <v>95</v>
      </c>
      <c r="H639" s="8" t="str">
        <f>MID(F639,1,FIND("0",F639,1)-1)</f>
        <v>1</v>
      </c>
      <c r="I639" s="8" t="str">
        <f>MID(F639,2,FIND("0",F639,1)-1)</f>
        <v>0</v>
      </c>
      <c r="J639" s="8" t="str">
        <f>MID(F639,3,FIND("0",F639,1)-1)</f>
        <v>0</v>
      </c>
      <c r="K639" s="8" t="str">
        <f>MID(F639,4,FIND("0",F639,1)-1)</f>
        <v>1</v>
      </c>
      <c r="L639" s="8" t="str">
        <f>MID(F639,5,FIND("0",F639,1)-1)</f>
        <v>0</v>
      </c>
      <c r="M639" s="8" t="str">
        <f>MID(F639,6,FIND("0",F639,1)-1)</f>
        <v>1</v>
      </c>
      <c r="N639" s="8" t="str">
        <f>MID(F639,7,FIND("0",F639,1)-1)</f>
        <v>0</v>
      </c>
      <c r="O639" s="8" t="str">
        <f>MID(F639,8,FIND("0",F639,1)-1)</f>
        <v>1</v>
      </c>
      <c r="P639" t="str">
        <f>IF(J639="1",IF(O639="0","Brenner AUS"),"Brenner EIN")</f>
        <v>Brenner EIN</v>
      </c>
      <c r="Q639" t="str">
        <f>IF(L639="1","Mischer AUF",IF(K639="1","Mischer ZU","Mischer STOP"))</f>
        <v>Mischer ZU</v>
      </c>
    </row>
    <row r="640" spans="1:17" hidden="1" x14ac:dyDescent="0.25">
      <c r="A640" t="s">
        <v>719</v>
      </c>
      <c r="B640" t="s">
        <v>4</v>
      </c>
      <c r="C640" t="s">
        <v>12</v>
      </c>
      <c r="D640" t="s">
        <v>6</v>
      </c>
      <c r="E640" s="8">
        <v>1</v>
      </c>
      <c r="F640" s="10" t="s">
        <v>45</v>
      </c>
      <c r="G640" s="8" t="s">
        <v>8</v>
      </c>
      <c r="M640" s="8"/>
    </row>
    <row r="641" spans="1:17" x14ac:dyDescent="0.25">
      <c r="A641" s="1" t="s">
        <v>718</v>
      </c>
      <c r="B641" s="1" t="s">
        <v>1</v>
      </c>
      <c r="C641" s="1" t="s">
        <v>43</v>
      </c>
      <c r="D641" s="42" t="s">
        <v>3295</v>
      </c>
      <c r="E641" s="8">
        <f>HEX2DEC(G641)</f>
        <v>133</v>
      </c>
      <c r="F641" s="10" t="str">
        <f>HEX2BIN(G641)</f>
        <v>10000101</v>
      </c>
      <c r="G641" s="8" t="str">
        <f>MID(C641,7,FIND(":",C641,1)-1)</f>
        <v>85</v>
      </c>
      <c r="H641" s="8" t="str">
        <f>MID(F641,1,FIND("0",F641,1)-1)</f>
        <v>1</v>
      </c>
      <c r="I641" s="8" t="str">
        <f>MID(F641,2,FIND("0",F641,1)-1)</f>
        <v>0</v>
      </c>
      <c r="J641" s="8" t="str">
        <f>MID(F641,3,FIND("0",F641,1)-1)</f>
        <v>0</v>
      </c>
      <c r="K641" s="8" t="str">
        <f>MID(F641,4,FIND("0",F641,1)-1)</f>
        <v>0</v>
      </c>
      <c r="L641" s="8" t="str">
        <f>MID(F641,5,FIND("0",F641,1)-1)</f>
        <v>0</v>
      </c>
      <c r="M641" s="8" t="str">
        <f>MID(F641,6,FIND("0",F641,1)-1)</f>
        <v>1</v>
      </c>
      <c r="N641" s="8" t="str">
        <f>MID(F641,7,FIND("0",F641,1)-1)</f>
        <v>0</v>
      </c>
      <c r="O641" s="8" t="str">
        <f>MID(F641,8,FIND("0",F641,1)-1)</f>
        <v>1</v>
      </c>
      <c r="P641" t="str">
        <f>IF(J641="1",IF(O641="0","Brenner AUS"),"Brenner EIN")</f>
        <v>Brenner EIN</v>
      </c>
      <c r="Q641" t="str">
        <f>IF(L641="1","Mischer AUF",IF(K641="1","Mischer ZU","Mischer STOP"))</f>
        <v>Mischer STOP</v>
      </c>
    </row>
    <row r="642" spans="1:17" hidden="1" x14ac:dyDescent="0.25">
      <c r="A642" t="s">
        <v>721</v>
      </c>
      <c r="B642" t="s">
        <v>4</v>
      </c>
      <c r="C642" t="s">
        <v>5</v>
      </c>
      <c r="D642" t="s">
        <v>6</v>
      </c>
      <c r="E642" s="8">
        <v>1</v>
      </c>
      <c r="F642" s="10" t="s">
        <v>262</v>
      </c>
      <c r="G642" s="8" t="s">
        <v>8</v>
      </c>
      <c r="M642" s="8"/>
    </row>
    <row r="643" spans="1:17" x14ac:dyDescent="0.25">
      <c r="A643" t="s">
        <v>720</v>
      </c>
      <c r="B643" t="s">
        <v>1</v>
      </c>
      <c r="C643" s="3" t="s">
        <v>260</v>
      </c>
      <c r="D643" t="s">
        <v>390</v>
      </c>
      <c r="E643" s="8">
        <f>HEX2DEC(G643)</f>
        <v>51</v>
      </c>
      <c r="F643" s="10" t="str">
        <f>HEX2BIN(G643)</f>
        <v>110011</v>
      </c>
      <c r="G643" s="8" t="str">
        <f>MID(C643,7,FIND(":",C643,1)-1)</f>
        <v>33</v>
      </c>
      <c r="M643" s="8"/>
    </row>
    <row r="644" spans="1:17" x14ac:dyDescent="0.25">
      <c r="A644" t="s">
        <v>720</v>
      </c>
      <c r="B644" t="s">
        <v>1</v>
      </c>
      <c r="C644" s="6" t="s">
        <v>264</v>
      </c>
      <c r="D644" t="s">
        <v>1442</v>
      </c>
      <c r="E644" s="8">
        <f>HEX2DEC(G644)</f>
        <v>35</v>
      </c>
      <c r="F644" s="10" t="str">
        <f>HEX2BIN(G644)</f>
        <v>100011</v>
      </c>
      <c r="G644" s="8" t="str">
        <f>MID(C644,7,FIND(":",C644,1)-1)</f>
        <v>23</v>
      </c>
      <c r="M644" s="8"/>
    </row>
    <row r="645" spans="1:17" hidden="1" x14ac:dyDescent="0.25">
      <c r="A645" t="s">
        <v>722</v>
      </c>
      <c r="B645" t="s">
        <v>4</v>
      </c>
      <c r="C645" t="s">
        <v>233</v>
      </c>
      <c r="D645" t="s">
        <v>6</v>
      </c>
      <c r="E645" s="8">
        <v>1</v>
      </c>
      <c r="F645" s="10" t="s">
        <v>266</v>
      </c>
      <c r="G645" s="8" t="s">
        <v>8</v>
      </c>
      <c r="M645" s="8"/>
    </row>
    <row r="646" spans="1:17" hidden="1" x14ac:dyDescent="0.25">
      <c r="A646" t="s">
        <v>724</v>
      </c>
      <c r="B646" t="s">
        <v>4</v>
      </c>
      <c r="C646" t="s">
        <v>12</v>
      </c>
      <c r="D646" t="s">
        <v>6</v>
      </c>
      <c r="E646" s="8">
        <v>1</v>
      </c>
      <c r="F646" s="10" t="s">
        <v>246</v>
      </c>
      <c r="G646" s="8" t="s">
        <v>8</v>
      </c>
      <c r="M646" s="8"/>
    </row>
    <row r="647" spans="1:17" x14ac:dyDescent="0.25">
      <c r="A647" s="1" t="s">
        <v>723</v>
      </c>
      <c r="B647" s="1" t="s">
        <v>1</v>
      </c>
      <c r="C647" s="1" t="s">
        <v>244</v>
      </c>
      <c r="D647" s="42" t="s">
        <v>3295</v>
      </c>
      <c r="E647" s="8">
        <f>HEX2DEC(G647)</f>
        <v>149</v>
      </c>
      <c r="F647" s="10" t="str">
        <f>HEX2BIN(G647)</f>
        <v>10010101</v>
      </c>
      <c r="G647" s="8" t="str">
        <f>MID(C647,7,FIND(":",C647,1)-1)</f>
        <v>95</v>
      </c>
      <c r="H647" s="8" t="str">
        <f>MID(F647,1,FIND("0",F647,1)-1)</f>
        <v>1</v>
      </c>
      <c r="I647" s="8" t="str">
        <f>MID(F647,2,FIND("0",F647,1)-1)</f>
        <v>0</v>
      </c>
      <c r="J647" s="8" t="str">
        <f>MID(F647,3,FIND("0",F647,1)-1)</f>
        <v>0</v>
      </c>
      <c r="K647" s="8" t="str">
        <f>MID(F647,4,FIND("0",F647,1)-1)</f>
        <v>1</v>
      </c>
      <c r="L647" s="8" t="str">
        <f>MID(F647,5,FIND("0",F647,1)-1)</f>
        <v>0</v>
      </c>
      <c r="M647" s="8" t="str">
        <f>MID(F647,6,FIND("0",F647,1)-1)</f>
        <v>1</v>
      </c>
      <c r="N647" s="8" t="str">
        <f>MID(F647,7,FIND("0",F647,1)-1)</f>
        <v>0</v>
      </c>
      <c r="O647" s="8" t="str">
        <f>MID(F647,8,FIND("0",F647,1)-1)</f>
        <v>1</v>
      </c>
      <c r="P647" t="str">
        <f>IF(J647="1",IF(O647="0","Brenner AUS"),"Brenner EIN")</f>
        <v>Brenner EIN</v>
      </c>
      <c r="Q647" t="str">
        <f>IF(L647="1","Mischer AUF",IF(K647="1","Mischer ZU","Mischer STOP"))</f>
        <v>Mischer ZU</v>
      </c>
    </row>
    <row r="648" spans="1:17" hidden="1" x14ac:dyDescent="0.25">
      <c r="A648" t="s">
        <v>726</v>
      </c>
      <c r="B648" t="s">
        <v>4</v>
      </c>
      <c r="C648" t="s">
        <v>12</v>
      </c>
      <c r="D648" t="s">
        <v>6</v>
      </c>
      <c r="E648" s="8">
        <v>1</v>
      </c>
      <c r="F648" s="10" t="s">
        <v>45</v>
      </c>
      <c r="G648" s="8" t="s">
        <v>8</v>
      </c>
      <c r="M648" s="8"/>
    </row>
    <row r="649" spans="1:17" x14ac:dyDescent="0.25">
      <c r="A649" s="1" t="s">
        <v>725</v>
      </c>
      <c r="B649" s="1" t="s">
        <v>1</v>
      </c>
      <c r="C649" s="1" t="s">
        <v>43</v>
      </c>
      <c r="D649" s="42" t="s">
        <v>3295</v>
      </c>
      <c r="E649" s="8">
        <f>HEX2DEC(G649)</f>
        <v>133</v>
      </c>
      <c r="F649" s="10" t="str">
        <f>HEX2BIN(G649)</f>
        <v>10000101</v>
      </c>
      <c r="G649" s="8" t="str">
        <f>MID(C649,7,FIND(":",C649,1)-1)</f>
        <v>85</v>
      </c>
      <c r="H649" s="8" t="str">
        <f>MID(F649,1,FIND("0",F649,1)-1)</f>
        <v>1</v>
      </c>
      <c r="I649" s="8" t="str">
        <f>MID(F649,2,FIND("0",F649,1)-1)</f>
        <v>0</v>
      </c>
      <c r="J649" s="8" t="str">
        <f>MID(F649,3,FIND("0",F649,1)-1)</f>
        <v>0</v>
      </c>
      <c r="K649" s="8" t="str">
        <f>MID(F649,4,FIND("0",F649,1)-1)</f>
        <v>0</v>
      </c>
      <c r="L649" s="8" t="str">
        <f>MID(F649,5,FIND("0",F649,1)-1)</f>
        <v>0</v>
      </c>
      <c r="M649" s="8" t="str">
        <f>MID(F649,6,FIND("0",F649,1)-1)</f>
        <v>1</v>
      </c>
      <c r="N649" s="8" t="str">
        <f>MID(F649,7,FIND("0",F649,1)-1)</f>
        <v>0</v>
      </c>
      <c r="O649" s="8" t="str">
        <f>MID(F649,8,FIND("0",F649,1)-1)</f>
        <v>1</v>
      </c>
      <c r="P649" t="str">
        <f>IF(J649="1",IF(O649="0","Brenner AUS"),"Brenner EIN")</f>
        <v>Brenner EIN</v>
      </c>
      <c r="Q649" t="str">
        <f>IF(L649="1","Mischer AUF",IF(K649="1","Mischer ZU","Mischer STOP"))</f>
        <v>Mischer STOP</v>
      </c>
    </row>
    <row r="650" spans="1:17" hidden="1" x14ac:dyDescent="0.25">
      <c r="A650" t="s">
        <v>728</v>
      </c>
      <c r="B650" t="s">
        <v>4</v>
      </c>
      <c r="C650" t="s">
        <v>12</v>
      </c>
      <c r="D650" t="s">
        <v>6</v>
      </c>
      <c r="E650" s="8">
        <v>1</v>
      </c>
      <c r="F650" s="10" t="s">
        <v>246</v>
      </c>
      <c r="G650" s="8" t="s">
        <v>8</v>
      </c>
      <c r="M650" s="8"/>
    </row>
    <row r="651" spans="1:17" x14ac:dyDescent="0.25">
      <c r="A651" s="1" t="s">
        <v>727</v>
      </c>
      <c r="B651" s="1" t="s">
        <v>1</v>
      </c>
      <c r="C651" s="1" t="s">
        <v>244</v>
      </c>
      <c r="D651" s="42" t="s">
        <v>3295</v>
      </c>
      <c r="E651" s="8">
        <f>HEX2DEC(G651)</f>
        <v>149</v>
      </c>
      <c r="F651" s="10" t="str">
        <f>HEX2BIN(G651)</f>
        <v>10010101</v>
      </c>
      <c r="G651" s="8" t="str">
        <f>MID(C651,7,FIND(":",C651,1)-1)</f>
        <v>95</v>
      </c>
      <c r="H651" s="8" t="str">
        <f>MID(F651,1,FIND("0",F651,1)-1)</f>
        <v>1</v>
      </c>
      <c r="I651" s="8" t="str">
        <f>MID(F651,2,FIND("0",F651,1)-1)</f>
        <v>0</v>
      </c>
      <c r="J651" s="8" t="str">
        <f>MID(F651,3,FIND("0",F651,1)-1)</f>
        <v>0</v>
      </c>
      <c r="K651" s="8" t="str">
        <f>MID(F651,4,FIND("0",F651,1)-1)</f>
        <v>1</v>
      </c>
      <c r="L651" s="8" t="str">
        <f>MID(F651,5,FIND("0",F651,1)-1)</f>
        <v>0</v>
      </c>
      <c r="M651" s="8" t="str">
        <f>MID(F651,6,FIND("0",F651,1)-1)</f>
        <v>1</v>
      </c>
      <c r="N651" s="8" t="str">
        <f>MID(F651,7,FIND("0",F651,1)-1)</f>
        <v>0</v>
      </c>
      <c r="O651" s="8" t="str">
        <f>MID(F651,8,FIND("0",F651,1)-1)</f>
        <v>1</v>
      </c>
      <c r="P651" t="str">
        <f>IF(J651="1",IF(O651="0","Brenner AUS"),"Brenner EIN")</f>
        <v>Brenner EIN</v>
      </c>
      <c r="Q651" t="str">
        <f>IF(L651="1","Mischer AUF",IF(K651="1","Mischer ZU","Mischer STOP"))</f>
        <v>Mischer ZU</v>
      </c>
    </row>
    <row r="652" spans="1:17" hidden="1" x14ac:dyDescent="0.25">
      <c r="A652" t="s">
        <v>730</v>
      </c>
      <c r="B652" t="s">
        <v>4</v>
      </c>
      <c r="C652" t="s">
        <v>12</v>
      </c>
      <c r="D652" t="s">
        <v>6</v>
      </c>
      <c r="E652" s="8">
        <v>1</v>
      </c>
      <c r="F652" s="10" t="s">
        <v>45</v>
      </c>
      <c r="G652" s="8" t="s">
        <v>8</v>
      </c>
      <c r="M652" s="8"/>
    </row>
    <row r="653" spans="1:17" x14ac:dyDescent="0.25">
      <c r="A653" s="1" t="s">
        <v>729</v>
      </c>
      <c r="B653" s="1" t="s">
        <v>1</v>
      </c>
      <c r="C653" s="1" t="s">
        <v>43</v>
      </c>
      <c r="D653" s="42" t="s">
        <v>3295</v>
      </c>
      <c r="E653" s="8">
        <f>HEX2DEC(G653)</f>
        <v>133</v>
      </c>
      <c r="F653" s="10" t="str">
        <f>HEX2BIN(G653)</f>
        <v>10000101</v>
      </c>
      <c r="G653" s="8" t="str">
        <f>MID(C653,7,FIND(":",C653,1)-1)</f>
        <v>85</v>
      </c>
      <c r="H653" s="8" t="str">
        <f>MID(F653,1,FIND("0",F653,1)-1)</f>
        <v>1</v>
      </c>
      <c r="I653" s="8" t="str">
        <f>MID(F653,2,FIND("0",F653,1)-1)</f>
        <v>0</v>
      </c>
      <c r="J653" s="8" t="str">
        <f>MID(F653,3,FIND("0",F653,1)-1)</f>
        <v>0</v>
      </c>
      <c r="K653" s="8" t="str">
        <f>MID(F653,4,FIND("0",F653,1)-1)</f>
        <v>0</v>
      </c>
      <c r="L653" s="8" t="str">
        <f>MID(F653,5,FIND("0",F653,1)-1)</f>
        <v>0</v>
      </c>
      <c r="M653" s="8" t="str">
        <f>MID(F653,6,FIND("0",F653,1)-1)</f>
        <v>1</v>
      </c>
      <c r="N653" s="8" t="str">
        <f>MID(F653,7,FIND("0",F653,1)-1)</f>
        <v>0</v>
      </c>
      <c r="O653" s="8" t="str">
        <f>MID(F653,8,FIND("0",F653,1)-1)</f>
        <v>1</v>
      </c>
      <c r="P653" t="str">
        <f>IF(J653="1",IF(O653="0","Brenner AUS"),"Brenner EIN")</f>
        <v>Brenner EIN</v>
      </c>
      <c r="Q653" t="str">
        <f>IF(L653="1","Mischer AUF",IF(K653="1","Mischer ZU","Mischer STOP"))</f>
        <v>Mischer STOP</v>
      </c>
    </row>
    <row r="654" spans="1:17" hidden="1" x14ac:dyDescent="0.25">
      <c r="A654" t="s">
        <v>732</v>
      </c>
      <c r="B654" t="s">
        <v>4</v>
      </c>
      <c r="C654" t="s">
        <v>12</v>
      </c>
      <c r="D654" t="s">
        <v>6</v>
      </c>
      <c r="E654" s="8">
        <v>1</v>
      </c>
      <c r="F654" s="10" t="s">
        <v>246</v>
      </c>
      <c r="G654" s="8" t="s">
        <v>8</v>
      </c>
      <c r="M654" s="8"/>
    </row>
    <row r="655" spans="1:17" x14ac:dyDescent="0.25">
      <c r="A655" s="1" t="s">
        <v>731</v>
      </c>
      <c r="B655" s="1" t="s">
        <v>1</v>
      </c>
      <c r="C655" s="1" t="s">
        <v>244</v>
      </c>
      <c r="D655" s="42" t="s">
        <v>3295</v>
      </c>
      <c r="E655" s="8">
        <f>HEX2DEC(G655)</f>
        <v>149</v>
      </c>
      <c r="F655" s="10" t="str">
        <f>HEX2BIN(G655)</f>
        <v>10010101</v>
      </c>
      <c r="G655" s="8" t="str">
        <f>MID(C655,7,FIND(":",C655,1)-1)</f>
        <v>95</v>
      </c>
      <c r="H655" s="8" t="str">
        <f>MID(F655,1,FIND("0",F655,1)-1)</f>
        <v>1</v>
      </c>
      <c r="I655" s="8" t="str">
        <f>MID(F655,2,FIND("0",F655,1)-1)</f>
        <v>0</v>
      </c>
      <c r="J655" s="8" t="str">
        <f>MID(F655,3,FIND("0",F655,1)-1)</f>
        <v>0</v>
      </c>
      <c r="K655" s="8" t="str">
        <f>MID(F655,4,FIND("0",F655,1)-1)</f>
        <v>1</v>
      </c>
      <c r="L655" s="8" t="str">
        <f>MID(F655,5,FIND("0",F655,1)-1)</f>
        <v>0</v>
      </c>
      <c r="M655" s="8" t="str">
        <f>MID(F655,6,FIND("0",F655,1)-1)</f>
        <v>1</v>
      </c>
      <c r="N655" s="8" t="str">
        <f>MID(F655,7,FIND("0",F655,1)-1)</f>
        <v>0</v>
      </c>
      <c r="O655" s="8" t="str">
        <f>MID(F655,8,FIND("0",F655,1)-1)</f>
        <v>1</v>
      </c>
      <c r="P655" t="str">
        <f>IF(J655="1",IF(O655="0","Brenner AUS"),"Brenner EIN")</f>
        <v>Brenner EIN</v>
      </c>
      <c r="Q655" t="str">
        <f>IF(L655="1","Mischer AUF",IF(K655="1","Mischer ZU","Mischer STOP"))</f>
        <v>Mischer ZU</v>
      </c>
    </row>
    <row r="656" spans="1:17" hidden="1" x14ac:dyDescent="0.25">
      <c r="A656" t="s">
        <v>734</v>
      </c>
      <c r="B656" t="s">
        <v>4</v>
      </c>
      <c r="C656" t="s">
        <v>12</v>
      </c>
      <c r="D656" t="s">
        <v>6</v>
      </c>
      <c r="E656" s="8">
        <v>1</v>
      </c>
      <c r="F656" s="10" t="s">
        <v>45</v>
      </c>
      <c r="G656" s="8" t="s">
        <v>8</v>
      </c>
      <c r="M656" s="8"/>
    </row>
    <row r="657" spans="1:17" x14ac:dyDescent="0.25">
      <c r="A657" s="1" t="s">
        <v>733</v>
      </c>
      <c r="B657" s="1" t="s">
        <v>1</v>
      </c>
      <c r="C657" s="1" t="s">
        <v>43</v>
      </c>
      <c r="D657" s="42" t="s">
        <v>3295</v>
      </c>
      <c r="E657" s="8">
        <f>HEX2DEC(G657)</f>
        <v>133</v>
      </c>
      <c r="F657" s="10" t="str">
        <f>HEX2BIN(G657)</f>
        <v>10000101</v>
      </c>
      <c r="G657" s="8" t="str">
        <f>MID(C657,7,FIND(":",C657,1)-1)</f>
        <v>85</v>
      </c>
      <c r="H657" s="8" t="str">
        <f>MID(F657,1,FIND("0",F657,1)-1)</f>
        <v>1</v>
      </c>
      <c r="I657" s="8" t="str">
        <f>MID(F657,2,FIND("0",F657,1)-1)</f>
        <v>0</v>
      </c>
      <c r="J657" s="8" t="str">
        <f>MID(F657,3,FIND("0",F657,1)-1)</f>
        <v>0</v>
      </c>
      <c r="K657" s="8" t="str">
        <f>MID(F657,4,FIND("0",F657,1)-1)</f>
        <v>0</v>
      </c>
      <c r="L657" s="8" t="str">
        <f>MID(F657,5,FIND("0",F657,1)-1)</f>
        <v>0</v>
      </c>
      <c r="M657" s="8" t="str">
        <f>MID(F657,6,FIND("0",F657,1)-1)</f>
        <v>1</v>
      </c>
      <c r="N657" s="8" t="str">
        <f>MID(F657,7,FIND("0",F657,1)-1)</f>
        <v>0</v>
      </c>
      <c r="O657" s="8" t="str">
        <f>MID(F657,8,FIND("0",F657,1)-1)</f>
        <v>1</v>
      </c>
      <c r="P657" t="str">
        <f>IF(J657="1",IF(O657="0","Brenner AUS"),"Brenner EIN")</f>
        <v>Brenner EIN</v>
      </c>
      <c r="Q657" t="str">
        <f>IF(L657="1","Mischer AUF",IF(K657="1","Mischer ZU","Mischer STOP"))</f>
        <v>Mischer STOP</v>
      </c>
    </row>
    <row r="658" spans="1:17" hidden="1" x14ac:dyDescent="0.25">
      <c r="A658" t="s">
        <v>737</v>
      </c>
      <c r="B658" t="s">
        <v>4</v>
      </c>
      <c r="C658" t="s">
        <v>5</v>
      </c>
      <c r="D658" t="s">
        <v>6</v>
      </c>
      <c r="E658" s="8">
        <v>1</v>
      </c>
      <c r="F658" s="10" t="s">
        <v>738</v>
      </c>
      <c r="G658" s="8" t="s">
        <v>8</v>
      </c>
      <c r="M658" s="8"/>
    </row>
    <row r="659" spans="1:17" x14ac:dyDescent="0.25">
      <c r="A659" t="s">
        <v>735</v>
      </c>
      <c r="B659" t="s">
        <v>1</v>
      </c>
      <c r="C659" s="3" t="s">
        <v>736</v>
      </c>
      <c r="D659" t="s">
        <v>390</v>
      </c>
      <c r="E659" s="8">
        <f>HEX2DEC(G659)</f>
        <v>53</v>
      </c>
      <c r="F659" s="10" t="str">
        <f>HEX2BIN(G659)</f>
        <v>110101</v>
      </c>
      <c r="G659" s="8" t="str">
        <f>MID(C659,7,FIND(":",C659,1)-1)</f>
        <v>35</v>
      </c>
      <c r="M659" s="8"/>
    </row>
    <row r="660" spans="1:17" hidden="1" x14ac:dyDescent="0.25">
      <c r="A660" t="s">
        <v>740</v>
      </c>
      <c r="B660" t="s">
        <v>4</v>
      </c>
      <c r="C660" t="s">
        <v>12</v>
      </c>
      <c r="D660" t="s">
        <v>6</v>
      </c>
      <c r="E660" s="8">
        <v>1</v>
      </c>
      <c r="F660" s="10" t="s">
        <v>246</v>
      </c>
      <c r="G660" s="8" t="s">
        <v>8</v>
      </c>
      <c r="M660" s="8"/>
    </row>
    <row r="661" spans="1:17" x14ac:dyDescent="0.25">
      <c r="A661" s="1" t="s">
        <v>739</v>
      </c>
      <c r="B661" s="1" t="s">
        <v>1</v>
      </c>
      <c r="C661" s="1" t="s">
        <v>244</v>
      </c>
      <c r="D661" s="42" t="s">
        <v>3295</v>
      </c>
      <c r="E661" s="8">
        <f>HEX2DEC(G661)</f>
        <v>149</v>
      </c>
      <c r="F661" s="10" t="str">
        <f>HEX2BIN(G661)</f>
        <v>10010101</v>
      </c>
      <c r="G661" s="8" t="str">
        <f>MID(C661,7,FIND(":",C661,1)-1)</f>
        <v>95</v>
      </c>
      <c r="H661" s="8" t="str">
        <f>MID(F661,1,FIND("0",F661,1)-1)</f>
        <v>1</v>
      </c>
      <c r="I661" s="8" t="str">
        <f>MID(F661,2,FIND("0",F661,1)-1)</f>
        <v>0</v>
      </c>
      <c r="J661" s="8" t="str">
        <f>MID(F661,3,FIND("0",F661,1)-1)</f>
        <v>0</v>
      </c>
      <c r="K661" s="8" t="str">
        <f>MID(F661,4,FIND("0",F661,1)-1)</f>
        <v>1</v>
      </c>
      <c r="L661" s="8" t="str">
        <f>MID(F661,5,FIND("0",F661,1)-1)</f>
        <v>0</v>
      </c>
      <c r="M661" s="8" t="str">
        <f>MID(F661,6,FIND("0",F661,1)-1)</f>
        <v>1</v>
      </c>
      <c r="N661" s="8" t="str">
        <f>MID(F661,7,FIND("0",F661,1)-1)</f>
        <v>0</v>
      </c>
      <c r="O661" s="8" t="str">
        <f>MID(F661,8,FIND("0",F661,1)-1)</f>
        <v>1</v>
      </c>
      <c r="P661" t="str">
        <f>IF(J661="1",IF(O661="0","Brenner AUS"),"Brenner EIN")</f>
        <v>Brenner EIN</v>
      </c>
      <c r="Q661" t="str">
        <f>IF(L661="1","Mischer AUF",IF(K661="1","Mischer ZU","Mischer STOP"))</f>
        <v>Mischer ZU</v>
      </c>
    </row>
    <row r="662" spans="1:17" hidden="1" x14ac:dyDescent="0.25">
      <c r="A662" t="s">
        <v>742</v>
      </c>
      <c r="B662" t="s">
        <v>4</v>
      </c>
      <c r="C662" t="s">
        <v>12</v>
      </c>
      <c r="D662" t="s">
        <v>6</v>
      </c>
      <c r="E662" s="8">
        <v>1</v>
      </c>
      <c r="F662" s="10" t="s">
        <v>45</v>
      </c>
      <c r="G662" s="8" t="s">
        <v>8</v>
      </c>
      <c r="M662" s="8"/>
    </row>
    <row r="663" spans="1:17" x14ac:dyDescent="0.25">
      <c r="A663" s="1" t="s">
        <v>741</v>
      </c>
      <c r="B663" s="1" t="s">
        <v>1</v>
      </c>
      <c r="C663" s="1" t="s">
        <v>43</v>
      </c>
      <c r="D663" s="42" t="s">
        <v>3295</v>
      </c>
      <c r="E663" s="8">
        <f>HEX2DEC(G663)</f>
        <v>133</v>
      </c>
      <c r="F663" s="10" t="str">
        <f>HEX2BIN(G663)</f>
        <v>10000101</v>
      </c>
      <c r="G663" s="8" t="str">
        <f>MID(C663,7,FIND(":",C663,1)-1)</f>
        <v>85</v>
      </c>
      <c r="H663" s="8" t="str">
        <f>MID(F663,1,FIND("0",F663,1)-1)</f>
        <v>1</v>
      </c>
      <c r="I663" s="8" t="str">
        <f>MID(F663,2,FIND("0",F663,1)-1)</f>
        <v>0</v>
      </c>
      <c r="J663" s="8" t="str">
        <f>MID(F663,3,FIND("0",F663,1)-1)</f>
        <v>0</v>
      </c>
      <c r="K663" s="8" t="str">
        <f>MID(F663,4,FIND("0",F663,1)-1)</f>
        <v>0</v>
      </c>
      <c r="L663" s="8" t="str">
        <f>MID(F663,5,FIND("0",F663,1)-1)</f>
        <v>0</v>
      </c>
      <c r="M663" s="8" t="str">
        <f>MID(F663,6,FIND("0",F663,1)-1)</f>
        <v>1</v>
      </c>
      <c r="N663" s="8" t="str">
        <f>MID(F663,7,FIND("0",F663,1)-1)</f>
        <v>0</v>
      </c>
      <c r="O663" s="8" t="str">
        <f>MID(F663,8,FIND("0",F663,1)-1)</f>
        <v>1</v>
      </c>
      <c r="P663" t="str">
        <f>IF(J663="1",IF(O663="0","Brenner AUS"),"Brenner EIN")</f>
        <v>Brenner EIN</v>
      </c>
      <c r="Q663" t="str">
        <f>IF(L663="1","Mischer AUF",IF(K663="1","Mischer ZU","Mischer STOP"))</f>
        <v>Mischer STOP</v>
      </c>
    </row>
    <row r="664" spans="1:17" hidden="1" x14ac:dyDescent="0.25">
      <c r="A664" t="s">
        <v>744</v>
      </c>
      <c r="B664" t="s">
        <v>4</v>
      </c>
      <c r="C664" t="s">
        <v>12</v>
      </c>
      <c r="D664" t="s">
        <v>6</v>
      </c>
      <c r="E664" s="8">
        <v>1</v>
      </c>
      <c r="F664" s="10" t="s">
        <v>246</v>
      </c>
      <c r="G664" s="8" t="s">
        <v>8</v>
      </c>
      <c r="M664" s="8"/>
    </row>
    <row r="665" spans="1:17" x14ac:dyDescent="0.25">
      <c r="A665" s="1" t="s">
        <v>743</v>
      </c>
      <c r="B665" s="1" t="s">
        <v>1</v>
      </c>
      <c r="C665" s="1" t="s">
        <v>244</v>
      </c>
      <c r="D665" s="42" t="s">
        <v>3295</v>
      </c>
      <c r="E665" s="8">
        <f>HEX2DEC(G665)</f>
        <v>149</v>
      </c>
      <c r="F665" s="10" t="str">
        <f>HEX2BIN(G665)</f>
        <v>10010101</v>
      </c>
      <c r="G665" s="8" t="str">
        <f>MID(C665,7,FIND(":",C665,1)-1)</f>
        <v>95</v>
      </c>
      <c r="H665" s="8" t="str">
        <f>MID(F665,1,FIND("0",F665,1)-1)</f>
        <v>1</v>
      </c>
      <c r="I665" s="8" t="str">
        <f>MID(F665,2,FIND("0",F665,1)-1)</f>
        <v>0</v>
      </c>
      <c r="J665" s="8" t="str">
        <f>MID(F665,3,FIND("0",F665,1)-1)</f>
        <v>0</v>
      </c>
      <c r="K665" s="8" t="str">
        <f>MID(F665,4,FIND("0",F665,1)-1)</f>
        <v>1</v>
      </c>
      <c r="L665" s="8" t="str">
        <f>MID(F665,5,FIND("0",F665,1)-1)</f>
        <v>0</v>
      </c>
      <c r="M665" s="8" t="str">
        <f>MID(F665,6,FIND("0",F665,1)-1)</f>
        <v>1</v>
      </c>
      <c r="N665" s="8" t="str">
        <f>MID(F665,7,FIND("0",F665,1)-1)</f>
        <v>0</v>
      </c>
      <c r="O665" s="8" t="str">
        <f>MID(F665,8,FIND("0",F665,1)-1)</f>
        <v>1</v>
      </c>
      <c r="P665" t="str">
        <f>IF(J665="1",IF(O665="0","Brenner AUS"),"Brenner EIN")</f>
        <v>Brenner EIN</v>
      </c>
      <c r="Q665" t="str">
        <f>IF(L665="1","Mischer AUF",IF(K665="1","Mischer ZU","Mischer STOP"))</f>
        <v>Mischer ZU</v>
      </c>
    </row>
    <row r="666" spans="1:17" hidden="1" x14ac:dyDescent="0.25">
      <c r="A666" t="s">
        <v>746</v>
      </c>
      <c r="B666" t="s">
        <v>4</v>
      </c>
      <c r="C666" t="s">
        <v>5</v>
      </c>
      <c r="D666" t="s">
        <v>6</v>
      </c>
      <c r="E666" s="8">
        <v>1</v>
      </c>
      <c r="F666" s="10" t="s">
        <v>297</v>
      </c>
      <c r="G666" s="8" t="s">
        <v>8</v>
      </c>
      <c r="M666" s="8"/>
    </row>
    <row r="667" spans="1:17" x14ac:dyDescent="0.25">
      <c r="A667" t="s">
        <v>745</v>
      </c>
      <c r="B667" t="s">
        <v>1</v>
      </c>
      <c r="C667" s="3" t="s">
        <v>295</v>
      </c>
      <c r="D667" t="s">
        <v>390</v>
      </c>
      <c r="E667" s="8">
        <f>HEX2DEC(G667)</f>
        <v>55</v>
      </c>
      <c r="F667" s="10" t="str">
        <f>HEX2BIN(G667)</f>
        <v>110111</v>
      </c>
      <c r="G667" s="8" t="str">
        <f>MID(C667,7,FIND(":",C667,1)-1)</f>
        <v>37</v>
      </c>
      <c r="M667" s="8"/>
    </row>
    <row r="668" spans="1:17" hidden="1" x14ac:dyDescent="0.25">
      <c r="A668" t="s">
        <v>748</v>
      </c>
      <c r="B668" t="s">
        <v>4</v>
      </c>
      <c r="C668" t="s">
        <v>12</v>
      </c>
      <c r="D668" t="s">
        <v>6</v>
      </c>
      <c r="E668" s="8">
        <v>1</v>
      </c>
      <c r="F668" s="10" t="s">
        <v>45</v>
      </c>
      <c r="G668" s="8" t="s">
        <v>8</v>
      </c>
      <c r="M668" s="8"/>
    </row>
    <row r="669" spans="1:17" hidden="1" x14ac:dyDescent="0.25">
      <c r="A669" t="s">
        <v>748</v>
      </c>
      <c r="B669" t="s">
        <v>4</v>
      </c>
      <c r="C669" t="s">
        <v>233</v>
      </c>
      <c r="D669" t="s">
        <v>6</v>
      </c>
      <c r="E669" s="8">
        <v>1</v>
      </c>
      <c r="F669" s="10" t="s">
        <v>287</v>
      </c>
      <c r="G669" s="8" t="s">
        <v>8</v>
      </c>
      <c r="M669" s="8"/>
    </row>
    <row r="670" spans="1:17" x14ac:dyDescent="0.25">
      <c r="A670" s="1" t="s">
        <v>747</v>
      </c>
      <c r="B670" s="1" t="s">
        <v>1</v>
      </c>
      <c r="C670" s="1" t="s">
        <v>43</v>
      </c>
      <c r="D670" s="42" t="s">
        <v>3295</v>
      </c>
      <c r="E670" s="8">
        <f>HEX2DEC(G670)</f>
        <v>133</v>
      </c>
      <c r="F670" s="10" t="str">
        <f>HEX2BIN(G670)</f>
        <v>10000101</v>
      </c>
      <c r="G670" s="8" t="str">
        <f>MID(C670,7,FIND(":",C670,1)-1)</f>
        <v>85</v>
      </c>
      <c r="H670" s="8" t="str">
        <f>MID(F670,1,FIND("0",F670,1)-1)</f>
        <v>1</v>
      </c>
      <c r="I670" s="8" t="str">
        <f>MID(F670,2,FIND("0",F670,1)-1)</f>
        <v>0</v>
      </c>
      <c r="J670" s="8" t="str">
        <f>MID(F670,3,FIND("0",F670,1)-1)</f>
        <v>0</v>
      </c>
      <c r="K670" s="8" t="str">
        <f>MID(F670,4,FIND("0",F670,1)-1)</f>
        <v>0</v>
      </c>
      <c r="L670" s="8" t="str">
        <f>MID(F670,5,FIND("0",F670,1)-1)</f>
        <v>0</v>
      </c>
      <c r="M670" s="8" t="str">
        <f>MID(F670,6,FIND("0",F670,1)-1)</f>
        <v>1</v>
      </c>
      <c r="N670" s="8" t="str">
        <f>MID(F670,7,FIND("0",F670,1)-1)</f>
        <v>0</v>
      </c>
      <c r="O670" s="8" t="str">
        <f>MID(F670,8,FIND("0",F670,1)-1)</f>
        <v>1</v>
      </c>
      <c r="P670" t="str">
        <f>IF(J670="1",IF(O670="0","Brenner AUS"),"Brenner EIN")</f>
        <v>Brenner EIN</v>
      </c>
      <c r="Q670" t="str">
        <f>IF(L670="1","Mischer AUF",IF(K670="1","Mischer ZU","Mischer STOP"))</f>
        <v>Mischer STOP</v>
      </c>
    </row>
    <row r="671" spans="1:17" x14ac:dyDescent="0.25">
      <c r="A671" t="s">
        <v>747</v>
      </c>
      <c r="B671" t="s">
        <v>1</v>
      </c>
      <c r="C671" s="6" t="s">
        <v>286</v>
      </c>
      <c r="D671" t="s">
        <v>1442</v>
      </c>
      <c r="E671" s="8">
        <f>HEX2DEC(G671)</f>
        <v>36</v>
      </c>
      <c r="F671" s="10" t="str">
        <f>HEX2BIN(G671)</f>
        <v>100100</v>
      </c>
      <c r="G671" s="8" t="str">
        <f>MID(C671,7,FIND(":",C671,1)-1)</f>
        <v>24</v>
      </c>
      <c r="M671" s="8"/>
    </row>
    <row r="672" spans="1:17" hidden="1" x14ac:dyDescent="0.25">
      <c r="A672" t="s">
        <v>751</v>
      </c>
      <c r="B672" t="s">
        <v>4</v>
      </c>
      <c r="C672" t="s">
        <v>71</v>
      </c>
      <c r="D672" t="s">
        <v>6</v>
      </c>
      <c r="E672" s="8">
        <v>1</v>
      </c>
      <c r="F672" s="10" t="s">
        <v>752</v>
      </c>
      <c r="G672" s="8" t="s">
        <v>8</v>
      </c>
      <c r="M672" s="8"/>
    </row>
    <row r="673" spans="1:17" x14ac:dyDescent="0.25">
      <c r="A673" t="s">
        <v>749</v>
      </c>
      <c r="B673" t="s">
        <v>1</v>
      </c>
      <c r="C673" s="2" t="s">
        <v>750</v>
      </c>
      <c r="D673" t="s">
        <v>2670</v>
      </c>
      <c r="E673" s="8">
        <f>HEX2DEC(G673)</f>
        <v>8</v>
      </c>
      <c r="F673" s="10" t="str">
        <f>HEX2BIN(G673)</f>
        <v>1000</v>
      </c>
      <c r="G673" s="8" t="str">
        <f>MID(C673,7,FIND(":",C673,1)-1)</f>
        <v>08</v>
      </c>
      <c r="M673" s="8"/>
    </row>
    <row r="674" spans="1:17" hidden="1" x14ac:dyDescent="0.25">
      <c r="A674" t="s">
        <v>754</v>
      </c>
      <c r="B674" t="s">
        <v>4</v>
      </c>
      <c r="C674" t="s">
        <v>12</v>
      </c>
      <c r="D674" t="s">
        <v>6</v>
      </c>
      <c r="E674" s="8">
        <v>1</v>
      </c>
      <c r="F674" s="10" t="s">
        <v>246</v>
      </c>
      <c r="G674" s="8" t="s">
        <v>8</v>
      </c>
      <c r="M674" s="8"/>
    </row>
    <row r="675" spans="1:17" x14ac:dyDescent="0.25">
      <c r="A675" s="1" t="s">
        <v>753</v>
      </c>
      <c r="B675" s="1" t="s">
        <v>1</v>
      </c>
      <c r="C675" s="1" t="s">
        <v>244</v>
      </c>
      <c r="D675" s="42" t="s">
        <v>3295</v>
      </c>
      <c r="E675" s="8">
        <f>HEX2DEC(G675)</f>
        <v>149</v>
      </c>
      <c r="F675" s="10" t="str">
        <f>HEX2BIN(G675)</f>
        <v>10010101</v>
      </c>
      <c r="G675" s="8" t="str">
        <f>MID(C675,7,FIND(":",C675,1)-1)</f>
        <v>95</v>
      </c>
      <c r="H675" s="8" t="str">
        <f>MID(F675,1,FIND("0",F675,1)-1)</f>
        <v>1</v>
      </c>
      <c r="I675" s="8" t="str">
        <f>MID(F675,2,FIND("0",F675,1)-1)</f>
        <v>0</v>
      </c>
      <c r="J675" s="8" t="str">
        <f>MID(F675,3,FIND("0",F675,1)-1)</f>
        <v>0</v>
      </c>
      <c r="K675" s="8" t="str">
        <f>MID(F675,4,FIND("0",F675,1)-1)</f>
        <v>1</v>
      </c>
      <c r="L675" s="8" t="str">
        <f>MID(F675,5,FIND("0",F675,1)-1)</f>
        <v>0</v>
      </c>
      <c r="M675" s="8" t="str">
        <f>MID(F675,6,FIND("0",F675,1)-1)</f>
        <v>1</v>
      </c>
      <c r="N675" s="8" t="str">
        <f>MID(F675,7,FIND("0",F675,1)-1)</f>
        <v>0</v>
      </c>
      <c r="O675" s="8" t="str">
        <f>MID(F675,8,FIND("0",F675,1)-1)</f>
        <v>1</v>
      </c>
      <c r="P675" t="str">
        <f>IF(J675="1",IF(O675="0","Brenner AUS"),"Brenner EIN")</f>
        <v>Brenner EIN</v>
      </c>
      <c r="Q675" t="str">
        <f>IF(L675="1","Mischer AUF",IF(K675="1","Mischer ZU","Mischer STOP"))</f>
        <v>Mischer ZU</v>
      </c>
    </row>
    <row r="676" spans="1:17" hidden="1" x14ac:dyDescent="0.25">
      <c r="A676" t="s">
        <v>756</v>
      </c>
      <c r="B676" t="s">
        <v>4</v>
      </c>
      <c r="C676" t="s">
        <v>12</v>
      </c>
      <c r="D676" t="s">
        <v>6</v>
      </c>
      <c r="E676" s="8">
        <v>1</v>
      </c>
      <c r="F676" s="10" t="s">
        <v>45</v>
      </c>
      <c r="G676" s="8" t="s">
        <v>8</v>
      </c>
      <c r="M676" s="8"/>
    </row>
    <row r="677" spans="1:17" x14ac:dyDescent="0.25">
      <c r="A677" s="1" t="s">
        <v>755</v>
      </c>
      <c r="B677" s="1" t="s">
        <v>1</v>
      </c>
      <c r="C677" s="1" t="s">
        <v>43</v>
      </c>
      <c r="D677" s="42" t="s">
        <v>3295</v>
      </c>
      <c r="E677" s="8">
        <f>HEX2DEC(G677)</f>
        <v>133</v>
      </c>
      <c r="F677" s="10" t="str">
        <f>HEX2BIN(G677)</f>
        <v>10000101</v>
      </c>
      <c r="G677" s="8" t="str">
        <f>MID(C677,7,FIND(":",C677,1)-1)</f>
        <v>85</v>
      </c>
      <c r="H677" s="8" t="str">
        <f>MID(F677,1,FIND("0",F677,1)-1)</f>
        <v>1</v>
      </c>
      <c r="I677" s="8" t="str">
        <f>MID(F677,2,FIND("0",F677,1)-1)</f>
        <v>0</v>
      </c>
      <c r="J677" s="8" t="str">
        <f>MID(F677,3,FIND("0",F677,1)-1)</f>
        <v>0</v>
      </c>
      <c r="K677" s="8" t="str">
        <f>MID(F677,4,FIND("0",F677,1)-1)</f>
        <v>0</v>
      </c>
      <c r="L677" s="8" t="str">
        <f>MID(F677,5,FIND("0",F677,1)-1)</f>
        <v>0</v>
      </c>
      <c r="M677" s="8" t="str">
        <f>MID(F677,6,FIND("0",F677,1)-1)</f>
        <v>1</v>
      </c>
      <c r="N677" s="8" t="str">
        <f>MID(F677,7,FIND("0",F677,1)-1)</f>
        <v>0</v>
      </c>
      <c r="O677" s="8" t="str">
        <f>MID(F677,8,FIND("0",F677,1)-1)</f>
        <v>1</v>
      </c>
      <c r="P677" t="str">
        <f>IF(J677="1",IF(O677="0","Brenner AUS"),"Brenner EIN")</f>
        <v>Brenner EIN</v>
      </c>
      <c r="Q677" t="str">
        <f>IF(L677="1","Mischer AUF",IF(K677="1","Mischer ZU","Mischer STOP"))</f>
        <v>Mischer STOP</v>
      </c>
    </row>
    <row r="678" spans="1:17" hidden="1" x14ac:dyDescent="0.25">
      <c r="A678" t="s">
        <v>759</v>
      </c>
      <c r="B678" t="s">
        <v>4</v>
      </c>
      <c r="C678" t="s">
        <v>5</v>
      </c>
      <c r="D678" t="s">
        <v>6</v>
      </c>
      <c r="E678" s="8">
        <v>1</v>
      </c>
      <c r="F678" s="10" t="s">
        <v>760</v>
      </c>
      <c r="G678" s="8" t="s">
        <v>8</v>
      </c>
      <c r="M678" s="8"/>
    </row>
    <row r="679" spans="1:17" x14ac:dyDescent="0.25">
      <c r="A679" t="s">
        <v>757</v>
      </c>
      <c r="B679" t="s">
        <v>1</v>
      </c>
      <c r="C679" s="3" t="s">
        <v>758</v>
      </c>
      <c r="D679" t="s">
        <v>390</v>
      </c>
      <c r="E679" s="8">
        <f>HEX2DEC(G679)</f>
        <v>56</v>
      </c>
      <c r="F679" s="10" t="str">
        <f>HEX2BIN(G679)</f>
        <v>111000</v>
      </c>
      <c r="G679" s="8" t="str">
        <f>MID(C679,7,FIND(":",C679,1)-1)</f>
        <v>38</v>
      </c>
      <c r="M679" s="8"/>
    </row>
    <row r="680" spans="1:17" hidden="1" x14ac:dyDescent="0.25">
      <c r="A680" t="s">
        <v>762</v>
      </c>
      <c r="B680" t="s">
        <v>4</v>
      </c>
      <c r="C680" t="s">
        <v>12</v>
      </c>
      <c r="D680" t="s">
        <v>6</v>
      </c>
      <c r="E680" s="8">
        <v>1</v>
      </c>
      <c r="F680" s="10" t="s">
        <v>246</v>
      </c>
      <c r="G680" s="8" t="s">
        <v>8</v>
      </c>
      <c r="M680" s="8"/>
    </row>
    <row r="681" spans="1:17" x14ac:dyDescent="0.25">
      <c r="A681" s="1" t="s">
        <v>761</v>
      </c>
      <c r="B681" s="1" t="s">
        <v>1</v>
      </c>
      <c r="C681" s="1" t="s">
        <v>244</v>
      </c>
      <c r="D681" s="42" t="s">
        <v>3295</v>
      </c>
      <c r="E681" s="8">
        <f>HEX2DEC(G681)</f>
        <v>149</v>
      </c>
      <c r="F681" s="10" t="str">
        <f>HEX2BIN(G681)</f>
        <v>10010101</v>
      </c>
      <c r="G681" s="8" t="str">
        <f>MID(C681,7,FIND(":",C681,1)-1)</f>
        <v>95</v>
      </c>
      <c r="H681" s="8" t="str">
        <f>MID(F681,1,FIND("0",F681,1)-1)</f>
        <v>1</v>
      </c>
      <c r="I681" s="8" t="str">
        <f>MID(F681,2,FIND("0",F681,1)-1)</f>
        <v>0</v>
      </c>
      <c r="J681" s="8" t="str">
        <f>MID(F681,3,FIND("0",F681,1)-1)</f>
        <v>0</v>
      </c>
      <c r="K681" s="8" t="str">
        <f>MID(F681,4,FIND("0",F681,1)-1)</f>
        <v>1</v>
      </c>
      <c r="L681" s="8" t="str">
        <f>MID(F681,5,FIND("0",F681,1)-1)</f>
        <v>0</v>
      </c>
      <c r="M681" s="8" t="str">
        <f>MID(F681,6,FIND("0",F681,1)-1)</f>
        <v>1</v>
      </c>
      <c r="N681" s="8" t="str">
        <f>MID(F681,7,FIND("0",F681,1)-1)</f>
        <v>0</v>
      </c>
      <c r="O681" s="8" t="str">
        <f>MID(F681,8,FIND("0",F681,1)-1)</f>
        <v>1</v>
      </c>
      <c r="P681" t="str">
        <f>IF(J681="1",IF(O681="0","Brenner AUS"),"Brenner EIN")</f>
        <v>Brenner EIN</v>
      </c>
      <c r="Q681" t="str">
        <f>IF(L681="1","Mischer AUF",IF(K681="1","Mischer ZU","Mischer STOP"))</f>
        <v>Mischer ZU</v>
      </c>
    </row>
    <row r="682" spans="1:17" hidden="1" x14ac:dyDescent="0.25">
      <c r="A682" t="s">
        <v>764</v>
      </c>
      <c r="B682" t="s">
        <v>4</v>
      </c>
      <c r="C682" t="s">
        <v>12</v>
      </c>
      <c r="D682" t="s">
        <v>6</v>
      </c>
      <c r="E682" s="8">
        <v>1</v>
      </c>
      <c r="F682" s="10" t="s">
        <v>45</v>
      </c>
      <c r="G682" s="8" t="s">
        <v>8</v>
      </c>
      <c r="M682" s="8"/>
    </row>
    <row r="683" spans="1:17" x14ac:dyDescent="0.25">
      <c r="A683" s="1" t="s">
        <v>763</v>
      </c>
      <c r="B683" s="1" t="s">
        <v>1</v>
      </c>
      <c r="C683" s="1" t="s">
        <v>43</v>
      </c>
      <c r="D683" s="42" t="s">
        <v>3295</v>
      </c>
      <c r="E683" s="8">
        <f>HEX2DEC(G683)</f>
        <v>133</v>
      </c>
      <c r="F683" s="10" t="str">
        <f>HEX2BIN(G683)</f>
        <v>10000101</v>
      </c>
      <c r="G683" s="8" t="str">
        <f>MID(C683,7,FIND(":",C683,1)-1)</f>
        <v>85</v>
      </c>
      <c r="H683" s="8" t="str">
        <f>MID(F683,1,FIND("0",F683,1)-1)</f>
        <v>1</v>
      </c>
      <c r="I683" s="8" t="str">
        <f>MID(F683,2,FIND("0",F683,1)-1)</f>
        <v>0</v>
      </c>
      <c r="J683" s="8" t="str">
        <f>MID(F683,3,FIND("0",F683,1)-1)</f>
        <v>0</v>
      </c>
      <c r="K683" s="8" t="str">
        <f>MID(F683,4,FIND("0",F683,1)-1)</f>
        <v>0</v>
      </c>
      <c r="L683" s="8" t="str">
        <f>MID(F683,5,FIND("0",F683,1)-1)</f>
        <v>0</v>
      </c>
      <c r="M683" s="8" t="str">
        <f>MID(F683,6,FIND("0",F683,1)-1)</f>
        <v>1</v>
      </c>
      <c r="N683" s="8" t="str">
        <f>MID(F683,7,FIND("0",F683,1)-1)</f>
        <v>0</v>
      </c>
      <c r="O683" s="8" t="str">
        <f>MID(F683,8,FIND("0",F683,1)-1)</f>
        <v>1</v>
      </c>
      <c r="P683" t="str">
        <f>IF(J683="1",IF(O683="0","Brenner AUS"),"Brenner EIN")</f>
        <v>Brenner EIN</v>
      </c>
      <c r="Q683" t="str">
        <f>IF(L683="1","Mischer AUF",IF(K683="1","Mischer ZU","Mischer STOP"))</f>
        <v>Mischer STOP</v>
      </c>
    </row>
    <row r="684" spans="1:17" hidden="1" x14ac:dyDescent="0.25">
      <c r="A684" t="s">
        <v>766</v>
      </c>
      <c r="B684" t="s">
        <v>4</v>
      </c>
      <c r="C684" t="s">
        <v>12</v>
      </c>
      <c r="D684" t="s">
        <v>6</v>
      </c>
      <c r="E684" s="8">
        <v>1</v>
      </c>
      <c r="F684" s="10" t="s">
        <v>246</v>
      </c>
      <c r="G684" s="8" t="s">
        <v>8</v>
      </c>
      <c r="M684" s="8"/>
    </row>
    <row r="685" spans="1:17" x14ac:dyDescent="0.25">
      <c r="A685" s="1" t="s">
        <v>765</v>
      </c>
      <c r="B685" s="1" t="s">
        <v>1</v>
      </c>
      <c r="C685" s="1" t="s">
        <v>244</v>
      </c>
      <c r="D685" s="42" t="s">
        <v>3295</v>
      </c>
      <c r="E685" s="8">
        <f>HEX2DEC(G685)</f>
        <v>149</v>
      </c>
      <c r="F685" s="10" t="str">
        <f>HEX2BIN(G685)</f>
        <v>10010101</v>
      </c>
      <c r="G685" s="8" t="str">
        <f>MID(C685,7,FIND(":",C685,1)-1)</f>
        <v>95</v>
      </c>
      <c r="H685" s="8" t="str">
        <f>MID(F685,1,FIND("0",F685,1)-1)</f>
        <v>1</v>
      </c>
      <c r="I685" s="8" t="str">
        <f>MID(F685,2,FIND("0",F685,1)-1)</f>
        <v>0</v>
      </c>
      <c r="J685" s="8" t="str">
        <f>MID(F685,3,FIND("0",F685,1)-1)</f>
        <v>0</v>
      </c>
      <c r="K685" s="8" t="str">
        <f>MID(F685,4,FIND("0",F685,1)-1)</f>
        <v>1</v>
      </c>
      <c r="L685" s="8" t="str">
        <f>MID(F685,5,FIND("0",F685,1)-1)</f>
        <v>0</v>
      </c>
      <c r="M685" s="8" t="str">
        <f>MID(F685,6,FIND("0",F685,1)-1)</f>
        <v>1</v>
      </c>
      <c r="N685" s="8" t="str">
        <f>MID(F685,7,FIND("0",F685,1)-1)</f>
        <v>0</v>
      </c>
      <c r="O685" s="8" t="str">
        <f>MID(F685,8,FIND("0",F685,1)-1)</f>
        <v>1</v>
      </c>
      <c r="P685" t="str">
        <f>IF(J685="1",IF(O685="0","Brenner AUS"),"Brenner EIN")</f>
        <v>Brenner EIN</v>
      </c>
      <c r="Q685" t="str">
        <f>IF(L685="1","Mischer AUF",IF(K685="1","Mischer ZU","Mischer STOP"))</f>
        <v>Mischer ZU</v>
      </c>
    </row>
    <row r="686" spans="1:17" hidden="1" x14ac:dyDescent="0.25">
      <c r="A686" t="s">
        <v>768</v>
      </c>
      <c r="B686" t="s">
        <v>4</v>
      </c>
      <c r="C686" t="s">
        <v>5</v>
      </c>
      <c r="D686" t="s">
        <v>6</v>
      </c>
      <c r="E686" s="8">
        <v>1</v>
      </c>
      <c r="F686" s="10" t="s">
        <v>305</v>
      </c>
      <c r="G686" s="8" t="s">
        <v>8</v>
      </c>
      <c r="M686" s="8"/>
    </row>
    <row r="687" spans="1:17" x14ac:dyDescent="0.25">
      <c r="A687" t="s">
        <v>767</v>
      </c>
      <c r="B687" t="s">
        <v>1</v>
      </c>
      <c r="C687" s="3" t="s">
        <v>303</v>
      </c>
      <c r="D687" t="s">
        <v>390</v>
      </c>
      <c r="E687" s="8">
        <f>HEX2DEC(G687)</f>
        <v>57</v>
      </c>
      <c r="F687" s="10" t="str">
        <f>HEX2BIN(G687)</f>
        <v>111001</v>
      </c>
      <c r="G687" s="8" t="str">
        <f>MID(C687,7,FIND(":",C687,1)-1)</f>
        <v>39</v>
      </c>
      <c r="M687" s="8"/>
    </row>
    <row r="688" spans="1:17" hidden="1" x14ac:dyDescent="0.25">
      <c r="A688" t="s">
        <v>770</v>
      </c>
      <c r="B688" t="s">
        <v>4</v>
      </c>
      <c r="C688" t="s">
        <v>12</v>
      </c>
      <c r="D688" t="s">
        <v>6</v>
      </c>
      <c r="E688" s="8">
        <v>1</v>
      </c>
      <c r="F688" s="10" t="s">
        <v>45</v>
      </c>
      <c r="G688" s="8" t="s">
        <v>8</v>
      </c>
      <c r="M688" s="8"/>
    </row>
    <row r="689" spans="1:17" x14ac:dyDescent="0.25">
      <c r="A689" s="1" t="s">
        <v>769</v>
      </c>
      <c r="B689" s="1" t="s">
        <v>1</v>
      </c>
      <c r="C689" s="1" t="s">
        <v>43</v>
      </c>
      <c r="D689" s="42" t="s">
        <v>3295</v>
      </c>
      <c r="E689" s="8">
        <f>HEX2DEC(G689)</f>
        <v>133</v>
      </c>
      <c r="F689" s="10" t="str">
        <f>HEX2BIN(G689)</f>
        <v>10000101</v>
      </c>
      <c r="G689" s="8" t="str">
        <f>MID(C689,7,FIND(":",C689,1)-1)</f>
        <v>85</v>
      </c>
      <c r="H689" s="8" t="str">
        <f>MID(F689,1,FIND("0",F689,1)-1)</f>
        <v>1</v>
      </c>
      <c r="I689" s="8" t="str">
        <f>MID(F689,2,FIND("0",F689,1)-1)</f>
        <v>0</v>
      </c>
      <c r="J689" s="8" t="str">
        <f>MID(F689,3,FIND("0",F689,1)-1)</f>
        <v>0</v>
      </c>
      <c r="K689" s="8" t="str">
        <f>MID(F689,4,FIND("0",F689,1)-1)</f>
        <v>0</v>
      </c>
      <c r="L689" s="8" t="str">
        <f>MID(F689,5,FIND("0",F689,1)-1)</f>
        <v>0</v>
      </c>
      <c r="M689" s="8" t="str">
        <f>MID(F689,6,FIND("0",F689,1)-1)</f>
        <v>1</v>
      </c>
      <c r="N689" s="8" t="str">
        <f>MID(F689,7,FIND("0",F689,1)-1)</f>
        <v>0</v>
      </c>
      <c r="O689" s="8" t="str">
        <f>MID(F689,8,FIND("0",F689,1)-1)</f>
        <v>1</v>
      </c>
      <c r="P689" t="str">
        <f>IF(J689="1",IF(O689="0","Brenner AUS"),"Brenner EIN")</f>
        <v>Brenner EIN</v>
      </c>
      <c r="Q689" t="str">
        <f>IF(L689="1","Mischer AUF",IF(K689="1","Mischer ZU","Mischer STOP"))</f>
        <v>Mischer STOP</v>
      </c>
    </row>
    <row r="690" spans="1:17" hidden="1" x14ac:dyDescent="0.25">
      <c r="A690" t="s">
        <v>772</v>
      </c>
      <c r="B690" t="s">
        <v>4</v>
      </c>
      <c r="C690" t="s">
        <v>12</v>
      </c>
      <c r="D690" t="s">
        <v>6</v>
      </c>
      <c r="E690" s="8">
        <v>1</v>
      </c>
      <c r="F690" s="10" t="s">
        <v>246</v>
      </c>
      <c r="G690" s="8" t="s">
        <v>8</v>
      </c>
      <c r="M690" s="8"/>
    </row>
    <row r="691" spans="1:17" x14ac:dyDescent="0.25">
      <c r="A691" s="1" t="s">
        <v>771</v>
      </c>
      <c r="B691" s="1" t="s">
        <v>1</v>
      </c>
      <c r="C691" s="1" t="s">
        <v>244</v>
      </c>
      <c r="D691" s="42" t="s">
        <v>3295</v>
      </c>
      <c r="E691" s="8">
        <f>HEX2DEC(G691)</f>
        <v>149</v>
      </c>
      <c r="F691" s="10" t="str">
        <f>HEX2BIN(G691)</f>
        <v>10010101</v>
      </c>
      <c r="G691" s="8" t="str">
        <f>MID(C691,7,FIND(":",C691,1)-1)</f>
        <v>95</v>
      </c>
      <c r="H691" s="8" t="str">
        <f>MID(F691,1,FIND("0",F691,1)-1)</f>
        <v>1</v>
      </c>
      <c r="I691" s="8" t="str">
        <f>MID(F691,2,FIND("0",F691,1)-1)</f>
        <v>0</v>
      </c>
      <c r="J691" s="8" t="str">
        <f>MID(F691,3,FIND("0",F691,1)-1)</f>
        <v>0</v>
      </c>
      <c r="K691" s="8" t="str">
        <f>MID(F691,4,FIND("0",F691,1)-1)</f>
        <v>1</v>
      </c>
      <c r="L691" s="8" t="str">
        <f>MID(F691,5,FIND("0",F691,1)-1)</f>
        <v>0</v>
      </c>
      <c r="M691" s="8" t="str">
        <f>MID(F691,6,FIND("0",F691,1)-1)</f>
        <v>1</v>
      </c>
      <c r="N691" s="8" t="str">
        <f>MID(F691,7,FIND("0",F691,1)-1)</f>
        <v>0</v>
      </c>
      <c r="O691" s="8" t="str">
        <f>MID(F691,8,FIND("0",F691,1)-1)</f>
        <v>1</v>
      </c>
      <c r="P691" t="str">
        <f>IF(J691="1",IF(O691="0","Brenner AUS"),"Brenner EIN")</f>
        <v>Brenner EIN</v>
      </c>
      <c r="Q691" t="str">
        <f>IF(L691="1","Mischer AUF",IF(K691="1","Mischer ZU","Mischer STOP"))</f>
        <v>Mischer ZU</v>
      </c>
    </row>
    <row r="692" spans="1:17" hidden="1" x14ac:dyDescent="0.25">
      <c r="A692" t="s">
        <v>774</v>
      </c>
      <c r="B692" t="s">
        <v>4</v>
      </c>
      <c r="C692" t="s">
        <v>12</v>
      </c>
      <c r="D692" t="s">
        <v>6</v>
      </c>
      <c r="E692" s="8">
        <v>1</v>
      </c>
      <c r="F692" s="10" t="s">
        <v>45</v>
      </c>
      <c r="G692" s="8" t="s">
        <v>8</v>
      </c>
      <c r="M692" s="8"/>
    </row>
    <row r="693" spans="1:17" x14ac:dyDescent="0.25">
      <c r="A693" s="1" t="s">
        <v>773</v>
      </c>
      <c r="B693" s="1" t="s">
        <v>1</v>
      </c>
      <c r="C693" s="1" t="s">
        <v>43</v>
      </c>
      <c r="D693" s="42" t="s">
        <v>3295</v>
      </c>
      <c r="E693" s="8">
        <f>HEX2DEC(G693)</f>
        <v>133</v>
      </c>
      <c r="F693" s="10" t="str">
        <f>HEX2BIN(G693)</f>
        <v>10000101</v>
      </c>
      <c r="G693" s="8" t="str">
        <f>MID(C693,7,FIND(":",C693,1)-1)</f>
        <v>85</v>
      </c>
      <c r="H693" s="8" t="str">
        <f>MID(F693,1,FIND("0",F693,1)-1)</f>
        <v>1</v>
      </c>
      <c r="I693" s="8" t="str">
        <f>MID(F693,2,FIND("0",F693,1)-1)</f>
        <v>0</v>
      </c>
      <c r="J693" s="8" t="str">
        <f>MID(F693,3,FIND("0",F693,1)-1)</f>
        <v>0</v>
      </c>
      <c r="K693" s="8" t="str">
        <f>MID(F693,4,FIND("0",F693,1)-1)</f>
        <v>0</v>
      </c>
      <c r="L693" s="8" t="str">
        <f>MID(F693,5,FIND("0",F693,1)-1)</f>
        <v>0</v>
      </c>
      <c r="M693" s="8" t="str">
        <f>MID(F693,6,FIND("0",F693,1)-1)</f>
        <v>1</v>
      </c>
      <c r="N693" s="8" t="str">
        <f>MID(F693,7,FIND("0",F693,1)-1)</f>
        <v>0</v>
      </c>
      <c r="O693" s="8" t="str">
        <f>MID(F693,8,FIND("0",F693,1)-1)</f>
        <v>1</v>
      </c>
      <c r="P693" t="str">
        <f>IF(J693="1",IF(O693="0","Brenner AUS"),"Brenner EIN")</f>
        <v>Brenner EIN</v>
      </c>
      <c r="Q693" t="str">
        <f>IF(L693="1","Mischer AUF",IF(K693="1","Mischer ZU","Mischer STOP"))</f>
        <v>Mischer STOP</v>
      </c>
    </row>
    <row r="694" spans="1:17" hidden="1" x14ac:dyDescent="0.25">
      <c r="A694" t="s">
        <v>776</v>
      </c>
      <c r="B694" t="s">
        <v>4</v>
      </c>
      <c r="C694" t="s">
        <v>5</v>
      </c>
      <c r="D694" t="s">
        <v>6</v>
      </c>
      <c r="E694" s="8">
        <v>1</v>
      </c>
      <c r="F694" s="10" t="s">
        <v>324</v>
      </c>
      <c r="G694" s="8" t="s">
        <v>8</v>
      </c>
      <c r="M694" s="8"/>
    </row>
    <row r="695" spans="1:17" x14ac:dyDescent="0.25">
      <c r="A695" t="s">
        <v>775</v>
      </c>
      <c r="B695" t="s">
        <v>1</v>
      </c>
      <c r="C695" s="3" t="s">
        <v>322</v>
      </c>
      <c r="D695" t="s">
        <v>390</v>
      </c>
      <c r="E695" s="8">
        <f>HEX2DEC(G695)</f>
        <v>59</v>
      </c>
      <c r="F695" s="10" t="str">
        <f>HEX2BIN(G695)</f>
        <v>111011</v>
      </c>
      <c r="G695" s="8" t="str">
        <f>MID(C695,7,FIND(":",C695,1)-1)</f>
        <v>3B</v>
      </c>
      <c r="M695" s="8"/>
    </row>
    <row r="696" spans="1:17" hidden="1" x14ac:dyDescent="0.25">
      <c r="A696" t="s">
        <v>778</v>
      </c>
      <c r="B696" t="s">
        <v>4</v>
      </c>
      <c r="C696" t="s">
        <v>12</v>
      </c>
      <c r="D696" t="s">
        <v>6</v>
      </c>
      <c r="E696" s="8">
        <v>1</v>
      </c>
      <c r="F696" s="10" t="s">
        <v>246</v>
      </c>
      <c r="G696" s="8" t="s">
        <v>8</v>
      </c>
      <c r="M696" s="8"/>
    </row>
    <row r="697" spans="1:17" x14ac:dyDescent="0.25">
      <c r="A697" s="1" t="s">
        <v>777</v>
      </c>
      <c r="B697" s="1" t="s">
        <v>1</v>
      </c>
      <c r="C697" s="1" t="s">
        <v>244</v>
      </c>
      <c r="D697" s="42" t="s">
        <v>3295</v>
      </c>
      <c r="E697" s="8">
        <f>HEX2DEC(G697)</f>
        <v>149</v>
      </c>
      <c r="F697" s="10" t="str">
        <f>HEX2BIN(G697)</f>
        <v>10010101</v>
      </c>
      <c r="G697" s="8" t="str">
        <f>MID(C697,7,FIND(":",C697,1)-1)</f>
        <v>95</v>
      </c>
      <c r="H697" s="8" t="str">
        <f>MID(F697,1,FIND("0",F697,1)-1)</f>
        <v>1</v>
      </c>
      <c r="I697" s="8" t="str">
        <f>MID(F697,2,FIND("0",F697,1)-1)</f>
        <v>0</v>
      </c>
      <c r="J697" s="8" t="str">
        <f>MID(F697,3,FIND("0",F697,1)-1)</f>
        <v>0</v>
      </c>
      <c r="K697" s="8" t="str">
        <f>MID(F697,4,FIND("0",F697,1)-1)</f>
        <v>1</v>
      </c>
      <c r="L697" s="8" t="str">
        <f>MID(F697,5,FIND("0",F697,1)-1)</f>
        <v>0</v>
      </c>
      <c r="M697" s="8" t="str">
        <f>MID(F697,6,FIND("0",F697,1)-1)</f>
        <v>1</v>
      </c>
      <c r="N697" s="8" t="str">
        <f>MID(F697,7,FIND("0",F697,1)-1)</f>
        <v>0</v>
      </c>
      <c r="O697" s="8" t="str">
        <f>MID(F697,8,FIND("0",F697,1)-1)</f>
        <v>1</v>
      </c>
      <c r="P697" t="str">
        <f>IF(J697="1",IF(O697="0","Brenner AUS"),"Brenner EIN")</f>
        <v>Brenner EIN</v>
      </c>
      <c r="Q697" t="str">
        <f>IF(L697="1","Mischer AUF",IF(K697="1","Mischer ZU","Mischer STOP"))</f>
        <v>Mischer ZU</v>
      </c>
    </row>
    <row r="698" spans="1:17" hidden="1" x14ac:dyDescent="0.25">
      <c r="A698" t="s">
        <v>780</v>
      </c>
      <c r="B698" t="s">
        <v>4</v>
      </c>
      <c r="C698" t="s">
        <v>12</v>
      </c>
      <c r="D698" t="s">
        <v>6</v>
      </c>
      <c r="E698" s="8">
        <v>1</v>
      </c>
      <c r="F698" s="10" t="s">
        <v>45</v>
      </c>
      <c r="G698" s="8" t="s">
        <v>8</v>
      </c>
      <c r="M698" s="8"/>
    </row>
    <row r="699" spans="1:17" x14ac:dyDescent="0.25">
      <c r="A699" s="1" t="s">
        <v>779</v>
      </c>
      <c r="B699" s="1" t="s">
        <v>1</v>
      </c>
      <c r="C699" s="1" t="s">
        <v>43</v>
      </c>
      <c r="D699" s="42" t="s">
        <v>3295</v>
      </c>
      <c r="E699" s="8">
        <f>HEX2DEC(G699)</f>
        <v>133</v>
      </c>
      <c r="F699" s="10" t="str">
        <f>HEX2BIN(G699)</f>
        <v>10000101</v>
      </c>
      <c r="G699" s="8" t="str">
        <f>MID(C699,7,FIND(":",C699,1)-1)</f>
        <v>85</v>
      </c>
      <c r="H699" s="8" t="str">
        <f>MID(F699,1,FIND("0",F699,1)-1)</f>
        <v>1</v>
      </c>
      <c r="I699" s="8" t="str">
        <f>MID(F699,2,FIND("0",F699,1)-1)</f>
        <v>0</v>
      </c>
      <c r="J699" s="8" t="str">
        <f>MID(F699,3,FIND("0",F699,1)-1)</f>
        <v>0</v>
      </c>
      <c r="K699" s="8" t="str">
        <f>MID(F699,4,FIND("0",F699,1)-1)</f>
        <v>0</v>
      </c>
      <c r="L699" s="8" t="str">
        <f>MID(F699,5,FIND("0",F699,1)-1)</f>
        <v>0</v>
      </c>
      <c r="M699" s="8" t="str">
        <f>MID(F699,6,FIND("0",F699,1)-1)</f>
        <v>1</v>
      </c>
      <c r="N699" s="8" t="str">
        <f>MID(F699,7,FIND("0",F699,1)-1)</f>
        <v>0</v>
      </c>
      <c r="O699" s="8" t="str">
        <f>MID(F699,8,FIND("0",F699,1)-1)</f>
        <v>1</v>
      </c>
      <c r="P699" t="str">
        <f>IF(J699="1",IF(O699="0","Brenner AUS"),"Brenner EIN")</f>
        <v>Brenner EIN</v>
      </c>
      <c r="Q699" t="str">
        <f>IF(L699="1","Mischer AUF",IF(K699="1","Mischer ZU","Mischer STOP"))</f>
        <v>Mischer STOP</v>
      </c>
    </row>
    <row r="700" spans="1:17" hidden="1" x14ac:dyDescent="0.25">
      <c r="A700" t="s">
        <v>782</v>
      </c>
      <c r="B700" t="s">
        <v>4</v>
      </c>
      <c r="C700" t="s">
        <v>12</v>
      </c>
      <c r="D700" t="s">
        <v>6</v>
      </c>
      <c r="E700" s="8">
        <v>1</v>
      </c>
      <c r="F700" s="10" t="s">
        <v>246</v>
      </c>
      <c r="G700" s="8" t="s">
        <v>8</v>
      </c>
      <c r="M700" s="8"/>
    </row>
    <row r="701" spans="1:17" x14ac:dyDescent="0.25">
      <c r="A701" s="1" t="s">
        <v>781</v>
      </c>
      <c r="B701" s="1" t="s">
        <v>1</v>
      </c>
      <c r="C701" s="1" t="s">
        <v>244</v>
      </c>
      <c r="D701" s="42" t="s">
        <v>3295</v>
      </c>
      <c r="E701" s="8">
        <f>HEX2DEC(G701)</f>
        <v>149</v>
      </c>
      <c r="F701" s="10" t="str">
        <f>HEX2BIN(G701)</f>
        <v>10010101</v>
      </c>
      <c r="G701" s="8" t="str">
        <f>MID(C701,7,FIND(":",C701,1)-1)</f>
        <v>95</v>
      </c>
      <c r="H701" s="8" t="str">
        <f>MID(F701,1,FIND("0",F701,1)-1)</f>
        <v>1</v>
      </c>
      <c r="I701" s="8" t="str">
        <f>MID(F701,2,FIND("0",F701,1)-1)</f>
        <v>0</v>
      </c>
      <c r="J701" s="8" t="str">
        <f>MID(F701,3,FIND("0",F701,1)-1)</f>
        <v>0</v>
      </c>
      <c r="K701" s="8" t="str">
        <f>MID(F701,4,FIND("0",F701,1)-1)</f>
        <v>1</v>
      </c>
      <c r="L701" s="8" t="str">
        <f>MID(F701,5,FIND("0",F701,1)-1)</f>
        <v>0</v>
      </c>
      <c r="M701" s="8" t="str">
        <f>MID(F701,6,FIND("0",F701,1)-1)</f>
        <v>1</v>
      </c>
      <c r="N701" s="8" t="str">
        <f>MID(F701,7,FIND("0",F701,1)-1)</f>
        <v>0</v>
      </c>
      <c r="O701" s="8" t="str">
        <f>MID(F701,8,FIND("0",F701,1)-1)</f>
        <v>1</v>
      </c>
      <c r="P701" t="str">
        <f>IF(J701="1",IF(O701="0","Brenner AUS"),"Brenner EIN")</f>
        <v>Brenner EIN</v>
      </c>
      <c r="Q701" t="str">
        <f>IF(L701="1","Mischer AUF",IF(K701="1","Mischer ZU","Mischer STOP"))</f>
        <v>Mischer ZU</v>
      </c>
    </row>
    <row r="702" spans="1:17" hidden="1" x14ac:dyDescent="0.25">
      <c r="A702" t="s">
        <v>784</v>
      </c>
      <c r="B702" t="s">
        <v>4</v>
      </c>
      <c r="C702" t="s">
        <v>5</v>
      </c>
      <c r="D702" t="s">
        <v>6</v>
      </c>
      <c r="E702" s="8">
        <v>1</v>
      </c>
      <c r="F702" s="10" t="s">
        <v>336</v>
      </c>
      <c r="G702" s="8" t="s">
        <v>8</v>
      </c>
      <c r="M702" s="8"/>
    </row>
    <row r="703" spans="1:17" hidden="1" x14ac:dyDescent="0.25">
      <c r="A703" t="s">
        <v>784</v>
      </c>
      <c r="B703" t="s">
        <v>4</v>
      </c>
      <c r="C703" t="s">
        <v>12</v>
      </c>
      <c r="D703" t="s">
        <v>6</v>
      </c>
      <c r="E703" s="8">
        <v>1</v>
      </c>
      <c r="F703" s="10" t="s">
        <v>45</v>
      </c>
      <c r="G703" s="8" t="s">
        <v>8</v>
      </c>
      <c r="M703" s="8"/>
    </row>
    <row r="704" spans="1:17" x14ac:dyDescent="0.25">
      <c r="A704" t="s">
        <v>783</v>
      </c>
      <c r="B704" t="s">
        <v>1</v>
      </c>
      <c r="C704" s="3" t="s">
        <v>334</v>
      </c>
      <c r="D704" t="s">
        <v>390</v>
      </c>
      <c r="E704" s="8">
        <f>HEX2DEC(G704)</f>
        <v>60</v>
      </c>
      <c r="F704" s="10" t="str">
        <f>HEX2BIN(G704)</f>
        <v>111100</v>
      </c>
      <c r="G704" s="8" t="str">
        <f>MID(C704,7,FIND(":",C704,1)-1)</f>
        <v>3C</v>
      </c>
      <c r="M704" s="8"/>
    </row>
    <row r="705" spans="1:17" x14ac:dyDescent="0.25">
      <c r="A705" s="1" t="s">
        <v>783</v>
      </c>
      <c r="B705" s="1" t="s">
        <v>1</v>
      </c>
      <c r="C705" s="1" t="s">
        <v>43</v>
      </c>
      <c r="D705" s="42" t="s">
        <v>3295</v>
      </c>
      <c r="E705" s="8">
        <f>HEX2DEC(G705)</f>
        <v>133</v>
      </c>
      <c r="F705" s="10" t="str">
        <f>HEX2BIN(G705)</f>
        <v>10000101</v>
      </c>
      <c r="G705" s="8" t="str">
        <f>MID(C705,7,FIND(":",C705,1)-1)</f>
        <v>85</v>
      </c>
      <c r="H705" s="8" t="str">
        <f>MID(F705,1,FIND("0",F705,1)-1)</f>
        <v>1</v>
      </c>
      <c r="I705" s="8" t="str">
        <f>MID(F705,2,FIND("0",F705,1)-1)</f>
        <v>0</v>
      </c>
      <c r="J705" s="8" t="str">
        <f>MID(F705,3,FIND("0",F705,1)-1)</f>
        <v>0</v>
      </c>
      <c r="K705" s="8" t="str">
        <f>MID(F705,4,FIND("0",F705,1)-1)</f>
        <v>0</v>
      </c>
      <c r="L705" s="8" t="str">
        <f>MID(F705,5,FIND("0",F705,1)-1)</f>
        <v>0</v>
      </c>
      <c r="M705" s="8" t="str">
        <f>MID(F705,6,FIND("0",F705,1)-1)</f>
        <v>1</v>
      </c>
      <c r="N705" s="8" t="str">
        <f>MID(F705,7,FIND("0",F705,1)-1)</f>
        <v>0</v>
      </c>
      <c r="O705" s="8" t="str">
        <f>MID(F705,8,FIND("0",F705,1)-1)</f>
        <v>1</v>
      </c>
      <c r="P705" t="str">
        <f>IF(J705="1",IF(O705="0","Brenner AUS"),"Brenner EIN")</f>
        <v>Brenner EIN</v>
      </c>
      <c r="Q705" t="str">
        <f>IF(L705="1","Mischer AUF",IF(K705="1","Mischer ZU","Mischer STOP"))</f>
        <v>Mischer STOP</v>
      </c>
    </row>
    <row r="706" spans="1:17" hidden="1" x14ac:dyDescent="0.25">
      <c r="A706" t="s">
        <v>787</v>
      </c>
      <c r="B706" t="s">
        <v>4</v>
      </c>
      <c r="C706" t="s">
        <v>71</v>
      </c>
      <c r="D706" t="s">
        <v>6</v>
      </c>
      <c r="E706" s="8">
        <v>1</v>
      </c>
      <c r="F706" s="10" t="s">
        <v>788</v>
      </c>
      <c r="G706" s="8" t="s">
        <v>8</v>
      </c>
      <c r="M706" s="8"/>
    </row>
    <row r="707" spans="1:17" x14ac:dyDescent="0.25">
      <c r="A707" t="s">
        <v>785</v>
      </c>
      <c r="B707" t="s">
        <v>1</v>
      </c>
      <c r="C707" s="2" t="s">
        <v>786</v>
      </c>
      <c r="D707" t="s">
        <v>2670</v>
      </c>
      <c r="E707" s="8">
        <f>HEX2DEC(G707)</f>
        <v>9</v>
      </c>
      <c r="F707" s="10" t="str">
        <f>HEX2BIN(G707)</f>
        <v>1001</v>
      </c>
      <c r="G707" s="8" t="str">
        <f>MID(C707,7,FIND(":",C707,1)-1)</f>
        <v>09</v>
      </c>
      <c r="M707" s="8"/>
    </row>
    <row r="708" spans="1:17" hidden="1" x14ac:dyDescent="0.25">
      <c r="A708" t="s">
        <v>790</v>
      </c>
      <c r="B708" t="s">
        <v>4</v>
      </c>
      <c r="C708" t="s">
        <v>12</v>
      </c>
      <c r="D708" t="s">
        <v>6</v>
      </c>
      <c r="E708" s="8">
        <v>1</v>
      </c>
      <c r="F708" s="10" t="s">
        <v>246</v>
      </c>
      <c r="G708" s="8" t="s">
        <v>8</v>
      </c>
      <c r="M708" s="8"/>
    </row>
    <row r="709" spans="1:17" x14ac:dyDescent="0.25">
      <c r="A709" s="1" t="s">
        <v>789</v>
      </c>
      <c r="B709" s="1" t="s">
        <v>1</v>
      </c>
      <c r="C709" s="1" t="s">
        <v>244</v>
      </c>
      <c r="D709" s="42" t="s">
        <v>3295</v>
      </c>
      <c r="E709" s="8">
        <f>HEX2DEC(G709)</f>
        <v>149</v>
      </c>
      <c r="F709" s="10" t="str">
        <f>HEX2BIN(G709)</f>
        <v>10010101</v>
      </c>
      <c r="G709" s="8" t="str">
        <f>MID(C709,7,FIND(":",C709,1)-1)</f>
        <v>95</v>
      </c>
      <c r="H709" s="8" t="str">
        <f>MID(F709,1,FIND("0",F709,1)-1)</f>
        <v>1</v>
      </c>
      <c r="I709" s="8" t="str">
        <f>MID(F709,2,FIND("0",F709,1)-1)</f>
        <v>0</v>
      </c>
      <c r="J709" s="8" t="str">
        <f>MID(F709,3,FIND("0",F709,1)-1)</f>
        <v>0</v>
      </c>
      <c r="K709" s="8" t="str">
        <f>MID(F709,4,FIND("0",F709,1)-1)</f>
        <v>1</v>
      </c>
      <c r="L709" s="8" t="str">
        <f>MID(F709,5,FIND("0",F709,1)-1)</f>
        <v>0</v>
      </c>
      <c r="M709" s="8" t="str">
        <f>MID(F709,6,FIND("0",F709,1)-1)</f>
        <v>1</v>
      </c>
      <c r="N709" s="8" t="str">
        <f>MID(F709,7,FIND("0",F709,1)-1)</f>
        <v>0</v>
      </c>
      <c r="O709" s="8" t="str">
        <f>MID(F709,8,FIND("0",F709,1)-1)</f>
        <v>1</v>
      </c>
      <c r="P709" t="str">
        <f>IF(J709="1",IF(O709="0","Brenner AUS"),"Brenner EIN")</f>
        <v>Brenner EIN</v>
      </c>
      <c r="Q709" t="str">
        <f>IF(L709="1","Mischer AUF",IF(K709="1","Mischer ZU","Mischer STOP"))</f>
        <v>Mischer ZU</v>
      </c>
    </row>
    <row r="710" spans="1:17" hidden="1" x14ac:dyDescent="0.25">
      <c r="A710" t="s">
        <v>792</v>
      </c>
      <c r="B710" t="s">
        <v>4</v>
      </c>
      <c r="C710" t="s">
        <v>12</v>
      </c>
      <c r="D710" t="s">
        <v>6</v>
      </c>
      <c r="E710" s="8">
        <v>1</v>
      </c>
      <c r="F710" s="10" t="s">
        <v>45</v>
      </c>
      <c r="G710" s="8" t="s">
        <v>8</v>
      </c>
      <c r="M710" s="8"/>
    </row>
    <row r="711" spans="1:17" x14ac:dyDescent="0.25">
      <c r="A711" s="1" t="s">
        <v>791</v>
      </c>
      <c r="B711" s="1" t="s">
        <v>1</v>
      </c>
      <c r="C711" s="1" t="s">
        <v>43</v>
      </c>
      <c r="D711" s="42" t="s">
        <v>3295</v>
      </c>
      <c r="E711" s="8">
        <f>HEX2DEC(G711)</f>
        <v>133</v>
      </c>
      <c r="F711" s="10" t="str">
        <f>HEX2BIN(G711)</f>
        <v>10000101</v>
      </c>
      <c r="G711" s="8" t="str">
        <f>MID(C711,7,FIND(":",C711,1)-1)</f>
        <v>85</v>
      </c>
      <c r="H711" s="8" t="str">
        <f>MID(F711,1,FIND("0",F711,1)-1)</f>
        <v>1</v>
      </c>
      <c r="I711" s="8" t="str">
        <f>MID(F711,2,FIND("0",F711,1)-1)</f>
        <v>0</v>
      </c>
      <c r="J711" s="8" t="str">
        <f>MID(F711,3,FIND("0",F711,1)-1)</f>
        <v>0</v>
      </c>
      <c r="K711" s="8" t="str">
        <f>MID(F711,4,FIND("0",F711,1)-1)</f>
        <v>0</v>
      </c>
      <c r="L711" s="8" t="str">
        <f>MID(F711,5,FIND("0",F711,1)-1)</f>
        <v>0</v>
      </c>
      <c r="M711" s="8" t="str">
        <f>MID(F711,6,FIND("0",F711,1)-1)</f>
        <v>1</v>
      </c>
      <c r="N711" s="8" t="str">
        <f>MID(F711,7,FIND("0",F711,1)-1)</f>
        <v>0</v>
      </c>
      <c r="O711" s="8" t="str">
        <f>MID(F711,8,FIND("0",F711,1)-1)</f>
        <v>1</v>
      </c>
      <c r="P711" t="str">
        <f>IF(J711="1",IF(O711="0","Brenner AUS"),"Brenner EIN")</f>
        <v>Brenner EIN</v>
      </c>
      <c r="Q711" t="str">
        <f>IF(L711="1","Mischer AUF",IF(K711="1","Mischer ZU","Mischer STOP"))</f>
        <v>Mischer STOP</v>
      </c>
    </row>
    <row r="712" spans="1:17" hidden="1" x14ac:dyDescent="0.25">
      <c r="A712" t="s">
        <v>794</v>
      </c>
      <c r="B712" t="s">
        <v>4</v>
      </c>
      <c r="C712" t="s">
        <v>5</v>
      </c>
      <c r="D712" t="s">
        <v>6</v>
      </c>
      <c r="E712" s="8">
        <v>1</v>
      </c>
      <c r="F712" s="10" t="s">
        <v>344</v>
      </c>
      <c r="G712" s="8" t="s">
        <v>8</v>
      </c>
      <c r="M712" s="8"/>
    </row>
    <row r="713" spans="1:17" x14ac:dyDescent="0.25">
      <c r="A713" t="s">
        <v>793</v>
      </c>
      <c r="B713" t="s">
        <v>1</v>
      </c>
      <c r="C713" s="3" t="s">
        <v>342</v>
      </c>
      <c r="D713" t="s">
        <v>390</v>
      </c>
      <c r="E713" s="8">
        <f>HEX2DEC(G713)</f>
        <v>61</v>
      </c>
      <c r="F713" s="10" t="str">
        <f>HEX2BIN(G713)</f>
        <v>111101</v>
      </c>
      <c r="G713" s="8" t="str">
        <f>MID(C713,7,FIND(":",C713,1)-1)</f>
        <v>3D</v>
      </c>
      <c r="M713" s="8"/>
    </row>
    <row r="714" spans="1:17" hidden="1" x14ac:dyDescent="0.25">
      <c r="A714" t="s">
        <v>796</v>
      </c>
      <c r="B714" t="s">
        <v>4</v>
      </c>
      <c r="C714" t="s">
        <v>12</v>
      </c>
      <c r="D714" t="s">
        <v>6</v>
      </c>
      <c r="E714" s="8">
        <v>1</v>
      </c>
      <c r="F714" s="10" t="s">
        <v>246</v>
      </c>
      <c r="G714" s="8" t="s">
        <v>8</v>
      </c>
      <c r="M714" s="8"/>
    </row>
    <row r="715" spans="1:17" x14ac:dyDescent="0.25">
      <c r="A715" s="1" t="s">
        <v>795</v>
      </c>
      <c r="B715" s="1" t="s">
        <v>1</v>
      </c>
      <c r="C715" s="1" t="s">
        <v>244</v>
      </c>
      <c r="D715" s="42" t="s">
        <v>3295</v>
      </c>
      <c r="E715" s="8">
        <f>HEX2DEC(G715)</f>
        <v>149</v>
      </c>
      <c r="F715" s="10" t="str">
        <f>HEX2BIN(G715)</f>
        <v>10010101</v>
      </c>
      <c r="G715" s="8" t="str">
        <f>MID(C715,7,FIND(":",C715,1)-1)</f>
        <v>95</v>
      </c>
      <c r="H715" s="8" t="str">
        <f>MID(F715,1,FIND("0",F715,1)-1)</f>
        <v>1</v>
      </c>
      <c r="I715" s="8" t="str">
        <f>MID(F715,2,FIND("0",F715,1)-1)</f>
        <v>0</v>
      </c>
      <c r="J715" s="8" t="str">
        <f>MID(F715,3,FIND("0",F715,1)-1)</f>
        <v>0</v>
      </c>
      <c r="K715" s="8" t="str">
        <f>MID(F715,4,FIND("0",F715,1)-1)</f>
        <v>1</v>
      </c>
      <c r="L715" s="8" t="str">
        <f>MID(F715,5,FIND("0",F715,1)-1)</f>
        <v>0</v>
      </c>
      <c r="M715" s="8" t="str">
        <f>MID(F715,6,FIND("0",F715,1)-1)</f>
        <v>1</v>
      </c>
      <c r="N715" s="8" t="str">
        <f>MID(F715,7,FIND("0",F715,1)-1)</f>
        <v>0</v>
      </c>
      <c r="O715" s="8" t="str">
        <f>MID(F715,8,FIND("0",F715,1)-1)</f>
        <v>1</v>
      </c>
      <c r="P715" t="str">
        <f>IF(J715="1",IF(O715="0","Brenner AUS"),"Brenner EIN")</f>
        <v>Brenner EIN</v>
      </c>
      <c r="Q715" t="str">
        <f>IF(L715="1","Mischer AUF",IF(K715="1","Mischer ZU","Mischer STOP"))</f>
        <v>Mischer ZU</v>
      </c>
    </row>
    <row r="716" spans="1:17" hidden="1" x14ac:dyDescent="0.25">
      <c r="A716" t="s">
        <v>798</v>
      </c>
      <c r="B716" t="s">
        <v>4</v>
      </c>
      <c r="C716" t="s">
        <v>12</v>
      </c>
      <c r="D716" t="s">
        <v>6</v>
      </c>
      <c r="E716" s="8">
        <v>1</v>
      </c>
      <c r="F716" s="10" t="s">
        <v>45</v>
      </c>
      <c r="G716" s="8" t="s">
        <v>8</v>
      </c>
      <c r="M716" s="8"/>
    </row>
    <row r="717" spans="1:17" x14ac:dyDescent="0.25">
      <c r="A717" s="1" t="s">
        <v>797</v>
      </c>
      <c r="B717" s="1" t="s">
        <v>1</v>
      </c>
      <c r="C717" s="1" t="s">
        <v>43</v>
      </c>
      <c r="D717" s="42" t="s">
        <v>3295</v>
      </c>
      <c r="E717" s="8">
        <f>HEX2DEC(G717)</f>
        <v>133</v>
      </c>
      <c r="F717" s="10" t="str">
        <f>HEX2BIN(G717)</f>
        <v>10000101</v>
      </c>
      <c r="G717" s="8" t="str">
        <f>MID(C717,7,FIND(":",C717,1)-1)</f>
        <v>85</v>
      </c>
      <c r="H717" s="8" t="str">
        <f>MID(F717,1,FIND("0",F717,1)-1)</f>
        <v>1</v>
      </c>
      <c r="I717" s="8" t="str">
        <f>MID(F717,2,FIND("0",F717,1)-1)</f>
        <v>0</v>
      </c>
      <c r="J717" s="8" t="str">
        <f>MID(F717,3,FIND("0",F717,1)-1)</f>
        <v>0</v>
      </c>
      <c r="K717" s="8" t="str">
        <f>MID(F717,4,FIND("0",F717,1)-1)</f>
        <v>0</v>
      </c>
      <c r="L717" s="8" t="str">
        <f>MID(F717,5,FIND("0",F717,1)-1)</f>
        <v>0</v>
      </c>
      <c r="M717" s="8" t="str">
        <f>MID(F717,6,FIND("0",F717,1)-1)</f>
        <v>1</v>
      </c>
      <c r="N717" s="8" t="str">
        <f>MID(F717,7,FIND("0",F717,1)-1)</f>
        <v>0</v>
      </c>
      <c r="O717" s="8" t="str">
        <f>MID(F717,8,FIND("0",F717,1)-1)</f>
        <v>1</v>
      </c>
      <c r="P717" t="str">
        <f>IF(J717="1",IF(O717="0","Brenner AUS"),"Brenner EIN")</f>
        <v>Brenner EIN</v>
      </c>
      <c r="Q717" t="str">
        <f>IF(L717="1","Mischer AUF",IF(K717="1","Mischer ZU","Mischer STOP"))</f>
        <v>Mischer STOP</v>
      </c>
    </row>
    <row r="718" spans="1:17" hidden="1" x14ac:dyDescent="0.25">
      <c r="A718" t="s">
        <v>800</v>
      </c>
      <c r="B718" t="s">
        <v>4</v>
      </c>
      <c r="C718" t="s">
        <v>12</v>
      </c>
      <c r="D718" t="s">
        <v>6</v>
      </c>
      <c r="E718" s="8">
        <v>1</v>
      </c>
      <c r="F718" s="10" t="s">
        <v>246</v>
      </c>
      <c r="G718" s="8" t="s">
        <v>8</v>
      </c>
      <c r="M718" s="8"/>
    </row>
    <row r="719" spans="1:17" x14ac:dyDescent="0.25">
      <c r="A719" s="1" t="s">
        <v>799</v>
      </c>
      <c r="B719" s="1" t="s">
        <v>1</v>
      </c>
      <c r="C719" s="1" t="s">
        <v>244</v>
      </c>
      <c r="D719" s="42" t="s">
        <v>3295</v>
      </c>
      <c r="E719" s="8">
        <f>HEX2DEC(G719)</f>
        <v>149</v>
      </c>
      <c r="F719" s="10" t="str">
        <f>HEX2BIN(G719)</f>
        <v>10010101</v>
      </c>
      <c r="G719" s="8" t="str">
        <f>MID(C719,7,FIND(":",C719,1)-1)</f>
        <v>95</v>
      </c>
      <c r="H719" s="8" t="str">
        <f>MID(F719,1,FIND("0",F719,1)-1)</f>
        <v>1</v>
      </c>
      <c r="I719" s="8" t="str">
        <f>MID(F719,2,FIND("0",F719,1)-1)</f>
        <v>0</v>
      </c>
      <c r="J719" s="8" t="str">
        <f>MID(F719,3,FIND("0",F719,1)-1)</f>
        <v>0</v>
      </c>
      <c r="K719" s="8" t="str">
        <f>MID(F719,4,FIND("0",F719,1)-1)</f>
        <v>1</v>
      </c>
      <c r="L719" s="8" t="str">
        <f>MID(F719,5,FIND("0",F719,1)-1)</f>
        <v>0</v>
      </c>
      <c r="M719" s="8" t="str">
        <f>MID(F719,6,FIND("0",F719,1)-1)</f>
        <v>1</v>
      </c>
      <c r="N719" s="8" t="str">
        <f>MID(F719,7,FIND("0",F719,1)-1)</f>
        <v>0</v>
      </c>
      <c r="O719" s="8" t="str">
        <f>MID(F719,8,FIND("0",F719,1)-1)</f>
        <v>1</v>
      </c>
      <c r="P719" t="str">
        <f>IF(J719="1",IF(O719="0","Brenner AUS"),"Brenner EIN")</f>
        <v>Brenner EIN</v>
      </c>
      <c r="Q719" t="str">
        <f>IF(L719="1","Mischer AUF",IF(K719="1","Mischer ZU","Mischer STOP"))</f>
        <v>Mischer ZU</v>
      </c>
    </row>
    <row r="720" spans="1:17" hidden="1" x14ac:dyDescent="0.25">
      <c r="A720" t="s">
        <v>802</v>
      </c>
      <c r="B720" t="s">
        <v>4</v>
      </c>
      <c r="C720" t="s">
        <v>12</v>
      </c>
      <c r="D720" t="s">
        <v>6</v>
      </c>
      <c r="E720" s="8">
        <v>1</v>
      </c>
      <c r="F720" s="10" t="s">
        <v>45</v>
      </c>
      <c r="G720" s="8" t="s">
        <v>8</v>
      </c>
      <c r="M720" s="8"/>
    </row>
    <row r="721" spans="1:17" x14ac:dyDescent="0.25">
      <c r="A721" s="1" t="s">
        <v>801</v>
      </c>
      <c r="B721" s="1" t="s">
        <v>1</v>
      </c>
      <c r="C721" s="1" t="s">
        <v>43</v>
      </c>
      <c r="D721" s="42" t="s">
        <v>3295</v>
      </c>
      <c r="E721" s="8">
        <f>HEX2DEC(G721)</f>
        <v>133</v>
      </c>
      <c r="F721" s="10" t="str">
        <f>HEX2BIN(G721)</f>
        <v>10000101</v>
      </c>
      <c r="G721" s="8" t="str">
        <f>MID(C721,7,FIND(":",C721,1)-1)</f>
        <v>85</v>
      </c>
      <c r="H721" s="8" t="str">
        <f>MID(F721,1,FIND("0",F721,1)-1)</f>
        <v>1</v>
      </c>
      <c r="I721" s="8" t="str">
        <f>MID(F721,2,FIND("0",F721,1)-1)</f>
        <v>0</v>
      </c>
      <c r="J721" s="8" t="str">
        <f>MID(F721,3,FIND("0",F721,1)-1)</f>
        <v>0</v>
      </c>
      <c r="K721" s="8" t="str">
        <f>MID(F721,4,FIND("0",F721,1)-1)</f>
        <v>0</v>
      </c>
      <c r="L721" s="8" t="str">
        <f>MID(F721,5,FIND("0",F721,1)-1)</f>
        <v>0</v>
      </c>
      <c r="M721" s="8" t="str">
        <f>MID(F721,6,FIND("0",F721,1)-1)</f>
        <v>1</v>
      </c>
      <c r="N721" s="8" t="str">
        <f>MID(F721,7,FIND("0",F721,1)-1)</f>
        <v>0</v>
      </c>
      <c r="O721" s="8" t="str">
        <f>MID(F721,8,FIND("0",F721,1)-1)</f>
        <v>1</v>
      </c>
      <c r="P721" t="str">
        <f>IF(J721="1",IF(O721="0","Brenner AUS"),"Brenner EIN")</f>
        <v>Brenner EIN</v>
      </c>
      <c r="Q721" t="str">
        <f>IF(L721="1","Mischer AUF",IF(K721="1","Mischer ZU","Mischer STOP"))</f>
        <v>Mischer STOP</v>
      </c>
    </row>
    <row r="722" spans="1:17" hidden="1" x14ac:dyDescent="0.25">
      <c r="A722" t="s">
        <v>804</v>
      </c>
      <c r="B722" t="s">
        <v>4</v>
      </c>
      <c r="C722" t="s">
        <v>5</v>
      </c>
      <c r="D722" t="s">
        <v>6</v>
      </c>
      <c r="E722" s="8">
        <v>1</v>
      </c>
      <c r="F722" s="10" t="s">
        <v>359</v>
      </c>
      <c r="G722" s="8" t="s">
        <v>8</v>
      </c>
      <c r="M722" s="8"/>
    </row>
    <row r="723" spans="1:17" x14ac:dyDescent="0.25">
      <c r="A723" t="s">
        <v>803</v>
      </c>
      <c r="B723" t="s">
        <v>1</v>
      </c>
      <c r="C723" s="3" t="s">
        <v>357</v>
      </c>
      <c r="D723" t="s">
        <v>390</v>
      </c>
      <c r="E723" s="8">
        <f>HEX2DEC(G723)</f>
        <v>63</v>
      </c>
      <c r="F723" s="10" t="str">
        <f>HEX2BIN(G723)</f>
        <v>111111</v>
      </c>
      <c r="G723" s="8" t="str">
        <f>MID(C723,7,FIND(":",C723,1)-1)</f>
        <v>3F</v>
      </c>
      <c r="M723" s="8"/>
    </row>
    <row r="724" spans="1:17" hidden="1" x14ac:dyDescent="0.25">
      <c r="A724" t="s">
        <v>806</v>
      </c>
      <c r="B724" t="s">
        <v>4</v>
      </c>
      <c r="C724" t="s">
        <v>12</v>
      </c>
      <c r="D724" t="s">
        <v>6</v>
      </c>
      <c r="E724" s="8">
        <v>1</v>
      </c>
      <c r="F724" s="10" t="s">
        <v>17</v>
      </c>
      <c r="G724" s="8" t="s">
        <v>8</v>
      </c>
      <c r="M724" s="8"/>
    </row>
    <row r="725" spans="1:17" x14ac:dyDescent="0.25">
      <c r="A725" s="1" t="s">
        <v>805</v>
      </c>
      <c r="B725" s="1" t="s">
        <v>1</v>
      </c>
      <c r="C725" s="1" t="s">
        <v>15</v>
      </c>
      <c r="D725" s="42" t="s">
        <v>3295</v>
      </c>
      <c r="E725" s="8">
        <f>HEX2DEC(G725)</f>
        <v>164</v>
      </c>
      <c r="F725" s="10" t="str">
        <f>HEX2BIN(G725)</f>
        <v>10100100</v>
      </c>
      <c r="G725" s="8" t="str">
        <f>MID(C725,7,FIND(":",C725,1)-1)</f>
        <v>A4</v>
      </c>
      <c r="H725" s="8" t="str">
        <f>MID(F725,1,FIND("0",F725,1)-1)</f>
        <v>1</v>
      </c>
      <c r="I725" s="8" t="str">
        <f>MID(F725,2,FIND("0",F725,1)-1)</f>
        <v>0</v>
      </c>
      <c r="J725" s="8" t="str">
        <f>MID(F725,3,FIND("0",F725,1)-1)</f>
        <v>1</v>
      </c>
      <c r="K725" s="8" t="str">
        <f>MID(F725,4,FIND("0",F725,1)-1)</f>
        <v>0</v>
      </c>
      <c r="L725" s="8" t="str">
        <f>MID(F725,5,FIND("0",F725,1)-1)</f>
        <v>0</v>
      </c>
      <c r="M725" s="8" t="str">
        <f>MID(F725,6,FIND("0",F725,1)-1)</f>
        <v>1</v>
      </c>
      <c r="N725" s="8" t="str">
        <f>MID(F725,7,FIND("0",F725,1)-1)</f>
        <v>0</v>
      </c>
      <c r="O725" s="8" t="str">
        <f>MID(F725,8,FIND("0",F725,1)-1)</f>
        <v>0</v>
      </c>
      <c r="P725" t="str">
        <f>IF(J725="1",IF(O725="0","Brenner AUS"),"Brenner EIN")</f>
        <v>Brenner AUS</v>
      </c>
      <c r="Q725" t="str">
        <f>IF(L725="1","Mischer AUF",IF(K725="1","Mischer ZU","Mischer STOP"))</f>
        <v>Mischer STOP</v>
      </c>
    </row>
    <row r="726" spans="1:17" hidden="1" x14ac:dyDescent="0.25">
      <c r="A726" t="s">
        <v>808</v>
      </c>
      <c r="B726" t="s">
        <v>4</v>
      </c>
      <c r="C726" t="s">
        <v>12</v>
      </c>
      <c r="D726" t="s">
        <v>6</v>
      </c>
      <c r="E726" s="8">
        <v>1</v>
      </c>
      <c r="F726" s="10" t="s">
        <v>363</v>
      </c>
      <c r="G726" s="8" t="s">
        <v>8</v>
      </c>
      <c r="M726" s="8"/>
    </row>
    <row r="727" spans="1:17" x14ac:dyDescent="0.25">
      <c r="A727" s="1" t="s">
        <v>807</v>
      </c>
      <c r="B727" s="1" t="s">
        <v>1</v>
      </c>
      <c r="C727" s="1" t="s">
        <v>361</v>
      </c>
      <c r="D727" s="42" t="s">
        <v>3295</v>
      </c>
      <c r="E727" s="8">
        <f>HEX2DEC(G727)</f>
        <v>180</v>
      </c>
      <c r="F727" s="10" t="str">
        <f>HEX2BIN(G727)</f>
        <v>10110100</v>
      </c>
      <c r="G727" s="8" t="str">
        <f>MID(C727,7,FIND(":",C727,1)-1)</f>
        <v>B4</v>
      </c>
      <c r="H727" s="8" t="str">
        <f>MID(F727,1,FIND("0",F727,1)-1)</f>
        <v>1</v>
      </c>
      <c r="I727" s="8" t="str">
        <f>MID(F727,2,FIND("0",F727,1)-1)</f>
        <v>0</v>
      </c>
      <c r="J727" s="8" t="str">
        <f>MID(F727,3,FIND("0",F727,1)-1)</f>
        <v>1</v>
      </c>
      <c r="K727" s="8" t="str">
        <f>MID(F727,4,FIND("0",F727,1)-1)</f>
        <v>1</v>
      </c>
      <c r="L727" s="8" t="str">
        <f>MID(F727,5,FIND("0",F727,1)-1)</f>
        <v>0</v>
      </c>
      <c r="M727" s="8" t="str">
        <f>MID(F727,6,FIND("0",F727,1)-1)</f>
        <v>1</v>
      </c>
      <c r="N727" s="8" t="str">
        <f>MID(F727,7,FIND("0",F727,1)-1)</f>
        <v>0</v>
      </c>
      <c r="O727" s="8" t="str">
        <f>MID(F727,8,FIND("0",F727,1)-1)</f>
        <v>0</v>
      </c>
      <c r="P727" t="str">
        <f>IF(J727="1",IF(O727="0","Brenner AUS"),"Brenner EIN")</f>
        <v>Brenner AUS</v>
      </c>
      <c r="Q727" t="str">
        <f>IF(L727="1","Mischer AUF",IF(K727="1","Mischer ZU","Mischer STOP"))</f>
        <v>Mischer ZU</v>
      </c>
    </row>
    <row r="728" spans="1:17" hidden="1" x14ac:dyDescent="0.25">
      <c r="A728" t="s">
        <v>810</v>
      </c>
      <c r="B728" t="s">
        <v>4</v>
      </c>
      <c r="C728" t="s">
        <v>12</v>
      </c>
      <c r="D728" t="s">
        <v>6</v>
      </c>
      <c r="E728" s="8">
        <v>1</v>
      </c>
      <c r="F728" s="10" t="s">
        <v>17</v>
      </c>
      <c r="G728" s="8" t="s">
        <v>8</v>
      </c>
      <c r="M728" s="8"/>
    </row>
    <row r="729" spans="1:17" x14ac:dyDescent="0.25">
      <c r="A729" s="1" t="s">
        <v>809</v>
      </c>
      <c r="B729" s="1" t="s">
        <v>1</v>
      </c>
      <c r="C729" s="1" t="s">
        <v>15</v>
      </c>
      <c r="D729" s="42" t="s">
        <v>3295</v>
      </c>
      <c r="E729" s="8">
        <f>HEX2DEC(G729)</f>
        <v>164</v>
      </c>
      <c r="F729" s="10" t="str">
        <f>HEX2BIN(G729)</f>
        <v>10100100</v>
      </c>
      <c r="G729" s="8" t="str">
        <f>MID(C729,7,FIND(":",C729,1)-1)</f>
        <v>A4</v>
      </c>
      <c r="H729" s="8" t="str">
        <f>MID(F729,1,FIND("0",F729,1)-1)</f>
        <v>1</v>
      </c>
      <c r="I729" s="8" t="str">
        <f>MID(F729,2,FIND("0",F729,1)-1)</f>
        <v>0</v>
      </c>
      <c r="J729" s="8" t="str">
        <f>MID(F729,3,FIND("0",F729,1)-1)</f>
        <v>1</v>
      </c>
      <c r="K729" s="8" t="str">
        <f>MID(F729,4,FIND("0",F729,1)-1)</f>
        <v>0</v>
      </c>
      <c r="L729" s="8" t="str">
        <f>MID(F729,5,FIND("0",F729,1)-1)</f>
        <v>0</v>
      </c>
      <c r="M729" s="8" t="str">
        <f>MID(F729,6,FIND("0",F729,1)-1)</f>
        <v>1</v>
      </c>
      <c r="N729" s="8" t="str">
        <f>MID(F729,7,FIND("0",F729,1)-1)</f>
        <v>0</v>
      </c>
      <c r="O729" s="8" t="str">
        <f>MID(F729,8,FIND("0",F729,1)-1)</f>
        <v>0</v>
      </c>
      <c r="P729" t="str">
        <f>IF(J729="1",IF(O729="0","Brenner AUS"),"Brenner EIN")</f>
        <v>Brenner AUS</v>
      </c>
      <c r="Q729" t="str">
        <f>IF(L729="1","Mischer AUF",IF(K729="1","Mischer ZU","Mischer STOP"))</f>
        <v>Mischer STOP</v>
      </c>
    </row>
    <row r="730" spans="1:17" hidden="1" x14ac:dyDescent="0.25">
      <c r="A730" t="s">
        <v>812</v>
      </c>
      <c r="B730" t="s">
        <v>4</v>
      </c>
      <c r="C730" t="s">
        <v>5</v>
      </c>
      <c r="D730" t="s">
        <v>6</v>
      </c>
      <c r="E730" s="8">
        <v>1</v>
      </c>
      <c r="F730" s="10" t="s">
        <v>813</v>
      </c>
      <c r="G730" s="8" t="s">
        <v>8</v>
      </c>
      <c r="M730" s="8"/>
    </row>
    <row r="731" spans="1:17" x14ac:dyDescent="0.25">
      <c r="A731" t="s">
        <v>811</v>
      </c>
      <c r="B731" t="s">
        <v>1</v>
      </c>
      <c r="C731" s="3" t="s">
        <v>367</v>
      </c>
      <c r="D731" t="s">
        <v>390</v>
      </c>
      <c r="E731" s="8">
        <f>HEX2DEC(G731)</f>
        <v>64</v>
      </c>
      <c r="F731" s="10" t="str">
        <f>HEX2BIN(G731)</f>
        <v>1000000</v>
      </c>
      <c r="G731" s="8" t="str">
        <f>MID(C731,7,FIND(":",C731,1)-1)</f>
        <v>40</v>
      </c>
      <c r="M731" s="8"/>
    </row>
    <row r="732" spans="1:17" hidden="1" x14ac:dyDescent="0.25">
      <c r="A732" t="s">
        <v>815</v>
      </c>
      <c r="B732" t="s">
        <v>4</v>
      </c>
      <c r="C732" t="s">
        <v>12</v>
      </c>
      <c r="D732" t="s">
        <v>6</v>
      </c>
      <c r="E732" s="8">
        <v>1</v>
      </c>
      <c r="F732" s="10" t="s">
        <v>363</v>
      </c>
      <c r="G732" s="8" t="s">
        <v>8</v>
      </c>
      <c r="M732" s="8"/>
    </row>
    <row r="733" spans="1:17" x14ac:dyDescent="0.25">
      <c r="A733" s="1" t="s">
        <v>814</v>
      </c>
      <c r="B733" s="1" t="s">
        <v>1</v>
      </c>
      <c r="C733" s="1" t="s">
        <v>361</v>
      </c>
      <c r="D733" s="42" t="s">
        <v>3295</v>
      </c>
      <c r="E733" s="8">
        <f>HEX2DEC(G733)</f>
        <v>180</v>
      </c>
      <c r="F733" s="10" t="str">
        <f>HEX2BIN(G733)</f>
        <v>10110100</v>
      </c>
      <c r="G733" s="8" t="str">
        <f>MID(C733,7,FIND(":",C733,1)-1)</f>
        <v>B4</v>
      </c>
      <c r="H733" s="8" t="str">
        <f>MID(F733,1,FIND("0",F733,1)-1)</f>
        <v>1</v>
      </c>
      <c r="I733" s="8" t="str">
        <f>MID(F733,2,FIND("0",F733,1)-1)</f>
        <v>0</v>
      </c>
      <c r="J733" s="8" t="str">
        <f>MID(F733,3,FIND("0",F733,1)-1)</f>
        <v>1</v>
      </c>
      <c r="K733" s="8" t="str">
        <f>MID(F733,4,FIND("0",F733,1)-1)</f>
        <v>1</v>
      </c>
      <c r="L733" s="8" t="str">
        <f>MID(F733,5,FIND("0",F733,1)-1)</f>
        <v>0</v>
      </c>
      <c r="M733" s="8" t="str">
        <f>MID(F733,6,FIND("0",F733,1)-1)</f>
        <v>1</v>
      </c>
      <c r="N733" s="8" t="str">
        <f>MID(F733,7,FIND("0",F733,1)-1)</f>
        <v>0</v>
      </c>
      <c r="O733" s="8" t="str">
        <f>MID(F733,8,FIND("0",F733,1)-1)</f>
        <v>0</v>
      </c>
      <c r="P733" t="str">
        <f>IF(J733="1",IF(O733="0","Brenner AUS"),"Brenner EIN")</f>
        <v>Brenner AUS</v>
      </c>
      <c r="Q733" t="str">
        <f>IF(L733="1","Mischer AUF",IF(K733="1","Mischer ZU","Mischer STOP"))</f>
        <v>Mischer ZU</v>
      </c>
    </row>
    <row r="734" spans="1:17" hidden="1" x14ac:dyDescent="0.25">
      <c r="A734" t="s">
        <v>817</v>
      </c>
      <c r="B734" t="s">
        <v>4</v>
      </c>
      <c r="C734" t="s">
        <v>12</v>
      </c>
      <c r="D734" t="s">
        <v>6</v>
      </c>
      <c r="E734" s="8">
        <v>1</v>
      </c>
      <c r="F734" s="10" t="s">
        <v>17</v>
      </c>
      <c r="G734" s="8" t="s">
        <v>8</v>
      </c>
      <c r="M734" s="8"/>
    </row>
    <row r="735" spans="1:17" x14ac:dyDescent="0.25">
      <c r="A735" s="1" t="s">
        <v>816</v>
      </c>
      <c r="B735" s="1" t="s">
        <v>1</v>
      </c>
      <c r="C735" s="1" t="s">
        <v>15</v>
      </c>
      <c r="D735" s="42" t="s">
        <v>3295</v>
      </c>
      <c r="E735" s="8">
        <f>HEX2DEC(G735)</f>
        <v>164</v>
      </c>
      <c r="F735" s="10" t="str">
        <f>HEX2BIN(G735)</f>
        <v>10100100</v>
      </c>
      <c r="G735" s="8" t="str">
        <f>MID(C735,7,FIND(":",C735,1)-1)</f>
        <v>A4</v>
      </c>
      <c r="H735" s="8" t="str">
        <f>MID(F735,1,FIND("0",F735,1)-1)</f>
        <v>1</v>
      </c>
      <c r="I735" s="8" t="str">
        <f>MID(F735,2,FIND("0",F735,1)-1)</f>
        <v>0</v>
      </c>
      <c r="J735" s="8" t="str">
        <f>MID(F735,3,FIND("0",F735,1)-1)</f>
        <v>1</v>
      </c>
      <c r="K735" s="8" t="str">
        <f>MID(F735,4,FIND("0",F735,1)-1)</f>
        <v>0</v>
      </c>
      <c r="L735" s="8" t="str">
        <f>MID(F735,5,FIND("0",F735,1)-1)</f>
        <v>0</v>
      </c>
      <c r="M735" s="8" t="str">
        <f>MID(F735,6,FIND("0",F735,1)-1)</f>
        <v>1</v>
      </c>
      <c r="N735" s="8" t="str">
        <f>MID(F735,7,FIND("0",F735,1)-1)</f>
        <v>0</v>
      </c>
      <c r="O735" s="8" t="str">
        <f>MID(F735,8,FIND("0",F735,1)-1)</f>
        <v>0</v>
      </c>
      <c r="P735" t="str">
        <f>IF(J735="1",IF(O735="0","Brenner AUS"),"Brenner EIN")</f>
        <v>Brenner AUS</v>
      </c>
      <c r="Q735" t="str">
        <f>IF(L735="1","Mischer AUF",IF(K735="1","Mischer ZU","Mischer STOP"))</f>
        <v>Mischer STOP</v>
      </c>
    </row>
    <row r="736" spans="1:17" hidden="1" x14ac:dyDescent="0.25">
      <c r="A736" t="s">
        <v>819</v>
      </c>
      <c r="B736" t="s">
        <v>4</v>
      </c>
      <c r="C736" t="s">
        <v>12</v>
      </c>
      <c r="D736" t="s">
        <v>6</v>
      </c>
      <c r="E736" s="8">
        <v>1</v>
      </c>
      <c r="F736" s="10" t="s">
        <v>363</v>
      </c>
      <c r="G736" s="8" t="s">
        <v>8</v>
      </c>
      <c r="M736" s="8"/>
    </row>
    <row r="737" spans="1:17" x14ac:dyDescent="0.25">
      <c r="A737" s="1" t="s">
        <v>818</v>
      </c>
      <c r="B737" s="1" t="s">
        <v>1</v>
      </c>
      <c r="C737" s="1" t="s">
        <v>361</v>
      </c>
      <c r="D737" s="42" t="s">
        <v>3295</v>
      </c>
      <c r="E737" s="8">
        <f>HEX2DEC(G737)</f>
        <v>180</v>
      </c>
      <c r="F737" s="10" t="str">
        <f>HEX2BIN(G737)</f>
        <v>10110100</v>
      </c>
      <c r="G737" s="8" t="str">
        <f>MID(C737,7,FIND(":",C737,1)-1)</f>
        <v>B4</v>
      </c>
      <c r="H737" s="8" t="str">
        <f>MID(F737,1,FIND("0",F737,1)-1)</f>
        <v>1</v>
      </c>
      <c r="I737" s="8" t="str">
        <f>MID(F737,2,FIND("0",F737,1)-1)</f>
        <v>0</v>
      </c>
      <c r="J737" s="8" t="str">
        <f>MID(F737,3,FIND("0",F737,1)-1)</f>
        <v>1</v>
      </c>
      <c r="K737" s="8" t="str">
        <f>MID(F737,4,FIND("0",F737,1)-1)</f>
        <v>1</v>
      </c>
      <c r="L737" s="8" t="str">
        <f>MID(F737,5,FIND("0",F737,1)-1)</f>
        <v>0</v>
      </c>
      <c r="M737" s="8" t="str">
        <f>MID(F737,6,FIND("0",F737,1)-1)</f>
        <v>1</v>
      </c>
      <c r="N737" s="8" t="str">
        <f>MID(F737,7,FIND("0",F737,1)-1)</f>
        <v>0</v>
      </c>
      <c r="O737" s="8" t="str">
        <f>MID(F737,8,FIND("0",F737,1)-1)</f>
        <v>0</v>
      </c>
      <c r="P737" t="str">
        <f t="shared" ref="P737:P738" si="26">IF(J737="1",IF(O737="0","Brenner AUS"),"Brenner EIN")</f>
        <v>Brenner AUS</v>
      </c>
      <c r="Q737" t="str">
        <f t="shared" ref="Q737:Q738" si="27">IF(L737="1","Mischer AUF",IF(K737="1","Mischer ZU","Mischer STOP"))</f>
        <v>Mischer ZU</v>
      </c>
    </row>
    <row r="738" spans="1:17" x14ac:dyDescent="0.25">
      <c r="A738" s="1" t="s">
        <v>820</v>
      </c>
      <c r="B738" s="1" t="s">
        <v>1</v>
      </c>
      <c r="C738" s="1" t="s">
        <v>15</v>
      </c>
      <c r="D738" s="42" t="s">
        <v>3295</v>
      </c>
      <c r="E738" s="8">
        <f>HEX2DEC(G738)</f>
        <v>164</v>
      </c>
      <c r="F738" s="10" t="str">
        <f>HEX2BIN(G738)</f>
        <v>10100100</v>
      </c>
      <c r="G738" s="8" t="str">
        <f>MID(C738,7,FIND(":",C738,1)-1)</f>
        <v>A4</v>
      </c>
      <c r="H738" s="8" t="str">
        <f>MID(F738,1,FIND("0",F738,1)-1)</f>
        <v>1</v>
      </c>
      <c r="I738" s="8" t="str">
        <f>MID(F738,2,FIND("0",F738,1)-1)</f>
        <v>0</v>
      </c>
      <c r="J738" s="8" t="str">
        <f>MID(F738,3,FIND("0",F738,1)-1)</f>
        <v>1</v>
      </c>
      <c r="K738" s="8" t="str">
        <f>MID(F738,4,FIND("0",F738,1)-1)</f>
        <v>0</v>
      </c>
      <c r="L738" s="8" t="str">
        <f>MID(F738,5,FIND("0",F738,1)-1)</f>
        <v>0</v>
      </c>
      <c r="M738" s="8" t="str">
        <f>MID(F738,6,FIND("0",F738,1)-1)</f>
        <v>1</v>
      </c>
      <c r="N738" s="8" t="str">
        <f>MID(F738,7,FIND("0",F738,1)-1)</f>
        <v>0</v>
      </c>
      <c r="O738" s="8" t="str">
        <f>MID(F738,8,FIND("0",F738,1)-1)</f>
        <v>0</v>
      </c>
      <c r="P738" t="str">
        <f t="shared" si="26"/>
        <v>Brenner AUS</v>
      </c>
      <c r="Q738" t="str">
        <f t="shared" si="27"/>
        <v>Mischer STOP</v>
      </c>
    </row>
    <row r="739" spans="1:17" hidden="1" x14ac:dyDescent="0.25">
      <c r="A739" t="s">
        <v>822</v>
      </c>
      <c r="B739" t="s">
        <v>4</v>
      </c>
      <c r="C739" t="s">
        <v>12</v>
      </c>
      <c r="D739" t="s">
        <v>6</v>
      </c>
      <c r="E739" s="8">
        <v>1</v>
      </c>
      <c r="F739" s="10" t="s">
        <v>363</v>
      </c>
      <c r="G739" s="8" t="s">
        <v>8</v>
      </c>
      <c r="M739" s="8"/>
    </row>
    <row r="740" spans="1:17" x14ac:dyDescent="0.25">
      <c r="A740" s="1" t="s">
        <v>821</v>
      </c>
      <c r="B740" s="1" t="s">
        <v>1</v>
      </c>
      <c r="C740" s="1" t="s">
        <v>361</v>
      </c>
      <c r="D740" s="42" t="s">
        <v>3295</v>
      </c>
      <c r="E740" s="8">
        <f>HEX2DEC(G740)</f>
        <v>180</v>
      </c>
      <c r="F740" s="10" t="str">
        <f>HEX2BIN(G740)</f>
        <v>10110100</v>
      </c>
      <c r="G740" s="8" t="str">
        <f>MID(C740,7,FIND(":",C740,1)-1)</f>
        <v>B4</v>
      </c>
      <c r="H740" s="8" t="str">
        <f>MID(F740,1,FIND("0",F740,1)-1)</f>
        <v>1</v>
      </c>
      <c r="I740" s="8" t="str">
        <f>MID(F740,2,FIND("0",F740,1)-1)</f>
        <v>0</v>
      </c>
      <c r="J740" s="8" t="str">
        <f>MID(F740,3,FIND("0",F740,1)-1)</f>
        <v>1</v>
      </c>
      <c r="K740" s="8" t="str">
        <f>MID(F740,4,FIND("0",F740,1)-1)</f>
        <v>1</v>
      </c>
      <c r="L740" s="8" t="str">
        <f>MID(F740,5,FIND("0",F740,1)-1)</f>
        <v>0</v>
      </c>
      <c r="M740" s="8" t="str">
        <f>MID(F740,6,FIND("0",F740,1)-1)</f>
        <v>1</v>
      </c>
      <c r="N740" s="8" t="str">
        <f>MID(F740,7,FIND("0",F740,1)-1)</f>
        <v>0</v>
      </c>
      <c r="O740" s="8" t="str">
        <f>MID(F740,8,FIND("0",F740,1)-1)</f>
        <v>0</v>
      </c>
      <c r="P740" t="str">
        <f>IF(J740="1",IF(O740="0","Brenner AUS"),"Brenner EIN")</f>
        <v>Brenner AUS</v>
      </c>
      <c r="Q740" t="str">
        <f>IF(L740="1","Mischer AUF",IF(K740="1","Mischer ZU","Mischer STOP"))</f>
        <v>Mischer ZU</v>
      </c>
    </row>
    <row r="741" spans="1:17" hidden="1" x14ac:dyDescent="0.25">
      <c r="A741" t="s">
        <v>824</v>
      </c>
      <c r="B741" t="s">
        <v>4</v>
      </c>
      <c r="C741" t="s">
        <v>12</v>
      </c>
      <c r="D741" t="s">
        <v>6</v>
      </c>
      <c r="E741" s="8">
        <v>1</v>
      </c>
      <c r="F741" s="10" t="s">
        <v>17</v>
      </c>
      <c r="G741" s="8" t="s">
        <v>8</v>
      </c>
      <c r="M741" s="8"/>
    </row>
    <row r="742" spans="1:17" x14ac:dyDescent="0.25">
      <c r="A742" s="1" t="s">
        <v>823</v>
      </c>
      <c r="B742" s="1" t="s">
        <v>1</v>
      </c>
      <c r="C742" s="1" t="s">
        <v>15</v>
      </c>
      <c r="D742" s="42" t="s">
        <v>3295</v>
      </c>
      <c r="E742" s="8">
        <f>HEX2DEC(G742)</f>
        <v>164</v>
      </c>
      <c r="F742" s="10" t="str">
        <f>HEX2BIN(G742)</f>
        <v>10100100</v>
      </c>
      <c r="G742" s="8" t="str">
        <f>MID(C742,7,FIND(":",C742,1)-1)</f>
        <v>A4</v>
      </c>
      <c r="H742" s="8" t="str">
        <f>MID(F742,1,FIND("0",F742,1)-1)</f>
        <v>1</v>
      </c>
      <c r="I742" s="8" t="str">
        <f>MID(F742,2,FIND("0",F742,1)-1)</f>
        <v>0</v>
      </c>
      <c r="J742" s="8" t="str">
        <f>MID(F742,3,FIND("0",F742,1)-1)</f>
        <v>1</v>
      </c>
      <c r="K742" s="8" t="str">
        <f>MID(F742,4,FIND("0",F742,1)-1)</f>
        <v>0</v>
      </c>
      <c r="L742" s="8" t="str">
        <f>MID(F742,5,FIND("0",F742,1)-1)</f>
        <v>0</v>
      </c>
      <c r="M742" s="8" t="str">
        <f>MID(F742,6,FIND("0",F742,1)-1)</f>
        <v>1</v>
      </c>
      <c r="N742" s="8" t="str">
        <f>MID(F742,7,FIND("0",F742,1)-1)</f>
        <v>0</v>
      </c>
      <c r="O742" s="8" t="str">
        <f>MID(F742,8,FIND("0",F742,1)-1)</f>
        <v>0</v>
      </c>
      <c r="P742" t="str">
        <f>IF(J742="1",IF(O742="0","Brenner AUS"),"Brenner EIN")</f>
        <v>Brenner AUS</v>
      </c>
      <c r="Q742" t="str">
        <f>IF(L742="1","Mischer AUF",IF(K742="1","Mischer ZU","Mischer STOP"))</f>
        <v>Mischer STOP</v>
      </c>
    </row>
    <row r="743" spans="1:17" hidden="1" x14ac:dyDescent="0.25">
      <c r="A743" t="s">
        <v>826</v>
      </c>
      <c r="B743" t="s">
        <v>4</v>
      </c>
      <c r="C743" t="s">
        <v>5</v>
      </c>
      <c r="D743" t="s">
        <v>6</v>
      </c>
      <c r="E743" s="8">
        <v>1</v>
      </c>
      <c r="F743" s="10" t="s">
        <v>385</v>
      </c>
      <c r="G743" s="8" t="s">
        <v>8</v>
      </c>
      <c r="M743" s="8"/>
    </row>
    <row r="744" spans="1:17" x14ac:dyDescent="0.25">
      <c r="A744" t="s">
        <v>825</v>
      </c>
      <c r="B744" t="s">
        <v>1</v>
      </c>
      <c r="C744" s="3" t="s">
        <v>383</v>
      </c>
      <c r="D744" t="s">
        <v>390</v>
      </c>
      <c r="E744" s="8">
        <f>HEX2DEC(G744)</f>
        <v>66</v>
      </c>
      <c r="F744" s="10" t="str">
        <f>HEX2BIN(G744)</f>
        <v>1000010</v>
      </c>
      <c r="G744" s="8" t="str">
        <f>MID(C744,7,FIND(":",C744,1)-1)</f>
        <v>42</v>
      </c>
      <c r="M744" s="8"/>
    </row>
    <row r="745" spans="1:17" hidden="1" x14ac:dyDescent="0.25">
      <c r="A745" t="s">
        <v>828</v>
      </c>
      <c r="B745" t="s">
        <v>4</v>
      </c>
      <c r="C745" t="s">
        <v>12</v>
      </c>
      <c r="D745" t="s">
        <v>6</v>
      </c>
      <c r="E745" s="8">
        <v>1</v>
      </c>
      <c r="F745" s="10" t="s">
        <v>363</v>
      </c>
      <c r="G745" s="8" t="s">
        <v>8</v>
      </c>
      <c r="M745" s="8"/>
    </row>
    <row r="746" spans="1:17" x14ac:dyDescent="0.25">
      <c r="A746" s="1" t="s">
        <v>827</v>
      </c>
      <c r="B746" s="1" t="s">
        <v>1</v>
      </c>
      <c r="C746" s="1" t="s">
        <v>361</v>
      </c>
      <c r="D746" s="42" t="s">
        <v>3295</v>
      </c>
      <c r="E746" s="8">
        <f>HEX2DEC(G746)</f>
        <v>180</v>
      </c>
      <c r="F746" s="10" t="str">
        <f>HEX2BIN(G746)</f>
        <v>10110100</v>
      </c>
      <c r="G746" s="8" t="str">
        <f>MID(C746,7,FIND(":",C746,1)-1)</f>
        <v>B4</v>
      </c>
      <c r="H746" s="8" t="str">
        <f>MID(F746,1,FIND("0",F746,1)-1)</f>
        <v>1</v>
      </c>
      <c r="I746" s="8" t="str">
        <f>MID(F746,2,FIND("0",F746,1)-1)</f>
        <v>0</v>
      </c>
      <c r="J746" s="8" t="str">
        <f>MID(F746,3,FIND("0",F746,1)-1)</f>
        <v>1</v>
      </c>
      <c r="K746" s="8" t="str">
        <f>MID(F746,4,FIND("0",F746,1)-1)</f>
        <v>1</v>
      </c>
      <c r="L746" s="8" t="str">
        <f>MID(F746,5,FIND("0",F746,1)-1)</f>
        <v>0</v>
      </c>
      <c r="M746" s="8" t="str">
        <f>MID(F746,6,FIND("0",F746,1)-1)</f>
        <v>1</v>
      </c>
      <c r="N746" s="8" t="str">
        <f>MID(F746,7,FIND("0",F746,1)-1)</f>
        <v>0</v>
      </c>
      <c r="O746" s="8" t="str">
        <f>MID(F746,8,FIND("0",F746,1)-1)</f>
        <v>0</v>
      </c>
      <c r="P746" t="str">
        <f>IF(J746="1",IF(O746="0","Brenner AUS"),"Brenner EIN")</f>
        <v>Brenner AUS</v>
      </c>
      <c r="Q746" t="str">
        <f>IF(L746="1","Mischer AUF",IF(K746="1","Mischer ZU","Mischer STOP"))</f>
        <v>Mischer ZU</v>
      </c>
    </row>
    <row r="747" spans="1:17" hidden="1" x14ac:dyDescent="0.25">
      <c r="A747" t="s">
        <v>830</v>
      </c>
      <c r="B747" t="s">
        <v>4</v>
      </c>
      <c r="C747" t="s">
        <v>12</v>
      </c>
      <c r="D747" t="s">
        <v>6</v>
      </c>
      <c r="E747" s="8">
        <v>1</v>
      </c>
      <c r="F747" s="10" t="s">
        <v>17</v>
      </c>
      <c r="G747" s="8" t="s">
        <v>8</v>
      </c>
      <c r="M747" s="8"/>
    </row>
    <row r="748" spans="1:17" x14ac:dyDescent="0.25">
      <c r="A748" s="1" t="s">
        <v>829</v>
      </c>
      <c r="B748" s="1" t="s">
        <v>1</v>
      </c>
      <c r="C748" s="1" t="s">
        <v>15</v>
      </c>
      <c r="D748" s="42" t="s">
        <v>3295</v>
      </c>
      <c r="E748" s="8">
        <f>HEX2DEC(G748)</f>
        <v>164</v>
      </c>
      <c r="F748" s="10" t="str">
        <f>HEX2BIN(G748)</f>
        <v>10100100</v>
      </c>
      <c r="G748" s="8" t="str">
        <f>MID(C748,7,FIND(":",C748,1)-1)</f>
        <v>A4</v>
      </c>
      <c r="H748" s="8" t="str">
        <f>MID(F748,1,FIND("0",F748,1)-1)</f>
        <v>1</v>
      </c>
      <c r="I748" s="8" t="str">
        <f>MID(F748,2,FIND("0",F748,1)-1)</f>
        <v>0</v>
      </c>
      <c r="J748" s="8" t="str">
        <f>MID(F748,3,FIND("0",F748,1)-1)</f>
        <v>1</v>
      </c>
      <c r="K748" s="8" t="str">
        <f>MID(F748,4,FIND("0",F748,1)-1)</f>
        <v>0</v>
      </c>
      <c r="L748" s="8" t="str">
        <f>MID(F748,5,FIND("0",F748,1)-1)</f>
        <v>0</v>
      </c>
      <c r="M748" s="8" t="str">
        <f>MID(F748,6,FIND("0",F748,1)-1)</f>
        <v>1</v>
      </c>
      <c r="N748" s="8" t="str">
        <f>MID(F748,7,FIND("0",F748,1)-1)</f>
        <v>0</v>
      </c>
      <c r="O748" s="8" t="str">
        <f>MID(F748,8,FIND("0",F748,1)-1)</f>
        <v>0</v>
      </c>
      <c r="P748" t="str">
        <f>IF(J748="1",IF(O748="0","Brenner AUS"),"Brenner EIN")</f>
        <v>Brenner AUS</v>
      </c>
      <c r="Q748" t="str">
        <f>IF(L748="1","Mischer AUF",IF(K748="1","Mischer ZU","Mischer STOP"))</f>
        <v>Mischer STOP</v>
      </c>
    </row>
    <row r="749" spans="1:17" hidden="1" x14ac:dyDescent="0.25">
      <c r="A749" t="s">
        <v>832</v>
      </c>
      <c r="B749" t="s">
        <v>4</v>
      </c>
      <c r="C749" t="s">
        <v>12</v>
      </c>
      <c r="D749" t="s">
        <v>6</v>
      </c>
      <c r="E749" s="8">
        <v>1</v>
      </c>
      <c r="F749" s="10" t="s">
        <v>363</v>
      </c>
      <c r="G749" s="8" t="s">
        <v>8</v>
      </c>
      <c r="M749" s="8"/>
    </row>
    <row r="750" spans="1:17" x14ac:dyDescent="0.25">
      <c r="A750" s="1" t="s">
        <v>831</v>
      </c>
      <c r="B750" s="1" t="s">
        <v>1</v>
      </c>
      <c r="C750" s="1" t="s">
        <v>361</v>
      </c>
      <c r="D750" s="42" t="s">
        <v>3295</v>
      </c>
      <c r="E750" s="8">
        <f>HEX2DEC(G750)</f>
        <v>180</v>
      </c>
      <c r="F750" s="10" t="str">
        <f>HEX2BIN(G750)</f>
        <v>10110100</v>
      </c>
      <c r="G750" s="8" t="str">
        <f>MID(C750,7,FIND(":",C750,1)-1)</f>
        <v>B4</v>
      </c>
      <c r="H750" s="8" t="str">
        <f>MID(F750,1,FIND("0",F750,1)-1)</f>
        <v>1</v>
      </c>
      <c r="I750" s="8" t="str">
        <f>MID(F750,2,FIND("0",F750,1)-1)</f>
        <v>0</v>
      </c>
      <c r="J750" s="8" t="str">
        <f>MID(F750,3,FIND("0",F750,1)-1)</f>
        <v>1</v>
      </c>
      <c r="K750" s="8" t="str">
        <f>MID(F750,4,FIND("0",F750,1)-1)</f>
        <v>1</v>
      </c>
      <c r="L750" s="8" t="str">
        <f>MID(F750,5,FIND("0",F750,1)-1)</f>
        <v>0</v>
      </c>
      <c r="M750" s="8" t="str">
        <f>MID(F750,6,FIND("0",F750,1)-1)</f>
        <v>1</v>
      </c>
      <c r="N750" s="8" t="str">
        <f>MID(F750,7,FIND("0",F750,1)-1)</f>
        <v>0</v>
      </c>
      <c r="O750" s="8" t="str">
        <f>MID(F750,8,FIND("0",F750,1)-1)</f>
        <v>0</v>
      </c>
      <c r="P750" t="str">
        <f>IF(J750="1",IF(O750="0","Brenner AUS"),"Brenner EIN")</f>
        <v>Brenner AUS</v>
      </c>
      <c r="Q750" t="str">
        <f>IF(L750="1","Mischer AUF",IF(K750="1","Mischer ZU","Mischer STOP"))</f>
        <v>Mischer ZU</v>
      </c>
    </row>
    <row r="751" spans="1:17" hidden="1" x14ac:dyDescent="0.25">
      <c r="A751" t="s">
        <v>834</v>
      </c>
      <c r="B751" t="s">
        <v>4</v>
      </c>
      <c r="C751" t="s">
        <v>12</v>
      </c>
      <c r="D751" t="s">
        <v>6</v>
      </c>
      <c r="E751" s="8">
        <v>1</v>
      </c>
      <c r="F751" s="10" t="s">
        <v>17</v>
      </c>
      <c r="G751" s="8" t="s">
        <v>8</v>
      </c>
      <c r="M751" s="8"/>
    </row>
    <row r="752" spans="1:17" x14ac:dyDescent="0.25">
      <c r="A752" s="1" t="s">
        <v>833</v>
      </c>
      <c r="B752" s="1" t="s">
        <v>1</v>
      </c>
      <c r="C752" s="1" t="s">
        <v>15</v>
      </c>
      <c r="D752" s="42" t="s">
        <v>3295</v>
      </c>
      <c r="E752" s="8">
        <f>HEX2DEC(G752)</f>
        <v>164</v>
      </c>
      <c r="F752" s="10" t="str">
        <f>HEX2BIN(G752)</f>
        <v>10100100</v>
      </c>
      <c r="G752" s="8" t="str">
        <f>MID(C752,7,FIND(":",C752,1)-1)</f>
        <v>A4</v>
      </c>
      <c r="H752" s="8" t="str">
        <f>MID(F752,1,FIND("0",F752,1)-1)</f>
        <v>1</v>
      </c>
      <c r="I752" s="8" t="str">
        <f>MID(F752,2,FIND("0",F752,1)-1)</f>
        <v>0</v>
      </c>
      <c r="J752" s="8" t="str">
        <f>MID(F752,3,FIND("0",F752,1)-1)</f>
        <v>1</v>
      </c>
      <c r="K752" s="8" t="str">
        <f>MID(F752,4,FIND("0",F752,1)-1)</f>
        <v>0</v>
      </c>
      <c r="L752" s="8" t="str">
        <f>MID(F752,5,FIND("0",F752,1)-1)</f>
        <v>0</v>
      </c>
      <c r="M752" s="8" t="str">
        <f>MID(F752,6,FIND("0",F752,1)-1)</f>
        <v>1</v>
      </c>
      <c r="N752" s="8" t="str">
        <f>MID(F752,7,FIND("0",F752,1)-1)</f>
        <v>0</v>
      </c>
      <c r="O752" s="8" t="str">
        <f>MID(F752,8,FIND("0",F752,1)-1)</f>
        <v>0</v>
      </c>
      <c r="P752" t="str">
        <f>IF(J752="1",IF(O752="0","Brenner AUS"),"Brenner EIN")</f>
        <v>Brenner AUS</v>
      </c>
      <c r="Q752" t="str">
        <f>IF(L752="1","Mischer AUF",IF(K752="1","Mischer ZU","Mischer STOP"))</f>
        <v>Mischer STOP</v>
      </c>
    </row>
    <row r="753" spans="1:17" hidden="1" x14ac:dyDescent="0.25">
      <c r="A753" t="s">
        <v>836</v>
      </c>
      <c r="B753" t="s">
        <v>4</v>
      </c>
      <c r="C753" t="s">
        <v>5</v>
      </c>
      <c r="D753" t="s">
        <v>6</v>
      </c>
      <c r="E753" s="8">
        <v>1</v>
      </c>
      <c r="F753" s="10" t="s">
        <v>584</v>
      </c>
      <c r="G753" s="8" t="s">
        <v>8</v>
      </c>
      <c r="M753" s="8"/>
    </row>
    <row r="754" spans="1:17" x14ac:dyDescent="0.25">
      <c r="A754" t="s">
        <v>835</v>
      </c>
      <c r="B754" t="s">
        <v>1</v>
      </c>
      <c r="C754" s="3" t="s">
        <v>583</v>
      </c>
      <c r="D754" t="s">
        <v>390</v>
      </c>
      <c r="E754" s="8">
        <f>HEX2DEC(G754)</f>
        <v>67</v>
      </c>
      <c r="F754" s="10" t="str">
        <f>HEX2BIN(G754)</f>
        <v>1000011</v>
      </c>
      <c r="G754" s="8" t="str">
        <f>MID(C754,7,FIND(":",C754,1)-1)</f>
        <v>43</v>
      </c>
      <c r="M754" s="8"/>
    </row>
    <row r="755" spans="1:17" hidden="1" x14ac:dyDescent="0.25">
      <c r="A755" t="s">
        <v>838</v>
      </c>
      <c r="B755" t="s">
        <v>4</v>
      </c>
      <c r="C755" t="s">
        <v>12</v>
      </c>
      <c r="D755" t="s">
        <v>6</v>
      </c>
      <c r="E755" s="8">
        <v>1</v>
      </c>
      <c r="F755" s="10" t="s">
        <v>363</v>
      </c>
      <c r="G755" s="8" t="s">
        <v>8</v>
      </c>
      <c r="M755" s="8"/>
    </row>
    <row r="756" spans="1:17" x14ac:dyDescent="0.25">
      <c r="A756" s="1" t="s">
        <v>837</v>
      </c>
      <c r="B756" s="1" t="s">
        <v>1</v>
      </c>
      <c r="C756" s="1" t="s">
        <v>361</v>
      </c>
      <c r="D756" s="42" t="s">
        <v>3295</v>
      </c>
      <c r="E756" s="8">
        <f>HEX2DEC(G756)</f>
        <v>180</v>
      </c>
      <c r="F756" s="10" t="str">
        <f>HEX2BIN(G756)</f>
        <v>10110100</v>
      </c>
      <c r="G756" s="8" t="str">
        <f>MID(C756,7,FIND(":",C756,1)-1)</f>
        <v>B4</v>
      </c>
      <c r="H756" s="8" t="str">
        <f>MID(F756,1,FIND("0",F756,1)-1)</f>
        <v>1</v>
      </c>
      <c r="I756" s="8" t="str">
        <f>MID(F756,2,FIND("0",F756,1)-1)</f>
        <v>0</v>
      </c>
      <c r="J756" s="8" t="str">
        <f>MID(F756,3,FIND("0",F756,1)-1)</f>
        <v>1</v>
      </c>
      <c r="K756" s="8" t="str">
        <f>MID(F756,4,FIND("0",F756,1)-1)</f>
        <v>1</v>
      </c>
      <c r="L756" s="8" t="str">
        <f>MID(F756,5,FIND("0",F756,1)-1)</f>
        <v>0</v>
      </c>
      <c r="M756" s="8" t="str">
        <f>MID(F756,6,FIND("0",F756,1)-1)</f>
        <v>1</v>
      </c>
      <c r="N756" s="8" t="str">
        <f>MID(F756,7,FIND("0",F756,1)-1)</f>
        <v>0</v>
      </c>
      <c r="O756" s="8" t="str">
        <f>MID(F756,8,FIND("0",F756,1)-1)</f>
        <v>0</v>
      </c>
      <c r="P756" t="str">
        <f>IF(J756="1",IF(O756="0","Brenner AUS"),"Brenner EIN")</f>
        <v>Brenner AUS</v>
      </c>
      <c r="Q756" t="str">
        <f>IF(L756="1","Mischer AUF",IF(K756="1","Mischer ZU","Mischer STOP"))</f>
        <v>Mischer ZU</v>
      </c>
    </row>
    <row r="757" spans="1:17" hidden="1" x14ac:dyDescent="0.25">
      <c r="A757" t="s">
        <v>840</v>
      </c>
      <c r="B757" t="s">
        <v>4</v>
      </c>
      <c r="C757" t="s">
        <v>12</v>
      </c>
      <c r="D757" t="s">
        <v>6</v>
      </c>
      <c r="E757" s="8">
        <v>1</v>
      </c>
      <c r="F757" s="10" t="s">
        <v>17</v>
      </c>
      <c r="G757" s="8" t="s">
        <v>8</v>
      </c>
      <c r="M757" s="8"/>
    </row>
    <row r="758" spans="1:17" x14ac:dyDescent="0.25">
      <c r="A758" s="1" t="s">
        <v>839</v>
      </c>
      <c r="B758" s="1" t="s">
        <v>1</v>
      </c>
      <c r="C758" s="1" t="s">
        <v>15</v>
      </c>
      <c r="D758" s="42" t="s">
        <v>3295</v>
      </c>
      <c r="E758" s="8">
        <f>HEX2DEC(G758)</f>
        <v>164</v>
      </c>
      <c r="F758" s="10" t="str">
        <f>HEX2BIN(G758)</f>
        <v>10100100</v>
      </c>
      <c r="G758" s="8" t="str">
        <f>MID(C758,7,FIND(":",C758,1)-1)</f>
        <v>A4</v>
      </c>
      <c r="H758" s="8" t="str">
        <f>MID(F758,1,FIND("0",F758,1)-1)</f>
        <v>1</v>
      </c>
      <c r="I758" s="8" t="str">
        <f>MID(F758,2,FIND("0",F758,1)-1)</f>
        <v>0</v>
      </c>
      <c r="J758" s="8" t="str">
        <f>MID(F758,3,FIND("0",F758,1)-1)</f>
        <v>1</v>
      </c>
      <c r="K758" s="8" t="str">
        <f>MID(F758,4,FIND("0",F758,1)-1)</f>
        <v>0</v>
      </c>
      <c r="L758" s="8" t="str">
        <f>MID(F758,5,FIND("0",F758,1)-1)</f>
        <v>0</v>
      </c>
      <c r="M758" s="8" t="str">
        <f>MID(F758,6,FIND("0",F758,1)-1)</f>
        <v>1</v>
      </c>
      <c r="N758" s="8" t="str">
        <f>MID(F758,7,FIND("0",F758,1)-1)</f>
        <v>0</v>
      </c>
      <c r="O758" s="8" t="str">
        <f>MID(F758,8,FIND("0",F758,1)-1)</f>
        <v>0</v>
      </c>
      <c r="P758" t="str">
        <f>IF(J758="1",IF(O758="0","Brenner AUS"),"Brenner EIN")</f>
        <v>Brenner AUS</v>
      </c>
      <c r="Q758" t="str">
        <f>IF(L758="1","Mischer AUF",IF(K758="1","Mischer ZU","Mischer STOP"))</f>
        <v>Mischer STOP</v>
      </c>
    </row>
    <row r="759" spans="1:17" hidden="1" x14ac:dyDescent="0.25">
      <c r="A759" t="s">
        <v>842</v>
      </c>
      <c r="B759" t="s">
        <v>4</v>
      </c>
      <c r="C759" t="s">
        <v>12</v>
      </c>
      <c r="D759" t="s">
        <v>6</v>
      </c>
      <c r="E759" s="8">
        <v>1</v>
      </c>
      <c r="F759" s="10" t="s">
        <v>363</v>
      </c>
      <c r="G759" s="8" t="s">
        <v>8</v>
      </c>
      <c r="M759" s="8"/>
    </row>
    <row r="760" spans="1:17" x14ac:dyDescent="0.25">
      <c r="A760" s="1" t="s">
        <v>841</v>
      </c>
      <c r="B760" s="1" t="s">
        <v>1</v>
      </c>
      <c r="C760" s="1" t="s">
        <v>361</v>
      </c>
      <c r="D760" s="42" t="s">
        <v>3295</v>
      </c>
      <c r="E760" s="8">
        <f>HEX2DEC(G760)</f>
        <v>180</v>
      </c>
      <c r="F760" s="10" t="str">
        <f>HEX2BIN(G760)</f>
        <v>10110100</v>
      </c>
      <c r="G760" s="8" t="str">
        <f>MID(C760,7,FIND(":",C760,1)-1)</f>
        <v>B4</v>
      </c>
      <c r="H760" s="8" t="str">
        <f>MID(F760,1,FIND("0",F760,1)-1)</f>
        <v>1</v>
      </c>
      <c r="I760" s="8" t="str">
        <f>MID(F760,2,FIND("0",F760,1)-1)</f>
        <v>0</v>
      </c>
      <c r="J760" s="8" t="str">
        <f>MID(F760,3,FIND("0",F760,1)-1)</f>
        <v>1</v>
      </c>
      <c r="K760" s="8" t="str">
        <f>MID(F760,4,FIND("0",F760,1)-1)</f>
        <v>1</v>
      </c>
      <c r="L760" s="8" t="str">
        <f>MID(F760,5,FIND("0",F760,1)-1)</f>
        <v>0</v>
      </c>
      <c r="M760" s="8" t="str">
        <f>MID(F760,6,FIND("0",F760,1)-1)</f>
        <v>1</v>
      </c>
      <c r="N760" s="8" t="str">
        <f>MID(F760,7,FIND("0",F760,1)-1)</f>
        <v>0</v>
      </c>
      <c r="O760" s="8" t="str">
        <f>MID(F760,8,FIND("0",F760,1)-1)</f>
        <v>0</v>
      </c>
      <c r="P760" t="str">
        <f>IF(J760="1",IF(O760="0","Brenner AUS"),"Brenner EIN")</f>
        <v>Brenner AUS</v>
      </c>
      <c r="Q760" t="str">
        <f>IF(L760="1","Mischer AUF",IF(K760="1","Mischer ZU","Mischer STOP"))</f>
        <v>Mischer ZU</v>
      </c>
    </row>
    <row r="761" spans="1:17" hidden="1" x14ac:dyDescent="0.25">
      <c r="A761" t="s">
        <v>844</v>
      </c>
      <c r="B761" t="s">
        <v>4</v>
      </c>
      <c r="C761" t="s">
        <v>12</v>
      </c>
      <c r="D761" t="s">
        <v>6</v>
      </c>
      <c r="E761" s="8">
        <v>1</v>
      </c>
      <c r="F761" s="10" t="s">
        <v>17</v>
      </c>
      <c r="G761" s="8" t="s">
        <v>8</v>
      </c>
      <c r="M761" s="8"/>
    </row>
    <row r="762" spans="1:17" x14ac:dyDescent="0.25">
      <c r="A762" s="1" t="s">
        <v>843</v>
      </c>
      <c r="B762" s="1" t="s">
        <v>1</v>
      </c>
      <c r="C762" s="1" t="s">
        <v>15</v>
      </c>
      <c r="D762" s="42" t="s">
        <v>3295</v>
      </c>
      <c r="E762" s="8">
        <f>HEX2DEC(G762)</f>
        <v>164</v>
      </c>
      <c r="F762" s="10" t="str">
        <f>HEX2BIN(G762)</f>
        <v>10100100</v>
      </c>
      <c r="G762" s="8" t="str">
        <f>MID(C762,7,FIND(":",C762,1)-1)</f>
        <v>A4</v>
      </c>
      <c r="H762" s="8" t="str">
        <f>MID(F762,1,FIND("0",F762,1)-1)</f>
        <v>1</v>
      </c>
      <c r="I762" s="8" t="str">
        <f>MID(F762,2,FIND("0",F762,1)-1)</f>
        <v>0</v>
      </c>
      <c r="J762" s="8" t="str">
        <f>MID(F762,3,FIND("0",F762,1)-1)</f>
        <v>1</v>
      </c>
      <c r="K762" s="8" t="str">
        <f>MID(F762,4,FIND("0",F762,1)-1)</f>
        <v>0</v>
      </c>
      <c r="L762" s="8" t="str">
        <f>MID(F762,5,FIND("0",F762,1)-1)</f>
        <v>0</v>
      </c>
      <c r="M762" s="8" t="str">
        <f>MID(F762,6,FIND("0",F762,1)-1)</f>
        <v>1</v>
      </c>
      <c r="N762" s="8" t="str">
        <f>MID(F762,7,FIND("0",F762,1)-1)</f>
        <v>0</v>
      </c>
      <c r="O762" s="8" t="str">
        <f>MID(F762,8,FIND("0",F762,1)-1)</f>
        <v>0</v>
      </c>
      <c r="P762" t="str">
        <f>IF(J762="1",IF(O762="0","Brenner AUS"),"Brenner EIN")</f>
        <v>Brenner AUS</v>
      </c>
      <c r="Q762" t="str">
        <f>IF(L762="1","Mischer AUF",IF(K762="1","Mischer ZU","Mischer STOP"))</f>
        <v>Mischer STOP</v>
      </c>
    </row>
    <row r="763" spans="1:17" hidden="1" x14ac:dyDescent="0.25">
      <c r="A763" t="s">
        <v>846</v>
      </c>
      <c r="B763" t="s">
        <v>4</v>
      </c>
      <c r="C763" t="s">
        <v>12</v>
      </c>
      <c r="D763" t="s">
        <v>6</v>
      </c>
      <c r="E763" s="8">
        <v>1</v>
      </c>
      <c r="F763" s="10" t="s">
        <v>363</v>
      </c>
      <c r="G763" s="8" t="s">
        <v>8</v>
      </c>
      <c r="M763" s="8"/>
    </row>
    <row r="764" spans="1:17" x14ac:dyDescent="0.25">
      <c r="A764" s="1" t="s">
        <v>845</v>
      </c>
      <c r="B764" s="1" t="s">
        <v>1</v>
      </c>
      <c r="C764" s="1" t="s">
        <v>361</v>
      </c>
      <c r="D764" s="42" t="s">
        <v>3295</v>
      </c>
      <c r="E764" s="8">
        <f>HEX2DEC(G764)</f>
        <v>180</v>
      </c>
      <c r="F764" s="10" t="str">
        <f>HEX2BIN(G764)</f>
        <v>10110100</v>
      </c>
      <c r="G764" s="8" t="str">
        <f>MID(C764,7,FIND(":",C764,1)-1)</f>
        <v>B4</v>
      </c>
      <c r="H764" s="8" t="str">
        <f>MID(F764,1,FIND("0",F764,1)-1)</f>
        <v>1</v>
      </c>
      <c r="I764" s="8" t="str">
        <f>MID(F764,2,FIND("0",F764,1)-1)</f>
        <v>0</v>
      </c>
      <c r="J764" s="8" t="str">
        <f>MID(F764,3,FIND("0",F764,1)-1)</f>
        <v>1</v>
      </c>
      <c r="K764" s="8" t="str">
        <f>MID(F764,4,FIND("0",F764,1)-1)</f>
        <v>1</v>
      </c>
      <c r="L764" s="8" t="str">
        <f>MID(F764,5,FIND("0",F764,1)-1)</f>
        <v>0</v>
      </c>
      <c r="M764" s="8" t="str">
        <f>MID(F764,6,FIND("0",F764,1)-1)</f>
        <v>1</v>
      </c>
      <c r="N764" s="8" t="str">
        <f>MID(F764,7,FIND("0",F764,1)-1)</f>
        <v>0</v>
      </c>
      <c r="O764" s="8" t="str">
        <f>MID(F764,8,FIND("0",F764,1)-1)</f>
        <v>0</v>
      </c>
      <c r="P764" t="str">
        <f>IF(J764="1",IF(O764="0","Brenner AUS"),"Brenner EIN")</f>
        <v>Brenner AUS</v>
      </c>
      <c r="Q764" t="str">
        <f>IF(L764="1","Mischer AUF",IF(K764="1","Mischer ZU","Mischer STOP"))</f>
        <v>Mischer ZU</v>
      </c>
    </row>
    <row r="765" spans="1:17" hidden="1" x14ac:dyDescent="0.25">
      <c r="A765" t="s">
        <v>848</v>
      </c>
      <c r="B765" t="s">
        <v>4</v>
      </c>
      <c r="C765" t="s">
        <v>12</v>
      </c>
      <c r="D765" t="s">
        <v>6</v>
      </c>
      <c r="E765" s="8">
        <v>1</v>
      </c>
      <c r="F765" s="10" t="s">
        <v>17</v>
      </c>
      <c r="G765" s="8" t="s">
        <v>8</v>
      </c>
      <c r="M765" s="8"/>
    </row>
    <row r="766" spans="1:17" x14ac:dyDescent="0.25">
      <c r="A766" s="1" t="s">
        <v>847</v>
      </c>
      <c r="B766" s="1" t="s">
        <v>1</v>
      </c>
      <c r="C766" s="1" t="s">
        <v>15</v>
      </c>
      <c r="D766" s="42" t="s">
        <v>3295</v>
      </c>
      <c r="E766" s="8">
        <f>HEX2DEC(G766)</f>
        <v>164</v>
      </c>
      <c r="F766" s="10" t="str">
        <f>HEX2BIN(G766)</f>
        <v>10100100</v>
      </c>
      <c r="G766" s="8" t="str">
        <f>MID(C766,7,FIND(":",C766,1)-1)</f>
        <v>A4</v>
      </c>
      <c r="H766" s="8" t="str">
        <f>MID(F766,1,FIND("0",F766,1)-1)</f>
        <v>1</v>
      </c>
      <c r="I766" s="8" t="str">
        <f>MID(F766,2,FIND("0",F766,1)-1)</f>
        <v>0</v>
      </c>
      <c r="J766" s="8" t="str">
        <f>MID(F766,3,FIND("0",F766,1)-1)</f>
        <v>1</v>
      </c>
      <c r="K766" s="8" t="str">
        <f>MID(F766,4,FIND("0",F766,1)-1)</f>
        <v>0</v>
      </c>
      <c r="L766" s="8" t="str">
        <f>MID(F766,5,FIND("0",F766,1)-1)</f>
        <v>0</v>
      </c>
      <c r="M766" s="8" t="str">
        <f>MID(F766,6,FIND("0",F766,1)-1)</f>
        <v>1</v>
      </c>
      <c r="N766" s="8" t="str">
        <f>MID(F766,7,FIND("0",F766,1)-1)</f>
        <v>0</v>
      </c>
      <c r="O766" s="8" t="str">
        <f>MID(F766,8,FIND("0",F766,1)-1)</f>
        <v>0</v>
      </c>
      <c r="P766" t="str">
        <f>IF(J766="1",IF(O766="0","Brenner AUS"),"Brenner EIN")</f>
        <v>Brenner AUS</v>
      </c>
      <c r="Q766" t="str">
        <f>IF(L766="1","Mischer AUF",IF(K766="1","Mischer ZU","Mischer STOP"))</f>
        <v>Mischer STOP</v>
      </c>
    </row>
    <row r="767" spans="1:17" hidden="1" x14ac:dyDescent="0.25">
      <c r="A767" t="s">
        <v>850</v>
      </c>
      <c r="B767" t="s">
        <v>4</v>
      </c>
      <c r="C767" t="s">
        <v>5</v>
      </c>
      <c r="D767" t="s">
        <v>6</v>
      </c>
      <c r="E767" s="8">
        <v>1</v>
      </c>
      <c r="F767" s="10" t="s">
        <v>576</v>
      </c>
      <c r="G767" s="8" t="s">
        <v>8</v>
      </c>
      <c r="M767" s="8"/>
    </row>
    <row r="768" spans="1:17" x14ac:dyDescent="0.25">
      <c r="A768" t="s">
        <v>849</v>
      </c>
      <c r="B768" t="s">
        <v>1</v>
      </c>
      <c r="C768" s="3" t="s">
        <v>574</v>
      </c>
      <c r="D768" t="s">
        <v>390</v>
      </c>
      <c r="E768" s="8">
        <f>HEX2DEC(G768)</f>
        <v>68</v>
      </c>
      <c r="F768" s="10" t="str">
        <f>HEX2BIN(G768)</f>
        <v>1000100</v>
      </c>
      <c r="G768" s="8" t="str">
        <f>MID(C768,7,FIND(":",C768,1)-1)</f>
        <v>44</v>
      </c>
      <c r="M768" s="8"/>
    </row>
    <row r="769" spans="1:17" hidden="1" x14ac:dyDescent="0.25">
      <c r="A769" t="s">
        <v>852</v>
      </c>
      <c r="B769" t="s">
        <v>4</v>
      </c>
      <c r="C769" t="s">
        <v>12</v>
      </c>
      <c r="D769" t="s">
        <v>6</v>
      </c>
      <c r="E769" s="8">
        <v>1</v>
      </c>
      <c r="F769" s="10" t="s">
        <v>363</v>
      </c>
      <c r="G769" s="8" t="s">
        <v>8</v>
      </c>
      <c r="M769" s="8"/>
    </row>
    <row r="770" spans="1:17" x14ac:dyDescent="0.25">
      <c r="A770" s="1" t="s">
        <v>851</v>
      </c>
      <c r="B770" s="1" t="s">
        <v>1</v>
      </c>
      <c r="C770" s="1" t="s">
        <v>361</v>
      </c>
      <c r="D770" s="42" t="s">
        <v>3295</v>
      </c>
      <c r="E770" s="8">
        <f>HEX2DEC(G770)</f>
        <v>180</v>
      </c>
      <c r="F770" s="10" t="str">
        <f>HEX2BIN(G770)</f>
        <v>10110100</v>
      </c>
      <c r="G770" s="8" t="str">
        <f>MID(C770,7,FIND(":",C770,1)-1)</f>
        <v>B4</v>
      </c>
      <c r="H770" s="8" t="str">
        <f>MID(F770,1,FIND("0",F770,1)-1)</f>
        <v>1</v>
      </c>
      <c r="I770" s="8" t="str">
        <f>MID(F770,2,FIND("0",F770,1)-1)</f>
        <v>0</v>
      </c>
      <c r="J770" s="8" t="str">
        <f>MID(F770,3,FIND("0",F770,1)-1)</f>
        <v>1</v>
      </c>
      <c r="K770" s="8" t="str">
        <f>MID(F770,4,FIND("0",F770,1)-1)</f>
        <v>1</v>
      </c>
      <c r="L770" s="8" t="str">
        <f>MID(F770,5,FIND("0",F770,1)-1)</f>
        <v>0</v>
      </c>
      <c r="M770" s="8" t="str">
        <f>MID(F770,6,FIND("0",F770,1)-1)</f>
        <v>1</v>
      </c>
      <c r="N770" s="8" t="str">
        <f>MID(F770,7,FIND("0",F770,1)-1)</f>
        <v>0</v>
      </c>
      <c r="O770" s="8" t="str">
        <f>MID(F770,8,FIND("0",F770,1)-1)</f>
        <v>0</v>
      </c>
      <c r="P770" t="str">
        <f>IF(J770="1",IF(O770="0","Brenner AUS"),"Brenner EIN")</f>
        <v>Brenner AUS</v>
      </c>
      <c r="Q770" t="str">
        <f>IF(L770="1","Mischer AUF",IF(K770="1","Mischer ZU","Mischer STOP"))</f>
        <v>Mischer ZU</v>
      </c>
    </row>
    <row r="771" spans="1:17" hidden="1" x14ac:dyDescent="0.25">
      <c r="A771" t="s">
        <v>854</v>
      </c>
      <c r="B771" t="s">
        <v>4</v>
      </c>
      <c r="C771" t="s">
        <v>12</v>
      </c>
      <c r="D771" t="s">
        <v>6</v>
      </c>
      <c r="E771" s="8">
        <v>1</v>
      </c>
      <c r="F771" s="10" t="s">
        <v>17</v>
      </c>
      <c r="G771" s="8" t="s">
        <v>8</v>
      </c>
      <c r="M771" s="8"/>
    </row>
    <row r="772" spans="1:17" x14ac:dyDescent="0.25">
      <c r="A772" s="1" t="s">
        <v>853</v>
      </c>
      <c r="B772" s="1" t="s">
        <v>1</v>
      </c>
      <c r="C772" s="1" t="s">
        <v>15</v>
      </c>
      <c r="D772" s="42" t="s">
        <v>3295</v>
      </c>
      <c r="E772" s="8">
        <f>HEX2DEC(G772)</f>
        <v>164</v>
      </c>
      <c r="F772" s="10" t="str">
        <f>HEX2BIN(G772)</f>
        <v>10100100</v>
      </c>
      <c r="G772" s="8" t="str">
        <f>MID(C772,7,FIND(":",C772,1)-1)</f>
        <v>A4</v>
      </c>
      <c r="H772" s="8" t="str">
        <f>MID(F772,1,FIND("0",F772,1)-1)</f>
        <v>1</v>
      </c>
      <c r="I772" s="8" t="str">
        <f>MID(F772,2,FIND("0",F772,1)-1)</f>
        <v>0</v>
      </c>
      <c r="J772" s="8" t="str">
        <f>MID(F772,3,FIND("0",F772,1)-1)</f>
        <v>1</v>
      </c>
      <c r="K772" s="8" t="str">
        <f>MID(F772,4,FIND("0",F772,1)-1)</f>
        <v>0</v>
      </c>
      <c r="L772" s="8" t="str">
        <f>MID(F772,5,FIND("0",F772,1)-1)</f>
        <v>0</v>
      </c>
      <c r="M772" s="8" t="str">
        <f>MID(F772,6,FIND("0",F772,1)-1)</f>
        <v>1</v>
      </c>
      <c r="N772" s="8" t="str">
        <f>MID(F772,7,FIND("0",F772,1)-1)</f>
        <v>0</v>
      </c>
      <c r="O772" s="8" t="str">
        <f>MID(F772,8,FIND("0",F772,1)-1)</f>
        <v>0</v>
      </c>
      <c r="P772" t="str">
        <f>IF(J772="1",IF(O772="0","Brenner AUS"),"Brenner EIN")</f>
        <v>Brenner AUS</v>
      </c>
      <c r="Q772" t="str">
        <f>IF(L772="1","Mischer AUF",IF(K772="1","Mischer ZU","Mischer STOP"))</f>
        <v>Mischer STOP</v>
      </c>
    </row>
    <row r="773" spans="1:17" hidden="1" x14ac:dyDescent="0.25">
      <c r="A773" t="s">
        <v>856</v>
      </c>
      <c r="B773" t="s">
        <v>4</v>
      </c>
      <c r="C773" t="s">
        <v>12</v>
      </c>
      <c r="D773" t="s">
        <v>6</v>
      </c>
      <c r="E773" s="8">
        <v>1</v>
      </c>
      <c r="F773" s="10" t="s">
        <v>13</v>
      </c>
      <c r="G773" s="8" t="s">
        <v>8</v>
      </c>
      <c r="M773" s="8"/>
    </row>
    <row r="774" spans="1:17" x14ac:dyDescent="0.25">
      <c r="A774" s="1" t="s">
        <v>855</v>
      </c>
      <c r="B774" s="1" t="s">
        <v>1</v>
      </c>
      <c r="C774" s="1" t="s">
        <v>10</v>
      </c>
      <c r="D774" s="42" t="s">
        <v>3295</v>
      </c>
      <c r="E774" s="8">
        <f>HEX2DEC(G774)</f>
        <v>172</v>
      </c>
      <c r="F774" s="10" t="str">
        <f>HEX2BIN(G774)</f>
        <v>10101100</v>
      </c>
      <c r="G774" s="8" t="str">
        <f>MID(C774,7,FIND(":",C774,1)-1)</f>
        <v>AC</v>
      </c>
      <c r="H774" s="8" t="str">
        <f>MID(F774,1,FIND("0",F774,1)-1)</f>
        <v>1</v>
      </c>
      <c r="I774" s="8" t="str">
        <f>MID(F774,2,FIND("0",F774,1)-1)</f>
        <v>0</v>
      </c>
      <c r="J774" s="8" t="str">
        <f>MID(F774,3,FIND("0",F774,1)-1)</f>
        <v>1</v>
      </c>
      <c r="K774" s="8" t="str">
        <f>MID(F774,4,FIND("0",F774,1)-1)</f>
        <v>0</v>
      </c>
      <c r="L774" s="8" t="str">
        <f>MID(F774,5,FIND("0",F774,1)-1)</f>
        <v>1</v>
      </c>
      <c r="M774" s="8" t="str">
        <f>MID(F774,6,FIND("0",F774,1)-1)</f>
        <v>1</v>
      </c>
      <c r="N774" s="8" t="str">
        <f>MID(F774,7,FIND("0",F774,1)-1)</f>
        <v>0</v>
      </c>
      <c r="O774" s="8" t="str">
        <f>MID(F774,8,FIND("0",F774,1)-1)</f>
        <v>0</v>
      </c>
      <c r="P774" t="str">
        <f>IF(J774="1",IF(O774="0","Brenner AUS"),"Brenner EIN")</f>
        <v>Brenner AUS</v>
      </c>
      <c r="Q774" t="str">
        <f>IF(L774="1","Mischer AUF",IF(K774="1","Mischer ZU","Mischer STOP"))</f>
        <v>Mischer AUF</v>
      </c>
    </row>
    <row r="775" spans="1:17" hidden="1" x14ac:dyDescent="0.25">
      <c r="A775" t="s">
        <v>858</v>
      </c>
      <c r="B775" t="s">
        <v>4</v>
      </c>
      <c r="C775" t="s">
        <v>12</v>
      </c>
      <c r="D775" t="s">
        <v>6</v>
      </c>
      <c r="E775" s="8">
        <v>1</v>
      </c>
      <c r="F775" s="10" t="s">
        <v>17</v>
      </c>
      <c r="G775" s="8" t="s">
        <v>8</v>
      </c>
      <c r="M775" s="8"/>
    </row>
    <row r="776" spans="1:17" x14ac:dyDescent="0.25">
      <c r="A776" s="1" t="s">
        <v>857</v>
      </c>
      <c r="B776" s="1" t="s">
        <v>1</v>
      </c>
      <c r="C776" s="1" t="s">
        <v>15</v>
      </c>
      <c r="D776" s="42" t="s">
        <v>3295</v>
      </c>
      <c r="E776" s="8">
        <f>HEX2DEC(G776)</f>
        <v>164</v>
      </c>
      <c r="F776" s="10" t="str">
        <f>HEX2BIN(G776)</f>
        <v>10100100</v>
      </c>
      <c r="G776" s="8" t="str">
        <f>MID(C776,7,FIND(":",C776,1)-1)</f>
        <v>A4</v>
      </c>
      <c r="H776" s="8" t="str">
        <f>MID(F776,1,FIND("0",F776,1)-1)</f>
        <v>1</v>
      </c>
      <c r="I776" s="8" t="str">
        <f>MID(F776,2,FIND("0",F776,1)-1)</f>
        <v>0</v>
      </c>
      <c r="J776" s="8" t="str">
        <f>MID(F776,3,FIND("0",F776,1)-1)</f>
        <v>1</v>
      </c>
      <c r="K776" s="8" t="str">
        <f>MID(F776,4,FIND("0",F776,1)-1)</f>
        <v>0</v>
      </c>
      <c r="L776" s="8" t="str">
        <f>MID(F776,5,FIND("0",F776,1)-1)</f>
        <v>0</v>
      </c>
      <c r="M776" s="8" t="str">
        <f>MID(F776,6,FIND("0",F776,1)-1)</f>
        <v>1</v>
      </c>
      <c r="N776" s="8" t="str">
        <f>MID(F776,7,FIND("0",F776,1)-1)</f>
        <v>0</v>
      </c>
      <c r="O776" s="8" t="str">
        <f>MID(F776,8,FIND("0",F776,1)-1)</f>
        <v>0</v>
      </c>
      <c r="P776" t="str">
        <f>IF(J776="1",IF(O776="0","Brenner AUS"),"Brenner EIN")</f>
        <v>Brenner AUS</v>
      </c>
      <c r="Q776" t="str">
        <f>IF(L776="1","Mischer AUF",IF(K776="1","Mischer ZU","Mischer STOP"))</f>
        <v>Mischer STOP</v>
      </c>
    </row>
    <row r="777" spans="1:17" hidden="1" x14ac:dyDescent="0.25">
      <c r="A777" t="s">
        <v>860</v>
      </c>
      <c r="B777" t="s">
        <v>4</v>
      </c>
      <c r="C777" t="s">
        <v>5</v>
      </c>
      <c r="D777" t="s">
        <v>6</v>
      </c>
      <c r="E777" s="8">
        <v>1</v>
      </c>
      <c r="F777" s="10" t="s">
        <v>242</v>
      </c>
      <c r="G777" s="8" t="s">
        <v>8</v>
      </c>
      <c r="M777" s="8"/>
    </row>
    <row r="778" spans="1:17" hidden="1" x14ac:dyDescent="0.25">
      <c r="A778" t="s">
        <v>861</v>
      </c>
      <c r="B778" t="s">
        <v>862</v>
      </c>
      <c r="C778" t="s">
        <v>176</v>
      </c>
      <c r="D778" t="s">
        <v>177</v>
      </c>
      <c r="E778" s="9">
        <v>4900000</v>
      </c>
      <c r="F778" s="10" t="s">
        <v>863</v>
      </c>
      <c r="G778" s="8" t="s">
        <v>178</v>
      </c>
      <c r="H778">
        <v>0</v>
      </c>
      <c r="I778" t="s">
        <v>179</v>
      </c>
      <c r="J778" t="s">
        <v>163</v>
      </c>
      <c r="K778" t="s">
        <v>180</v>
      </c>
      <c r="M778" s="8"/>
    </row>
    <row r="779" spans="1:17" x14ac:dyDescent="0.25">
      <c r="A779" t="s">
        <v>859</v>
      </c>
      <c r="B779" t="s">
        <v>1</v>
      </c>
      <c r="C779" s="3" t="s">
        <v>240</v>
      </c>
      <c r="D779" t="s">
        <v>390</v>
      </c>
      <c r="E779" s="8">
        <f>HEX2DEC(G779)</f>
        <v>49</v>
      </c>
      <c r="F779" s="10" t="str">
        <f>HEX2BIN(G779)</f>
        <v>110001</v>
      </c>
      <c r="G779" s="8" t="str">
        <f>MID(C779,7,FIND(":",C779,1)-1)</f>
        <v>31</v>
      </c>
      <c r="M779" s="8"/>
    </row>
    <row r="780" spans="1:17" hidden="1" x14ac:dyDescent="0.25">
      <c r="A780" t="s">
        <v>865</v>
      </c>
      <c r="B780" t="s">
        <v>4</v>
      </c>
      <c r="C780" t="s">
        <v>12</v>
      </c>
      <c r="D780" t="s">
        <v>6</v>
      </c>
      <c r="E780" s="8">
        <v>1</v>
      </c>
      <c r="F780" s="10" t="s">
        <v>13</v>
      </c>
      <c r="G780" s="8" t="s">
        <v>8</v>
      </c>
      <c r="M780" s="8"/>
    </row>
    <row r="781" spans="1:17" hidden="1" x14ac:dyDescent="0.25">
      <c r="A781" t="s">
        <v>865</v>
      </c>
      <c r="B781" t="s">
        <v>4</v>
      </c>
      <c r="C781" t="s">
        <v>12</v>
      </c>
      <c r="D781" t="s">
        <v>6</v>
      </c>
      <c r="E781" s="8">
        <v>1</v>
      </c>
      <c r="F781" s="10" t="s">
        <v>17</v>
      </c>
      <c r="G781" s="8" t="s">
        <v>8</v>
      </c>
      <c r="M781" s="8"/>
    </row>
    <row r="782" spans="1:17" x14ac:dyDescent="0.25">
      <c r="A782" s="1" t="s">
        <v>864</v>
      </c>
      <c r="B782" s="1" t="s">
        <v>1</v>
      </c>
      <c r="C782" s="1" t="s">
        <v>10</v>
      </c>
      <c r="D782" s="42" t="s">
        <v>3295</v>
      </c>
      <c r="E782" s="8">
        <f>HEX2DEC(G782)</f>
        <v>172</v>
      </c>
      <c r="F782" s="10" t="str">
        <f>HEX2BIN(G782)</f>
        <v>10101100</v>
      </c>
      <c r="G782" s="8" t="str">
        <f>MID(C782,7,FIND(":",C782,1)-1)</f>
        <v>AC</v>
      </c>
      <c r="H782" s="8" t="str">
        <f>MID(F782,1,FIND("0",F782,1)-1)</f>
        <v>1</v>
      </c>
      <c r="I782" s="8" t="str">
        <f>MID(F782,2,FIND("0",F782,1)-1)</f>
        <v>0</v>
      </c>
      <c r="J782" s="8" t="str">
        <f>MID(F782,3,FIND("0",F782,1)-1)</f>
        <v>1</v>
      </c>
      <c r="K782" s="8" t="str">
        <f>MID(F782,4,FIND("0",F782,1)-1)</f>
        <v>0</v>
      </c>
      <c r="L782" s="8" t="str">
        <f>MID(F782,5,FIND("0",F782,1)-1)</f>
        <v>1</v>
      </c>
      <c r="M782" s="8" t="str">
        <f>MID(F782,6,FIND("0",F782,1)-1)</f>
        <v>1</v>
      </c>
      <c r="N782" s="8" t="str">
        <f>MID(F782,7,FIND("0",F782,1)-1)</f>
        <v>0</v>
      </c>
      <c r="O782" s="8" t="str">
        <f>MID(F782,8,FIND("0",F782,1)-1)</f>
        <v>0</v>
      </c>
      <c r="P782" t="str">
        <f t="shared" ref="P782:P783" si="28">IF(J782="1",IF(O782="0","Brenner AUS"),"Brenner EIN")</f>
        <v>Brenner AUS</v>
      </c>
      <c r="Q782" t="str">
        <f t="shared" ref="Q782:Q783" si="29">IF(L782="1","Mischer AUF",IF(K782="1","Mischer ZU","Mischer STOP"))</f>
        <v>Mischer AUF</v>
      </c>
    </row>
    <row r="783" spans="1:17" x14ac:dyDescent="0.25">
      <c r="A783" s="1" t="s">
        <v>864</v>
      </c>
      <c r="B783" s="1" t="s">
        <v>1</v>
      </c>
      <c r="C783" s="1" t="s">
        <v>15</v>
      </c>
      <c r="D783" s="42" t="s">
        <v>3295</v>
      </c>
      <c r="E783" s="8">
        <f>HEX2DEC(G783)</f>
        <v>164</v>
      </c>
      <c r="F783" s="10" t="str">
        <f>HEX2BIN(G783)</f>
        <v>10100100</v>
      </c>
      <c r="G783" s="8" t="str">
        <f>MID(C783,7,FIND(":",C783,1)-1)</f>
        <v>A4</v>
      </c>
      <c r="H783" s="8" t="str">
        <f>MID(F783,1,FIND("0",F783,1)-1)</f>
        <v>1</v>
      </c>
      <c r="I783" s="8" t="str">
        <f>MID(F783,2,FIND("0",F783,1)-1)</f>
        <v>0</v>
      </c>
      <c r="J783" s="8" t="str">
        <f>MID(F783,3,FIND("0",F783,1)-1)</f>
        <v>1</v>
      </c>
      <c r="K783" s="8" t="str">
        <f>MID(F783,4,FIND("0",F783,1)-1)</f>
        <v>0</v>
      </c>
      <c r="L783" s="8" t="str">
        <f>MID(F783,5,FIND("0",F783,1)-1)</f>
        <v>0</v>
      </c>
      <c r="M783" s="8" t="str">
        <f>MID(F783,6,FIND("0",F783,1)-1)</f>
        <v>1</v>
      </c>
      <c r="N783" s="8" t="str">
        <f>MID(F783,7,FIND("0",F783,1)-1)</f>
        <v>0</v>
      </c>
      <c r="O783" s="8" t="str">
        <f>MID(F783,8,FIND("0",F783,1)-1)</f>
        <v>0</v>
      </c>
      <c r="P783" t="str">
        <f t="shared" si="28"/>
        <v>Brenner AUS</v>
      </c>
      <c r="Q783" t="str">
        <f t="shared" si="29"/>
        <v>Mischer STOP</v>
      </c>
    </row>
    <row r="784" spans="1:17" hidden="1" x14ac:dyDescent="0.25">
      <c r="A784" t="s">
        <v>867</v>
      </c>
      <c r="B784" t="s">
        <v>4</v>
      </c>
      <c r="C784" t="s">
        <v>12</v>
      </c>
      <c r="D784" t="s">
        <v>6</v>
      </c>
      <c r="E784" s="8">
        <v>1</v>
      </c>
      <c r="F784" s="10" t="s">
        <v>13</v>
      </c>
      <c r="G784" s="8" t="s">
        <v>8</v>
      </c>
      <c r="M784" s="8"/>
    </row>
    <row r="785" spans="1:17" hidden="1" x14ac:dyDescent="0.25">
      <c r="A785" t="s">
        <v>867</v>
      </c>
      <c r="B785" t="s">
        <v>4</v>
      </c>
      <c r="C785" t="s">
        <v>12</v>
      </c>
      <c r="D785" t="s">
        <v>6</v>
      </c>
      <c r="E785" s="8">
        <v>1</v>
      </c>
      <c r="F785" s="10" t="s">
        <v>17</v>
      </c>
      <c r="G785" s="8" t="s">
        <v>8</v>
      </c>
      <c r="M785" s="8"/>
    </row>
    <row r="786" spans="1:17" x14ac:dyDescent="0.25">
      <c r="A786" s="1" t="s">
        <v>866</v>
      </c>
      <c r="B786" s="1" t="s">
        <v>1</v>
      </c>
      <c r="C786" s="1" t="s">
        <v>10</v>
      </c>
      <c r="D786" s="42" t="s">
        <v>3295</v>
      </c>
      <c r="E786" s="8">
        <f>HEX2DEC(G786)</f>
        <v>172</v>
      </c>
      <c r="F786" s="10" t="str">
        <f>HEX2BIN(G786)</f>
        <v>10101100</v>
      </c>
      <c r="G786" s="8" t="str">
        <f>MID(C786,7,FIND(":",C786,1)-1)</f>
        <v>AC</v>
      </c>
      <c r="H786" s="8" t="str">
        <f>MID(F786,1,FIND("0",F786,1)-1)</f>
        <v>1</v>
      </c>
      <c r="I786" s="8" t="str">
        <f>MID(F786,2,FIND("0",F786,1)-1)</f>
        <v>0</v>
      </c>
      <c r="J786" s="8" t="str">
        <f>MID(F786,3,FIND("0",F786,1)-1)</f>
        <v>1</v>
      </c>
      <c r="K786" s="8" t="str">
        <f>MID(F786,4,FIND("0",F786,1)-1)</f>
        <v>0</v>
      </c>
      <c r="L786" s="8" t="str">
        <f>MID(F786,5,FIND("0",F786,1)-1)</f>
        <v>1</v>
      </c>
      <c r="M786" s="8" t="str">
        <f>MID(F786,6,FIND("0",F786,1)-1)</f>
        <v>1</v>
      </c>
      <c r="N786" s="8" t="str">
        <f>MID(F786,7,FIND("0",F786,1)-1)</f>
        <v>0</v>
      </c>
      <c r="O786" s="8" t="str">
        <f>MID(F786,8,FIND("0",F786,1)-1)</f>
        <v>0</v>
      </c>
      <c r="P786" t="str">
        <f t="shared" ref="P786:P787" si="30">IF(J786="1",IF(O786="0","Brenner AUS"),"Brenner EIN")</f>
        <v>Brenner AUS</v>
      </c>
      <c r="Q786" t="str">
        <f t="shared" ref="Q786:Q787" si="31">IF(L786="1","Mischer AUF",IF(K786="1","Mischer ZU","Mischer STOP"))</f>
        <v>Mischer AUF</v>
      </c>
    </row>
    <row r="787" spans="1:17" x14ac:dyDescent="0.25">
      <c r="A787" s="1" t="s">
        <v>866</v>
      </c>
      <c r="B787" s="1" t="s">
        <v>1</v>
      </c>
      <c r="C787" s="1" t="s">
        <v>15</v>
      </c>
      <c r="D787" s="42" t="s">
        <v>3295</v>
      </c>
      <c r="E787" s="8">
        <f>HEX2DEC(G787)</f>
        <v>164</v>
      </c>
      <c r="F787" s="10" t="str">
        <f>HEX2BIN(G787)</f>
        <v>10100100</v>
      </c>
      <c r="G787" s="8" t="str">
        <f>MID(C787,7,FIND(":",C787,1)-1)</f>
        <v>A4</v>
      </c>
      <c r="H787" s="8" t="str">
        <f>MID(F787,1,FIND("0",F787,1)-1)</f>
        <v>1</v>
      </c>
      <c r="I787" s="8" t="str">
        <f>MID(F787,2,FIND("0",F787,1)-1)</f>
        <v>0</v>
      </c>
      <c r="J787" s="8" t="str">
        <f>MID(F787,3,FIND("0",F787,1)-1)</f>
        <v>1</v>
      </c>
      <c r="K787" s="8" t="str">
        <f>MID(F787,4,FIND("0",F787,1)-1)</f>
        <v>0</v>
      </c>
      <c r="L787" s="8" t="str">
        <f>MID(F787,5,FIND("0",F787,1)-1)</f>
        <v>0</v>
      </c>
      <c r="M787" s="8" t="str">
        <f>MID(F787,6,FIND("0",F787,1)-1)</f>
        <v>1</v>
      </c>
      <c r="N787" s="8" t="str">
        <f>MID(F787,7,FIND("0",F787,1)-1)</f>
        <v>0</v>
      </c>
      <c r="O787" s="8" t="str">
        <f>MID(F787,8,FIND("0",F787,1)-1)</f>
        <v>0</v>
      </c>
      <c r="P787" t="str">
        <f t="shared" si="30"/>
        <v>Brenner AUS</v>
      </c>
      <c r="Q787" t="str">
        <f t="shared" si="31"/>
        <v>Mischer STOP</v>
      </c>
    </row>
    <row r="788" spans="1:17" hidden="1" x14ac:dyDescent="0.25">
      <c r="A788" t="s">
        <v>869</v>
      </c>
      <c r="B788" t="s">
        <v>4</v>
      </c>
      <c r="C788" t="s">
        <v>5</v>
      </c>
      <c r="D788" t="s">
        <v>6</v>
      </c>
      <c r="E788" s="8">
        <v>1</v>
      </c>
      <c r="F788" s="10" t="s">
        <v>231</v>
      </c>
      <c r="G788" s="8" t="s">
        <v>8</v>
      </c>
      <c r="M788" s="8"/>
    </row>
    <row r="789" spans="1:17" hidden="1" x14ac:dyDescent="0.25">
      <c r="A789" t="s">
        <v>870</v>
      </c>
      <c r="B789" t="s">
        <v>862</v>
      </c>
      <c r="C789" t="s">
        <v>176</v>
      </c>
      <c r="D789" t="s">
        <v>177</v>
      </c>
      <c r="E789" s="9">
        <v>4800000</v>
      </c>
      <c r="F789" s="10" t="s">
        <v>863</v>
      </c>
      <c r="G789" s="8" t="s">
        <v>178</v>
      </c>
      <c r="H789">
        <v>0</v>
      </c>
      <c r="I789" t="s">
        <v>179</v>
      </c>
      <c r="J789" t="s">
        <v>163</v>
      </c>
      <c r="K789" t="s">
        <v>180</v>
      </c>
      <c r="M789" s="8"/>
    </row>
    <row r="790" spans="1:17" x14ac:dyDescent="0.25">
      <c r="A790" t="s">
        <v>868</v>
      </c>
      <c r="B790" t="s">
        <v>1</v>
      </c>
      <c r="C790" s="3" t="s">
        <v>229</v>
      </c>
      <c r="D790" t="s">
        <v>390</v>
      </c>
      <c r="E790" s="8">
        <f>HEX2DEC(G790)</f>
        <v>48</v>
      </c>
      <c r="F790" s="10" t="str">
        <f>HEX2BIN(G790)</f>
        <v>110000</v>
      </c>
      <c r="G790" s="8" t="str">
        <f>MID(C790,7,FIND(":",C790,1)-1)</f>
        <v>30</v>
      </c>
      <c r="M790" s="8"/>
    </row>
    <row r="791" spans="1:17" hidden="1" x14ac:dyDescent="0.25">
      <c r="A791" t="s">
        <v>872</v>
      </c>
      <c r="B791" t="s">
        <v>4</v>
      </c>
      <c r="C791" t="s">
        <v>12</v>
      </c>
      <c r="D791" t="s">
        <v>6</v>
      </c>
      <c r="E791" s="8">
        <v>1</v>
      </c>
      <c r="F791" s="10" t="s">
        <v>13</v>
      </c>
      <c r="G791" s="8" t="s">
        <v>8</v>
      </c>
      <c r="M791" s="8"/>
    </row>
    <row r="792" spans="1:17" hidden="1" x14ac:dyDescent="0.25">
      <c r="A792" t="s">
        <v>872</v>
      </c>
      <c r="B792" t="s">
        <v>4</v>
      </c>
      <c r="C792" t="s">
        <v>12</v>
      </c>
      <c r="D792" t="s">
        <v>6</v>
      </c>
      <c r="E792" s="8">
        <v>1</v>
      </c>
      <c r="F792" s="10" t="s">
        <v>17</v>
      </c>
      <c r="G792" s="8" t="s">
        <v>8</v>
      </c>
      <c r="M792" s="8"/>
    </row>
    <row r="793" spans="1:17" x14ac:dyDescent="0.25">
      <c r="A793" s="1" t="s">
        <v>871</v>
      </c>
      <c r="B793" s="1" t="s">
        <v>1</v>
      </c>
      <c r="C793" s="1" t="s">
        <v>10</v>
      </c>
      <c r="D793" s="42" t="s">
        <v>3295</v>
      </c>
      <c r="E793" s="8">
        <f>HEX2DEC(G793)</f>
        <v>172</v>
      </c>
      <c r="F793" s="10" t="str">
        <f>HEX2BIN(G793)</f>
        <v>10101100</v>
      </c>
      <c r="G793" s="8" t="str">
        <f>MID(C793,7,FIND(":",C793,1)-1)</f>
        <v>AC</v>
      </c>
      <c r="H793" s="8" t="str">
        <f>MID(F793,1,FIND("0",F793,1)-1)</f>
        <v>1</v>
      </c>
      <c r="I793" s="8" t="str">
        <f>MID(F793,2,FIND("0",F793,1)-1)</f>
        <v>0</v>
      </c>
      <c r="J793" s="8" t="str">
        <f>MID(F793,3,FIND("0",F793,1)-1)</f>
        <v>1</v>
      </c>
      <c r="K793" s="8" t="str">
        <f>MID(F793,4,FIND("0",F793,1)-1)</f>
        <v>0</v>
      </c>
      <c r="L793" s="8" t="str">
        <f>MID(F793,5,FIND("0",F793,1)-1)</f>
        <v>1</v>
      </c>
      <c r="M793" s="8" t="str">
        <f>MID(F793,6,FIND("0",F793,1)-1)</f>
        <v>1</v>
      </c>
      <c r="N793" s="8" t="str">
        <f>MID(F793,7,FIND("0",F793,1)-1)</f>
        <v>0</v>
      </c>
      <c r="O793" s="8" t="str">
        <f>MID(F793,8,FIND("0",F793,1)-1)</f>
        <v>0</v>
      </c>
      <c r="P793" t="str">
        <f t="shared" ref="P793:P794" si="32">IF(J793="1",IF(O793="0","Brenner AUS"),"Brenner EIN")</f>
        <v>Brenner AUS</v>
      </c>
      <c r="Q793" t="str">
        <f t="shared" ref="Q793:Q794" si="33">IF(L793="1","Mischer AUF",IF(K793="1","Mischer ZU","Mischer STOP"))</f>
        <v>Mischer AUF</v>
      </c>
    </row>
    <row r="794" spans="1:17" x14ac:dyDescent="0.25">
      <c r="A794" s="1" t="s">
        <v>871</v>
      </c>
      <c r="B794" s="1" t="s">
        <v>1</v>
      </c>
      <c r="C794" s="1" t="s">
        <v>15</v>
      </c>
      <c r="D794" s="42" t="s">
        <v>3295</v>
      </c>
      <c r="E794" s="8">
        <f>HEX2DEC(G794)</f>
        <v>164</v>
      </c>
      <c r="F794" s="10" t="str">
        <f>HEX2BIN(G794)</f>
        <v>10100100</v>
      </c>
      <c r="G794" s="8" t="str">
        <f>MID(C794,7,FIND(":",C794,1)-1)</f>
        <v>A4</v>
      </c>
      <c r="H794" s="8" t="str">
        <f>MID(F794,1,FIND("0",F794,1)-1)</f>
        <v>1</v>
      </c>
      <c r="I794" s="8" t="str">
        <f>MID(F794,2,FIND("0",F794,1)-1)</f>
        <v>0</v>
      </c>
      <c r="J794" s="8" t="str">
        <f>MID(F794,3,FIND("0",F794,1)-1)</f>
        <v>1</v>
      </c>
      <c r="K794" s="8" t="str">
        <f>MID(F794,4,FIND("0",F794,1)-1)</f>
        <v>0</v>
      </c>
      <c r="L794" s="8" t="str">
        <f>MID(F794,5,FIND("0",F794,1)-1)</f>
        <v>0</v>
      </c>
      <c r="M794" s="8" t="str">
        <f>MID(F794,6,FIND("0",F794,1)-1)</f>
        <v>1</v>
      </c>
      <c r="N794" s="8" t="str">
        <f>MID(F794,7,FIND("0",F794,1)-1)</f>
        <v>0</v>
      </c>
      <c r="O794" s="8" t="str">
        <f>MID(F794,8,FIND("0",F794,1)-1)</f>
        <v>0</v>
      </c>
      <c r="P794" t="str">
        <f t="shared" si="32"/>
        <v>Brenner AUS</v>
      </c>
      <c r="Q794" t="str">
        <f t="shared" si="33"/>
        <v>Mischer STOP</v>
      </c>
    </row>
    <row r="795" spans="1:17" hidden="1" x14ac:dyDescent="0.25">
      <c r="A795" t="s">
        <v>874</v>
      </c>
      <c r="B795" t="s">
        <v>4</v>
      </c>
      <c r="C795" t="s">
        <v>5</v>
      </c>
      <c r="D795" t="s">
        <v>6</v>
      </c>
      <c r="E795" s="8">
        <v>1</v>
      </c>
      <c r="F795" s="10" t="s">
        <v>162</v>
      </c>
      <c r="G795" s="8" t="s">
        <v>8</v>
      </c>
      <c r="M795" s="8"/>
    </row>
    <row r="796" spans="1:17" hidden="1" x14ac:dyDescent="0.25">
      <c r="A796" t="s">
        <v>875</v>
      </c>
      <c r="B796" t="s">
        <v>862</v>
      </c>
      <c r="C796" t="s">
        <v>176</v>
      </c>
      <c r="D796" t="s">
        <v>177</v>
      </c>
      <c r="E796" s="9">
        <v>4700000</v>
      </c>
      <c r="F796" s="10" t="s">
        <v>863</v>
      </c>
      <c r="G796" s="8" t="s">
        <v>178</v>
      </c>
      <c r="H796">
        <v>0</v>
      </c>
      <c r="I796" t="s">
        <v>179</v>
      </c>
      <c r="J796" t="s">
        <v>163</v>
      </c>
      <c r="K796" t="s">
        <v>180</v>
      </c>
      <c r="M796" s="8"/>
    </row>
    <row r="797" spans="1:17" x14ac:dyDescent="0.25">
      <c r="A797" t="s">
        <v>873</v>
      </c>
      <c r="B797" t="s">
        <v>1</v>
      </c>
      <c r="C797" s="3" t="s">
        <v>160</v>
      </c>
      <c r="D797" t="s">
        <v>390</v>
      </c>
      <c r="E797" s="8">
        <f>HEX2DEC(G797)</f>
        <v>47</v>
      </c>
      <c r="F797" s="10" t="str">
        <f>HEX2BIN(G797)</f>
        <v>101111</v>
      </c>
      <c r="G797" s="8" t="str">
        <f>MID(C797,7,FIND(":",C797,1)-1)</f>
        <v>2F</v>
      </c>
      <c r="M797" s="8"/>
    </row>
    <row r="798" spans="1:17" hidden="1" x14ac:dyDescent="0.25">
      <c r="A798" t="s">
        <v>877</v>
      </c>
      <c r="B798" t="s">
        <v>4</v>
      </c>
      <c r="C798" t="s">
        <v>12</v>
      </c>
      <c r="D798" t="s">
        <v>6</v>
      </c>
      <c r="E798" s="8">
        <v>1</v>
      </c>
      <c r="F798" s="10" t="s">
        <v>13</v>
      </c>
      <c r="G798" s="8" t="s">
        <v>8</v>
      </c>
      <c r="M798" s="8"/>
    </row>
    <row r="799" spans="1:17" hidden="1" x14ac:dyDescent="0.25">
      <c r="A799" t="s">
        <v>877</v>
      </c>
      <c r="B799" t="s">
        <v>4</v>
      </c>
      <c r="C799" t="s">
        <v>12</v>
      </c>
      <c r="D799" t="s">
        <v>6</v>
      </c>
      <c r="E799" s="8">
        <v>1</v>
      </c>
      <c r="F799" s="10" t="s">
        <v>17</v>
      </c>
      <c r="G799" s="8" t="s">
        <v>8</v>
      </c>
      <c r="M799" s="8"/>
    </row>
    <row r="800" spans="1:17" x14ac:dyDescent="0.25">
      <c r="A800" s="1" t="s">
        <v>876</v>
      </c>
      <c r="B800" s="1" t="s">
        <v>1</v>
      </c>
      <c r="C800" s="1" t="s">
        <v>10</v>
      </c>
      <c r="D800" s="42" t="s">
        <v>3295</v>
      </c>
      <c r="E800" s="8">
        <f>HEX2DEC(G800)</f>
        <v>172</v>
      </c>
      <c r="F800" s="10" t="str">
        <f>HEX2BIN(G800)</f>
        <v>10101100</v>
      </c>
      <c r="G800" s="8" t="str">
        <f>MID(C800,7,FIND(":",C800,1)-1)</f>
        <v>AC</v>
      </c>
      <c r="H800" s="8" t="str">
        <f>MID(F800,1,FIND("0",F800,1)-1)</f>
        <v>1</v>
      </c>
      <c r="I800" s="8" t="str">
        <f>MID(F800,2,FIND("0",F800,1)-1)</f>
        <v>0</v>
      </c>
      <c r="J800" s="8" t="str">
        <f>MID(F800,3,FIND("0",F800,1)-1)</f>
        <v>1</v>
      </c>
      <c r="K800" s="8" t="str">
        <f>MID(F800,4,FIND("0",F800,1)-1)</f>
        <v>0</v>
      </c>
      <c r="L800" s="8" t="str">
        <f>MID(F800,5,FIND("0",F800,1)-1)</f>
        <v>1</v>
      </c>
      <c r="M800" s="8" t="str">
        <f>MID(F800,6,FIND("0",F800,1)-1)</f>
        <v>1</v>
      </c>
      <c r="N800" s="8" t="str">
        <f>MID(F800,7,FIND("0",F800,1)-1)</f>
        <v>0</v>
      </c>
      <c r="O800" s="8" t="str">
        <f>MID(F800,8,FIND("0",F800,1)-1)</f>
        <v>0</v>
      </c>
      <c r="P800" t="str">
        <f t="shared" ref="P800:P801" si="34">IF(J800="1",IF(O800="0","Brenner AUS"),"Brenner EIN")</f>
        <v>Brenner AUS</v>
      </c>
      <c r="Q800" t="str">
        <f t="shared" ref="Q800:Q801" si="35">IF(L800="1","Mischer AUF",IF(K800="1","Mischer ZU","Mischer STOP"))</f>
        <v>Mischer AUF</v>
      </c>
    </row>
    <row r="801" spans="1:17" x14ac:dyDescent="0.25">
      <c r="A801" s="1" t="s">
        <v>876</v>
      </c>
      <c r="B801" s="1" t="s">
        <v>1</v>
      </c>
      <c r="C801" s="1" t="s">
        <v>15</v>
      </c>
      <c r="D801" s="42" t="s">
        <v>3295</v>
      </c>
      <c r="E801" s="8">
        <f>HEX2DEC(G801)</f>
        <v>164</v>
      </c>
      <c r="F801" s="10" t="str">
        <f>HEX2BIN(G801)</f>
        <v>10100100</v>
      </c>
      <c r="G801" s="8" t="str">
        <f>MID(C801,7,FIND(":",C801,1)-1)</f>
        <v>A4</v>
      </c>
      <c r="H801" s="8" t="str">
        <f>MID(F801,1,FIND("0",F801,1)-1)</f>
        <v>1</v>
      </c>
      <c r="I801" s="8" t="str">
        <f>MID(F801,2,FIND("0",F801,1)-1)</f>
        <v>0</v>
      </c>
      <c r="J801" s="8" t="str">
        <f>MID(F801,3,FIND("0",F801,1)-1)</f>
        <v>1</v>
      </c>
      <c r="K801" s="8" t="str">
        <f>MID(F801,4,FIND("0",F801,1)-1)</f>
        <v>0</v>
      </c>
      <c r="L801" s="8" t="str">
        <f>MID(F801,5,FIND("0",F801,1)-1)</f>
        <v>0</v>
      </c>
      <c r="M801" s="8" t="str">
        <f>MID(F801,6,FIND("0",F801,1)-1)</f>
        <v>1</v>
      </c>
      <c r="N801" s="8" t="str">
        <f>MID(F801,7,FIND("0",F801,1)-1)</f>
        <v>0</v>
      </c>
      <c r="O801" s="8" t="str">
        <f>MID(F801,8,FIND("0",F801,1)-1)</f>
        <v>0</v>
      </c>
      <c r="P801" t="str">
        <f t="shared" si="34"/>
        <v>Brenner AUS</v>
      </c>
      <c r="Q801" t="str">
        <f t="shared" si="35"/>
        <v>Mischer STOP</v>
      </c>
    </row>
    <row r="802" spans="1:17" hidden="1" x14ac:dyDescent="0.25">
      <c r="A802" t="s">
        <v>879</v>
      </c>
      <c r="B802" t="s">
        <v>4</v>
      </c>
      <c r="C802" t="s">
        <v>12</v>
      </c>
      <c r="D802" t="s">
        <v>6</v>
      </c>
      <c r="E802" s="8">
        <v>1</v>
      </c>
      <c r="F802" s="10" t="s">
        <v>13</v>
      </c>
      <c r="G802" s="8" t="s">
        <v>8</v>
      </c>
      <c r="M802" s="8"/>
    </row>
    <row r="803" spans="1:17" x14ac:dyDescent="0.25">
      <c r="A803" s="1" t="s">
        <v>878</v>
      </c>
      <c r="B803" s="1" t="s">
        <v>1</v>
      </c>
      <c r="C803" s="1" t="s">
        <v>10</v>
      </c>
      <c r="D803" s="42" t="s">
        <v>3295</v>
      </c>
      <c r="E803" s="8">
        <f>HEX2DEC(G803)</f>
        <v>172</v>
      </c>
      <c r="F803" s="10" t="str">
        <f>HEX2BIN(G803)</f>
        <v>10101100</v>
      </c>
      <c r="G803" s="8" t="str">
        <f>MID(C803,7,FIND(":",C803,1)-1)</f>
        <v>AC</v>
      </c>
      <c r="H803" s="8" t="str">
        <f>MID(F803,1,FIND("0",F803,1)-1)</f>
        <v>1</v>
      </c>
      <c r="I803" s="8" t="str">
        <f>MID(F803,2,FIND("0",F803,1)-1)</f>
        <v>0</v>
      </c>
      <c r="J803" s="8" t="str">
        <f>MID(F803,3,FIND("0",F803,1)-1)</f>
        <v>1</v>
      </c>
      <c r="K803" s="8" t="str">
        <f>MID(F803,4,FIND("0",F803,1)-1)</f>
        <v>0</v>
      </c>
      <c r="L803" s="8" t="str">
        <f>MID(F803,5,FIND("0",F803,1)-1)</f>
        <v>1</v>
      </c>
      <c r="M803" s="8" t="str">
        <f>MID(F803,6,FIND("0",F803,1)-1)</f>
        <v>1</v>
      </c>
      <c r="N803" s="8" t="str">
        <f>MID(F803,7,FIND("0",F803,1)-1)</f>
        <v>0</v>
      </c>
      <c r="O803" s="8" t="str">
        <f>MID(F803,8,FIND("0",F803,1)-1)</f>
        <v>0</v>
      </c>
      <c r="P803" t="str">
        <f>IF(J803="1",IF(O803="0","Brenner AUS"),"Brenner EIN")</f>
        <v>Brenner AUS</v>
      </c>
      <c r="Q803" t="str">
        <f>IF(L803="1","Mischer AUF",IF(K803="1","Mischer ZU","Mischer STOP"))</f>
        <v>Mischer AUF</v>
      </c>
    </row>
    <row r="804" spans="1:17" hidden="1" x14ac:dyDescent="0.25">
      <c r="A804" t="s">
        <v>881</v>
      </c>
      <c r="B804" t="s">
        <v>4</v>
      </c>
      <c r="C804" t="s">
        <v>12</v>
      </c>
      <c r="D804" t="s">
        <v>6</v>
      </c>
      <c r="E804" s="8">
        <v>1</v>
      </c>
      <c r="F804" s="10" t="s">
        <v>17</v>
      </c>
      <c r="G804" s="8" t="s">
        <v>8</v>
      </c>
      <c r="M804" s="8"/>
    </row>
    <row r="805" spans="1:17" hidden="1" x14ac:dyDescent="0.25">
      <c r="A805" t="s">
        <v>881</v>
      </c>
      <c r="B805" t="s">
        <v>4</v>
      </c>
      <c r="C805" t="s">
        <v>5</v>
      </c>
      <c r="D805" t="s">
        <v>6</v>
      </c>
      <c r="E805" s="8">
        <v>1</v>
      </c>
      <c r="F805" s="10" t="s">
        <v>7</v>
      </c>
      <c r="G805" s="8" t="s">
        <v>8</v>
      </c>
      <c r="M805" s="8"/>
    </row>
    <row r="806" spans="1:17" hidden="1" x14ac:dyDescent="0.25">
      <c r="A806" t="s">
        <v>882</v>
      </c>
      <c r="B806" t="s">
        <v>862</v>
      </c>
      <c r="C806" t="s">
        <v>176</v>
      </c>
      <c r="D806" t="s">
        <v>177</v>
      </c>
      <c r="E806" s="9">
        <v>4600000</v>
      </c>
      <c r="F806" s="10" t="s">
        <v>863</v>
      </c>
      <c r="G806" s="8" t="s">
        <v>178</v>
      </c>
      <c r="H806">
        <v>0</v>
      </c>
      <c r="I806" t="s">
        <v>179</v>
      </c>
      <c r="J806" t="s">
        <v>163</v>
      </c>
      <c r="K806" t="s">
        <v>180</v>
      </c>
      <c r="M806" s="8"/>
    </row>
    <row r="807" spans="1:17" x14ac:dyDescent="0.25">
      <c r="A807" s="1" t="s">
        <v>880</v>
      </c>
      <c r="B807" s="1" t="s">
        <v>1</v>
      </c>
      <c r="C807" s="1" t="s">
        <v>15</v>
      </c>
      <c r="D807" s="42" t="s">
        <v>3295</v>
      </c>
      <c r="E807" s="8">
        <f>HEX2DEC(G807)</f>
        <v>164</v>
      </c>
      <c r="F807" s="10" t="str">
        <f>HEX2BIN(G807)</f>
        <v>10100100</v>
      </c>
      <c r="G807" s="8" t="str">
        <f>MID(C807,7,FIND(":",C807,1)-1)</f>
        <v>A4</v>
      </c>
      <c r="H807" s="8" t="str">
        <f>MID(F807,1,FIND("0",F807,1)-1)</f>
        <v>1</v>
      </c>
      <c r="I807" s="8" t="str">
        <f>MID(F807,2,FIND("0",F807,1)-1)</f>
        <v>0</v>
      </c>
      <c r="J807" s="8" t="str">
        <f>MID(F807,3,FIND("0",F807,1)-1)</f>
        <v>1</v>
      </c>
      <c r="K807" s="8" t="str">
        <f>MID(F807,4,FIND("0",F807,1)-1)</f>
        <v>0</v>
      </c>
      <c r="L807" s="8" t="str">
        <f>MID(F807,5,FIND("0",F807,1)-1)</f>
        <v>0</v>
      </c>
      <c r="M807" s="8" t="str">
        <f>MID(F807,6,FIND("0",F807,1)-1)</f>
        <v>1</v>
      </c>
      <c r="N807" s="8" t="str">
        <f>MID(F807,7,FIND("0",F807,1)-1)</f>
        <v>0</v>
      </c>
      <c r="O807" s="8" t="str">
        <f>MID(F807,8,FIND("0",F807,1)-1)</f>
        <v>0</v>
      </c>
      <c r="P807" t="str">
        <f>IF(J807="1",IF(O807="0","Brenner AUS"),"Brenner EIN")</f>
        <v>Brenner AUS</v>
      </c>
      <c r="Q807" t="str">
        <f>IF(L807="1","Mischer AUF",IF(K807="1","Mischer ZU","Mischer STOP"))</f>
        <v>Mischer STOP</v>
      </c>
    </row>
    <row r="808" spans="1:17" x14ac:dyDescent="0.25">
      <c r="A808" t="s">
        <v>880</v>
      </c>
      <c r="B808" t="s">
        <v>1</v>
      </c>
      <c r="C808" s="3" t="s">
        <v>2</v>
      </c>
      <c r="D808" t="s">
        <v>390</v>
      </c>
      <c r="E808" s="8">
        <f>HEX2DEC(G808)</f>
        <v>46</v>
      </c>
      <c r="F808" s="10" t="str">
        <f>HEX2BIN(G808)</f>
        <v>101110</v>
      </c>
      <c r="G808" s="8" t="str">
        <f>MID(C808,7,FIND(":",C808,1)-1)</f>
        <v>2E</v>
      </c>
      <c r="M808" s="8"/>
    </row>
    <row r="809" spans="1:17" hidden="1" x14ac:dyDescent="0.25">
      <c r="A809" t="s">
        <v>884</v>
      </c>
      <c r="B809" t="s">
        <v>4</v>
      </c>
      <c r="C809" t="s">
        <v>12</v>
      </c>
      <c r="D809" t="s">
        <v>6</v>
      </c>
      <c r="E809" s="8">
        <v>1</v>
      </c>
      <c r="F809" s="10" t="s">
        <v>13</v>
      </c>
      <c r="G809" s="8" t="s">
        <v>8</v>
      </c>
      <c r="M809" s="8"/>
    </row>
    <row r="810" spans="1:17" x14ac:dyDescent="0.25">
      <c r="A810" s="1" t="s">
        <v>883</v>
      </c>
      <c r="B810" s="1" t="s">
        <v>1</v>
      </c>
      <c r="C810" s="1" t="s">
        <v>10</v>
      </c>
      <c r="D810" s="42" t="s">
        <v>3295</v>
      </c>
      <c r="E810" s="8">
        <f>HEX2DEC(G810)</f>
        <v>172</v>
      </c>
      <c r="F810" s="10" t="str">
        <f>HEX2BIN(G810)</f>
        <v>10101100</v>
      </c>
      <c r="G810" s="8" t="str">
        <f>MID(C810,7,FIND(":",C810,1)-1)</f>
        <v>AC</v>
      </c>
      <c r="H810" s="8" t="str">
        <f>MID(F810,1,FIND("0",F810,1)-1)</f>
        <v>1</v>
      </c>
      <c r="I810" s="8" t="str">
        <f>MID(F810,2,FIND("0",F810,1)-1)</f>
        <v>0</v>
      </c>
      <c r="J810" s="8" t="str">
        <f>MID(F810,3,FIND("0",F810,1)-1)</f>
        <v>1</v>
      </c>
      <c r="K810" s="8" t="str">
        <f>MID(F810,4,FIND("0",F810,1)-1)</f>
        <v>0</v>
      </c>
      <c r="L810" s="8" t="str">
        <f>MID(F810,5,FIND("0",F810,1)-1)</f>
        <v>1</v>
      </c>
      <c r="M810" s="8" t="str">
        <f>MID(F810,6,FIND("0",F810,1)-1)</f>
        <v>1</v>
      </c>
      <c r="N810" s="8" t="str">
        <f>MID(F810,7,FIND("0",F810,1)-1)</f>
        <v>0</v>
      </c>
      <c r="O810" s="8" t="str">
        <f>MID(F810,8,FIND("0",F810,1)-1)</f>
        <v>0</v>
      </c>
      <c r="P810" t="str">
        <f>IF(J810="1",IF(O810="0","Brenner AUS"),"Brenner EIN")</f>
        <v>Brenner AUS</v>
      </c>
      <c r="Q810" t="str">
        <f>IF(L810="1","Mischer AUF",IF(K810="1","Mischer ZU","Mischer STOP"))</f>
        <v>Mischer AUF</v>
      </c>
    </row>
    <row r="811" spans="1:17" hidden="1" x14ac:dyDescent="0.25">
      <c r="A811" t="s">
        <v>886</v>
      </c>
      <c r="B811" t="s">
        <v>4</v>
      </c>
      <c r="C811" t="s">
        <v>12</v>
      </c>
      <c r="D811" t="s">
        <v>6</v>
      </c>
      <c r="E811" s="8">
        <v>1</v>
      </c>
      <c r="F811" s="10" t="s">
        <v>17</v>
      </c>
      <c r="G811" s="8" t="s">
        <v>8</v>
      </c>
      <c r="M811" s="8"/>
    </row>
    <row r="812" spans="1:17" x14ac:dyDescent="0.25">
      <c r="A812" s="1" t="s">
        <v>885</v>
      </c>
      <c r="B812" s="1" t="s">
        <v>1</v>
      </c>
      <c r="C812" s="1" t="s">
        <v>15</v>
      </c>
      <c r="D812" s="42" t="s">
        <v>3295</v>
      </c>
      <c r="E812" s="8">
        <f>HEX2DEC(G812)</f>
        <v>164</v>
      </c>
      <c r="F812" s="10" t="str">
        <f>HEX2BIN(G812)</f>
        <v>10100100</v>
      </c>
      <c r="G812" s="8" t="str">
        <f>MID(C812,7,FIND(":",C812,1)-1)</f>
        <v>A4</v>
      </c>
      <c r="H812" s="8" t="str">
        <f>MID(F812,1,FIND("0",F812,1)-1)</f>
        <v>1</v>
      </c>
      <c r="I812" s="8" t="str">
        <f>MID(F812,2,FIND("0",F812,1)-1)</f>
        <v>0</v>
      </c>
      <c r="J812" s="8" t="str">
        <f>MID(F812,3,FIND("0",F812,1)-1)</f>
        <v>1</v>
      </c>
      <c r="K812" s="8" t="str">
        <f>MID(F812,4,FIND("0",F812,1)-1)</f>
        <v>0</v>
      </c>
      <c r="L812" s="8" t="str">
        <f>MID(F812,5,FIND("0",F812,1)-1)</f>
        <v>0</v>
      </c>
      <c r="M812" s="8" t="str">
        <f>MID(F812,6,FIND("0",F812,1)-1)</f>
        <v>1</v>
      </c>
      <c r="N812" s="8" t="str">
        <f>MID(F812,7,FIND("0",F812,1)-1)</f>
        <v>0</v>
      </c>
      <c r="O812" s="8" t="str">
        <f>MID(F812,8,FIND("0",F812,1)-1)</f>
        <v>0</v>
      </c>
      <c r="P812" t="str">
        <f>IF(J812="1",IF(O812="0","Brenner AUS"),"Brenner EIN")</f>
        <v>Brenner AUS</v>
      </c>
      <c r="Q812" t="str">
        <f>IF(L812="1","Mischer AUF",IF(K812="1","Mischer ZU","Mischer STOP"))</f>
        <v>Mischer STOP</v>
      </c>
    </row>
    <row r="813" spans="1:17" hidden="1" x14ac:dyDescent="0.25">
      <c r="A813" t="s">
        <v>888</v>
      </c>
      <c r="B813" t="s">
        <v>4</v>
      </c>
      <c r="C813" t="s">
        <v>12</v>
      </c>
      <c r="D813" t="s">
        <v>6</v>
      </c>
      <c r="E813" s="8">
        <v>1</v>
      </c>
      <c r="F813" s="10" t="s">
        <v>13</v>
      </c>
      <c r="G813" s="8" t="s">
        <v>8</v>
      </c>
      <c r="M813" s="8"/>
    </row>
    <row r="814" spans="1:17" x14ac:dyDescent="0.25">
      <c r="A814" s="1" t="s">
        <v>887</v>
      </c>
      <c r="B814" s="1" t="s">
        <v>1</v>
      </c>
      <c r="C814" s="1" t="s">
        <v>10</v>
      </c>
      <c r="D814" s="42" t="s">
        <v>3295</v>
      </c>
      <c r="E814" s="8">
        <f>HEX2DEC(G814)</f>
        <v>172</v>
      </c>
      <c r="F814" s="10" t="str">
        <f>HEX2BIN(G814)</f>
        <v>10101100</v>
      </c>
      <c r="G814" s="8" t="str">
        <f>MID(C814,7,FIND(":",C814,1)-1)</f>
        <v>AC</v>
      </c>
      <c r="H814" s="8" t="str">
        <f>MID(F814,1,FIND("0",F814,1)-1)</f>
        <v>1</v>
      </c>
      <c r="I814" s="8" t="str">
        <f>MID(F814,2,FIND("0",F814,1)-1)</f>
        <v>0</v>
      </c>
      <c r="J814" s="8" t="str">
        <f>MID(F814,3,FIND("0",F814,1)-1)</f>
        <v>1</v>
      </c>
      <c r="K814" s="8" t="str">
        <f>MID(F814,4,FIND("0",F814,1)-1)</f>
        <v>0</v>
      </c>
      <c r="L814" s="8" t="str">
        <f>MID(F814,5,FIND("0",F814,1)-1)</f>
        <v>1</v>
      </c>
      <c r="M814" s="8" t="str">
        <f>MID(F814,6,FIND("0",F814,1)-1)</f>
        <v>1</v>
      </c>
      <c r="N814" s="8" t="str">
        <f>MID(F814,7,FIND("0",F814,1)-1)</f>
        <v>0</v>
      </c>
      <c r="O814" s="8" t="str">
        <f>MID(F814,8,FIND("0",F814,1)-1)</f>
        <v>0</v>
      </c>
      <c r="P814" t="str">
        <f>IF(J814="1",IF(O814="0","Brenner AUS"),"Brenner EIN")</f>
        <v>Brenner AUS</v>
      </c>
      <c r="Q814" t="str">
        <f>IF(L814="1","Mischer AUF",IF(K814="1","Mischer ZU","Mischer STOP"))</f>
        <v>Mischer AUF</v>
      </c>
    </row>
    <row r="815" spans="1:17" hidden="1" x14ac:dyDescent="0.25">
      <c r="A815" t="s">
        <v>890</v>
      </c>
      <c r="B815" t="s">
        <v>4</v>
      </c>
      <c r="C815" t="s">
        <v>12</v>
      </c>
      <c r="D815" t="s">
        <v>6</v>
      </c>
      <c r="E815" s="8">
        <v>1</v>
      </c>
      <c r="F815" s="10" t="s">
        <v>17</v>
      </c>
      <c r="G815" s="8" t="s">
        <v>8</v>
      </c>
      <c r="M815" s="8"/>
    </row>
    <row r="816" spans="1:17" x14ac:dyDescent="0.25">
      <c r="A816" s="1" t="s">
        <v>889</v>
      </c>
      <c r="B816" s="1" t="s">
        <v>1</v>
      </c>
      <c r="C816" s="1" t="s">
        <v>15</v>
      </c>
      <c r="D816" s="42" t="s">
        <v>3295</v>
      </c>
      <c r="E816" s="8">
        <f>HEX2DEC(G816)</f>
        <v>164</v>
      </c>
      <c r="F816" s="10" t="str">
        <f>HEX2BIN(G816)</f>
        <v>10100100</v>
      </c>
      <c r="G816" s="8" t="str">
        <f>MID(C816,7,FIND(":",C816,1)-1)</f>
        <v>A4</v>
      </c>
      <c r="H816" s="8" t="str">
        <f>MID(F816,1,FIND("0",F816,1)-1)</f>
        <v>1</v>
      </c>
      <c r="I816" s="8" t="str">
        <f>MID(F816,2,FIND("0",F816,1)-1)</f>
        <v>0</v>
      </c>
      <c r="J816" s="8" t="str">
        <f>MID(F816,3,FIND("0",F816,1)-1)</f>
        <v>1</v>
      </c>
      <c r="K816" s="8" t="str">
        <f>MID(F816,4,FIND("0",F816,1)-1)</f>
        <v>0</v>
      </c>
      <c r="L816" s="8" t="str">
        <f>MID(F816,5,FIND("0",F816,1)-1)</f>
        <v>0</v>
      </c>
      <c r="M816" s="8" t="str">
        <f>MID(F816,6,FIND("0",F816,1)-1)</f>
        <v>1</v>
      </c>
      <c r="N816" s="8" t="str">
        <f>MID(F816,7,FIND("0",F816,1)-1)</f>
        <v>0</v>
      </c>
      <c r="O816" s="8" t="str">
        <f>MID(F816,8,FIND("0",F816,1)-1)</f>
        <v>0</v>
      </c>
      <c r="P816" t="str">
        <f>IF(J816="1",IF(O816="0","Brenner AUS"),"Brenner EIN")</f>
        <v>Brenner AUS</v>
      </c>
      <c r="Q816" t="str">
        <f>IF(L816="1","Mischer AUF",IF(K816="1","Mischer ZU","Mischer STOP"))</f>
        <v>Mischer STOP</v>
      </c>
    </row>
    <row r="817" spans="1:17" hidden="1" x14ac:dyDescent="0.25">
      <c r="A817" t="s">
        <v>892</v>
      </c>
      <c r="B817" t="s">
        <v>4</v>
      </c>
      <c r="C817" t="s">
        <v>12</v>
      </c>
      <c r="D817" t="s">
        <v>6</v>
      </c>
      <c r="E817" s="8">
        <v>1</v>
      </c>
      <c r="F817" s="10" t="s">
        <v>13</v>
      </c>
      <c r="G817" s="8" t="s">
        <v>8</v>
      </c>
      <c r="M817" s="8"/>
    </row>
    <row r="818" spans="1:17" x14ac:dyDescent="0.25">
      <c r="A818" s="1" t="s">
        <v>891</v>
      </c>
      <c r="B818" s="1" t="s">
        <v>1</v>
      </c>
      <c r="C818" s="1" t="s">
        <v>10</v>
      </c>
      <c r="D818" s="42" t="s">
        <v>3295</v>
      </c>
      <c r="E818" s="8">
        <f>HEX2DEC(G818)</f>
        <v>172</v>
      </c>
      <c r="F818" s="10" t="str">
        <f>HEX2BIN(G818)</f>
        <v>10101100</v>
      </c>
      <c r="G818" s="8" t="str">
        <f>MID(C818,7,FIND(":",C818,1)-1)</f>
        <v>AC</v>
      </c>
      <c r="H818" s="8" t="str">
        <f>MID(F818,1,FIND("0",F818,1)-1)</f>
        <v>1</v>
      </c>
      <c r="I818" s="8" t="str">
        <f>MID(F818,2,FIND("0",F818,1)-1)</f>
        <v>0</v>
      </c>
      <c r="J818" s="8" t="str">
        <f>MID(F818,3,FIND("0",F818,1)-1)</f>
        <v>1</v>
      </c>
      <c r="K818" s="8" t="str">
        <f>MID(F818,4,FIND("0",F818,1)-1)</f>
        <v>0</v>
      </c>
      <c r="L818" s="8" t="str">
        <f>MID(F818,5,FIND("0",F818,1)-1)</f>
        <v>1</v>
      </c>
      <c r="M818" s="8" t="str">
        <f>MID(F818,6,FIND("0",F818,1)-1)</f>
        <v>1</v>
      </c>
      <c r="N818" s="8" t="str">
        <f>MID(F818,7,FIND("0",F818,1)-1)</f>
        <v>0</v>
      </c>
      <c r="O818" s="8" t="str">
        <f>MID(F818,8,FIND("0",F818,1)-1)</f>
        <v>0</v>
      </c>
      <c r="P818" t="str">
        <f>IF(J818="1",IF(O818="0","Brenner AUS"),"Brenner EIN")</f>
        <v>Brenner AUS</v>
      </c>
      <c r="Q818" t="str">
        <f>IF(L818="1","Mischer AUF",IF(K818="1","Mischer ZU","Mischer STOP"))</f>
        <v>Mischer AUF</v>
      </c>
    </row>
    <row r="819" spans="1:17" hidden="1" x14ac:dyDescent="0.25">
      <c r="A819" t="s">
        <v>894</v>
      </c>
      <c r="B819" t="s">
        <v>4</v>
      </c>
      <c r="C819" t="s">
        <v>12</v>
      </c>
      <c r="D819" t="s">
        <v>6</v>
      </c>
      <c r="E819" s="8">
        <v>1</v>
      </c>
      <c r="F819" s="10" t="s">
        <v>17</v>
      </c>
      <c r="G819" s="8" t="s">
        <v>8</v>
      </c>
      <c r="M819" s="8"/>
    </row>
    <row r="820" spans="1:17" x14ac:dyDescent="0.25">
      <c r="A820" s="1" t="s">
        <v>893</v>
      </c>
      <c r="B820" s="1" t="s">
        <v>1</v>
      </c>
      <c r="C820" s="1" t="s">
        <v>15</v>
      </c>
      <c r="D820" s="42" t="s">
        <v>3295</v>
      </c>
      <c r="E820" s="8">
        <f>HEX2DEC(G820)</f>
        <v>164</v>
      </c>
      <c r="F820" s="10" t="str">
        <f>HEX2BIN(G820)</f>
        <v>10100100</v>
      </c>
      <c r="G820" s="8" t="str">
        <f>MID(C820,7,FIND(":",C820,1)-1)</f>
        <v>A4</v>
      </c>
      <c r="H820" s="8" t="str">
        <f>MID(F820,1,FIND("0",F820,1)-1)</f>
        <v>1</v>
      </c>
      <c r="I820" s="8" t="str">
        <f>MID(F820,2,FIND("0",F820,1)-1)</f>
        <v>0</v>
      </c>
      <c r="J820" s="8" t="str">
        <f>MID(F820,3,FIND("0",F820,1)-1)</f>
        <v>1</v>
      </c>
      <c r="K820" s="8" t="str">
        <f>MID(F820,4,FIND("0",F820,1)-1)</f>
        <v>0</v>
      </c>
      <c r="L820" s="8" t="str">
        <f>MID(F820,5,FIND("0",F820,1)-1)</f>
        <v>0</v>
      </c>
      <c r="M820" s="8" t="str">
        <f>MID(F820,6,FIND("0",F820,1)-1)</f>
        <v>1</v>
      </c>
      <c r="N820" s="8" t="str">
        <f>MID(F820,7,FIND("0",F820,1)-1)</f>
        <v>0</v>
      </c>
      <c r="O820" s="8" t="str">
        <f>MID(F820,8,FIND("0",F820,1)-1)</f>
        <v>0</v>
      </c>
      <c r="P820" t="str">
        <f>IF(J820="1",IF(O820="0","Brenner AUS"),"Brenner EIN")</f>
        <v>Brenner AUS</v>
      </c>
      <c r="Q820" t="str">
        <f>IF(L820="1","Mischer AUF",IF(K820="1","Mischer ZU","Mischer STOP"))</f>
        <v>Mischer STOP</v>
      </c>
    </row>
    <row r="821" spans="1:17" hidden="1" x14ac:dyDescent="0.25">
      <c r="A821" t="s">
        <v>896</v>
      </c>
      <c r="B821" t="s">
        <v>4</v>
      </c>
      <c r="C821" t="s">
        <v>5</v>
      </c>
      <c r="D821" t="s">
        <v>6</v>
      </c>
      <c r="E821" s="8">
        <v>1</v>
      </c>
      <c r="F821" s="10" t="s">
        <v>211</v>
      </c>
      <c r="G821" s="8" t="s">
        <v>8</v>
      </c>
      <c r="M821" s="8"/>
    </row>
    <row r="822" spans="1:17" hidden="1" x14ac:dyDescent="0.25">
      <c r="A822" t="s">
        <v>897</v>
      </c>
      <c r="B822" t="s">
        <v>862</v>
      </c>
      <c r="C822" t="s">
        <v>176</v>
      </c>
      <c r="D822" t="s">
        <v>177</v>
      </c>
      <c r="E822" s="9">
        <v>4500000</v>
      </c>
      <c r="F822" s="10" t="s">
        <v>863</v>
      </c>
      <c r="G822" s="8" t="s">
        <v>178</v>
      </c>
      <c r="H822">
        <v>0</v>
      </c>
      <c r="I822" t="s">
        <v>179</v>
      </c>
      <c r="J822" t="s">
        <v>163</v>
      </c>
      <c r="K822" t="s">
        <v>180</v>
      </c>
      <c r="M822" s="8"/>
    </row>
    <row r="823" spans="1:17" x14ac:dyDescent="0.25">
      <c r="A823" t="s">
        <v>895</v>
      </c>
      <c r="B823" t="s">
        <v>1</v>
      </c>
      <c r="C823" s="3" t="s">
        <v>209</v>
      </c>
      <c r="D823" t="s">
        <v>390</v>
      </c>
      <c r="E823" s="8">
        <f>HEX2DEC(G823)</f>
        <v>45</v>
      </c>
      <c r="F823" s="10" t="str">
        <f>HEX2BIN(G823)</f>
        <v>101101</v>
      </c>
      <c r="G823" s="8" t="str">
        <f>MID(C823,7,FIND(":",C823,1)-1)</f>
        <v>2D</v>
      </c>
      <c r="M823" s="8"/>
    </row>
    <row r="824" spans="1:17" hidden="1" x14ac:dyDescent="0.25">
      <c r="A824" t="s">
        <v>899</v>
      </c>
      <c r="B824" t="s">
        <v>4</v>
      </c>
      <c r="C824" t="s">
        <v>12</v>
      </c>
      <c r="D824" t="s">
        <v>6</v>
      </c>
      <c r="E824" s="8">
        <v>1</v>
      </c>
      <c r="F824" s="10" t="s">
        <v>45</v>
      </c>
      <c r="G824" s="8" t="s">
        <v>8</v>
      </c>
      <c r="M824" s="8"/>
    </row>
    <row r="825" spans="1:17" x14ac:dyDescent="0.25">
      <c r="A825" s="1" t="s">
        <v>898</v>
      </c>
      <c r="B825" s="1" t="s">
        <v>1</v>
      </c>
      <c r="C825" s="1" t="s">
        <v>43</v>
      </c>
      <c r="D825" s="42" t="s">
        <v>3295</v>
      </c>
      <c r="E825" s="8">
        <f>HEX2DEC(G825)</f>
        <v>133</v>
      </c>
      <c r="F825" s="10" t="str">
        <f>HEX2BIN(G825)</f>
        <v>10000101</v>
      </c>
      <c r="G825" s="8" t="str">
        <f>MID(C825,7,FIND(":",C825,1)-1)</f>
        <v>85</v>
      </c>
      <c r="H825" s="8" t="str">
        <f>MID(F825,1,FIND("0",F825,1)-1)</f>
        <v>1</v>
      </c>
      <c r="I825" s="8" t="str">
        <f>MID(F825,2,FIND("0",F825,1)-1)</f>
        <v>0</v>
      </c>
      <c r="J825" s="8" t="str">
        <f>MID(F825,3,FIND("0",F825,1)-1)</f>
        <v>0</v>
      </c>
      <c r="K825" s="8" t="str">
        <f>MID(F825,4,FIND("0",F825,1)-1)</f>
        <v>0</v>
      </c>
      <c r="L825" s="8" t="str">
        <f>MID(F825,5,FIND("0",F825,1)-1)</f>
        <v>0</v>
      </c>
      <c r="M825" s="8" t="str">
        <f>MID(F825,6,FIND("0",F825,1)-1)</f>
        <v>1</v>
      </c>
      <c r="N825" s="8" t="str">
        <f>MID(F825,7,FIND("0",F825,1)-1)</f>
        <v>0</v>
      </c>
      <c r="O825" s="8" t="str">
        <f>MID(F825,8,FIND("0",F825,1)-1)</f>
        <v>1</v>
      </c>
      <c r="P825" t="str">
        <f>IF(J825="1",IF(O825="0","Brenner AUS"),"Brenner EIN")</f>
        <v>Brenner EIN</v>
      </c>
      <c r="Q825" t="str">
        <f>IF(L825="1","Mischer AUF",IF(K825="1","Mischer ZU","Mischer STOP"))</f>
        <v>Mischer STOP</v>
      </c>
    </row>
    <row r="826" spans="1:17" hidden="1" x14ac:dyDescent="0.25">
      <c r="A826" t="s">
        <v>901</v>
      </c>
      <c r="B826" t="s">
        <v>4</v>
      </c>
      <c r="C826" t="s">
        <v>12</v>
      </c>
      <c r="D826" t="s">
        <v>6</v>
      </c>
      <c r="E826" s="8">
        <v>1</v>
      </c>
      <c r="F826" s="10" t="s">
        <v>53</v>
      </c>
      <c r="G826" s="8" t="s">
        <v>8</v>
      </c>
      <c r="M826" s="8"/>
    </row>
    <row r="827" spans="1:17" x14ac:dyDescent="0.25">
      <c r="A827" s="1" t="s">
        <v>900</v>
      </c>
      <c r="B827" s="1" t="s">
        <v>1</v>
      </c>
      <c r="C827" s="1" t="s">
        <v>51</v>
      </c>
      <c r="D827" s="42" t="s">
        <v>3295</v>
      </c>
      <c r="E827" s="8">
        <f>HEX2DEC(G827)</f>
        <v>141</v>
      </c>
      <c r="F827" s="10" t="str">
        <f>HEX2BIN(G827)</f>
        <v>10001101</v>
      </c>
      <c r="G827" s="8" t="str">
        <f>MID(C827,7,FIND(":",C827,1)-1)</f>
        <v>8D</v>
      </c>
      <c r="H827" s="8" t="str">
        <f>MID(F827,1,FIND("0",F827,1)-1)</f>
        <v>1</v>
      </c>
      <c r="I827" s="8" t="str">
        <f>MID(F827,2,FIND("0",F827,1)-1)</f>
        <v>0</v>
      </c>
      <c r="J827" s="8" t="str">
        <f>MID(F827,3,FIND("0",F827,1)-1)</f>
        <v>0</v>
      </c>
      <c r="K827" s="8" t="str">
        <f>MID(F827,4,FIND("0",F827,1)-1)</f>
        <v>0</v>
      </c>
      <c r="L827" s="8" t="str">
        <f>MID(F827,5,FIND("0",F827,1)-1)</f>
        <v>1</v>
      </c>
      <c r="M827" s="8" t="str">
        <f>MID(F827,6,FIND("0",F827,1)-1)</f>
        <v>1</v>
      </c>
      <c r="N827" s="8" t="str">
        <f>MID(F827,7,FIND("0",F827,1)-1)</f>
        <v>0</v>
      </c>
      <c r="O827" s="8" t="str">
        <f>MID(F827,8,FIND("0",F827,1)-1)</f>
        <v>1</v>
      </c>
      <c r="P827" t="str">
        <f>IF(J827="1",IF(O827="0","Brenner AUS"),"Brenner EIN")</f>
        <v>Brenner EIN</v>
      </c>
      <c r="Q827" t="str">
        <f>IF(L827="1","Mischer AUF",IF(K827="1","Mischer ZU","Mischer STOP"))</f>
        <v>Mischer AUF</v>
      </c>
    </row>
    <row r="828" spans="1:17" hidden="1" x14ac:dyDescent="0.25">
      <c r="A828" t="s">
        <v>903</v>
      </c>
      <c r="B828" t="s">
        <v>4</v>
      </c>
      <c r="C828" t="s">
        <v>12</v>
      </c>
      <c r="D828" t="s">
        <v>6</v>
      </c>
      <c r="E828" s="8">
        <v>1</v>
      </c>
      <c r="F828" s="10" t="s">
        <v>45</v>
      </c>
      <c r="G828" s="8" t="s">
        <v>8</v>
      </c>
      <c r="M828" s="8"/>
    </row>
    <row r="829" spans="1:17" x14ac:dyDescent="0.25">
      <c r="A829" s="1" t="s">
        <v>902</v>
      </c>
      <c r="B829" s="1" t="s">
        <v>1</v>
      </c>
      <c r="C829" s="1" t="s">
        <v>43</v>
      </c>
      <c r="D829" s="42" t="s">
        <v>3295</v>
      </c>
      <c r="E829" s="8">
        <f>HEX2DEC(G829)</f>
        <v>133</v>
      </c>
      <c r="F829" s="10" t="str">
        <f>HEX2BIN(G829)</f>
        <v>10000101</v>
      </c>
      <c r="G829" s="8" t="str">
        <f>MID(C829,7,FIND(":",C829,1)-1)</f>
        <v>85</v>
      </c>
      <c r="H829" s="8" t="str">
        <f>MID(F829,1,FIND("0",F829,1)-1)</f>
        <v>1</v>
      </c>
      <c r="I829" s="8" t="str">
        <f>MID(F829,2,FIND("0",F829,1)-1)</f>
        <v>0</v>
      </c>
      <c r="J829" s="8" t="str">
        <f>MID(F829,3,FIND("0",F829,1)-1)</f>
        <v>0</v>
      </c>
      <c r="K829" s="8" t="str">
        <f>MID(F829,4,FIND("0",F829,1)-1)</f>
        <v>0</v>
      </c>
      <c r="L829" s="8" t="str">
        <f>MID(F829,5,FIND("0",F829,1)-1)</f>
        <v>0</v>
      </c>
      <c r="M829" s="8" t="str">
        <f>MID(F829,6,FIND("0",F829,1)-1)</f>
        <v>1</v>
      </c>
      <c r="N829" s="8" t="str">
        <f>MID(F829,7,FIND("0",F829,1)-1)</f>
        <v>0</v>
      </c>
      <c r="O829" s="8" t="str">
        <f>MID(F829,8,FIND("0",F829,1)-1)</f>
        <v>1</v>
      </c>
      <c r="P829" t="str">
        <f>IF(J829="1",IF(O829="0","Brenner AUS"),"Brenner EIN")</f>
        <v>Brenner EIN</v>
      </c>
      <c r="Q829" t="str">
        <f>IF(L829="1","Mischer AUF",IF(K829="1","Mischer ZU","Mischer STOP"))</f>
        <v>Mischer STOP</v>
      </c>
    </row>
    <row r="830" spans="1:17" hidden="1" x14ac:dyDescent="0.25">
      <c r="A830" t="s">
        <v>905</v>
      </c>
      <c r="B830" t="s">
        <v>4</v>
      </c>
      <c r="C830" t="s">
        <v>5</v>
      </c>
      <c r="D830" t="s">
        <v>6</v>
      </c>
      <c r="E830" s="8">
        <v>1</v>
      </c>
      <c r="F830" s="10" t="s">
        <v>29</v>
      </c>
      <c r="G830" s="8" t="s">
        <v>8</v>
      </c>
      <c r="M830" s="8"/>
    </row>
    <row r="831" spans="1:17" hidden="1" x14ac:dyDescent="0.25">
      <c r="A831" t="s">
        <v>906</v>
      </c>
      <c r="B831" t="s">
        <v>862</v>
      </c>
      <c r="C831" t="s">
        <v>176</v>
      </c>
      <c r="D831" t="s">
        <v>177</v>
      </c>
      <c r="E831" s="9">
        <v>4400000</v>
      </c>
      <c r="F831" s="10" t="s">
        <v>863</v>
      </c>
      <c r="G831" s="8" t="s">
        <v>178</v>
      </c>
      <c r="H831">
        <v>0</v>
      </c>
      <c r="I831" t="s">
        <v>179</v>
      </c>
      <c r="J831" t="s">
        <v>163</v>
      </c>
      <c r="K831" t="s">
        <v>180</v>
      </c>
      <c r="M831" s="8"/>
    </row>
    <row r="832" spans="1:17" x14ac:dyDescent="0.25">
      <c r="A832" t="s">
        <v>904</v>
      </c>
      <c r="B832" t="s">
        <v>1</v>
      </c>
      <c r="C832" s="3" t="s">
        <v>27</v>
      </c>
      <c r="D832" t="s">
        <v>390</v>
      </c>
      <c r="E832" s="8">
        <f>HEX2DEC(G832)</f>
        <v>44</v>
      </c>
      <c r="F832" s="10" t="str">
        <f>HEX2BIN(G832)</f>
        <v>101100</v>
      </c>
      <c r="G832" s="8" t="str">
        <f>MID(C832,7,FIND(":",C832,1)-1)</f>
        <v>2C</v>
      </c>
      <c r="M832" s="8"/>
    </row>
    <row r="833" spans="1:17" hidden="1" x14ac:dyDescent="0.25">
      <c r="A833" t="s">
        <v>908</v>
      </c>
      <c r="B833" t="s">
        <v>4</v>
      </c>
      <c r="C833" t="s">
        <v>12</v>
      </c>
      <c r="D833" t="s">
        <v>6</v>
      </c>
      <c r="E833" s="8">
        <v>1</v>
      </c>
      <c r="F833" s="10" t="s">
        <v>53</v>
      </c>
      <c r="G833" s="8" t="s">
        <v>8</v>
      </c>
      <c r="M833" s="8"/>
    </row>
    <row r="834" spans="1:17" x14ac:dyDescent="0.25">
      <c r="A834" s="1" t="s">
        <v>907</v>
      </c>
      <c r="B834" s="1" t="s">
        <v>1</v>
      </c>
      <c r="C834" s="1" t="s">
        <v>51</v>
      </c>
      <c r="D834" s="42" t="s">
        <v>3295</v>
      </c>
      <c r="E834" s="8">
        <f>HEX2DEC(G834)</f>
        <v>141</v>
      </c>
      <c r="F834" s="10" t="str">
        <f>HEX2BIN(G834)</f>
        <v>10001101</v>
      </c>
      <c r="G834" s="8" t="str">
        <f>MID(C834,7,FIND(":",C834,1)-1)</f>
        <v>8D</v>
      </c>
      <c r="H834" s="8" t="str">
        <f>MID(F834,1,FIND("0",F834,1)-1)</f>
        <v>1</v>
      </c>
      <c r="I834" s="8" t="str">
        <f>MID(F834,2,FIND("0",F834,1)-1)</f>
        <v>0</v>
      </c>
      <c r="J834" s="8" t="str">
        <f>MID(F834,3,FIND("0",F834,1)-1)</f>
        <v>0</v>
      </c>
      <c r="K834" s="8" t="str">
        <f>MID(F834,4,FIND("0",F834,1)-1)</f>
        <v>0</v>
      </c>
      <c r="L834" s="8" t="str">
        <f>MID(F834,5,FIND("0",F834,1)-1)</f>
        <v>1</v>
      </c>
      <c r="M834" s="8" t="str">
        <f>MID(F834,6,FIND("0",F834,1)-1)</f>
        <v>1</v>
      </c>
      <c r="N834" s="8" t="str">
        <f>MID(F834,7,FIND("0",F834,1)-1)</f>
        <v>0</v>
      </c>
      <c r="O834" s="8" t="str">
        <f>MID(F834,8,FIND("0",F834,1)-1)</f>
        <v>1</v>
      </c>
      <c r="P834" t="str">
        <f>IF(J834="1",IF(O834="0","Brenner AUS"),"Brenner EIN")</f>
        <v>Brenner EIN</v>
      </c>
      <c r="Q834" t="str">
        <f>IF(L834="1","Mischer AUF",IF(K834="1","Mischer ZU","Mischer STOP"))</f>
        <v>Mischer AUF</v>
      </c>
    </row>
    <row r="835" spans="1:17" hidden="1" x14ac:dyDescent="0.25">
      <c r="A835" t="s">
        <v>910</v>
      </c>
      <c r="B835" t="s">
        <v>4</v>
      </c>
      <c r="C835" t="s">
        <v>12</v>
      </c>
      <c r="D835" t="s">
        <v>6</v>
      </c>
      <c r="E835" s="8">
        <v>1</v>
      </c>
      <c r="F835" s="10" t="s">
        <v>45</v>
      </c>
      <c r="G835" s="8" t="s">
        <v>8</v>
      </c>
      <c r="M835" s="8"/>
    </row>
    <row r="836" spans="1:17" x14ac:dyDescent="0.25">
      <c r="A836" s="1" t="s">
        <v>909</v>
      </c>
      <c r="B836" s="1" t="s">
        <v>1</v>
      </c>
      <c r="C836" s="1" t="s">
        <v>43</v>
      </c>
      <c r="D836" s="42" t="s">
        <v>3295</v>
      </c>
      <c r="E836" s="8">
        <f>HEX2DEC(G836)</f>
        <v>133</v>
      </c>
      <c r="F836" s="10" t="str">
        <f>HEX2BIN(G836)</f>
        <v>10000101</v>
      </c>
      <c r="G836" s="8" t="str">
        <f>MID(C836,7,FIND(":",C836,1)-1)</f>
        <v>85</v>
      </c>
      <c r="H836" s="8" t="str">
        <f>MID(F836,1,FIND("0",F836,1)-1)</f>
        <v>1</v>
      </c>
      <c r="I836" s="8" t="str">
        <f>MID(F836,2,FIND("0",F836,1)-1)</f>
        <v>0</v>
      </c>
      <c r="J836" s="8" t="str">
        <f>MID(F836,3,FIND("0",F836,1)-1)</f>
        <v>0</v>
      </c>
      <c r="K836" s="8" t="str">
        <f>MID(F836,4,FIND("0",F836,1)-1)</f>
        <v>0</v>
      </c>
      <c r="L836" s="8" t="str">
        <f>MID(F836,5,FIND("0",F836,1)-1)</f>
        <v>0</v>
      </c>
      <c r="M836" s="8" t="str">
        <f>MID(F836,6,FIND("0",F836,1)-1)</f>
        <v>1</v>
      </c>
      <c r="N836" s="8" t="str">
        <f>MID(F836,7,FIND("0",F836,1)-1)</f>
        <v>0</v>
      </c>
      <c r="O836" s="8" t="str">
        <f>MID(F836,8,FIND("0",F836,1)-1)</f>
        <v>1</v>
      </c>
      <c r="P836" t="str">
        <f>IF(J836="1",IF(O836="0","Brenner AUS"),"Brenner EIN")</f>
        <v>Brenner EIN</v>
      </c>
      <c r="Q836" t="str">
        <f>IF(L836="1","Mischer AUF",IF(K836="1","Mischer ZU","Mischer STOP"))</f>
        <v>Mischer STOP</v>
      </c>
    </row>
    <row r="837" spans="1:17" hidden="1" x14ac:dyDescent="0.25">
      <c r="A837" t="s">
        <v>912</v>
      </c>
      <c r="B837" t="s">
        <v>4</v>
      </c>
      <c r="C837" t="s">
        <v>12</v>
      </c>
      <c r="D837" t="s">
        <v>6</v>
      </c>
      <c r="E837" s="8">
        <v>1</v>
      </c>
      <c r="F837" s="10" t="s">
        <v>53</v>
      </c>
      <c r="G837" s="8" t="s">
        <v>8</v>
      </c>
      <c r="M837" s="8"/>
    </row>
    <row r="838" spans="1:17" x14ac:dyDescent="0.25">
      <c r="A838" s="1" t="s">
        <v>911</v>
      </c>
      <c r="B838" s="1" t="s">
        <v>1</v>
      </c>
      <c r="C838" s="1" t="s">
        <v>51</v>
      </c>
      <c r="D838" s="42" t="s">
        <v>3295</v>
      </c>
      <c r="E838" s="8">
        <f>HEX2DEC(G838)</f>
        <v>141</v>
      </c>
      <c r="F838" s="10" t="str">
        <f>HEX2BIN(G838)</f>
        <v>10001101</v>
      </c>
      <c r="G838" s="8" t="str">
        <f>MID(C838,7,FIND(":",C838,1)-1)</f>
        <v>8D</v>
      </c>
      <c r="H838" s="8" t="str">
        <f>MID(F838,1,FIND("0",F838,1)-1)</f>
        <v>1</v>
      </c>
      <c r="I838" s="8" t="str">
        <f>MID(F838,2,FIND("0",F838,1)-1)</f>
        <v>0</v>
      </c>
      <c r="J838" s="8" t="str">
        <f>MID(F838,3,FIND("0",F838,1)-1)</f>
        <v>0</v>
      </c>
      <c r="K838" s="8" t="str">
        <f>MID(F838,4,FIND("0",F838,1)-1)</f>
        <v>0</v>
      </c>
      <c r="L838" s="8" t="str">
        <f>MID(F838,5,FIND("0",F838,1)-1)</f>
        <v>1</v>
      </c>
      <c r="M838" s="8" t="str">
        <f>MID(F838,6,FIND("0",F838,1)-1)</f>
        <v>1</v>
      </c>
      <c r="N838" s="8" t="str">
        <f>MID(F838,7,FIND("0",F838,1)-1)</f>
        <v>0</v>
      </c>
      <c r="O838" s="8" t="str">
        <f>MID(F838,8,FIND("0",F838,1)-1)</f>
        <v>1</v>
      </c>
      <c r="P838" t="str">
        <f>IF(J838="1",IF(O838="0","Brenner AUS"),"Brenner EIN")</f>
        <v>Brenner EIN</v>
      </c>
      <c r="Q838" t="str">
        <f>IF(L838="1","Mischer AUF",IF(K838="1","Mischer ZU","Mischer STOP"))</f>
        <v>Mischer AUF</v>
      </c>
    </row>
    <row r="839" spans="1:17" hidden="1" x14ac:dyDescent="0.25">
      <c r="A839" t="s">
        <v>914</v>
      </c>
      <c r="B839" t="s">
        <v>4</v>
      </c>
      <c r="C839" t="s">
        <v>12</v>
      </c>
      <c r="D839" t="s">
        <v>6</v>
      </c>
      <c r="E839" s="8">
        <v>1</v>
      </c>
      <c r="F839" s="10" t="s">
        <v>45</v>
      </c>
      <c r="G839" s="8" t="s">
        <v>8</v>
      </c>
      <c r="M839" s="8"/>
    </row>
    <row r="840" spans="1:17" x14ac:dyDescent="0.25">
      <c r="A840" s="1" t="s">
        <v>913</v>
      </c>
      <c r="B840" s="1" t="s">
        <v>1</v>
      </c>
      <c r="C840" s="1" t="s">
        <v>43</v>
      </c>
      <c r="D840" s="42" t="s">
        <v>3295</v>
      </c>
      <c r="E840" s="8">
        <f>HEX2DEC(G840)</f>
        <v>133</v>
      </c>
      <c r="F840" s="10" t="str">
        <f>HEX2BIN(G840)</f>
        <v>10000101</v>
      </c>
      <c r="G840" s="8" t="str">
        <f>MID(C840,7,FIND(":",C840,1)-1)</f>
        <v>85</v>
      </c>
      <c r="H840" s="8" t="str">
        <f>MID(F840,1,FIND("0",F840,1)-1)</f>
        <v>1</v>
      </c>
      <c r="I840" s="8" t="str">
        <f>MID(F840,2,FIND("0",F840,1)-1)</f>
        <v>0</v>
      </c>
      <c r="J840" s="8" t="str">
        <f>MID(F840,3,FIND("0",F840,1)-1)</f>
        <v>0</v>
      </c>
      <c r="K840" s="8" t="str">
        <f>MID(F840,4,FIND("0",F840,1)-1)</f>
        <v>0</v>
      </c>
      <c r="L840" s="8" t="str">
        <f>MID(F840,5,FIND("0",F840,1)-1)</f>
        <v>0</v>
      </c>
      <c r="M840" s="8" t="str">
        <f>MID(F840,6,FIND("0",F840,1)-1)</f>
        <v>1</v>
      </c>
      <c r="N840" s="8" t="str">
        <f>MID(F840,7,FIND("0",F840,1)-1)</f>
        <v>0</v>
      </c>
      <c r="O840" s="8" t="str">
        <f>MID(F840,8,FIND("0",F840,1)-1)</f>
        <v>1</v>
      </c>
      <c r="P840" t="str">
        <f>IF(J840="1",IF(O840="0","Brenner AUS"),"Brenner EIN")</f>
        <v>Brenner EIN</v>
      </c>
      <c r="Q840" t="str">
        <f>IF(L840="1","Mischer AUF",IF(K840="1","Mischer ZU","Mischer STOP"))</f>
        <v>Mischer STOP</v>
      </c>
    </row>
    <row r="841" spans="1:17" hidden="1" x14ac:dyDescent="0.25">
      <c r="A841" t="s">
        <v>916</v>
      </c>
      <c r="B841" t="s">
        <v>4</v>
      </c>
      <c r="C841" t="s">
        <v>5</v>
      </c>
      <c r="D841" t="s">
        <v>6</v>
      </c>
      <c r="E841" s="8">
        <v>1</v>
      </c>
      <c r="F841" s="10" t="s">
        <v>49</v>
      </c>
      <c r="G841" s="8" t="s">
        <v>8</v>
      </c>
      <c r="M841" s="8"/>
    </row>
    <row r="842" spans="1:17" hidden="1" x14ac:dyDescent="0.25">
      <c r="A842" t="s">
        <v>917</v>
      </c>
      <c r="B842" t="s">
        <v>862</v>
      </c>
      <c r="C842" t="s">
        <v>176</v>
      </c>
      <c r="D842" t="s">
        <v>177</v>
      </c>
      <c r="E842" s="9">
        <v>4300000</v>
      </c>
      <c r="F842" s="10" t="s">
        <v>863</v>
      </c>
      <c r="G842" s="8" t="s">
        <v>178</v>
      </c>
      <c r="H842">
        <v>0</v>
      </c>
      <c r="I842" t="s">
        <v>179</v>
      </c>
      <c r="J842" t="s">
        <v>163</v>
      </c>
      <c r="K842" t="s">
        <v>180</v>
      </c>
      <c r="M842" s="8"/>
    </row>
    <row r="843" spans="1:17" x14ac:dyDescent="0.25">
      <c r="A843" t="s">
        <v>915</v>
      </c>
      <c r="B843" t="s">
        <v>1</v>
      </c>
      <c r="C843" s="3" t="s">
        <v>47</v>
      </c>
      <c r="D843" t="s">
        <v>390</v>
      </c>
      <c r="E843" s="8">
        <f>HEX2DEC(G843)</f>
        <v>43</v>
      </c>
      <c r="F843" s="10" t="str">
        <f>HEX2BIN(G843)</f>
        <v>101011</v>
      </c>
      <c r="G843" s="8" t="str">
        <f>MID(C843,7,FIND(":",C843,1)-1)</f>
        <v>2B</v>
      </c>
      <c r="M843" s="8"/>
    </row>
    <row r="844" spans="1:17" hidden="1" x14ac:dyDescent="0.25">
      <c r="A844" t="s">
        <v>919</v>
      </c>
      <c r="B844" t="s">
        <v>4</v>
      </c>
      <c r="C844" t="s">
        <v>12</v>
      </c>
      <c r="D844" t="s">
        <v>6</v>
      </c>
      <c r="E844" s="8">
        <v>1</v>
      </c>
      <c r="F844" s="10" t="s">
        <v>53</v>
      </c>
      <c r="G844" s="8" t="s">
        <v>8</v>
      </c>
      <c r="M844" s="8"/>
    </row>
    <row r="845" spans="1:17" x14ac:dyDescent="0.25">
      <c r="A845" s="1" t="s">
        <v>918</v>
      </c>
      <c r="B845" s="1" t="s">
        <v>1</v>
      </c>
      <c r="C845" s="1" t="s">
        <v>51</v>
      </c>
      <c r="D845" s="42" t="s">
        <v>3295</v>
      </c>
      <c r="E845" s="8">
        <f>HEX2DEC(G845)</f>
        <v>141</v>
      </c>
      <c r="F845" s="10" t="str">
        <f>HEX2BIN(G845)</f>
        <v>10001101</v>
      </c>
      <c r="G845" s="8" t="str">
        <f>MID(C845,7,FIND(":",C845,1)-1)</f>
        <v>8D</v>
      </c>
      <c r="H845" s="8" t="str">
        <f>MID(F845,1,FIND("0",F845,1)-1)</f>
        <v>1</v>
      </c>
      <c r="I845" s="8" t="str">
        <f>MID(F845,2,FIND("0",F845,1)-1)</f>
        <v>0</v>
      </c>
      <c r="J845" s="8" t="str">
        <f>MID(F845,3,FIND("0",F845,1)-1)</f>
        <v>0</v>
      </c>
      <c r="K845" s="8" t="str">
        <f>MID(F845,4,FIND("0",F845,1)-1)</f>
        <v>0</v>
      </c>
      <c r="L845" s="8" t="str">
        <f>MID(F845,5,FIND("0",F845,1)-1)</f>
        <v>1</v>
      </c>
      <c r="M845" s="8" t="str">
        <f>MID(F845,6,FIND("0",F845,1)-1)</f>
        <v>1</v>
      </c>
      <c r="N845" s="8" t="str">
        <f>MID(F845,7,FIND("0",F845,1)-1)</f>
        <v>0</v>
      </c>
      <c r="O845" s="8" t="str">
        <f>MID(F845,8,FIND("0",F845,1)-1)</f>
        <v>1</v>
      </c>
      <c r="P845" t="str">
        <f>IF(J845="1",IF(O845="0","Brenner AUS"),"Brenner EIN")</f>
        <v>Brenner EIN</v>
      </c>
      <c r="Q845" t="str">
        <f>IF(L845="1","Mischer AUF",IF(K845="1","Mischer ZU","Mischer STOP"))</f>
        <v>Mischer AUF</v>
      </c>
    </row>
    <row r="846" spans="1:17" hidden="1" x14ac:dyDescent="0.25">
      <c r="A846" t="s">
        <v>921</v>
      </c>
      <c r="B846" t="s">
        <v>4</v>
      </c>
      <c r="C846" t="s">
        <v>12</v>
      </c>
      <c r="D846" t="s">
        <v>6</v>
      </c>
      <c r="E846" s="8">
        <v>1</v>
      </c>
      <c r="F846" s="10" t="s">
        <v>45</v>
      </c>
      <c r="G846" s="8" t="s">
        <v>8</v>
      </c>
      <c r="M846" s="8"/>
    </row>
    <row r="847" spans="1:17" x14ac:dyDescent="0.25">
      <c r="A847" s="1" t="s">
        <v>920</v>
      </c>
      <c r="B847" s="1" t="s">
        <v>1</v>
      </c>
      <c r="C847" s="1" t="s">
        <v>43</v>
      </c>
      <c r="D847" s="42" t="s">
        <v>3295</v>
      </c>
      <c r="E847" s="8">
        <f>HEX2DEC(G847)</f>
        <v>133</v>
      </c>
      <c r="F847" s="10" t="str">
        <f>HEX2BIN(G847)</f>
        <v>10000101</v>
      </c>
      <c r="G847" s="8" t="str">
        <f>MID(C847,7,FIND(":",C847,1)-1)</f>
        <v>85</v>
      </c>
      <c r="H847" s="8" t="str">
        <f>MID(F847,1,FIND("0",F847,1)-1)</f>
        <v>1</v>
      </c>
      <c r="I847" s="8" t="str">
        <f>MID(F847,2,FIND("0",F847,1)-1)</f>
        <v>0</v>
      </c>
      <c r="J847" s="8" t="str">
        <f>MID(F847,3,FIND("0",F847,1)-1)</f>
        <v>0</v>
      </c>
      <c r="K847" s="8" t="str">
        <f>MID(F847,4,FIND("0",F847,1)-1)</f>
        <v>0</v>
      </c>
      <c r="L847" s="8" t="str">
        <f>MID(F847,5,FIND("0",F847,1)-1)</f>
        <v>0</v>
      </c>
      <c r="M847" s="8" t="str">
        <f>MID(F847,6,FIND("0",F847,1)-1)</f>
        <v>1</v>
      </c>
      <c r="N847" s="8" t="str">
        <f>MID(F847,7,FIND("0",F847,1)-1)</f>
        <v>0</v>
      </c>
      <c r="O847" s="8" t="str">
        <f>MID(F847,8,FIND("0",F847,1)-1)</f>
        <v>1</v>
      </c>
      <c r="P847" t="str">
        <f>IF(J847="1",IF(O847="0","Brenner AUS"),"Brenner EIN")</f>
        <v>Brenner EIN</v>
      </c>
      <c r="Q847" t="str">
        <f>IF(L847="1","Mischer AUF",IF(K847="1","Mischer ZU","Mischer STOP"))</f>
        <v>Mischer STOP</v>
      </c>
    </row>
    <row r="848" spans="1:17" hidden="1" x14ac:dyDescent="0.25">
      <c r="A848" t="s">
        <v>923</v>
      </c>
      <c r="B848" t="s">
        <v>4</v>
      </c>
      <c r="C848" t="s">
        <v>12</v>
      </c>
      <c r="D848" t="s">
        <v>6</v>
      </c>
      <c r="E848" s="8">
        <v>1</v>
      </c>
      <c r="F848" s="10" t="s">
        <v>53</v>
      </c>
      <c r="G848" s="8" t="s">
        <v>8</v>
      </c>
      <c r="M848" s="8"/>
    </row>
    <row r="849" spans="1:17" x14ac:dyDescent="0.25">
      <c r="A849" s="1" t="s">
        <v>922</v>
      </c>
      <c r="B849" s="1" t="s">
        <v>1</v>
      </c>
      <c r="C849" s="1" t="s">
        <v>51</v>
      </c>
      <c r="D849" s="42" t="s">
        <v>3295</v>
      </c>
      <c r="E849" s="8">
        <f>HEX2DEC(G849)</f>
        <v>141</v>
      </c>
      <c r="F849" s="10" t="str">
        <f>HEX2BIN(G849)</f>
        <v>10001101</v>
      </c>
      <c r="G849" s="8" t="str">
        <f>MID(C849,7,FIND(":",C849,1)-1)</f>
        <v>8D</v>
      </c>
      <c r="H849" s="8" t="str">
        <f>MID(F849,1,FIND("0",F849,1)-1)</f>
        <v>1</v>
      </c>
      <c r="I849" s="8" t="str">
        <f>MID(F849,2,FIND("0",F849,1)-1)</f>
        <v>0</v>
      </c>
      <c r="J849" s="8" t="str">
        <f>MID(F849,3,FIND("0",F849,1)-1)</f>
        <v>0</v>
      </c>
      <c r="K849" s="8" t="str">
        <f>MID(F849,4,FIND("0",F849,1)-1)</f>
        <v>0</v>
      </c>
      <c r="L849" s="8" t="str">
        <f>MID(F849,5,FIND("0",F849,1)-1)</f>
        <v>1</v>
      </c>
      <c r="M849" s="8" t="str">
        <f>MID(F849,6,FIND("0",F849,1)-1)</f>
        <v>1</v>
      </c>
      <c r="N849" s="8" t="str">
        <f>MID(F849,7,FIND("0",F849,1)-1)</f>
        <v>0</v>
      </c>
      <c r="O849" s="8" t="str">
        <f>MID(F849,8,FIND("0",F849,1)-1)</f>
        <v>1</v>
      </c>
      <c r="P849" t="str">
        <f>IF(J849="1",IF(O849="0","Brenner AUS"),"Brenner EIN")</f>
        <v>Brenner EIN</v>
      </c>
      <c r="Q849" t="str">
        <f>IF(L849="1","Mischer AUF",IF(K849="1","Mischer ZU","Mischer STOP"))</f>
        <v>Mischer AUF</v>
      </c>
    </row>
    <row r="850" spans="1:17" hidden="1" x14ac:dyDescent="0.25">
      <c r="A850" t="s">
        <v>925</v>
      </c>
      <c r="B850" t="s">
        <v>4</v>
      </c>
      <c r="C850" t="s">
        <v>12</v>
      </c>
      <c r="D850" t="s">
        <v>6</v>
      </c>
      <c r="E850" s="8">
        <v>1</v>
      </c>
      <c r="F850" s="10" t="s">
        <v>45</v>
      </c>
      <c r="G850" s="8" t="s">
        <v>8</v>
      </c>
      <c r="M850" s="8"/>
    </row>
    <row r="851" spans="1:17" x14ac:dyDescent="0.25">
      <c r="A851" s="1" t="s">
        <v>924</v>
      </c>
      <c r="B851" s="1" t="s">
        <v>1</v>
      </c>
      <c r="C851" s="1" t="s">
        <v>43</v>
      </c>
      <c r="D851" s="42" t="s">
        <v>3295</v>
      </c>
      <c r="E851" s="8">
        <f>HEX2DEC(G851)</f>
        <v>133</v>
      </c>
      <c r="F851" s="10" t="str">
        <f>HEX2BIN(G851)</f>
        <v>10000101</v>
      </c>
      <c r="G851" s="8" t="str">
        <f>MID(C851,7,FIND(":",C851,1)-1)</f>
        <v>85</v>
      </c>
      <c r="H851" s="8" t="str">
        <f>MID(F851,1,FIND("0",F851,1)-1)</f>
        <v>1</v>
      </c>
      <c r="I851" s="8" t="str">
        <f>MID(F851,2,FIND("0",F851,1)-1)</f>
        <v>0</v>
      </c>
      <c r="J851" s="8" t="str">
        <f>MID(F851,3,FIND("0",F851,1)-1)</f>
        <v>0</v>
      </c>
      <c r="K851" s="8" t="str">
        <f>MID(F851,4,FIND("0",F851,1)-1)</f>
        <v>0</v>
      </c>
      <c r="L851" s="8" t="str">
        <f>MID(F851,5,FIND("0",F851,1)-1)</f>
        <v>0</v>
      </c>
      <c r="M851" s="8" t="str">
        <f>MID(F851,6,FIND("0",F851,1)-1)</f>
        <v>1</v>
      </c>
      <c r="N851" s="8" t="str">
        <f>MID(F851,7,FIND("0",F851,1)-1)</f>
        <v>0</v>
      </c>
      <c r="O851" s="8" t="str">
        <f>MID(F851,8,FIND("0",F851,1)-1)</f>
        <v>1</v>
      </c>
      <c r="P851" t="str">
        <f>IF(J851="1",IF(O851="0","Brenner AUS"),"Brenner EIN")</f>
        <v>Brenner EIN</v>
      </c>
      <c r="Q851" t="str">
        <f>IF(L851="1","Mischer AUF",IF(K851="1","Mischer ZU","Mischer STOP"))</f>
        <v>Mischer STOP</v>
      </c>
    </row>
    <row r="852" spans="1:17" hidden="1" x14ac:dyDescent="0.25">
      <c r="A852" t="s">
        <v>927</v>
      </c>
      <c r="B852" t="s">
        <v>4</v>
      </c>
      <c r="C852" t="s">
        <v>12</v>
      </c>
      <c r="D852" t="s">
        <v>6</v>
      </c>
      <c r="E852" s="8">
        <v>1</v>
      </c>
      <c r="F852" s="10" t="s">
        <v>53</v>
      </c>
      <c r="G852" s="8" t="s">
        <v>8</v>
      </c>
      <c r="M852" s="8"/>
    </row>
    <row r="853" spans="1:17" x14ac:dyDescent="0.25">
      <c r="A853" s="1" t="s">
        <v>926</v>
      </c>
      <c r="B853" s="1" t="s">
        <v>1</v>
      </c>
      <c r="C853" s="1" t="s">
        <v>51</v>
      </c>
      <c r="D853" s="42" t="s">
        <v>3295</v>
      </c>
      <c r="E853" s="8">
        <f>HEX2DEC(G853)</f>
        <v>141</v>
      </c>
      <c r="F853" s="10" t="str">
        <f>HEX2BIN(G853)</f>
        <v>10001101</v>
      </c>
      <c r="G853" s="8" t="str">
        <f>MID(C853,7,FIND(":",C853,1)-1)</f>
        <v>8D</v>
      </c>
      <c r="H853" s="8" t="str">
        <f>MID(F853,1,FIND("0",F853,1)-1)</f>
        <v>1</v>
      </c>
      <c r="I853" s="8" t="str">
        <f>MID(F853,2,FIND("0",F853,1)-1)</f>
        <v>0</v>
      </c>
      <c r="J853" s="8" t="str">
        <f>MID(F853,3,FIND("0",F853,1)-1)</f>
        <v>0</v>
      </c>
      <c r="K853" s="8" t="str">
        <f>MID(F853,4,FIND("0",F853,1)-1)</f>
        <v>0</v>
      </c>
      <c r="L853" s="8" t="str">
        <f>MID(F853,5,FIND("0",F853,1)-1)</f>
        <v>1</v>
      </c>
      <c r="M853" s="8" t="str">
        <f>MID(F853,6,FIND("0",F853,1)-1)</f>
        <v>1</v>
      </c>
      <c r="N853" s="8" t="str">
        <f>MID(F853,7,FIND("0",F853,1)-1)</f>
        <v>0</v>
      </c>
      <c r="O853" s="8" t="str">
        <f>MID(F853,8,FIND("0",F853,1)-1)</f>
        <v>1</v>
      </c>
      <c r="P853" t="str">
        <f>IF(J853="1",IF(O853="0","Brenner AUS"),"Brenner EIN")</f>
        <v>Brenner EIN</v>
      </c>
      <c r="Q853" t="str">
        <f>IF(L853="1","Mischer AUF",IF(K853="1","Mischer ZU","Mischer STOP"))</f>
        <v>Mischer AUF</v>
      </c>
    </row>
    <row r="854" spans="1:17" hidden="1" x14ac:dyDescent="0.25">
      <c r="A854" t="s">
        <v>929</v>
      </c>
      <c r="B854" t="s">
        <v>4</v>
      </c>
      <c r="C854" t="s">
        <v>12</v>
      </c>
      <c r="D854" t="s">
        <v>6</v>
      </c>
      <c r="E854" s="8">
        <v>1</v>
      </c>
      <c r="F854" s="10" t="s">
        <v>45</v>
      </c>
      <c r="G854" s="8" t="s">
        <v>8</v>
      </c>
      <c r="M854" s="8"/>
    </row>
    <row r="855" spans="1:17" x14ac:dyDescent="0.25">
      <c r="A855" s="1" t="s">
        <v>928</v>
      </c>
      <c r="B855" s="1" t="s">
        <v>1</v>
      </c>
      <c r="C855" s="1" t="s">
        <v>43</v>
      </c>
      <c r="D855" s="42" t="s">
        <v>3295</v>
      </c>
      <c r="E855" s="8">
        <f>HEX2DEC(G855)</f>
        <v>133</v>
      </c>
      <c r="F855" s="10" t="str">
        <f>HEX2BIN(G855)</f>
        <v>10000101</v>
      </c>
      <c r="G855" s="8" t="str">
        <f>MID(C855,7,FIND(":",C855,1)-1)</f>
        <v>85</v>
      </c>
      <c r="H855" s="8" t="str">
        <f>MID(F855,1,FIND("0",F855,1)-1)</f>
        <v>1</v>
      </c>
      <c r="I855" s="8" t="str">
        <f>MID(F855,2,FIND("0",F855,1)-1)</f>
        <v>0</v>
      </c>
      <c r="J855" s="8" t="str">
        <f>MID(F855,3,FIND("0",F855,1)-1)</f>
        <v>0</v>
      </c>
      <c r="K855" s="8" t="str">
        <f>MID(F855,4,FIND("0",F855,1)-1)</f>
        <v>0</v>
      </c>
      <c r="L855" s="8" t="str">
        <f>MID(F855,5,FIND("0",F855,1)-1)</f>
        <v>0</v>
      </c>
      <c r="M855" s="8" t="str">
        <f>MID(F855,6,FIND("0",F855,1)-1)</f>
        <v>1</v>
      </c>
      <c r="N855" s="8" t="str">
        <f>MID(F855,7,FIND("0",F855,1)-1)</f>
        <v>0</v>
      </c>
      <c r="O855" s="8" t="str">
        <f>MID(F855,8,FIND("0",F855,1)-1)</f>
        <v>1</v>
      </c>
      <c r="P855" t="str">
        <f>IF(J855="1",IF(O855="0","Brenner AUS"),"Brenner EIN")</f>
        <v>Brenner EIN</v>
      </c>
      <c r="Q855" t="str">
        <f>IF(L855="1","Mischer AUF",IF(K855="1","Mischer ZU","Mischer STOP"))</f>
        <v>Mischer STOP</v>
      </c>
    </row>
    <row r="856" spans="1:17" hidden="1" x14ac:dyDescent="0.25">
      <c r="A856" t="s">
        <v>931</v>
      </c>
      <c r="B856" t="s">
        <v>4</v>
      </c>
      <c r="C856" t="s">
        <v>5</v>
      </c>
      <c r="D856" t="s">
        <v>6</v>
      </c>
      <c r="E856" s="8">
        <v>1</v>
      </c>
      <c r="F856" s="10" t="s">
        <v>63</v>
      </c>
      <c r="G856" s="8" t="s">
        <v>8</v>
      </c>
      <c r="M856" s="8"/>
    </row>
    <row r="857" spans="1:17" hidden="1" x14ac:dyDescent="0.25">
      <c r="A857" t="s">
        <v>932</v>
      </c>
      <c r="B857" t="s">
        <v>862</v>
      </c>
      <c r="C857" t="s">
        <v>176</v>
      </c>
      <c r="D857" t="s">
        <v>177</v>
      </c>
      <c r="E857" s="9">
        <v>4200000</v>
      </c>
      <c r="F857" s="10" t="s">
        <v>863</v>
      </c>
      <c r="G857" s="8" t="s">
        <v>178</v>
      </c>
      <c r="H857">
        <v>0</v>
      </c>
      <c r="I857" t="s">
        <v>179</v>
      </c>
      <c r="J857" t="s">
        <v>163</v>
      </c>
      <c r="K857" t="s">
        <v>180</v>
      </c>
      <c r="M857" s="8"/>
    </row>
    <row r="858" spans="1:17" x14ac:dyDescent="0.25">
      <c r="A858" t="s">
        <v>930</v>
      </c>
      <c r="B858" t="s">
        <v>1</v>
      </c>
      <c r="C858" s="3" t="s">
        <v>61</v>
      </c>
      <c r="D858" t="s">
        <v>390</v>
      </c>
      <c r="E858" s="8">
        <f>HEX2DEC(G858)</f>
        <v>42</v>
      </c>
      <c r="F858" s="10" t="str">
        <f>HEX2BIN(G858)</f>
        <v>101010</v>
      </c>
      <c r="G858" s="8" t="str">
        <f>MID(C858,7,FIND(":",C858,1)-1)</f>
        <v>2A</v>
      </c>
      <c r="M858" s="8"/>
    </row>
    <row r="859" spans="1:17" x14ac:dyDescent="0.25">
      <c r="A859" t="s">
        <v>930</v>
      </c>
      <c r="B859" t="s">
        <v>1</v>
      </c>
      <c r="C859" s="6" t="s">
        <v>933</v>
      </c>
      <c r="D859" t="s">
        <v>1442</v>
      </c>
      <c r="E859" s="8">
        <f>HEX2DEC(G859)</f>
        <v>33</v>
      </c>
      <c r="F859" s="10" t="str">
        <f>HEX2BIN(G859)</f>
        <v>100001</v>
      </c>
      <c r="G859" s="8" t="str">
        <f>MID(C859,7,FIND(":",C859,1)-1)</f>
        <v>21</v>
      </c>
      <c r="M859" s="8"/>
    </row>
    <row r="860" spans="1:17" hidden="1" x14ac:dyDescent="0.25">
      <c r="A860" t="s">
        <v>934</v>
      </c>
      <c r="B860" t="s">
        <v>4</v>
      </c>
      <c r="C860" t="s">
        <v>233</v>
      </c>
      <c r="D860" t="s">
        <v>6</v>
      </c>
      <c r="E860" s="8">
        <v>1</v>
      </c>
      <c r="F860" s="10" t="s">
        <v>935</v>
      </c>
      <c r="G860" s="8" t="s">
        <v>8</v>
      </c>
      <c r="M860" s="8"/>
    </row>
    <row r="861" spans="1:17" hidden="1" x14ac:dyDescent="0.25">
      <c r="A861" t="s">
        <v>934</v>
      </c>
      <c r="B861" t="s">
        <v>4</v>
      </c>
      <c r="C861" t="s">
        <v>71</v>
      </c>
      <c r="D861" t="s">
        <v>6</v>
      </c>
      <c r="E861" s="8">
        <v>1</v>
      </c>
      <c r="F861" s="10" t="s">
        <v>938</v>
      </c>
      <c r="G861" s="8" t="s">
        <v>8</v>
      </c>
      <c r="M861" s="8"/>
    </row>
    <row r="862" spans="1:17" x14ac:dyDescent="0.25">
      <c r="A862" t="s">
        <v>936</v>
      </c>
      <c r="B862" t="s">
        <v>1</v>
      </c>
      <c r="C862" s="2" t="s">
        <v>937</v>
      </c>
      <c r="D862" t="s">
        <v>2670</v>
      </c>
      <c r="E862" s="8">
        <f>HEX2DEC(G862)</f>
        <v>23</v>
      </c>
      <c r="F862" s="10" t="str">
        <f>HEX2BIN(G862)</f>
        <v>10111</v>
      </c>
      <c r="G862" s="8" t="str">
        <f>MID(C862,7,FIND(":",C862,1)-1)</f>
        <v>17</v>
      </c>
      <c r="M862" s="8"/>
    </row>
    <row r="863" spans="1:17" hidden="1" x14ac:dyDescent="0.25">
      <c r="A863" t="s">
        <v>940</v>
      </c>
      <c r="B863" t="s">
        <v>4</v>
      </c>
      <c r="C863" t="s">
        <v>12</v>
      </c>
      <c r="D863" t="s">
        <v>6</v>
      </c>
      <c r="E863" s="8">
        <v>1</v>
      </c>
      <c r="F863" s="10" t="s">
        <v>53</v>
      </c>
      <c r="G863" s="8" t="s">
        <v>8</v>
      </c>
      <c r="M863" s="8"/>
    </row>
    <row r="864" spans="1:17" x14ac:dyDescent="0.25">
      <c r="A864" s="1" t="s">
        <v>939</v>
      </c>
      <c r="B864" s="1" t="s">
        <v>1</v>
      </c>
      <c r="C864" s="1" t="s">
        <v>51</v>
      </c>
      <c r="D864" s="42" t="s">
        <v>3295</v>
      </c>
      <c r="E864" s="8">
        <f>HEX2DEC(G864)</f>
        <v>141</v>
      </c>
      <c r="F864" s="10" t="str">
        <f>HEX2BIN(G864)</f>
        <v>10001101</v>
      </c>
      <c r="G864" s="8" t="str">
        <f>MID(C864,7,FIND(":",C864,1)-1)</f>
        <v>8D</v>
      </c>
      <c r="H864" s="8" t="str">
        <f>MID(F864,1,FIND("0",F864,1)-1)</f>
        <v>1</v>
      </c>
      <c r="I864" s="8" t="str">
        <f>MID(F864,2,FIND("0",F864,1)-1)</f>
        <v>0</v>
      </c>
      <c r="J864" s="8" t="str">
        <f>MID(F864,3,FIND("0",F864,1)-1)</f>
        <v>0</v>
      </c>
      <c r="K864" s="8" t="str">
        <f>MID(F864,4,FIND("0",F864,1)-1)</f>
        <v>0</v>
      </c>
      <c r="L864" s="8" t="str">
        <f>MID(F864,5,FIND("0",F864,1)-1)</f>
        <v>1</v>
      </c>
      <c r="M864" s="8" t="str">
        <f>MID(F864,6,FIND("0",F864,1)-1)</f>
        <v>1</v>
      </c>
      <c r="N864" s="8" t="str">
        <f>MID(F864,7,FIND("0",F864,1)-1)</f>
        <v>0</v>
      </c>
      <c r="O864" s="8" t="str">
        <f>MID(F864,8,FIND("0",F864,1)-1)</f>
        <v>1</v>
      </c>
      <c r="P864" t="str">
        <f>IF(J864="1",IF(O864="0","Brenner AUS"),"Brenner EIN")</f>
        <v>Brenner EIN</v>
      </c>
      <c r="Q864" t="str">
        <f>IF(L864="1","Mischer AUF",IF(K864="1","Mischer ZU","Mischer STOP"))</f>
        <v>Mischer AUF</v>
      </c>
    </row>
    <row r="865" spans="1:17" hidden="1" x14ac:dyDescent="0.25">
      <c r="A865" t="s">
        <v>942</v>
      </c>
      <c r="B865" t="s">
        <v>4</v>
      </c>
      <c r="C865" t="s">
        <v>12</v>
      </c>
      <c r="D865" t="s">
        <v>6</v>
      </c>
      <c r="E865" s="8">
        <v>1</v>
      </c>
      <c r="F865" s="10" t="s">
        <v>45</v>
      </c>
      <c r="G865" s="8" t="s">
        <v>8</v>
      </c>
      <c r="M865" s="8"/>
    </row>
    <row r="866" spans="1:17" x14ac:dyDescent="0.25">
      <c r="A866" s="1" t="s">
        <v>941</v>
      </c>
      <c r="B866" s="1" t="s">
        <v>1</v>
      </c>
      <c r="C866" s="1" t="s">
        <v>43</v>
      </c>
      <c r="D866" s="42" t="s">
        <v>3295</v>
      </c>
      <c r="E866" s="8">
        <f>HEX2DEC(G866)</f>
        <v>133</v>
      </c>
      <c r="F866" s="10" t="str">
        <f>HEX2BIN(G866)</f>
        <v>10000101</v>
      </c>
      <c r="G866" s="8" t="str">
        <f>MID(C866,7,FIND(":",C866,1)-1)</f>
        <v>85</v>
      </c>
      <c r="H866" s="8" t="str">
        <f>MID(F866,1,FIND("0",F866,1)-1)</f>
        <v>1</v>
      </c>
      <c r="I866" s="8" t="str">
        <f>MID(F866,2,FIND("0",F866,1)-1)</f>
        <v>0</v>
      </c>
      <c r="J866" s="8" t="str">
        <f>MID(F866,3,FIND("0",F866,1)-1)</f>
        <v>0</v>
      </c>
      <c r="K866" s="8" t="str">
        <f>MID(F866,4,FIND("0",F866,1)-1)</f>
        <v>0</v>
      </c>
      <c r="L866" s="8" t="str">
        <f>MID(F866,5,FIND("0",F866,1)-1)</f>
        <v>0</v>
      </c>
      <c r="M866" s="8" t="str">
        <f>MID(F866,6,FIND("0",F866,1)-1)</f>
        <v>1</v>
      </c>
      <c r="N866" s="8" t="str">
        <f>MID(F866,7,FIND("0",F866,1)-1)</f>
        <v>0</v>
      </c>
      <c r="O866" s="8" t="str">
        <f>MID(F866,8,FIND("0",F866,1)-1)</f>
        <v>1</v>
      </c>
      <c r="P866" t="str">
        <f>IF(J866="1",IF(O866="0","Brenner AUS"),"Brenner EIN")</f>
        <v>Brenner EIN</v>
      </c>
      <c r="Q866" t="str">
        <f>IF(L866="1","Mischer AUF",IF(K866="1","Mischer ZU","Mischer STOP"))</f>
        <v>Mischer STOP</v>
      </c>
    </row>
    <row r="867" spans="1:17" hidden="1" x14ac:dyDescent="0.25">
      <c r="A867" t="s">
        <v>945</v>
      </c>
      <c r="B867" t="s">
        <v>4</v>
      </c>
      <c r="C867" t="s">
        <v>946</v>
      </c>
      <c r="D867" t="s">
        <v>6</v>
      </c>
      <c r="E867" s="8">
        <v>1</v>
      </c>
      <c r="F867" s="10" t="s">
        <v>242</v>
      </c>
      <c r="G867" s="8" t="s">
        <v>8</v>
      </c>
      <c r="M867" s="8"/>
    </row>
    <row r="868" spans="1:17" x14ac:dyDescent="0.25">
      <c r="A868" t="s">
        <v>943</v>
      </c>
      <c r="B868" t="s">
        <v>1</v>
      </c>
      <c r="C868" s="7" t="s">
        <v>944</v>
      </c>
      <c r="D868" t="s">
        <v>1321</v>
      </c>
      <c r="E868" s="8">
        <f>HEX2DEC(G868)</f>
        <v>49</v>
      </c>
      <c r="F868" s="10" t="str">
        <f>HEX2BIN(G868)</f>
        <v>110001</v>
      </c>
      <c r="G868" s="8" t="str">
        <f>MID(C868,7,FIND(":",C868,1)-1)</f>
        <v>31</v>
      </c>
      <c r="M868" s="8"/>
    </row>
    <row r="869" spans="1:17" hidden="1" x14ac:dyDescent="0.25">
      <c r="A869" t="s">
        <v>948</v>
      </c>
      <c r="B869" t="s">
        <v>4</v>
      </c>
      <c r="C869" t="s">
        <v>12</v>
      </c>
      <c r="D869" t="s">
        <v>6</v>
      </c>
      <c r="E869" s="8">
        <v>1</v>
      </c>
      <c r="F869" s="10" t="s">
        <v>53</v>
      </c>
      <c r="G869" s="8" t="s">
        <v>8</v>
      </c>
      <c r="M869" s="8"/>
    </row>
    <row r="870" spans="1:17" x14ac:dyDescent="0.25">
      <c r="A870" s="1" t="s">
        <v>947</v>
      </c>
      <c r="B870" s="1" t="s">
        <v>1</v>
      </c>
      <c r="C870" s="1" t="s">
        <v>51</v>
      </c>
      <c r="D870" s="42" t="s">
        <v>3295</v>
      </c>
      <c r="E870" s="8">
        <f>HEX2DEC(G870)</f>
        <v>141</v>
      </c>
      <c r="F870" s="10" t="str">
        <f>HEX2BIN(G870)</f>
        <v>10001101</v>
      </c>
      <c r="G870" s="8" t="str">
        <f>MID(C870,7,FIND(":",C870,1)-1)</f>
        <v>8D</v>
      </c>
      <c r="H870" s="8" t="str">
        <f>MID(F870,1,FIND("0",F870,1)-1)</f>
        <v>1</v>
      </c>
      <c r="I870" s="8" t="str">
        <f>MID(F870,2,FIND("0",F870,1)-1)</f>
        <v>0</v>
      </c>
      <c r="J870" s="8" t="str">
        <f>MID(F870,3,FIND("0",F870,1)-1)</f>
        <v>0</v>
      </c>
      <c r="K870" s="8" t="str">
        <f>MID(F870,4,FIND("0",F870,1)-1)</f>
        <v>0</v>
      </c>
      <c r="L870" s="8" t="str">
        <f>MID(F870,5,FIND("0",F870,1)-1)</f>
        <v>1</v>
      </c>
      <c r="M870" s="8" t="str">
        <f>MID(F870,6,FIND("0",F870,1)-1)</f>
        <v>1</v>
      </c>
      <c r="N870" s="8" t="str">
        <f>MID(F870,7,FIND("0",F870,1)-1)</f>
        <v>0</v>
      </c>
      <c r="O870" s="8" t="str">
        <f>MID(F870,8,FIND("0",F870,1)-1)</f>
        <v>1</v>
      </c>
      <c r="P870" t="str">
        <f>IF(J870="1",IF(O870="0","Brenner AUS"),"Brenner EIN")</f>
        <v>Brenner EIN</v>
      </c>
      <c r="Q870" t="str">
        <f>IF(L870="1","Mischer AUF",IF(K870="1","Mischer ZU","Mischer STOP"))</f>
        <v>Mischer AUF</v>
      </c>
    </row>
    <row r="871" spans="1:17" hidden="1" x14ac:dyDescent="0.25">
      <c r="A871" t="s">
        <v>950</v>
      </c>
      <c r="B871" t="s">
        <v>4</v>
      </c>
      <c r="C871" t="s">
        <v>12</v>
      </c>
      <c r="D871" t="s">
        <v>6</v>
      </c>
      <c r="E871" s="8">
        <v>1</v>
      </c>
      <c r="F871" s="10" t="s">
        <v>45</v>
      </c>
      <c r="G871" s="8" t="s">
        <v>8</v>
      </c>
      <c r="M871" s="8"/>
    </row>
    <row r="872" spans="1:17" x14ac:dyDescent="0.25">
      <c r="A872" s="1" t="s">
        <v>949</v>
      </c>
      <c r="B872" s="1" t="s">
        <v>1</v>
      </c>
      <c r="C872" s="1" t="s">
        <v>43</v>
      </c>
      <c r="D872" s="42" t="s">
        <v>3295</v>
      </c>
      <c r="E872" s="8">
        <f>HEX2DEC(G872)</f>
        <v>133</v>
      </c>
      <c r="F872" s="10" t="str">
        <f>HEX2BIN(G872)</f>
        <v>10000101</v>
      </c>
      <c r="G872" s="8" t="str">
        <f>MID(C872,7,FIND(":",C872,1)-1)</f>
        <v>85</v>
      </c>
      <c r="H872" s="8" t="str">
        <f>MID(F872,1,FIND("0",F872,1)-1)</f>
        <v>1</v>
      </c>
      <c r="I872" s="8" t="str">
        <f>MID(F872,2,FIND("0",F872,1)-1)</f>
        <v>0</v>
      </c>
      <c r="J872" s="8" t="str">
        <f>MID(F872,3,FIND("0",F872,1)-1)</f>
        <v>0</v>
      </c>
      <c r="K872" s="8" t="str">
        <f>MID(F872,4,FIND("0",F872,1)-1)</f>
        <v>0</v>
      </c>
      <c r="L872" s="8" t="str">
        <f>MID(F872,5,FIND("0",F872,1)-1)</f>
        <v>0</v>
      </c>
      <c r="M872" s="8" t="str">
        <f>MID(F872,6,FIND("0",F872,1)-1)</f>
        <v>1</v>
      </c>
      <c r="N872" s="8" t="str">
        <f>MID(F872,7,FIND("0",F872,1)-1)</f>
        <v>0</v>
      </c>
      <c r="O872" s="8" t="str">
        <f>MID(F872,8,FIND("0",F872,1)-1)</f>
        <v>1</v>
      </c>
      <c r="P872" t="str">
        <f>IF(J872="1",IF(O872="0","Brenner AUS"),"Brenner EIN")</f>
        <v>Brenner EIN</v>
      </c>
      <c r="Q872" t="str">
        <f>IF(L872="1","Mischer AUF",IF(K872="1","Mischer ZU","Mischer STOP"))</f>
        <v>Mischer STOP</v>
      </c>
    </row>
    <row r="873" spans="1:17" hidden="1" x14ac:dyDescent="0.25">
      <c r="A873" t="s">
        <v>952</v>
      </c>
      <c r="B873" t="s">
        <v>4</v>
      </c>
      <c r="C873" t="s">
        <v>12</v>
      </c>
      <c r="D873" t="s">
        <v>6</v>
      </c>
      <c r="E873" s="8">
        <v>1</v>
      </c>
      <c r="F873" s="10" t="s">
        <v>53</v>
      </c>
      <c r="G873" s="8" t="s">
        <v>8</v>
      </c>
      <c r="M873" s="8"/>
    </row>
    <row r="874" spans="1:17" x14ac:dyDescent="0.25">
      <c r="A874" s="1" t="s">
        <v>951</v>
      </c>
      <c r="B874" s="1" t="s">
        <v>1</v>
      </c>
      <c r="C874" s="1" t="s">
        <v>51</v>
      </c>
      <c r="D874" s="42" t="s">
        <v>3295</v>
      </c>
      <c r="E874" s="8">
        <f>HEX2DEC(G874)</f>
        <v>141</v>
      </c>
      <c r="F874" s="10" t="str">
        <f>HEX2BIN(G874)</f>
        <v>10001101</v>
      </c>
      <c r="G874" s="8" t="str">
        <f>MID(C874,7,FIND(":",C874,1)-1)</f>
        <v>8D</v>
      </c>
      <c r="H874" s="8" t="str">
        <f>MID(F874,1,FIND("0",F874,1)-1)</f>
        <v>1</v>
      </c>
      <c r="I874" s="8" t="str">
        <f>MID(F874,2,FIND("0",F874,1)-1)</f>
        <v>0</v>
      </c>
      <c r="J874" s="8" t="str">
        <f>MID(F874,3,FIND("0",F874,1)-1)</f>
        <v>0</v>
      </c>
      <c r="K874" s="8" t="str">
        <f>MID(F874,4,FIND("0",F874,1)-1)</f>
        <v>0</v>
      </c>
      <c r="L874" s="8" t="str">
        <f>MID(F874,5,FIND("0",F874,1)-1)</f>
        <v>1</v>
      </c>
      <c r="M874" s="8" t="str">
        <f>MID(F874,6,FIND("0",F874,1)-1)</f>
        <v>1</v>
      </c>
      <c r="N874" s="8" t="str">
        <f>MID(F874,7,FIND("0",F874,1)-1)</f>
        <v>0</v>
      </c>
      <c r="O874" s="8" t="str">
        <f>MID(F874,8,FIND("0",F874,1)-1)</f>
        <v>1</v>
      </c>
      <c r="P874" t="str">
        <f>IF(J874="1",IF(O874="0","Brenner AUS"),"Brenner EIN")</f>
        <v>Brenner EIN</v>
      </c>
      <c r="Q874" t="str">
        <f>IF(L874="1","Mischer AUF",IF(K874="1","Mischer ZU","Mischer STOP"))</f>
        <v>Mischer AUF</v>
      </c>
    </row>
    <row r="875" spans="1:17" hidden="1" x14ac:dyDescent="0.25">
      <c r="A875" t="s">
        <v>954</v>
      </c>
      <c r="B875" t="s">
        <v>4</v>
      </c>
      <c r="C875" t="s">
        <v>12</v>
      </c>
      <c r="D875" t="s">
        <v>6</v>
      </c>
      <c r="E875" s="8">
        <v>1</v>
      </c>
      <c r="F875" s="10" t="s">
        <v>45</v>
      </c>
      <c r="G875" s="8" t="s">
        <v>8</v>
      </c>
      <c r="M875" s="8"/>
    </row>
    <row r="876" spans="1:17" x14ac:dyDescent="0.25">
      <c r="A876" s="1" t="s">
        <v>953</v>
      </c>
      <c r="B876" s="1" t="s">
        <v>1</v>
      </c>
      <c r="C876" s="1" t="s">
        <v>43</v>
      </c>
      <c r="D876" s="42" t="s">
        <v>3295</v>
      </c>
      <c r="E876" s="8">
        <f>HEX2DEC(G876)</f>
        <v>133</v>
      </c>
      <c r="F876" s="10" t="str">
        <f>HEX2BIN(G876)</f>
        <v>10000101</v>
      </c>
      <c r="G876" s="8" t="str">
        <f>MID(C876,7,FIND(":",C876,1)-1)</f>
        <v>85</v>
      </c>
      <c r="H876" s="8" t="str">
        <f>MID(F876,1,FIND("0",F876,1)-1)</f>
        <v>1</v>
      </c>
      <c r="I876" s="8" t="str">
        <f>MID(F876,2,FIND("0",F876,1)-1)</f>
        <v>0</v>
      </c>
      <c r="J876" s="8" t="str">
        <f>MID(F876,3,FIND("0",F876,1)-1)</f>
        <v>0</v>
      </c>
      <c r="K876" s="8" t="str">
        <f>MID(F876,4,FIND("0",F876,1)-1)</f>
        <v>0</v>
      </c>
      <c r="L876" s="8" t="str">
        <f>MID(F876,5,FIND("0",F876,1)-1)</f>
        <v>0</v>
      </c>
      <c r="M876" s="8" t="str">
        <f>MID(F876,6,FIND("0",F876,1)-1)</f>
        <v>1</v>
      </c>
      <c r="N876" s="8" t="str">
        <f>MID(F876,7,FIND("0",F876,1)-1)</f>
        <v>0</v>
      </c>
      <c r="O876" s="8" t="str">
        <f>MID(F876,8,FIND("0",F876,1)-1)</f>
        <v>1</v>
      </c>
      <c r="P876" t="str">
        <f>IF(J876="1",IF(O876="0","Brenner AUS"),"Brenner EIN")</f>
        <v>Brenner EIN</v>
      </c>
      <c r="Q876" t="str">
        <f>IF(L876="1","Mischer AUF",IF(K876="1","Mischer ZU","Mischer STOP"))</f>
        <v>Mischer STOP</v>
      </c>
    </row>
    <row r="877" spans="1:17" hidden="1" x14ac:dyDescent="0.25">
      <c r="A877" t="s">
        <v>957</v>
      </c>
      <c r="B877" t="s">
        <v>4</v>
      </c>
      <c r="C877" t="s">
        <v>946</v>
      </c>
      <c r="D877" t="s">
        <v>6</v>
      </c>
      <c r="E877" s="8">
        <v>1</v>
      </c>
      <c r="F877" s="10" t="s">
        <v>49</v>
      </c>
      <c r="G877" s="8" t="s">
        <v>8</v>
      </c>
      <c r="M877" s="8"/>
    </row>
    <row r="878" spans="1:17" x14ac:dyDescent="0.25">
      <c r="A878" t="s">
        <v>955</v>
      </c>
      <c r="B878" t="s">
        <v>1</v>
      </c>
      <c r="C878" s="7" t="s">
        <v>956</v>
      </c>
      <c r="D878" t="s">
        <v>1321</v>
      </c>
      <c r="E878" s="8">
        <f>HEX2DEC(G878)</f>
        <v>43</v>
      </c>
      <c r="F878" s="10" t="str">
        <f>HEX2BIN(G878)</f>
        <v>101011</v>
      </c>
      <c r="G878" s="8" t="str">
        <f>MID(C878,7,FIND(":",C878,1)-1)</f>
        <v>2B</v>
      </c>
      <c r="M878" s="8"/>
    </row>
    <row r="879" spans="1:17" hidden="1" x14ac:dyDescent="0.25">
      <c r="A879" t="s">
        <v>959</v>
      </c>
      <c r="B879" t="s">
        <v>4</v>
      </c>
      <c r="C879" t="s">
        <v>12</v>
      </c>
      <c r="D879" t="s">
        <v>6</v>
      </c>
      <c r="E879" s="8">
        <v>1</v>
      </c>
      <c r="F879" s="10" t="s">
        <v>53</v>
      </c>
      <c r="G879" s="8" t="s">
        <v>8</v>
      </c>
      <c r="M879" s="8"/>
    </row>
    <row r="880" spans="1:17" x14ac:dyDescent="0.25">
      <c r="A880" s="1" t="s">
        <v>958</v>
      </c>
      <c r="B880" s="1" t="s">
        <v>1</v>
      </c>
      <c r="C880" s="1" t="s">
        <v>51</v>
      </c>
      <c r="D880" s="42" t="s">
        <v>3295</v>
      </c>
      <c r="E880" s="8">
        <f>HEX2DEC(G880)</f>
        <v>141</v>
      </c>
      <c r="F880" s="10" t="str">
        <f>HEX2BIN(G880)</f>
        <v>10001101</v>
      </c>
      <c r="G880" s="8" t="str">
        <f>MID(C880,7,FIND(":",C880,1)-1)</f>
        <v>8D</v>
      </c>
      <c r="H880" s="8" t="str">
        <f>MID(F880,1,FIND("0",F880,1)-1)</f>
        <v>1</v>
      </c>
      <c r="I880" s="8" t="str">
        <f>MID(F880,2,FIND("0",F880,1)-1)</f>
        <v>0</v>
      </c>
      <c r="J880" s="8" t="str">
        <f>MID(F880,3,FIND("0",F880,1)-1)</f>
        <v>0</v>
      </c>
      <c r="K880" s="8" t="str">
        <f>MID(F880,4,FIND("0",F880,1)-1)</f>
        <v>0</v>
      </c>
      <c r="L880" s="8" t="str">
        <f>MID(F880,5,FIND("0",F880,1)-1)</f>
        <v>1</v>
      </c>
      <c r="M880" s="8" t="str">
        <f>MID(F880,6,FIND("0",F880,1)-1)</f>
        <v>1</v>
      </c>
      <c r="N880" s="8" t="str">
        <f>MID(F880,7,FIND("0",F880,1)-1)</f>
        <v>0</v>
      </c>
      <c r="O880" s="8" t="str">
        <f>MID(F880,8,FIND("0",F880,1)-1)</f>
        <v>1</v>
      </c>
      <c r="P880" t="str">
        <f>IF(J880="1",IF(O880="0","Brenner AUS"),"Brenner EIN")</f>
        <v>Brenner EIN</v>
      </c>
      <c r="Q880" t="str">
        <f>IF(L880="1","Mischer AUF",IF(K880="1","Mischer ZU","Mischer STOP"))</f>
        <v>Mischer AUF</v>
      </c>
    </row>
    <row r="881" spans="1:17" hidden="1" x14ac:dyDescent="0.25">
      <c r="A881" t="s">
        <v>961</v>
      </c>
      <c r="B881" t="s">
        <v>4</v>
      </c>
      <c r="C881" t="s">
        <v>12</v>
      </c>
      <c r="D881" t="s">
        <v>6</v>
      </c>
      <c r="E881" s="8">
        <v>1</v>
      </c>
      <c r="F881" s="10" t="s">
        <v>45</v>
      </c>
      <c r="G881" s="8" t="s">
        <v>8</v>
      </c>
      <c r="M881" s="8"/>
    </row>
    <row r="882" spans="1:17" x14ac:dyDescent="0.25">
      <c r="A882" s="1" t="s">
        <v>960</v>
      </c>
      <c r="B882" s="1" t="s">
        <v>1</v>
      </c>
      <c r="C882" s="1" t="s">
        <v>43</v>
      </c>
      <c r="D882" s="42" t="s">
        <v>3295</v>
      </c>
      <c r="E882" s="8">
        <f>HEX2DEC(G882)</f>
        <v>133</v>
      </c>
      <c r="F882" s="10" t="str">
        <f>HEX2BIN(G882)</f>
        <v>10000101</v>
      </c>
      <c r="G882" s="8" t="str">
        <f>MID(C882,7,FIND(":",C882,1)-1)</f>
        <v>85</v>
      </c>
      <c r="H882" s="8" t="str">
        <f>MID(F882,1,FIND("0",F882,1)-1)</f>
        <v>1</v>
      </c>
      <c r="I882" s="8" t="str">
        <f>MID(F882,2,FIND("0",F882,1)-1)</f>
        <v>0</v>
      </c>
      <c r="J882" s="8" t="str">
        <f>MID(F882,3,FIND("0",F882,1)-1)</f>
        <v>0</v>
      </c>
      <c r="K882" s="8" t="str">
        <f>MID(F882,4,FIND("0",F882,1)-1)</f>
        <v>0</v>
      </c>
      <c r="L882" s="8" t="str">
        <f>MID(F882,5,FIND("0",F882,1)-1)</f>
        <v>0</v>
      </c>
      <c r="M882" s="8" t="str">
        <f>MID(F882,6,FIND("0",F882,1)-1)</f>
        <v>1</v>
      </c>
      <c r="N882" s="8" t="str">
        <f>MID(F882,7,FIND("0",F882,1)-1)</f>
        <v>0</v>
      </c>
      <c r="O882" s="8" t="str">
        <f>MID(F882,8,FIND("0",F882,1)-1)</f>
        <v>1</v>
      </c>
      <c r="P882" t="str">
        <f>IF(J882="1",IF(O882="0","Brenner AUS"),"Brenner EIN")</f>
        <v>Brenner EIN</v>
      </c>
      <c r="Q882" t="str">
        <f>IF(L882="1","Mischer AUF",IF(K882="1","Mischer ZU","Mischer STOP"))</f>
        <v>Mischer STOP</v>
      </c>
    </row>
    <row r="883" spans="1:17" x14ac:dyDescent="0.25">
      <c r="A883" t="s">
        <v>962</v>
      </c>
      <c r="B883" t="s">
        <v>1</v>
      </c>
      <c r="C883" s="7" t="s">
        <v>963</v>
      </c>
      <c r="D883" t="s">
        <v>1321</v>
      </c>
      <c r="E883" s="8">
        <f>HEX2DEC(G883)</f>
        <v>41</v>
      </c>
      <c r="F883" s="10" t="str">
        <f>HEX2BIN(G883)</f>
        <v>101001</v>
      </c>
      <c r="G883" s="8" t="str">
        <f>MID(C883,7,FIND(":",C883,1)-1)</f>
        <v>29</v>
      </c>
      <c r="M883" s="8"/>
    </row>
    <row r="884" spans="1:17" hidden="1" x14ac:dyDescent="0.25">
      <c r="A884" t="s">
        <v>965</v>
      </c>
      <c r="B884" t="s">
        <v>4</v>
      </c>
      <c r="C884" t="s">
        <v>12</v>
      </c>
      <c r="D884" t="s">
        <v>6</v>
      </c>
      <c r="E884" s="8">
        <v>1</v>
      </c>
      <c r="F884" s="10" t="s">
        <v>53</v>
      </c>
      <c r="G884" s="8" t="s">
        <v>8</v>
      </c>
      <c r="M884" s="8"/>
    </row>
    <row r="885" spans="1:17" x14ac:dyDescent="0.25">
      <c r="A885" s="1" t="s">
        <v>964</v>
      </c>
      <c r="B885" s="1" t="s">
        <v>1</v>
      </c>
      <c r="C885" s="1" t="s">
        <v>51</v>
      </c>
      <c r="D885" s="42" t="s">
        <v>3295</v>
      </c>
      <c r="E885" s="8">
        <f>HEX2DEC(G885)</f>
        <v>141</v>
      </c>
      <c r="F885" s="10" t="str">
        <f>HEX2BIN(G885)</f>
        <v>10001101</v>
      </c>
      <c r="G885" s="8" t="str">
        <f>MID(C885,7,FIND(":",C885,1)-1)</f>
        <v>8D</v>
      </c>
      <c r="H885" s="8" t="str">
        <f>MID(F885,1,FIND("0",F885,1)-1)</f>
        <v>1</v>
      </c>
      <c r="I885" s="8" t="str">
        <f>MID(F885,2,FIND("0",F885,1)-1)</f>
        <v>0</v>
      </c>
      <c r="J885" s="8" t="str">
        <f>MID(F885,3,FIND("0",F885,1)-1)</f>
        <v>0</v>
      </c>
      <c r="K885" s="8" t="str">
        <f>MID(F885,4,FIND("0",F885,1)-1)</f>
        <v>0</v>
      </c>
      <c r="L885" s="8" t="str">
        <f>MID(F885,5,FIND("0",F885,1)-1)</f>
        <v>1</v>
      </c>
      <c r="M885" s="8" t="str">
        <f>MID(F885,6,FIND("0",F885,1)-1)</f>
        <v>1</v>
      </c>
      <c r="N885" s="8" t="str">
        <f>MID(F885,7,FIND("0",F885,1)-1)</f>
        <v>0</v>
      </c>
      <c r="O885" s="8" t="str">
        <f>MID(F885,8,FIND("0",F885,1)-1)</f>
        <v>1</v>
      </c>
      <c r="P885" t="str">
        <f>IF(J885="1",IF(O885="0","Brenner AUS"),"Brenner EIN")</f>
        <v>Brenner EIN</v>
      </c>
      <c r="Q885" t="str">
        <f>IF(L885="1","Mischer AUF",IF(K885="1","Mischer ZU","Mischer STOP"))</f>
        <v>Mischer AUF</v>
      </c>
    </row>
    <row r="886" spans="1:17" hidden="1" x14ac:dyDescent="0.25">
      <c r="A886" t="s">
        <v>967</v>
      </c>
      <c r="B886" t="s">
        <v>4</v>
      </c>
      <c r="C886" t="s">
        <v>12</v>
      </c>
      <c r="D886" t="s">
        <v>6</v>
      </c>
      <c r="E886" s="8">
        <v>1</v>
      </c>
      <c r="F886" s="10" t="s">
        <v>45</v>
      </c>
      <c r="G886" s="8" t="s">
        <v>8</v>
      </c>
      <c r="M886" s="8"/>
    </row>
    <row r="887" spans="1:17" x14ac:dyDescent="0.25">
      <c r="A887" s="1" t="s">
        <v>966</v>
      </c>
      <c r="B887" s="1" t="s">
        <v>1</v>
      </c>
      <c r="C887" s="1" t="s">
        <v>43</v>
      </c>
      <c r="D887" s="42" t="s">
        <v>3295</v>
      </c>
      <c r="E887" s="8">
        <f>HEX2DEC(G887)</f>
        <v>133</v>
      </c>
      <c r="F887" s="10" t="str">
        <f>HEX2BIN(G887)</f>
        <v>10000101</v>
      </c>
      <c r="G887" s="8" t="str">
        <f>MID(C887,7,FIND(":",C887,1)-1)</f>
        <v>85</v>
      </c>
      <c r="H887" s="8" t="str">
        <f>MID(F887,1,FIND("0",F887,1)-1)</f>
        <v>1</v>
      </c>
      <c r="I887" s="8" t="str">
        <f>MID(F887,2,FIND("0",F887,1)-1)</f>
        <v>0</v>
      </c>
      <c r="J887" s="8" t="str">
        <f>MID(F887,3,FIND("0",F887,1)-1)</f>
        <v>0</v>
      </c>
      <c r="K887" s="8" t="str">
        <f>MID(F887,4,FIND("0",F887,1)-1)</f>
        <v>0</v>
      </c>
      <c r="L887" s="8" t="str">
        <f>MID(F887,5,FIND("0",F887,1)-1)</f>
        <v>0</v>
      </c>
      <c r="M887" s="8" t="str">
        <f>MID(F887,6,FIND("0",F887,1)-1)</f>
        <v>1</v>
      </c>
      <c r="N887" s="8" t="str">
        <f>MID(F887,7,FIND("0",F887,1)-1)</f>
        <v>0</v>
      </c>
      <c r="O887" s="8" t="str">
        <f>MID(F887,8,FIND("0",F887,1)-1)</f>
        <v>1</v>
      </c>
      <c r="P887" t="str">
        <f>IF(J887="1",IF(O887="0","Brenner AUS"),"Brenner EIN")</f>
        <v>Brenner EIN</v>
      </c>
      <c r="Q887" t="str">
        <f>IF(L887="1","Mischer AUF",IF(K887="1","Mischer ZU","Mischer STOP"))</f>
        <v>Mischer STOP</v>
      </c>
    </row>
    <row r="888" spans="1:17" hidden="1" x14ac:dyDescent="0.25">
      <c r="A888" t="s">
        <v>970</v>
      </c>
      <c r="B888" t="s">
        <v>4</v>
      </c>
      <c r="C888" t="s">
        <v>946</v>
      </c>
      <c r="D888" t="s">
        <v>6</v>
      </c>
      <c r="E888" s="8">
        <v>1</v>
      </c>
      <c r="F888" s="10" t="s">
        <v>98</v>
      </c>
      <c r="G888" s="8" t="s">
        <v>8</v>
      </c>
      <c r="M888" s="8"/>
    </row>
    <row r="889" spans="1:17" hidden="1" x14ac:dyDescent="0.25">
      <c r="A889" t="s">
        <v>970</v>
      </c>
      <c r="B889" t="s">
        <v>4</v>
      </c>
      <c r="C889" t="s">
        <v>71</v>
      </c>
      <c r="D889" t="s">
        <v>6</v>
      </c>
      <c r="E889" s="8">
        <v>1</v>
      </c>
      <c r="F889" s="10" t="s">
        <v>972</v>
      </c>
      <c r="G889" s="8" t="s">
        <v>8</v>
      </c>
      <c r="M889" s="8"/>
    </row>
    <row r="890" spans="1:17" x14ac:dyDescent="0.25">
      <c r="A890" t="s">
        <v>968</v>
      </c>
      <c r="B890" t="s">
        <v>1</v>
      </c>
      <c r="C890" s="7" t="s">
        <v>969</v>
      </c>
      <c r="D890" t="s">
        <v>1321</v>
      </c>
      <c r="E890" s="8">
        <f>HEX2DEC(G890)</f>
        <v>40</v>
      </c>
      <c r="F890" s="10" t="str">
        <f>HEX2BIN(G890)</f>
        <v>101000</v>
      </c>
      <c r="G890" s="8" t="str">
        <f>MID(C890,7,FIND(":",C890,1)-1)</f>
        <v>28</v>
      </c>
      <c r="M890" s="8"/>
    </row>
    <row r="891" spans="1:17" x14ac:dyDescent="0.25">
      <c r="A891" t="s">
        <v>968</v>
      </c>
      <c r="B891" t="s">
        <v>1</v>
      </c>
      <c r="C891" s="2" t="s">
        <v>971</v>
      </c>
      <c r="D891" t="s">
        <v>2670</v>
      </c>
      <c r="E891" s="8">
        <f>HEX2DEC(G891)</f>
        <v>24</v>
      </c>
      <c r="F891" s="10" t="str">
        <f>HEX2BIN(G891)</f>
        <v>11000</v>
      </c>
      <c r="G891" s="8" t="str">
        <f>MID(C891,7,FIND(":",C891,1)-1)</f>
        <v>18</v>
      </c>
      <c r="M891" s="8"/>
    </row>
    <row r="892" spans="1:17" hidden="1" x14ac:dyDescent="0.25">
      <c r="A892" t="s">
        <v>974</v>
      </c>
      <c r="B892" t="s">
        <v>4</v>
      </c>
      <c r="C892" t="s">
        <v>12</v>
      </c>
      <c r="D892" t="s">
        <v>6</v>
      </c>
      <c r="E892" s="8">
        <v>1</v>
      </c>
      <c r="F892" s="10" t="s">
        <v>53</v>
      </c>
      <c r="G892" s="8" t="s">
        <v>8</v>
      </c>
      <c r="M892" s="8"/>
    </row>
    <row r="893" spans="1:17" x14ac:dyDescent="0.25">
      <c r="A893" s="1" t="s">
        <v>973</v>
      </c>
      <c r="B893" s="1" t="s">
        <v>1</v>
      </c>
      <c r="C893" s="1" t="s">
        <v>51</v>
      </c>
      <c r="D893" s="42" t="s">
        <v>3295</v>
      </c>
      <c r="E893" s="8">
        <f>HEX2DEC(G893)</f>
        <v>141</v>
      </c>
      <c r="F893" s="10" t="str">
        <f>HEX2BIN(G893)</f>
        <v>10001101</v>
      </c>
      <c r="G893" s="8" t="str">
        <f>MID(C893,7,FIND(":",C893,1)-1)</f>
        <v>8D</v>
      </c>
      <c r="H893" s="8" t="str">
        <f>MID(F893,1,FIND("0",F893,1)-1)</f>
        <v>1</v>
      </c>
      <c r="I893" s="8" t="str">
        <f>MID(F893,2,FIND("0",F893,1)-1)</f>
        <v>0</v>
      </c>
      <c r="J893" s="8" t="str">
        <f>MID(F893,3,FIND("0",F893,1)-1)</f>
        <v>0</v>
      </c>
      <c r="K893" s="8" t="str">
        <f>MID(F893,4,FIND("0",F893,1)-1)</f>
        <v>0</v>
      </c>
      <c r="L893" s="8" t="str">
        <f>MID(F893,5,FIND("0",F893,1)-1)</f>
        <v>1</v>
      </c>
      <c r="M893" s="8" t="str">
        <f>MID(F893,6,FIND("0",F893,1)-1)</f>
        <v>1</v>
      </c>
      <c r="N893" s="8" t="str">
        <f>MID(F893,7,FIND("0",F893,1)-1)</f>
        <v>0</v>
      </c>
      <c r="O893" s="8" t="str">
        <f>MID(F893,8,FIND("0",F893,1)-1)</f>
        <v>1</v>
      </c>
      <c r="P893" t="str">
        <f>IF(J893="1",IF(O893="0","Brenner AUS"),"Brenner EIN")</f>
        <v>Brenner EIN</v>
      </c>
      <c r="Q893" t="str">
        <f>IF(L893="1","Mischer AUF",IF(K893="1","Mischer ZU","Mischer STOP"))</f>
        <v>Mischer AUF</v>
      </c>
    </row>
    <row r="894" spans="1:17" hidden="1" x14ac:dyDescent="0.25">
      <c r="A894" t="s">
        <v>976</v>
      </c>
      <c r="B894" t="s">
        <v>4</v>
      </c>
      <c r="C894" t="s">
        <v>12</v>
      </c>
      <c r="D894" t="s">
        <v>6</v>
      </c>
      <c r="E894" s="8">
        <v>1</v>
      </c>
      <c r="F894" s="10" t="s">
        <v>45</v>
      </c>
      <c r="G894" s="8" t="s">
        <v>8</v>
      </c>
      <c r="M894" s="8"/>
    </row>
    <row r="895" spans="1:17" x14ac:dyDescent="0.25">
      <c r="A895" s="1" t="s">
        <v>975</v>
      </c>
      <c r="B895" s="1" t="s">
        <v>1</v>
      </c>
      <c r="C895" s="1" t="s">
        <v>43</v>
      </c>
      <c r="D895" s="42" t="s">
        <v>3295</v>
      </c>
      <c r="E895" s="8">
        <f>HEX2DEC(G895)</f>
        <v>133</v>
      </c>
      <c r="F895" s="10" t="str">
        <f>HEX2BIN(G895)</f>
        <v>10000101</v>
      </c>
      <c r="G895" s="8" t="str">
        <f>MID(C895,7,FIND(":",C895,1)-1)</f>
        <v>85</v>
      </c>
      <c r="H895" s="8" t="str">
        <f>MID(F895,1,FIND("0",F895,1)-1)</f>
        <v>1</v>
      </c>
      <c r="I895" s="8" t="str">
        <f>MID(F895,2,FIND("0",F895,1)-1)</f>
        <v>0</v>
      </c>
      <c r="J895" s="8" t="str">
        <f>MID(F895,3,FIND("0",F895,1)-1)</f>
        <v>0</v>
      </c>
      <c r="K895" s="8" t="str">
        <f>MID(F895,4,FIND("0",F895,1)-1)</f>
        <v>0</v>
      </c>
      <c r="L895" s="8" t="str">
        <f>MID(F895,5,FIND("0",F895,1)-1)</f>
        <v>0</v>
      </c>
      <c r="M895" s="8" t="str">
        <f>MID(F895,6,FIND("0",F895,1)-1)</f>
        <v>1</v>
      </c>
      <c r="N895" s="8" t="str">
        <f>MID(F895,7,FIND("0",F895,1)-1)</f>
        <v>0</v>
      </c>
      <c r="O895" s="8" t="str">
        <f>MID(F895,8,FIND("0",F895,1)-1)</f>
        <v>1</v>
      </c>
      <c r="P895" t="str">
        <f>IF(J895="1",IF(O895="0","Brenner AUS"),"Brenner EIN")</f>
        <v>Brenner EIN</v>
      </c>
      <c r="Q895" t="str">
        <f>IF(L895="1","Mischer AUF",IF(K895="1","Mischer ZU","Mischer STOP"))</f>
        <v>Mischer STOP</v>
      </c>
    </row>
    <row r="896" spans="1:17" hidden="1" x14ac:dyDescent="0.25">
      <c r="A896" t="s">
        <v>978</v>
      </c>
      <c r="B896" t="s">
        <v>4</v>
      </c>
      <c r="C896" t="s">
        <v>5</v>
      </c>
      <c r="D896" t="s">
        <v>6</v>
      </c>
      <c r="E896" s="8">
        <v>1</v>
      </c>
      <c r="F896" s="10" t="s">
        <v>49</v>
      </c>
      <c r="G896" s="8" t="s">
        <v>8</v>
      </c>
      <c r="M896" s="8"/>
    </row>
    <row r="897" spans="1:17" hidden="1" x14ac:dyDescent="0.25">
      <c r="A897" t="s">
        <v>979</v>
      </c>
      <c r="B897" t="s">
        <v>862</v>
      </c>
      <c r="C897" t="s">
        <v>176</v>
      </c>
      <c r="D897" t="s">
        <v>177</v>
      </c>
      <c r="E897" s="9">
        <v>4300000</v>
      </c>
      <c r="F897" s="10" t="s">
        <v>863</v>
      </c>
      <c r="G897" s="8" t="s">
        <v>178</v>
      </c>
      <c r="H897">
        <v>0</v>
      </c>
      <c r="I897" t="s">
        <v>179</v>
      </c>
      <c r="J897" t="s">
        <v>163</v>
      </c>
      <c r="K897" t="s">
        <v>180</v>
      </c>
      <c r="M897" s="8"/>
    </row>
    <row r="898" spans="1:17" x14ac:dyDescent="0.25">
      <c r="A898" t="s">
        <v>977</v>
      </c>
      <c r="B898" t="s">
        <v>1</v>
      </c>
      <c r="C898" s="3" t="s">
        <v>47</v>
      </c>
      <c r="D898" t="s">
        <v>390</v>
      </c>
      <c r="E898" s="8">
        <f>HEX2DEC(G898)</f>
        <v>43</v>
      </c>
      <c r="F898" s="10" t="str">
        <f>HEX2BIN(G898)</f>
        <v>101011</v>
      </c>
      <c r="G898" s="8" t="str">
        <f>MID(C898,7,FIND(":",C898,1)-1)</f>
        <v>2B</v>
      </c>
      <c r="M898" s="8"/>
    </row>
    <row r="899" spans="1:17" x14ac:dyDescent="0.25">
      <c r="A899" s="1" t="s">
        <v>980</v>
      </c>
      <c r="B899" s="1" t="s">
        <v>1</v>
      </c>
      <c r="C899" s="1" t="s">
        <v>51</v>
      </c>
      <c r="D899" s="42" t="s">
        <v>3295</v>
      </c>
      <c r="E899" s="8">
        <f>HEX2DEC(G899)</f>
        <v>141</v>
      </c>
      <c r="F899" s="10" t="str">
        <f>HEX2BIN(G899)</f>
        <v>10001101</v>
      </c>
      <c r="G899" s="8" t="str">
        <f>MID(C899,7,FIND(":",C899,1)-1)</f>
        <v>8D</v>
      </c>
      <c r="H899" s="8" t="str">
        <f>MID(F899,1,FIND("0",F899,1)-1)</f>
        <v>1</v>
      </c>
      <c r="I899" s="8" t="str">
        <f>MID(F899,2,FIND("0",F899,1)-1)</f>
        <v>0</v>
      </c>
      <c r="J899" s="8" t="str">
        <f>MID(F899,3,FIND("0",F899,1)-1)</f>
        <v>0</v>
      </c>
      <c r="K899" s="8" t="str">
        <f>MID(F899,4,FIND("0",F899,1)-1)</f>
        <v>0</v>
      </c>
      <c r="L899" s="8" t="str">
        <f>MID(F899,5,FIND("0",F899,1)-1)</f>
        <v>1</v>
      </c>
      <c r="M899" s="8" t="str">
        <f>MID(F899,6,FIND("0",F899,1)-1)</f>
        <v>1</v>
      </c>
      <c r="N899" s="8" t="str">
        <f>MID(F899,7,FIND("0",F899,1)-1)</f>
        <v>0</v>
      </c>
      <c r="O899" s="8" t="str">
        <f>MID(F899,8,FIND("0",F899,1)-1)</f>
        <v>1</v>
      </c>
      <c r="P899" t="str">
        <f>IF(J899="1",IF(O899="0","Brenner AUS"),"Brenner EIN")</f>
        <v>Brenner EIN</v>
      </c>
      <c r="Q899" t="str">
        <f>IF(L899="1","Mischer AUF",IF(K899="1","Mischer ZU","Mischer STOP"))</f>
        <v>Mischer AUF</v>
      </c>
    </row>
    <row r="900" spans="1:17" hidden="1" x14ac:dyDescent="0.25">
      <c r="A900" t="s">
        <v>982</v>
      </c>
      <c r="B900" t="s">
        <v>4</v>
      </c>
      <c r="C900" t="s">
        <v>12</v>
      </c>
      <c r="D900" t="s">
        <v>6</v>
      </c>
      <c r="E900" s="8">
        <v>1</v>
      </c>
      <c r="F900" s="10" t="s">
        <v>53</v>
      </c>
      <c r="G900" s="8" t="s">
        <v>8</v>
      </c>
      <c r="M900" s="8"/>
    </row>
    <row r="901" spans="1:17" x14ac:dyDescent="0.25">
      <c r="A901" s="1" t="s">
        <v>981</v>
      </c>
      <c r="B901" s="1" t="s">
        <v>1</v>
      </c>
      <c r="C901" s="1" t="s">
        <v>51</v>
      </c>
      <c r="D901" s="42" t="s">
        <v>3295</v>
      </c>
      <c r="E901" s="8">
        <f>HEX2DEC(G901)</f>
        <v>141</v>
      </c>
      <c r="F901" s="10" t="str">
        <f>HEX2BIN(G901)</f>
        <v>10001101</v>
      </c>
      <c r="G901" s="8" t="str">
        <f>MID(C901,7,FIND(":",C901,1)-1)</f>
        <v>8D</v>
      </c>
      <c r="H901" s="8" t="str">
        <f>MID(F901,1,FIND("0",F901,1)-1)</f>
        <v>1</v>
      </c>
      <c r="I901" s="8" t="str">
        <f>MID(F901,2,FIND("0",F901,1)-1)</f>
        <v>0</v>
      </c>
      <c r="J901" s="8" t="str">
        <f>MID(F901,3,FIND("0",F901,1)-1)</f>
        <v>0</v>
      </c>
      <c r="K901" s="8" t="str">
        <f>MID(F901,4,FIND("0",F901,1)-1)</f>
        <v>0</v>
      </c>
      <c r="L901" s="8" t="str">
        <f>MID(F901,5,FIND("0",F901,1)-1)</f>
        <v>1</v>
      </c>
      <c r="M901" s="8" t="str">
        <f>MID(F901,6,FIND("0",F901,1)-1)</f>
        <v>1</v>
      </c>
      <c r="N901" s="8" t="str">
        <f>MID(F901,7,FIND("0",F901,1)-1)</f>
        <v>0</v>
      </c>
      <c r="O901" s="8" t="str">
        <f>MID(F901,8,FIND("0",F901,1)-1)</f>
        <v>1</v>
      </c>
      <c r="P901" t="str">
        <f>IF(J901="1",IF(O901="0","Brenner AUS"),"Brenner EIN")</f>
        <v>Brenner EIN</v>
      </c>
      <c r="Q901" t="str">
        <f>IF(L901="1","Mischer AUF",IF(K901="1","Mischer ZU","Mischer STOP"))</f>
        <v>Mischer AUF</v>
      </c>
    </row>
    <row r="902" spans="1:17" hidden="1" x14ac:dyDescent="0.25">
      <c r="A902" t="s">
        <v>984</v>
      </c>
      <c r="B902" t="s">
        <v>4</v>
      </c>
      <c r="C902" t="s">
        <v>12</v>
      </c>
      <c r="D902" t="s">
        <v>6</v>
      </c>
      <c r="E902" s="8">
        <v>1</v>
      </c>
      <c r="F902" s="10" t="s">
        <v>45</v>
      </c>
      <c r="G902" s="8" t="s">
        <v>8</v>
      </c>
      <c r="M902" s="8"/>
    </row>
    <row r="903" spans="1:17" x14ac:dyDescent="0.25">
      <c r="A903" s="1" t="s">
        <v>983</v>
      </c>
      <c r="B903" s="1" t="s">
        <v>1</v>
      </c>
      <c r="C903" s="1" t="s">
        <v>43</v>
      </c>
      <c r="D903" s="42" t="s">
        <v>3295</v>
      </c>
      <c r="E903" s="8">
        <f>HEX2DEC(G903)</f>
        <v>133</v>
      </c>
      <c r="F903" s="10" t="str">
        <f>HEX2BIN(G903)</f>
        <v>10000101</v>
      </c>
      <c r="G903" s="8" t="str">
        <f>MID(C903,7,FIND(":",C903,1)-1)</f>
        <v>85</v>
      </c>
      <c r="H903" s="8" t="str">
        <f>MID(F903,1,FIND("0",F903,1)-1)</f>
        <v>1</v>
      </c>
      <c r="I903" s="8" t="str">
        <f>MID(F903,2,FIND("0",F903,1)-1)</f>
        <v>0</v>
      </c>
      <c r="J903" s="8" t="str">
        <f>MID(F903,3,FIND("0",F903,1)-1)</f>
        <v>0</v>
      </c>
      <c r="K903" s="8" t="str">
        <f>MID(F903,4,FIND("0",F903,1)-1)</f>
        <v>0</v>
      </c>
      <c r="L903" s="8" t="str">
        <f>MID(F903,5,FIND("0",F903,1)-1)</f>
        <v>0</v>
      </c>
      <c r="M903" s="8" t="str">
        <f>MID(F903,6,FIND("0",F903,1)-1)</f>
        <v>1</v>
      </c>
      <c r="N903" s="8" t="str">
        <f>MID(F903,7,FIND("0",F903,1)-1)</f>
        <v>0</v>
      </c>
      <c r="O903" s="8" t="str">
        <f>MID(F903,8,FIND("0",F903,1)-1)</f>
        <v>1</v>
      </c>
      <c r="P903" t="str">
        <f>IF(J903="1",IF(O903="0","Brenner AUS"),"Brenner EIN")</f>
        <v>Brenner EIN</v>
      </c>
      <c r="Q903" t="str">
        <f>IF(L903="1","Mischer AUF",IF(K903="1","Mischer ZU","Mischer STOP"))</f>
        <v>Mischer STOP</v>
      </c>
    </row>
    <row r="904" spans="1:17" hidden="1" x14ac:dyDescent="0.25">
      <c r="A904" t="s">
        <v>986</v>
      </c>
      <c r="B904" t="s">
        <v>4</v>
      </c>
      <c r="C904" t="s">
        <v>5</v>
      </c>
      <c r="D904" t="s">
        <v>6</v>
      </c>
      <c r="E904" s="8">
        <v>1</v>
      </c>
      <c r="F904" s="10" t="s">
        <v>29</v>
      </c>
      <c r="G904" s="8" t="s">
        <v>8</v>
      </c>
      <c r="M904" s="8"/>
    </row>
    <row r="905" spans="1:17" hidden="1" x14ac:dyDescent="0.25">
      <c r="A905" t="s">
        <v>987</v>
      </c>
      <c r="B905" t="s">
        <v>862</v>
      </c>
      <c r="C905" t="s">
        <v>176</v>
      </c>
      <c r="D905" t="s">
        <v>177</v>
      </c>
      <c r="E905" s="9">
        <v>4400000</v>
      </c>
      <c r="F905" s="10" t="s">
        <v>863</v>
      </c>
      <c r="G905" s="8" t="s">
        <v>178</v>
      </c>
      <c r="H905">
        <v>0</v>
      </c>
      <c r="I905" t="s">
        <v>179</v>
      </c>
      <c r="J905" t="s">
        <v>163</v>
      </c>
      <c r="K905" t="s">
        <v>180</v>
      </c>
      <c r="M905" s="8"/>
    </row>
    <row r="906" spans="1:17" x14ac:dyDescent="0.25">
      <c r="A906" t="s">
        <v>985</v>
      </c>
      <c r="B906" t="s">
        <v>1</v>
      </c>
      <c r="C906" s="3" t="s">
        <v>27</v>
      </c>
      <c r="D906" t="s">
        <v>390</v>
      </c>
      <c r="E906" s="8">
        <f>HEX2DEC(G906)</f>
        <v>44</v>
      </c>
      <c r="F906" s="10" t="str">
        <f>HEX2BIN(G906)</f>
        <v>101100</v>
      </c>
      <c r="G906" s="8" t="str">
        <f>MID(C906,7,FIND(":",C906,1)-1)</f>
        <v>2C</v>
      </c>
      <c r="M906" s="8"/>
    </row>
    <row r="907" spans="1:17" hidden="1" x14ac:dyDescent="0.25">
      <c r="A907" t="s">
        <v>990</v>
      </c>
      <c r="B907" t="s">
        <v>4</v>
      </c>
      <c r="C907" t="s">
        <v>946</v>
      </c>
      <c r="D907" t="s">
        <v>6</v>
      </c>
      <c r="E907" s="8">
        <v>1</v>
      </c>
      <c r="F907" s="10" t="s">
        <v>991</v>
      </c>
      <c r="G907" s="8" t="s">
        <v>8</v>
      </c>
      <c r="M907" s="8"/>
    </row>
    <row r="908" spans="1:17" x14ac:dyDescent="0.25">
      <c r="A908" t="s">
        <v>988</v>
      </c>
      <c r="B908" t="s">
        <v>1</v>
      </c>
      <c r="C908" s="7" t="s">
        <v>989</v>
      </c>
      <c r="D908" t="s">
        <v>1321</v>
      </c>
      <c r="E908" s="8">
        <f>HEX2DEC(G908)</f>
        <v>39</v>
      </c>
      <c r="F908" s="10" t="str">
        <f>HEX2BIN(G908)</f>
        <v>100111</v>
      </c>
      <c r="G908" s="8" t="str">
        <f>MID(C908,7,FIND(":",C908,1)-1)</f>
        <v>27</v>
      </c>
      <c r="M908" s="8"/>
    </row>
    <row r="909" spans="1:17" hidden="1" x14ac:dyDescent="0.25">
      <c r="A909" t="s">
        <v>993</v>
      </c>
      <c r="B909" t="s">
        <v>4</v>
      </c>
      <c r="C909" t="s">
        <v>12</v>
      </c>
      <c r="D909" t="s">
        <v>6</v>
      </c>
      <c r="E909" s="8">
        <v>1</v>
      </c>
      <c r="F909" s="10" t="s">
        <v>53</v>
      </c>
      <c r="G909" s="8" t="s">
        <v>8</v>
      </c>
      <c r="M909" s="8"/>
    </row>
    <row r="910" spans="1:17" x14ac:dyDescent="0.25">
      <c r="A910" s="1" t="s">
        <v>992</v>
      </c>
      <c r="B910" s="1" t="s">
        <v>1</v>
      </c>
      <c r="C910" s="1" t="s">
        <v>51</v>
      </c>
      <c r="D910" s="42" t="s">
        <v>3295</v>
      </c>
      <c r="E910" s="8">
        <f>HEX2DEC(G910)</f>
        <v>141</v>
      </c>
      <c r="F910" s="10" t="str">
        <f>HEX2BIN(G910)</f>
        <v>10001101</v>
      </c>
      <c r="G910" s="8" t="str">
        <f>MID(C910,7,FIND(":",C910,1)-1)</f>
        <v>8D</v>
      </c>
      <c r="H910" s="8" t="str">
        <f>MID(F910,1,FIND("0",F910,1)-1)</f>
        <v>1</v>
      </c>
      <c r="I910" s="8" t="str">
        <f>MID(F910,2,FIND("0",F910,1)-1)</f>
        <v>0</v>
      </c>
      <c r="J910" s="8" t="str">
        <f>MID(F910,3,FIND("0",F910,1)-1)</f>
        <v>0</v>
      </c>
      <c r="K910" s="8" t="str">
        <f>MID(F910,4,FIND("0",F910,1)-1)</f>
        <v>0</v>
      </c>
      <c r="L910" s="8" t="str">
        <f>MID(F910,5,FIND("0",F910,1)-1)</f>
        <v>1</v>
      </c>
      <c r="M910" s="8" t="str">
        <f>MID(F910,6,FIND("0",F910,1)-1)</f>
        <v>1</v>
      </c>
      <c r="N910" s="8" t="str">
        <f>MID(F910,7,FIND("0",F910,1)-1)</f>
        <v>0</v>
      </c>
      <c r="O910" s="8" t="str">
        <f>MID(F910,8,FIND("0",F910,1)-1)</f>
        <v>1</v>
      </c>
      <c r="P910" t="str">
        <f>IF(J910="1",IF(O910="0","Brenner AUS"),"Brenner EIN")</f>
        <v>Brenner EIN</v>
      </c>
      <c r="Q910" t="str">
        <f>IF(L910="1","Mischer AUF",IF(K910="1","Mischer ZU","Mischer STOP"))</f>
        <v>Mischer AUF</v>
      </c>
    </row>
    <row r="911" spans="1:17" hidden="1" x14ac:dyDescent="0.25">
      <c r="A911" t="s">
        <v>995</v>
      </c>
      <c r="B911" t="s">
        <v>4</v>
      </c>
      <c r="C911" t="s">
        <v>12</v>
      </c>
      <c r="D911" t="s">
        <v>6</v>
      </c>
      <c r="E911" s="8">
        <v>1</v>
      </c>
      <c r="F911" s="10" t="s">
        <v>45</v>
      </c>
      <c r="G911" s="8" t="s">
        <v>8</v>
      </c>
      <c r="M911" s="8"/>
    </row>
    <row r="912" spans="1:17" x14ac:dyDescent="0.25">
      <c r="A912" s="1" t="s">
        <v>994</v>
      </c>
      <c r="B912" s="1" t="s">
        <v>1</v>
      </c>
      <c r="C912" s="1" t="s">
        <v>43</v>
      </c>
      <c r="D912" s="42" t="s">
        <v>3295</v>
      </c>
      <c r="E912" s="8">
        <f>HEX2DEC(G912)</f>
        <v>133</v>
      </c>
      <c r="F912" s="10" t="str">
        <f>HEX2BIN(G912)</f>
        <v>10000101</v>
      </c>
      <c r="G912" s="8" t="str">
        <f>MID(C912,7,FIND(":",C912,1)-1)</f>
        <v>85</v>
      </c>
      <c r="H912" s="8" t="str">
        <f>MID(F912,1,FIND("0",F912,1)-1)</f>
        <v>1</v>
      </c>
      <c r="I912" s="8" t="str">
        <f>MID(F912,2,FIND("0",F912,1)-1)</f>
        <v>0</v>
      </c>
      <c r="J912" s="8" t="str">
        <f>MID(F912,3,FIND("0",F912,1)-1)</f>
        <v>0</v>
      </c>
      <c r="K912" s="8" t="str">
        <f>MID(F912,4,FIND("0",F912,1)-1)</f>
        <v>0</v>
      </c>
      <c r="L912" s="8" t="str">
        <f>MID(F912,5,FIND("0",F912,1)-1)</f>
        <v>0</v>
      </c>
      <c r="M912" s="8" t="str">
        <f>MID(F912,6,FIND("0",F912,1)-1)</f>
        <v>1</v>
      </c>
      <c r="N912" s="8" t="str">
        <f>MID(F912,7,FIND("0",F912,1)-1)</f>
        <v>0</v>
      </c>
      <c r="O912" s="8" t="str">
        <f>MID(F912,8,FIND("0",F912,1)-1)</f>
        <v>1</v>
      </c>
      <c r="P912" t="str">
        <f>IF(J912="1",IF(O912="0","Brenner AUS"),"Brenner EIN")</f>
        <v>Brenner EIN</v>
      </c>
      <c r="Q912" t="str">
        <f>IF(L912="1","Mischer AUF",IF(K912="1","Mischer ZU","Mischer STOP"))</f>
        <v>Mischer STOP</v>
      </c>
    </row>
    <row r="913" spans="1:17" hidden="1" x14ac:dyDescent="0.25">
      <c r="A913" t="s">
        <v>997</v>
      </c>
      <c r="B913" t="s">
        <v>4</v>
      </c>
      <c r="C913" t="s">
        <v>5</v>
      </c>
      <c r="D913" t="s">
        <v>6</v>
      </c>
      <c r="E913" s="8">
        <v>1</v>
      </c>
      <c r="F913" s="10" t="s">
        <v>211</v>
      </c>
      <c r="G913" s="8" t="s">
        <v>8</v>
      </c>
      <c r="M913" s="8"/>
    </row>
    <row r="914" spans="1:17" hidden="1" x14ac:dyDescent="0.25">
      <c r="A914" t="s">
        <v>998</v>
      </c>
      <c r="B914" t="s">
        <v>862</v>
      </c>
      <c r="C914" t="s">
        <v>176</v>
      </c>
      <c r="D914" t="s">
        <v>177</v>
      </c>
      <c r="E914" s="9">
        <v>4500000</v>
      </c>
      <c r="F914" s="10" t="s">
        <v>863</v>
      </c>
      <c r="G914" s="8" t="s">
        <v>178</v>
      </c>
      <c r="H914">
        <v>0</v>
      </c>
      <c r="I914" t="s">
        <v>179</v>
      </c>
      <c r="J914" t="s">
        <v>163</v>
      </c>
      <c r="K914" t="s">
        <v>180</v>
      </c>
      <c r="M914" s="8"/>
    </row>
    <row r="915" spans="1:17" x14ac:dyDescent="0.25">
      <c r="A915" t="s">
        <v>996</v>
      </c>
      <c r="B915" t="s">
        <v>1</v>
      </c>
      <c r="C915" s="3" t="s">
        <v>209</v>
      </c>
      <c r="D915" t="s">
        <v>390</v>
      </c>
      <c r="E915" s="8">
        <f>HEX2DEC(G915)</f>
        <v>45</v>
      </c>
      <c r="F915" s="10" t="str">
        <f>HEX2BIN(G915)</f>
        <v>101101</v>
      </c>
      <c r="G915" s="8" t="str">
        <f>MID(C915,7,FIND(":",C915,1)-1)</f>
        <v>2D</v>
      </c>
      <c r="M915" s="8"/>
    </row>
    <row r="916" spans="1:17" hidden="1" x14ac:dyDescent="0.25">
      <c r="A916" t="s">
        <v>1000</v>
      </c>
      <c r="B916" t="s">
        <v>4</v>
      </c>
      <c r="C916" t="s">
        <v>12</v>
      </c>
      <c r="D916" t="s">
        <v>6</v>
      </c>
      <c r="E916" s="8">
        <v>1</v>
      </c>
      <c r="F916" s="10" t="s">
        <v>53</v>
      </c>
      <c r="G916" s="8" t="s">
        <v>8</v>
      </c>
      <c r="M916" s="8"/>
    </row>
    <row r="917" spans="1:17" hidden="1" x14ac:dyDescent="0.25">
      <c r="A917" t="s">
        <v>1000</v>
      </c>
      <c r="B917" t="s">
        <v>4</v>
      </c>
      <c r="C917" t="s">
        <v>946</v>
      </c>
      <c r="D917" t="s">
        <v>6</v>
      </c>
      <c r="E917" s="8">
        <v>1</v>
      </c>
      <c r="F917" s="10" t="s">
        <v>1002</v>
      </c>
      <c r="G917" s="8" t="s">
        <v>8</v>
      </c>
      <c r="M917" s="8"/>
    </row>
    <row r="918" spans="1:17" x14ac:dyDescent="0.25">
      <c r="A918" s="1" t="s">
        <v>999</v>
      </c>
      <c r="B918" s="1" t="s">
        <v>1</v>
      </c>
      <c r="C918" s="1" t="s">
        <v>51</v>
      </c>
      <c r="D918" s="42" t="s">
        <v>3295</v>
      </c>
      <c r="E918" s="8">
        <f>HEX2DEC(G918)</f>
        <v>141</v>
      </c>
      <c r="F918" s="10" t="str">
        <f>HEX2BIN(G918)</f>
        <v>10001101</v>
      </c>
      <c r="G918" s="8" t="str">
        <f>MID(C918,7,FIND(":",C918,1)-1)</f>
        <v>8D</v>
      </c>
      <c r="H918" s="8" t="str">
        <f>MID(F918,1,FIND("0",F918,1)-1)</f>
        <v>1</v>
      </c>
      <c r="I918" s="8" t="str">
        <f>MID(F918,2,FIND("0",F918,1)-1)</f>
        <v>0</v>
      </c>
      <c r="J918" s="8" t="str">
        <f>MID(F918,3,FIND("0",F918,1)-1)</f>
        <v>0</v>
      </c>
      <c r="K918" s="8" t="str">
        <f>MID(F918,4,FIND("0",F918,1)-1)</f>
        <v>0</v>
      </c>
      <c r="L918" s="8" t="str">
        <f>MID(F918,5,FIND("0",F918,1)-1)</f>
        <v>1</v>
      </c>
      <c r="M918" s="8" t="str">
        <f>MID(F918,6,FIND("0",F918,1)-1)</f>
        <v>1</v>
      </c>
      <c r="N918" s="8" t="str">
        <f>MID(F918,7,FIND("0",F918,1)-1)</f>
        <v>0</v>
      </c>
      <c r="O918" s="8" t="str">
        <f>MID(F918,8,FIND("0",F918,1)-1)</f>
        <v>1</v>
      </c>
      <c r="P918" t="str">
        <f>IF(J918="1",IF(O918="0","Brenner AUS"),"Brenner EIN")</f>
        <v>Brenner EIN</v>
      </c>
      <c r="Q918" t="str">
        <f>IF(L918="1","Mischer AUF",IF(K918="1","Mischer ZU","Mischer STOP"))</f>
        <v>Mischer AUF</v>
      </c>
    </row>
    <row r="919" spans="1:17" x14ac:dyDescent="0.25">
      <c r="A919" t="s">
        <v>999</v>
      </c>
      <c r="B919" t="s">
        <v>1</v>
      </c>
      <c r="C919" s="7" t="s">
        <v>1001</v>
      </c>
      <c r="D919" t="s">
        <v>1321</v>
      </c>
      <c r="E919" s="8">
        <f>HEX2DEC(G919)</f>
        <v>38</v>
      </c>
      <c r="F919" s="10" t="str">
        <f>HEX2BIN(G919)</f>
        <v>100110</v>
      </c>
      <c r="G919" s="8" t="str">
        <f>MID(C919,7,FIND(":",C919,1)-1)</f>
        <v>26</v>
      </c>
      <c r="M919" s="8"/>
    </row>
    <row r="920" spans="1:17" hidden="1" x14ac:dyDescent="0.25">
      <c r="A920" t="s">
        <v>1004</v>
      </c>
      <c r="B920" t="s">
        <v>4</v>
      </c>
      <c r="C920" t="s">
        <v>12</v>
      </c>
      <c r="D920" t="s">
        <v>6</v>
      </c>
      <c r="E920" s="8">
        <v>1</v>
      </c>
      <c r="F920" s="10" t="s">
        <v>45</v>
      </c>
      <c r="G920" s="8" t="s">
        <v>8</v>
      </c>
      <c r="M920" s="8"/>
    </row>
    <row r="921" spans="1:17" x14ac:dyDescent="0.25">
      <c r="A921" s="1" t="s">
        <v>1003</v>
      </c>
      <c r="B921" s="1" t="s">
        <v>1</v>
      </c>
      <c r="C921" s="1" t="s">
        <v>43</v>
      </c>
      <c r="D921" s="42" t="s">
        <v>3295</v>
      </c>
      <c r="E921" s="8">
        <f>HEX2DEC(G921)</f>
        <v>133</v>
      </c>
      <c r="F921" s="10" t="str">
        <f>HEX2BIN(G921)</f>
        <v>10000101</v>
      </c>
      <c r="G921" s="8" t="str">
        <f>MID(C921,7,FIND(":",C921,1)-1)</f>
        <v>85</v>
      </c>
      <c r="H921" s="8" t="str">
        <f>MID(F921,1,FIND("0",F921,1)-1)</f>
        <v>1</v>
      </c>
      <c r="I921" s="8" t="str">
        <f>MID(F921,2,FIND("0",F921,1)-1)</f>
        <v>0</v>
      </c>
      <c r="J921" s="8" t="str">
        <f>MID(F921,3,FIND("0",F921,1)-1)</f>
        <v>0</v>
      </c>
      <c r="K921" s="8" t="str">
        <f>MID(F921,4,FIND("0",F921,1)-1)</f>
        <v>0</v>
      </c>
      <c r="L921" s="8" t="str">
        <f>MID(F921,5,FIND("0",F921,1)-1)</f>
        <v>0</v>
      </c>
      <c r="M921" s="8" t="str">
        <f>MID(F921,6,FIND("0",F921,1)-1)</f>
        <v>1</v>
      </c>
      <c r="N921" s="8" t="str">
        <f>MID(F921,7,FIND("0",F921,1)-1)</f>
        <v>0</v>
      </c>
      <c r="O921" s="8" t="str">
        <f>MID(F921,8,FIND("0",F921,1)-1)</f>
        <v>1</v>
      </c>
      <c r="P921" t="str">
        <f>IF(J921="1",IF(O921="0","Brenner AUS"),"Brenner EIN")</f>
        <v>Brenner EIN</v>
      </c>
      <c r="Q921" t="str">
        <f>IF(L921="1","Mischer AUF",IF(K921="1","Mischer ZU","Mischer STOP"))</f>
        <v>Mischer STOP</v>
      </c>
    </row>
    <row r="922" spans="1:17" hidden="1" x14ac:dyDescent="0.25">
      <c r="A922" t="s">
        <v>1006</v>
      </c>
      <c r="B922" t="s">
        <v>4</v>
      </c>
      <c r="C922" t="s">
        <v>12</v>
      </c>
      <c r="D922" t="s">
        <v>6</v>
      </c>
      <c r="E922" s="8">
        <v>1</v>
      </c>
      <c r="F922" s="10" t="s">
        <v>53</v>
      </c>
      <c r="G922" s="8" t="s">
        <v>8</v>
      </c>
      <c r="M922" s="8"/>
    </row>
    <row r="923" spans="1:17" hidden="1" x14ac:dyDescent="0.25">
      <c r="A923" t="s">
        <v>1006</v>
      </c>
      <c r="B923" t="s">
        <v>4</v>
      </c>
      <c r="C923" t="s">
        <v>12</v>
      </c>
      <c r="D923" t="s">
        <v>6</v>
      </c>
      <c r="E923" s="8">
        <v>1</v>
      </c>
      <c r="F923" s="10" t="s">
        <v>45</v>
      </c>
      <c r="G923" s="8" t="s">
        <v>8</v>
      </c>
      <c r="M923" s="8"/>
    </row>
    <row r="924" spans="1:17" x14ac:dyDescent="0.25">
      <c r="A924" s="1" t="s">
        <v>1005</v>
      </c>
      <c r="B924" s="1" t="s">
        <v>1</v>
      </c>
      <c r="C924" s="1" t="s">
        <v>51</v>
      </c>
      <c r="D924" s="42" t="s">
        <v>3295</v>
      </c>
      <c r="E924" s="8">
        <f>HEX2DEC(G924)</f>
        <v>141</v>
      </c>
      <c r="F924" s="10" t="str">
        <f>HEX2BIN(G924)</f>
        <v>10001101</v>
      </c>
      <c r="G924" s="8" t="str">
        <f>MID(C924,7,FIND(":",C924,1)-1)</f>
        <v>8D</v>
      </c>
      <c r="H924" s="8" t="str">
        <f>MID(F924,1,FIND("0",F924,1)-1)</f>
        <v>1</v>
      </c>
      <c r="I924" s="8" t="str">
        <f>MID(F924,2,FIND("0",F924,1)-1)</f>
        <v>0</v>
      </c>
      <c r="J924" s="8" t="str">
        <f>MID(F924,3,FIND("0",F924,1)-1)</f>
        <v>0</v>
      </c>
      <c r="K924" s="8" t="str">
        <f>MID(F924,4,FIND("0",F924,1)-1)</f>
        <v>0</v>
      </c>
      <c r="L924" s="8" t="str">
        <f>MID(F924,5,FIND("0",F924,1)-1)</f>
        <v>1</v>
      </c>
      <c r="M924" s="8" t="str">
        <f>MID(F924,6,FIND("0",F924,1)-1)</f>
        <v>1</v>
      </c>
      <c r="N924" s="8" t="str">
        <f>MID(F924,7,FIND("0",F924,1)-1)</f>
        <v>0</v>
      </c>
      <c r="O924" s="8" t="str">
        <f>MID(F924,8,FIND("0",F924,1)-1)</f>
        <v>1</v>
      </c>
      <c r="P924" t="str">
        <f t="shared" ref="P924:P925" si="36">IF(J924="1",IF(O924="0","Brenner AUS"),"Brenner EIN")</f>
        <v>Brenner EIN</v>
      </c>
      <c r="Q924" t="str">
        <f t="shared" ref="Q924:Q925" si="37">IF(L924="1","Mischer AUF",IF(K924="1","Mischer ZU","Mischer STOP"))</f>
        <v>Mischer AUF</v>
      </c>
    </row>
    <row r="925" spans="1:17" x14ac:dyDescent="0.25">
      <c r="A925" s="1" t="s">
        <v>1005</v>
      </c>
      <c r="B925" s="1" t="s">
        <v>1</v>
      </c>
      <c r="C925" s="1" t="s">
        <v>43</v>
      </c>
      <c r="D925" s="42" t="s">
        <v>3295</v>
      </c>
      <c r="E925" s="8">
        <f>HEX2DEC(G925)</f>
        <v>133</v>
      </c>
      <c r="F925" s="10" t="str">
        <f>HEX2BIN(G925)</f>
        <v>10000101</v>
      </c>
      <c r="G925" s="8" t="str">
        <f>MID(C925,7,FIND(":",C925,1)-1)</f>
        <v>85</v>
      </c>
      <c r="H925" s="8" t="str">
        <f>MID(F925,1,FIND("0",F925,1)-1)</f>
        <v>1</v>
      </c>
      <c r="I925" s="8" t="str">
        <f>MID(F925,2,FIND("0",F925,1)-1)</f>
        <v>0</v>
      </c>
      <c r="J925" s="8" t="str">
        <f>MID(F925,3,FIND("0",F925,1)-1)</f>
        <v>0</v>
      </c>
      <c r="K925" s="8" t="str">
        <f>MID(F925,4,FIND("0",F925,1)-1)</f>
        <v>0</v>
      </c>
      <c r="L925" s="8" t="str">
        <f>MID(F925,5,FIND("0",F925,1)-1)</f>
        <v>0</v>
      </c>
      <c r="M925" s="8" t="str">
        <f>MID(F925,6,FIND("0",F925,1)-1)</f>
        <v>1</v>
      </c>
      <c r="N925" s="8" t="str">
        <f>MID(F925,7,FIND("0",F925,1)-1)</f>
        <v>0</v>
      </c>
      <c r="O925" s="8" t="str">
        <f>MID(F925,8,FIND("0",F925,1)-1)</f>
        <v>1</v>
      </c>
      <c r="P925" t="str">
        <f t="shared" si="36"/>
        <v>Brenner EIN</v>
      </c>
      <c r="Q925" t="str">
        <f t="shared" si="37"/>
        <v>Mischer STOP</v>
      </c>
    </row>
    <row r="926" spans="1:17" hidden="1" x14ac:dyDescent="0.25">
      <c r="A926" t="s">
        <v>1008</v>
      </c>
      <c r="B926" t="s">
        <v>4</v>
      </c>
      <c r="C926" t="s">
        <v>5</v>
      </c>
      <c r="D926" t="s">
        <v>6</v>
      </c>
      <c r="E926" s="8">
        <v>1</v>
      </c>
      <c r="F926" s="10" t="s">
        <v>7</v>
      </c>
      <c r="G926" s="8" t="s">
        <v>8</v>
      </c>
      <c r="M926" s="8"/>
    </row>
    <row r="927" spans="1:17" hidden="1" x14ac:dyDescent="0.25">
      <c r="A927" t="s">
        <v>1009</v>
      </c>
      <c r="B927" t="s">
        <v>862</v>
      </c>
      <c r="C927" t="s">
        <v>176</v>
      </c>
      <c r="D927" t="s">
        <v>177</v>
      </c>
      <c r="E927" s="9">
        <v>4600000</v>
      </c>
      <c r="F927" s="10" t="s">
        <v>863</v>
      </c>
      <c r="G927" s="8" t="s">
        <v>178</v>
      </c>
      <c r="H927">
        <v>0</v>
      </c>
      <c r="I927" t="s">
        <v>179</v>
      </c>
      <c r="J927" t="s">
        <v>163</v>
      </c>
      <c r="K927" t="s">
        <v>180</v>
      </c>
      <c r="M927" s="8"/>
    </row>
    <row r="928" spans="1:17" x14ac:dyDescent="0.25">
      <c r="A928" t="s">
        <v>1007</v>
      </c>
      <c r="B928" t="s">
        <v>1</v>
      </c>
      <c r="C928" s="3" t="s">
        <v>2</v>
      </c>
      <c r="D928" t="s">
        <v>390</v>
      </c>
      <c r="E928" s="8">
        <f>HEX2DEC(G928)</f>
        <v>46</v>
      </c>
      <c r="F928" s="10" t="str">
        <f>HEX2BIN(G928)</f>
        <v>101110</v>
      </c>
      <c r="G928" s="8" t="str">
        <f>MID(C928,7,FIND(":",C928,1)-1)</f>
        <v>2E</v>
      </c>
      <c r="M928" s="8"/>
    </row>
    <row r="929" spans="1:17" hidden="1" x14ac:dyDescent="0.25">
      <c r="A929" t="s">
        <v>1012</v>
      </c>
      <c r="B929" t="s">
        <v>4</v>
      </c>
      <c r="C929" t="s">
        <v>946</v>
      </c>
      <c r="D929" t="s">
        <v>6</v>
      </c>
      <c r="E929" s="8">
        <v>1</v>
      </c>
      <c r="F929" s="10" t="s">
        <v>1013</v>
      </c>
      <c r="G929" s="8" t="s">
        <v>8</v>
      </c>
      <c r="M929" s="8"/>
    </row>
    <row r="930" spans="1:17" x14ac:dyDescent="0.25">
      <c r="A930" t="s">
        <v>1010</v>
      </c>
      <c r="B930" t="s">
        <v>1</v>
      </c>
      <c r="C930" s="7" t="s">
        <v>1011</v>
      </c>
      <c r="D930" t="s">
        <v>1321</v>
      </c>
      <c r="E930" s="8">
        <f>HEX2DEC(G930)</f>
        <v>37</v>
      </c>
      <c r="F930" s="10" t="str">
        <f>HEX2BIN(G930)</f>
        <v>100101</v>
      </c>
      <c r="G930" s="8" t="str">
        <f>MID(C930,7,FIND(":",C930,1)-1)</f>
        <v>25</v>
      </c>
      <c r="M930" s="8"/>
    </row>
    <row r="931" spans="1:17" hidden="1" x14ac:dyDescent="0.25">
      <c r="A931" t="s">
        <v>1016</v>
      </c>
      <c r="B931" t="s">
        <v>4</v>
      </c>
      <c r="C931" t="s">
        <v>71</v>
      </c>
      <c r="D931" t="s">
        <v>6</v>
      </c>
      <c r="E931" s="8">
        <v>1</v>
      </c>
      <c r="F931" s="10" t="s">
        <v>1017</v>
      </c>
      <c r="G931" s="8" t="s">
        <v>8</v>
      </c>
      <c r="M931" s="8"/>
    </row>
    <row r="932" spans="1:17" x14ac:dyDescent="0.25">
      <c r="A932" t="s">
        <v>1014</v>
      </c>
      <c r="B932" t="s">
        <v>1</v>
      </c>
      <c r="C932" s="2" t="s">
        <v>1015</v>
      </c>
      <c r="D932" t="s">
        <v>2670</v>
      </c>
      <c r="E932" s="8">
        <f>HEX2DEC(G932)</f>
        <v>25</v>
      </c>
      <c r="F932" s="10" t="str">
        <f>HEX2BIN(G932)</f>
        <v>11001</v>
      </c>
      <c r="G932" s="8" t="str">
        <f>MID(C932,7,FIND(":",C932,1)-1)</f>
        <v>19</v>
      </c>
      <c r="M932" s="8"/>
    </row>
    <row r="933" spans="1:17" hidden="1" x14ac:dyDescent="0.25">
      <c r="A933" t="s">
        <v>1019</v>
      </c>
      <c r="B933" t="s">
        <v>4</v>
      </c>
      <c r="C933" t="s">
        <v>148</v>
      </c>
      <c r="D933" t="s">
        <v>6</v>
      </c>
      <c r="E933" s="8">
        <v>1</v>
      </c>
      <c r="F933" s="10" t="s">
        <v>136</v>
      </c>
      <c r="G933" s="8" t="s">
        <v>8</v>
      </c>
      <c r="M933" s="8"/>
    </row>
    <row r="934" spans="1:17" x14ac:dyDescent="0.25">
      <c r="A934" t="s">
        <v>1018</v>
      </c>
      <c r="B934" t="s">
        <v>1</v>
      </c>
      <c r="C934" s="4" t="s">
        <v>418</v>
      </c>
      <c r="D934" t="s">
        <v>1443</v>
      </c>
      <c r="E934" s="8">
        <f>HEX2DEC(G934)</f>
        <v>4</v>
      </c>
      <c r="F934" s="10" t="str">
        <f>HEX2BIN(G934)</f>
        <v>100</v>
      </c>
      <c r="G934" s="8" t="str">
        <f>MID(C934,7,FIND(":",C934,1)-1)</f>
        <v>04</v>
      </c>
      <c r="M934" s="8"/>
    </row>
    <row r="935" spans="1:17" hidden="1" x14ac:dyDescent="0.25">
      <c r="A935" t="s">
        <v>1021</v>
      </c>
      <c r="B935" t="s">
        <v>4</v>
      </c>
      <c r="C935" t="s">
        <v>5</v>
      </c>
      <c r="D935" t="s">
        <v>6</v>
      </c>
      <c r="E935" s="8">
        <v>1</v>
      </c>
      <c r="F935" s="10" t="s">
        <v>162</v>
      </c>
      <c r="G935" s="8" t="s">
        <v>8</v>
      </c>
      <c r="M935" s="8"/>
    </row>
    <row r="936" spans="1:17" hidden="1" x14ac:dyDescent="0.25">
      <c r="A936" t="s">
        <v>1021</v>
      </c>
      <c r="B936" t="s">
        <v>4</v>
      </c>
      <c r="C936" t="s">
        <v>12</v>
      </c>
      <c r="D936" t="s">
        <v>6</v>
      </c>
      <c r="E936" s="8">
        <v>1</v>
      </c>
      <c r="F936" s="10" t="s">
        <v>53</v>
      </c>
      <c r="G936" s="8" t="s">
        <v>8</v>
      </c>
      <c r="M936" s="8"/>
    </row>
    <row r="937" spans="1:17" hidden="1" x14ac:dyDescent="0.25">
      <c r="A937" t="s">
        <v>1022</v>
      </c>
      <c r="B937" t="s">
        <v>862</v>
      </c>
      <c r="C937" t="s">
        <v>176</v>
      </c>
      <c r="D937" t="s">
        <v>177</v>
      </c>
      <c r="E937" s="9">
        <v>4700000</v>
      </c>
      <c r="F937" s="10" t="s">
        <v>863</v>
      </c>
      <c r="G937" s="8" t="s">
        <v>178</v>
      </c>
      <c r="H937">
        <v>0</v>
      </c>
      <c r="I937" t="s">
        <v>179</v>
      </c>
      <c r="J937" t="s">
        <v>163</v>
      </c>
      <c r="K937" t="s">
        <v>180</v>
      </c>
      <c r="M937" s="8"/>
    </row>
    <row r="938" spans="1:17" x14ac:dyDescent="0.25">
      <c r="A938" t="s">
        <v>1020</v>
      </c>
      <c r="B938" t="s">
        <v>1</v>
      </c>
      <c r="C938" s="3" t="s">
        <v>160</v>
      </c>
      <c r="D938" t="s">
        <v>390</v>
      </c>
      <c r="E938" s="8">
        <f>HEX2DEC(G938)</f>
        <v>47</v>
      </c>
      <c r="F938" s="10" t="str">
        <f>HEX2BIN(G938)</f>
        <v>101111</v>
      </c>
      <c r="G938" s="8" t="str">
        <f>MID(C938,7,FIND(":",C938,1)-1)</f>
        <v>2F</v>
      </c>
      <c r="M938" s="8"/>
    </row>
    <row r="939" spans="1:17" x14ac:dyDescent="0.25">
      <c r="A939" s="1" t="s">
        <v>1020</v>
      </c>
      <c r="B939" s="1" t="s">
        <v>1</v>
      </c>
      <c r="C939" s="1" t="s">
        <v>51</v>
      </c>
      <c r="D939" s="42" t="s">
        <v>3295</v>
      </c>
      <c r="E939" s="8">
        <f>HEX2DEC(G939)</f>
        <v>141</v>
      </c>
      <c r="F939" s="10" t="str">
        <f>HEX2BIN(G939)</f>
        <v>10001101</v>
      </c>
      <c r="G939" s="8" t="str">
        <f>MID(C939,7,FIND(":",C939,1)-1)</f>
        <v>8D</v>
      </c>
      <c r="H939" s="8" t="str">
        <f>MID(F939,1,FIND("0",F939,1)-1)</f>
        <v>1</v>
      </c>
      <c r="I939" s="8" t="str">
        <f>MID(F939,2,FIND("0",F939,1)-1)</f>
        <v>0</v>
      </c>
      <c r="J939" s="8" t="str">
        <f>MID(F939,3,FIND("0",F939,1)-1)</f>
        <v>0</v>
      </c>
      <c r="K939" s="8" t="str">
        <f>MID(F939,4,FIND("0",F939,1)-1)</f>
        <v>0</v>
      </c>
      <c r="L939" s="8" t="str">
        <f>MID(F939,5,FIND("0",F939,1)-1)</f>
        <v>1</v>
      </c>
      <c r="M939" s="8" t="str">
        <f>MID(F939,6,FIND("0",F939,1)-1)</f>
        <v>1</v>
      </c>
      <c r="N939" s="8" t="str">
        <f>MID(F939,7,FIND("0",F939,1)-1)</f>
        <v>0</v>
      </c>
      <c r="O939" s="8" t="str">
        <f>MID(F939,8,FIND("0",F939,1)-1)</f>
        <v>1</v>
      </c>
      <c r="P939" t="str">
        <f>IF(J939="1",IF(O939="0","Brenner AUS"),"Brenner EIN")</f>
        <v>Brenner EIN</v>
      </c>
      <c r="Q939" t="str">
        <f>IF(L939="1","Mischer AUF",IF(K939="1","Mischer ZU","Mischer STOP"))</f>
        <v>Mischer AUF</v>
      </c>
    </row>
    <row r="940" spans="1:17" hidden="1" x14ac:dyDescent="0.25">
      <c r="A940" t="s">
        <v>1024</v>
      </c>
      <c r="B940" t="s">
        <v>4</v>
      </c>
      <c r="C940" t="s">
        <v>12</v>
      </c>
      <c r="D940" t="s">
        <v>6</v>
      </c>
      <c r="E940" s="8">
        <v>1</v>
      </c>
      <c r="F940" s="10" t="s">
        <v>45</v>
      </c>
      <c r="G940" s="8" t="s">
        <v>8</v>
      </c>
      <c r="M940" s="8"/>
    </row>
    <row r="941" spans="1:17" x14ac:dyDescent="0.25">
      <c r="A941" s="1" t="s">
        <v>1023</v>
      </c>
      <c r="B941" s="1" t="s">
        <v>1</v>
      </c>
      <c r="C941" s="1" t="s">
        <v>43</v>
      </c>
      <c r="D941" s="42" t="s">
        <v>3295</v>
      </c>
      <c r="E941" s="8">
        <f>HEX2DEC(G941)</f>
        <v>133</v>
      </c>
      <c r="F941" s="10" t="str">
        <f>HEX2BIN(G941)</f>
        <v>10000101</v>
      </c>
      <c r="G941" s="8" t="str">
        <f>MID(C941,7,FIND(":",C941,1)-1)</f>
        <v>85</v>
      </c>
      <c r="H941" s="8" t="str">
        <f>MID(F941,1,FIND("0",F941,1)-1)</f>
        <v>1</v>
      </c>
      <c r="I941" s="8" t="str">
        <f>MID(F941,2,FIND("0",F941,1)-1)</f>
        <v>0</v>
      </c>
      <c r="J941" s="8" t="str">
        <f>MID(F941,3,FIND("0",F941,1)-1)</f>
        <v>0</v>
      </c>
      <c r="K941" s="8" t="str">
        <f>MID(F941,4,FIND("0",F941,1)-1)</f>
        <v>0</v>
      </c>
      <c r="L941" s="8" t="str">
        <f>MID(F941,5,FIND("0",F941,1)-1)</f>
        <v>0</v>
      </c>
      <c r="M941" s="8" t="str">
        <f>MID(F941,6,FIND("0",F941,1)-1)</f>
        <v>1</v>
      </c>
      <c r="N941" s="8" t="str">
        <f>MID(F941,7,FIND("0",F941,1)-1)</f>
        <v>0</v>
      </c>
      <c r="O941" s="8" t="str">
        <f>MID(F941,8,FIND("0",F941,1)-1)</f>
        <v>1</v>
      </c>
      <c r="P941" t="str">
        <f>IF(J941="1",IF(O941="0","Brenner AUS"),"Brenner EIN")</f>
        <v>Brenner EIN</v>
      </c>
      <c r="Q941" t="str">
        <f>IF(L941="1","Mischer AUF",IF(K941="1","Mischer ZU","Mischer STOP"))</f>
        <v>Mischer STOP</v>
      </c>
    </row>
    <row r="942" spans="1:17" hidden="1" x14ac:dyDescent="0.25">
      <c r="A942" t="s">
        <v>1026</v>
      </c>
      <c r="B942" t="s">
        <v>4</v>
      </c>
      <c r="C942" t="s">
        <v>148</v>
      </c>
      <c r="D942" t="s">
        <v>6</v>
      </c>
      <c r="E942" s="8">
        <v>1</v>
      </c>
      <c r="F942" s="10" t="s">
        <v>404</v>
      </c>
      <c r="G942" s="8" t="s">
        <v>8</v>
      </c>
      <c r="M942" s="8"/>
    </row>
    <row r="943" spans="1:17" x14ac:dyDescent="0.25">
      <c r="A943" t="s">
        <v>1025</v>
      </c>
      <c r="B943" t="s">
        <v>1</v>
      </c>
      <c r="C943" s="4" t="s">
        <v>402</v>
      </c>
      <c r="D943" t="s">
        <v>1443</v>
      </c>
      <c r="E943" s="8">
        <f>HEX2DEC(G943)</f>
        <v>254</v>
      </c>
      <c r="F943" s="10" t="str">
        <f>HEX2BIN(G943)</f>
        <v>11111110</v>
      </c>
      <c r="G943" s="8" t="str">
        <f>MID(C943,7,FIND(":",C943,1)-1)</f>
        <v>FE</v>
      </c>
      <c r="M943" s="8"/>
    </row>
    <row r="944" spans="1:17" hidden="1" x14ac:dyDescent="0.25">
      <c r="A944" t="s">
        <v>1028</v>
      </c>
      <c r="B944" t="s">
        <v>4</v>
      </c>
      <c r="C944" t="s">
        <v>5</v>
      </c>
      <c r="D944" t="s">
        <v>6</v>
      </c>
      <c r="E944" s="8">
        <v>1</v>
      </c>
      <c r="F944" s="10" t="s">
        <v>242</v>
      </c>
      <c r="G944" s="8" t="s">
        <v>8</v>
      </c>
      <c r="M944" s="8"/>
    </row>
    <row r="945" spans="1:17" hidden="1" x14ac:dyDescent="0.25">
      <c r="A945" t="s">
        <v>1028</v>
      </c>
      <c r="B945" t="s">
        <v>4</v>
      </c>
      <c r="C945" t="s">
        <v>233</v>
      </c>
      <c r="D945" t="s">
        <v>6</v>
      </c>
      <c r="E945" s="8">
        <v>1</v>
      </c>
      <c r="F945" s="10" t="s">
        <v>234</v>
      </c>
      <c r="G945" s="8" t="s">
        <v>8</v>
      </c>
      <c r="M945" s="8"/>
    </row>
    <row r="946" spans="1:17" hidden="1" x14ac:dyDescent="0.25">
      <c r="A946" t="s">
        <v>1029</v>
      </c>
      <c r="B946" t="s">
        <v>862</v>
      </c>
      <c r="C946" t="s">
        <v>176</v>
      </c>
      <c r="D946" t="s">
        <v>177</v>
      </c>
      <c r="E946" s="9">
        <v>4900000</v>
      </c>
      <c r="F946" s="10" t="s">
        <v>863</v>
      </c>
      <c r="G946" s="8" t="s">
        <v>178</v>
      </c>
      <c r="H946">
        <v>0</v>
      </c>
      <c r="I946" t="s">
        <v>179</v>
      </c>
      <c r="J946" t="s">
        <v>163</v>
      </c>
      <c r="K946" t="s">
        <v>180</v>
      </c>
      <c r="M946" s="8"/>
    </row>
    <row r="947" spans="1:17" x14ac:dyDescent="0.25">
      <c r="A947" t="s">
        <v>1027</v>
      </c>
      <c r="B947" t="s">
        <v>1</v>
      </c>
      <c r="C947" s="3" t="s">
        <v>240</v>
      </c>
      <c r="D947" t="s">
        <v>390</v>
      </c>
      <c r="E947" s="8">
        <f>HEX2DEC(G947)</f>
        <v>49</v>
      </c>
      <c r="F947" s="10" t="str">
        <f>HEX2BIN(G947)</f>
        <v>110001</v>
      </c>
      <c r="G947" s="8" t="str">
        <f>MID(C947,7,FIND(":",C947,1)-1)</f>
        <v>31</v>
      </c>
      <c r="M947" s="8"/>
    </row>
    <row r="948" spans="1:17" x14ac:dyDescent="0.25">
      <c r="A948" t="s">
        <v>1027</v>
      </c>
      <c r="B948" t="s">
        <v>1</v>
      </c>
      <c r="C948" s="6" t="s">
        <v>232</v>
      </c>
      <c r="D948" t="s">
        <v>1442</v>
      </c>
      <c r="E948" s="8">
        <f>HEX2DEC(G948)</f>
        <v>34</v>
      </c>
      <c r="F948" s="10" t="str">
        <f>HEX2BIN(G948)</f>
        <v>100010</v>
      </c>
      <c r="G948" s="8" t="str">
        <f>MID(C948,7,FIND(":",C948,1)-1)</f>
        <v>22</v>
      </c>
      <c r="M948" s="8"/>
    </row>
    <row r="949" spans="1:17" hidden="1" x14ac:dyDescent="0.25">
      <c r="A949" t="s">
        <v>1032</v>
      </c>
      <c r="B949" t="s">
        <v>4</v>
      </c>
      <c r="C949" t="s">
        <v>946</v>
      </c>
      <c r="D949" t="s">
        <v>6</v>
      </c>
      <c r="E949" s="8">
        <v>1</v>
      </c>
      <c r="F949" s="10" t="s">
        <v>1033</v>
      </c>
      <c r="G949" s="8" t="s">
        <v>8</v>
      </c>
      <c r="M949" s="8"/>
    </row>
    <row r="950" spans="1:17" x14ac:dyDescent="0.25">
      <c r="A950" t="s">
        <v>1030</v>
      </c>
      <c r="B950" t="s">
        <v>1</v>
      </c>
      <c r="C950" s="7" t="s">
        <v>1031</v>
      </c>
      <c r="D950" t="s">
        <v>1321</v>
      </c>
      <c r="E950" s="8">
        <f>HEX2DEC(G950)</f>
        <v>19</v>
      </c>
      <c r="F950" s="10" t="str">
        <f>HEX2BIN(G950)</f>
        <v>10011</v>
      </c>
      <c r="G950" s="8" t="str">
        <f>MID(C950,7,FIND(":",C950,1)-1)</f>
        <v>13</v>
      </c>
      <c r="M950" s="8"/>
    </row>
    <row r="951" spans="1:17" hidden="1" x14ac:dyDescent="0.25">
      <c r="A951" t="s">
        <v>1035</v>
      </c>
      <c r="B951" t="s">
        <v>4</v>
      </c>
      <c r="C951" t="s">
        <v>148</v>
      </c>
      <c r="D951" t="s">
        <v>6</v>
      </c>
      <c r="E951" s="8">
        <v>1</v>
      </c>
      <c r="F951" s="10" t="s">
        <v>616</v>
      </c>
      <c r="G951" s="8" t="s">
        <v>8</v>
      </c>
      <c r="M951" s="8"/>
    </row>
    <row r="952" spans="1:17" x14ac:dyDescent="0.25">
      <c r="A952" t="s">
        <v>1034</v>
      </c>
      <c r="B952" t="s">
        <v>1</v>
      </c>
      <c r="C952" s="4" t="s">
        <v>614</v>
      </c>
      <c r="D952" t="s">
        <v>1443</v>
      </c>
      <c r="E952" s="8">
        <f>HEX2DEC(G952)</f>
        <v>252</v>
      </c>
      <c r="F952" s="10" t="str">
        <f>HEX2BIN(G952)</f>
        <v>11111100</v>
      </c>
      <c r="G952" s="8" t="str">
        <f>MID(C952,7,FIND(":",C952,1)-1)</f>
        <v>FC</v>
      </c>
      <c r="M952" s="8"/>
    </row>
    <row r="953" spans="1:17" hidden="1" x14ac:dyDescent="0.25">
      <c r="A953" t="s">
        <v>1037</v>
      </c>
      <c r="B953" t="s">
        <v>4</v>
      </c>
      <c r="C953" t="s">
        <v>12</v>
      </c>
      <c r="D953" t="s">
        <v>6</v>
      </c>
      <c r="E953" s="8">
        <v>1</v>
      </c>
      <c r="F953" s="10" t="s">
        <v>246</v>
      </c>
      <c r="G953" s="8" t="s">
        <v>8</v>
      </c>
      <c r="M953" s="8"/>
    </row>
    <row r="954" spans="1:17" x14ac:dyDescent="0.25">
      <c r="A954" s="1" t="s">
        <v>1036</v>
      </c>
      <c r="B954" s="1" t="s">
        <v>1</v>
      </c>
      <c r="C954" s="1" t="s">
        <v>244</v>
      </c>
      <c r="D954" s="42" t="s">
        <v>3295</v>
      </c>
      <c r="E954" s="8">
        <f>HEX2DEC(G954)</f>
        <v>149</v>
      </c>
      <c r="F954" s="10" t="str">
        <f>HEX2BIN(G954)</f>
        <v>10010101</v>
      </c>
      <c r="G954" s="8" t="str">
        <f>MID(C954,7,FIND(":",C954,1)-1)</f>
        <v>95</v>
      </c>
      <c r="H954" s="8" t="str">
        <f>MID(F954,1,FIND("0",F954,1)-1)</f>
        <v>1</v>
      </c>
      <c r="I954" s="8" t="str">
        <f>MID(F954,2,FIND("0",F954,1)-1)</f>
        <v>0</v>
      </c>
      <c r="J954" s="8" t="str">
        <f>MID(F954,3,FIND("0",F954,1)-1)</f>
        <v>0</v>
      </c>
      <c r="K954" s="8" t="str">
        <f>MID(F954,4,FIND("0",F954,1)-1)</f>
        <v>1</v>
      </c>
      <c r="L954" s="8" t="str">
        <f>MID(F954,5,FIND("0",F954,1)-1)</f>
        <v>0</v>
      </c>
      <c r="M954" s="8" t="str">
        <f>MID(F954,6,FIND("0",F954,1)-1)</f>
        <v>1</v>
      </c>
      <c r="N954" s="8" t="str">
        <f>MID(F954,7,FIND("0",F954,1)-1)</f>
        <v>0</v>
      </c>
      <c r="O954" s="8" t="str">
        <f>MID(F954,8,FIND("0",F954,1)-1)</f>
        <v>1</v>
      </c>
      <c r="P954" t="str">
        <f>IF(J954="1",IF(O954="0","Brenner AUS"),"Brenner EIN")</f>
        <v>Brenner EIN</v>
      </c>
      <c r="Q954" t="str">
        <f>IF(L954="1","Mischer AUF",IF(K954="1","Mischer ZU","Mischer STOP"))</f>
        <v>Mischer ZU</v>
      </c>
    </row>
    <row r="955" spans="1:17" hidden="1" x14ac:dyDescent="0.25">
      <c r="A955" t="s">
        <v>1039</v>
      </c>
      <c r="B955" t="s">
        <v>4</v>
      </c>
      <c r="C955" t="s">
        <v>12</v>
      </c>
      <c r="D955" t="s">
        <v>6</v>
      </c>
      <c r="E955" s="8">
        <v>1</v>
      </c>
      <c r="F955" s="10" t="s">
        <v>45</v>
      </c>
      <c r="G955" s="8" t="s">
        <v>8</v>
      </c>
      <c r="M955" s="8"/>
    </row>
    <row r="956" spans="1:17" hidden="1" x14ac:dyDescent="0.25">
      <c r="A956" t="s">
        <v>1039</v>
      </c>
      <c r="B956" t="s">
        <v>4</v>
      </c>
      <c r="C956" t="s">
        <v>946</v>
      </c>
      <c r="D956" t="s">
        <v>6</v>
      </c>
      <c r="E956" s="8">
        <v>1</v>
      </c>
      <c r="F956" s="10" t="s">
        <v>1041</v>
      </c>
      <c r="G956" s="8" t="s">
        <v>8</v>
      </c>
      <c r="M956" s="8"/>
    </row>
    <row r="957" spans="1:17" x14ac:dyDescent="0.25">
      <c r="A957" s="1" t="s">
        <v>1038</v>
      </c>
      <c r="B957" s="1" t="s">
        <v>1</v>
      </c>
      <c r="C957" s="1" t="s">
        <v>43</v>
      </c>
      <c r="D957" s="42" t="s">
        <v>3295</v>
      </c>
      <c r="E957" s="8">
        <f>HEX2DEC(G957)</f>
        <v>133</v>
      </c>
      <c r="F957" s="10" t="str">
        <f>HEX2BIN(G957)</f>
        <v>10000101</v>
      </c>
      <c r="G957" s="8" t="str">
        <f>MID(C957,7,FIND(":",C957,1)-1)</f>
        <v>85</v>
      </c>
      <c r="H957" s="8" t="str">
        <f>MID(F957,1,FIND("0",F957,1)-1)</f>
        <v>1</v>
      </c>
      <c r="I957" s="8" t="str">
        <f>MID(F957,2,FIND("0",F957,1)-1)</f>
        <v>0</v>
      </c>
      <c r="J957" s="8" t="str">
        <f>MID(F957,3,FIND("0",F957,1)-1)</f>
        <v>0</v>
      </c>
      <c r="K957" s="8" t="str">
        <f>MID(F957,4,FIND("0",F957,1)-1)</f>
        <v>0</v>
      </c>
      <c r="L957" s="8" t="str">
        <f>MID(F957,5,FIND("0",F957,1)-1)</f>
        <v>0</v>
      </c>
      <c r="M957" s="8" t="str">
        <f>MID(F957,6,FIND("0",F957,1)-1)</f>
        <v>1</v>
      </c>
      <c r="N957" s="8" t="str">
        <f>MID(F957,7,FIND("0",F957,1)-1)</f>
        <v>0</v>
      </c>
      <c r="O957" s="8" t="str">
        <f>MID(F957,8,FIND("0",F957,1)-1)</f>
        <v>1</v>
      </c>
      <c r="P957" t="str">
        <f>IF(J957="1",IF(O957="0","Brenner AUS"),"Brenner EIN")</f>
        <v>Brenner EIN</v>
      </c>
      <c r="Q957" t="str">
        <f>IF(L957="1","Mischer AUF",IF(K957="1","Mischer ZU","Mischer STOP"))</f>
        <v>Mischer STOP</v>
      </c>
    </row>
    <row r="958" spans="1:17" x14ac:dyDescent="0.25">
      <c r="A958" t="s">
        <v>1038</v>
      </c>
      <c r="B958" t="s">
        <v>1</v>
      </c>
      <c r="C958" s="7" t="s">
        <v>1040</v>
      </c>
      <c r="D958" t="s">
        <v>1321</v>
      </c>
      <c r="E958" s="8">
        <f>HEX2DEC(G958)</f>
        <v>16</v>
      </c>
      <c r="F958" s="10" t="str">
        <f>HEX2BIN(G958)</f>
        <v>10000</v>
      </c>
      <c r="G958" s="8" t="str">
        <f>MID(C958,7,FIND(":",C958,1)-1)</f>
        <v>10</v>
      </c>
      <c r="M958" s="8"/>
    </row>
    <row r="959" spans="1:17" hidden="1" x14ac:dyDescent="0.25">
      <c r="A959" t="s">
        <v>1043</v>
      </c>
      <c r="B959" t="s">
        <v>4</v>
      </c>
      <c r="C959" t="s">
        <v>12</v>
      </c>
      <c r="D959" t="s">
        <v>6</v>
      </c>
      <c r="E959" s="8">
        <v>1</v>
      </c>
      <c r="F959" s="10" t="s">
        <v>246</v>
      </c>
      <c r="G959" s="8" t="s">
        <v>8</v>
      </c>
      <c r="M959" s="8"/>
    </row>
    <row r="960" spans="1:17" hidden="1" x14ac:dyDescent="0.25">
      <c r="A960" t="s">
        <v>1043</v>
      </c>
      <c r="B960" t="s">
        <v>4</v>
      </c>
      <c r="C960" t="s">
        <v>12</v>
      </c>
      <c r="D960" t="s">
        <v>6</v>
      </c>
      <c r="E960" s="8">
        <v>1</v>
      </c>
      <c r="F960" s="10" t="s">
        <v>45</v>
      </c>
      <c r="G960" s="8" t="s">
        <v>8</v>
      </c>
      <c r="M960" s="8"/>
    </row>
    <row r="961" spans="1:17" x14ac:dyDescent="0.25">
      <c r="A961" s="1" t="s">
        <v>1042</v>
      </c>
      <c r="B961" s="1" t="s">
        <v>1</v>
      </c>
      <c r="C961" s="1" t="s">
        <v>244</v>
      </c>
      <c r="D961" s="42" t="s">
        <v>3295</v>
      </c>
      <c r="E961" s="8">
        <f>HEX2DEC(G961)</f>
        <v>149</v>
      </c>
      <c r="F961" s="10" t="str">
        <f>HEX2BIN(G961)</f>
        <v>10010101</v>
      </c>
      <c r="G961" s="8" t="str">
        <f>MID(C961,7,FIND(":",C961,1)-1)</f>
        <v>95</v>
      </c>
      <c r="H961" s="8" t="str">
        <f>MID(F961,1,FIND("0",F961,1)-1)</f>
        <v>1</v>
      </c>
      <c r="I961" s="8" t="str">
        <f>MID(F961,2,FIND("0",F961,1)-1)</f>
        <v>0</v>
      </c>
      <c r="J961" s="8" t="str">
        <f>MID(F961,3,FIND("0",F961,1)-1)</f>
        <v>0</v>
      </c>
      <c r="K961" s="8" t="str">
        <f>MID(F961,4,FIND("0",F961,1)-1)</f>
        <v>1</v>
      </c>
      <c r="L961" s="8" t="str">
        <f>MID(F961,5,FIND("0",F961,1)-1)</f>
        <v>0</v>
      </c>
      <c r="M961" s="8" t="str">
        <f>MID(F961,6,FIND("0",F961,1)-1)</f>
        <v>1</v>
      </c>
      <c r="N961" s="8" t="str">
        <f>MID(F961,7,FIND("0",F961,1)-1)</f>
        <v>0</v>
      </c>
      <c r="O961" s="8" t="str">
        <f>MID(F961,8,FIND("0",F961,1)-1)</f>
        <v>1</v>
      </c>
      <c r="P961" t="str">
        <f t="shared" ref="P961:P962" si="38">IF(J961="1",IF(O961="0","Brenner AUS"),"Brenner EIN")</f>
        <v>Brenner EIN</v>
      </c>
      <c r="Q961" t="str">
        <f t="shared" ref="Q961:Q962" si="39">IF(L961="1","Mischer AUF",IF(K961="1","Mischer ZU","Mischer STOP"))</f>
        <v>Mischer ZU</v>
      </c>
    </row>
    <row r="962" spans="1:17" x14ac:dyDescent="0.25">
      <c r="A962" s="1" t="s">
        <v>1042</v>
      </c>
      <c r="B962" s="1" t="s">
        <v>1</v>
      </c>
      <c r="C962" s="1" t="s">
        <v>43</v>
      </c>
      <c r="D962" s="42" t="s">
        <v>3295</v>
      </c>
      <c r="E962" s="8">
        <f>HEX2DEC(G962)</f>
        <v>133</v>
      </c>
      <c r="F962" s="10" t="str">
        <f>HEX2BIN(G962)</f>
        <v>10000101</v>
      </c>
      <c r="G962" s="8" t="str">
        <f>MID(C962,7,FIND(":",C962,1)-1)</f>
        <v>85</v>
      </c>
      <c r="H962" s="8" t="str">
        <f>MID(F962,1,FIND("0",F962,1)-1)</f>
        <v>1</v>
      </c>
      <c r="I962" s="8" t="str">
        <f>MID(F962,2,FIND("0",F962,1)-1)</f>
        <v>0</v>
      </c>
      <c r="J962" s="8" t="str">
        <f>MID(F962,3,FIND("0",F962,1)-1)</f>
        <v>0</v>
      </c>
      <c r="K962" s="8" t="str">
        <f>MID(F962,4,FIND("0",F962,1)-1)</f>
        <v>0</v>
      </c>
      <c r="L962" s="8" t="str">
        <f>MID(F962,5,FIND("0",F962,1)-1)</f>
        <v>0</v>
      </c>
      <c r="M962" s="8" t="str">
        <f>MID(F962,6,FIND("0",F962,1)-1)</f>
        <v>1</v>
      </c>
      <c r="N962" s="8" t="str">
        <f>MID(F962,7,FIND("0",F962,1)-1)</f>
        <v>0</v>
      </c>
      <c r="O962" s="8" t="str">
        <f>MID(F962,8,FIND("0",F962,1)-1)</f>
        <v>1</v>
      </c>
      <c r="P962" t="str">
        <f t="shared" si="38"/>
        <v>Brenner EIN</v>
      </c>
      <c r="Q962" t="str">
        <f t="shared" si="39"/>
        <v>Mischer STOP</v>
      </c>
    </row>
    <row r="963" spans="1:17" hidden="1" x14ac:dyDescent="0.25">
      <c r="A963" t="s">
        <v>1045</v>
      </c>
      <c r="B963" t="s">
        <v>4</v>
      </c>
      <c r="C963" t="s">
        <v>5</v>
      </c>
      <c r="D963" t="s">
        <v>6</v>
      </c>
      <c r="E963" s="8">
        <v>1</v>
      </c>
      <c r="F963" s="10" t="s">
        <v>262</v>
      </c>
      <c r="G963" s="8" t="s">
        <v>8</v>
      </c>
      <c r="M963" s="8"/>
    </row>
    <row r="964" spans="1:17" hidden="1" x14ac:dyDescent="0.25">
      <c r="A964" t="s">
        <v>1046</v>
      </c>
      <c r="B964" t="s">
        <v>862</v>
      </c>
      <c r="C964" t="s">
        <v>176</v>
      </c>
      <c r="D964" t="s">
        <v>177</v>
      </c>
      <c r="E964" s="9">
        <v>5100000</v>
      </c>
      <c r="F964" s="10" t="s">
        <v>863</v>
      </c>
      <c r="G964" s="8" t="s">
        <v>178</v>
      </c>
      <c r="H964">
        <v>0</v>
      </c>
      <c r="I964" t="s">
        <v>179</v>
      </c>
      <c r="J964" t="s">
        <v>163</v>
      </c>
      <c r="K964" t="s">
        <v>180</v>
      </c>
      <c r="M964" s="8"/>
    </row>
    <row r="965" spans="1:17" x14ac:dyDescent="0.25">
      <c r="A965" t="s">
        <v>1044</v>
      </c>
      <c r="B965" t="s">
        <v>1</v>
      </c>
      <c r="C965" s="3" t="s">
        <v>260</v>
      </c>
      <c r="D965" t="s">
        <v>390</v>
      </c>
      <c r="E965" s="8">
        <f>HEX2DEC(G965)</f>
        <v>51</v>
      </c>
      <c r="F965" s="10" t="str">
        <f>HEX2BIN(G965)</f>
        <v>110011</v>
      </c>
      <c r="G965" s="8" t="str">
        <f>MID(C965,7,FIND(":",C965,1)-1)</f>
        <v>33</v>
      </c>
      <c r="M965" s="8"/>
    </row>
    <row r="966" spans="1:17" hidden="1" x14ac:dyDescent="0.25">
      <c r="A966" t="s">
        <v>1049</v>
      </c>
      <c r="B966" t="s">
        <v>4</v>
      </c>
      <c r="C966" t="s">
        <v>946</v>
      </c>
      <c r="D966" t="s">
        <v>6</v>
      </c>
      <c r="E966" s="8">
        <v>1</v>
      </c>
      <c r="F966" s="10" t="s">
        <v>1050</v>
      </c>
      <c r="G966" s="8" t="s">
        <v>8</v>
      </c>
      <c r="M966" s="8"/>
    </row>
    <row r="967" spans="1:17" hidden="1" x14ac:dyDescent="0.25">
      <c r="A967" t="s">
        <v>1049</v>
      </c>
      <c r="B967" t="s">
        <v>4</v>
      </c>
      <c r="C967" t="s">
        <v>71</v>
      </c>
      <c r="D967" t="s">
        <v>6</v>
      </c>
      <c r="E967" s="8">
        <v>1</v>
      </c>
      <c r="F967" s="10" t="s">
        <v>1052</v>
      </c>
      <c r="G967" s="8" t="s">
        <v>8</v>
      </c>
      <c r="M967" s="8"/>
    </row>
    <row r="968" spans="1:17" x14ac:dyDescent="0.25">
      <c r="A968" t="s">
        <v>1047</v>
      </c>
      <c r="B968" t="s">
        <v>1</v>
      </c>
      <c r="C968" s="7" t="s">
        <v>1048</v>
      </c>
      <c r="D968" t="s">
        <v>1321</v>
      </c>
      <c r="E968" s="8">
        <f>HEX2DEC(G968)</f>
        <v>14</v>
      </c>
      <c r="F968" s="10" t="str">
        <f>HEX2BIN(G968)</f>
        <v>1110</v>
      </c>
      <c r="G968" s="8" t="str">
        <f>MID(C968,7,FIND(":",C968,1)-1)</f>
        <v>0E</v>
      </c>
      <c r="M968" s="8"/>
    </row>
    <row r="969" spans="1:17" x14ac:dyDescent="0.25">
      <c r="A969" t="s">
        <v>1047</v>
      </c>
      <c r="B969" t="s">
        <v>1</v>
      </c>
      <c r="C969" s="2" t="s">
        <v>1051</v>
      </c>
      <c r="D969" t="s">
        <v>2670</v>
      </c>
      <c r="E969" s="8">
        <f>HEX2DEC(G969)</f>
        <v>26</v>
      </c>
      <c r="F969" s="10" t="str">
        <f>HEX2BIN(G969)</f>
        <v>11010</v>
      </c>
      <c r="G969" s="8" t="str">
        <f>MID(C969,7,FIND(":",C969,1)-1)</f>
        <v>1A</v>
      </c>
      <c r="M969" s="8"/>
    </row>
    <row r="970" spans="1:17" hidden="1" x14ac:dyDescent="0.25">
      <c r="A970" t="s">
        <v>1054</v>
      </c>
      <c r="B970" t="s">
        <v>4</v>
      </c>
      <c r="C970" t="s">
        <v>12</v>
      </c>
      <c r="D970" t="s">
        <v>6</v>
      </c>
      <c r="E970" s="8">
        <v>1</v>
      </c>
      <c r="F970" s="10" t="s">
        <v>246</v>
      </c>
      <c r="G970" s="8" t="s">
        <v>8</v>
      </c>
      <c r="M970" s="8"/>
    </row>
    <row r="971" spans="1:17" x14ac:dyDescent="0.25">
      <c r="A971" s="1" t="s">
        <v>1053</v>
      </c>
      <c r="B971" s="1" t="s">
        <v>1</v>
      </c>
      <c r="C971" s="1" t="s">
        <v>244</v>
      </c>
      <c r="D971" s="42" t="s">
        <v>3295</v>
      </c>
      <c r="E971" s="8">
        <f>HEX2DEC(G971)</f>
        <v>149</v>
      </c>
      <c r="F971" s="10" t="str">
        <f>HEX2BIN(G971)</f>
        <v>10010101</v>
      </c>
      <c r="G971" s="8" t="str">
        <f>MID(C971,7,FIND(":",C971,1)-1)</f>
        <v>95</v>
      </c>
      <c r="H971" s="8" t="str">
        <f>MID(F971,1,FIND("0",F971,1)-1)</f>
        <v>1</v>
      </c>
      <c r="I971" s="8" t="str">
        <f>MID(F971,2,FIND("0",F971,1)-1)</f>
        <v>0</v>
      </c>
      <c r="J971" s="8" t="str">
        <f>MID(F971,3,FIND("0",F971,1)-1)</f>
        <v>0</v>
      </c>
      <c r="K971" s="8" t="str">
        <f>MID(F971,4,FIND("0",F971,1)-1)</f>
        <v>1</v>
      </c>
      <c r="L971" s="8" t="str">
        <f>MID(F971,5,FIND("0",F971,1)-1)</f>
        <v>0</v>
      </c>
      <c r="M971" s="8" t="str">
        <f>MID(F971,6,FIND("0",F971,1)-1)</f>
        <v>1</v>
      </c>
      <c r="N971" s="8" t="str">
        <f>MID(F971,7,FIND("0",F971,1)-1)</f>
        <v>0</v>
      </c>
      <c r="O971" s="8" t="str">
        <f>MID(F971,8,FIND("0",F971,1)-1)</f>
        <v>1</v>
      </c>
      <c r="P971" t="str">
        <f>IF(J971="1",IF(O971="0","Brenner AUS"),"Brenner EIN")</f>
        <v>Brenner EIN</v>
      </c>
      <c r="Q971" t="str">
        <f>IF(L971="1","Mischer AUF",IF(K971="1","Mischer ZU","Mischer STOP"))</f>
        <v>Mischer ZU</v>
      </c>
    </row>
    <row r="972" spans="1:17" hidden="1" x14ac:dyDescent="0.25">
      <c r="A972" t="s">
        <v>1056</v>
      </c>
      <c r="B972" t="s">
        <v>4</v>
      </c>
      <c r="C972" t="s">
        <v>12</v>
      </c>
      <c r="D972" t="s">
        <v>6</v>
      </c>
      <c r="E972" s="8">
        <v>1</v>
      </c>
      <c r="F972" s="10" t="s">
        <v>45</v>
      </c>
      <c r="G972" s="8" t="s">
        <v>8</v>
      </c>
      <c r="M972" s="8"/>
    </row>
    <row r="973" spans="1:17" x14ac:dyDescent="0.25">
      <c r="A973" s="1" t="s">
        <v>1055</v>
      </c>
      <c r="B973" s="1" t="s">
        <v>1</v>
      </c>
      <c r="C973" s="1" t="s">
        <v>43</v>
      </c>
      <c r="D973" s="42" t="s">
        <v>3295</v>
      </c>
      <c r="E973" s="8">
        <f>HEX2DEC(G973)</f>
        <v>133</v>
      </c>
      <c r="F973" s="10" t="str">
        <f>HEX2BIN(G973)</f>
        <v>10000101</v>
      </c>
      <c r="G973" s="8" t="str">
        <f>MID(C973,7,FIND(":",C973,1)-1)</f>
        <v>85</v>
      </c>
      <c r="H973" s="8" t="str">
        <f>MID(F973,1,FIND("0",F973,1)-1)</f>
        <v>1</v>
      </c>
      <c r="I973" s="8" t="str">
        <f>MID(F973,2,FIND("0",F973,1)-1)</f>
        <v>0</v>
      </c>
      <c r="J973" s="8" t="str">
        <f>MID(F973,3,FIND("0",F973,1)-1)</f>
        <v>0</v>
      </c>
      <c r="K973" s="8" t="str">
        <f>MID(F973,4,FIND("0",F973,1)-1)</f>
        <v>0</v>
      </c>
      <c r="L973" s="8" t="str">
        <f>MID(F973,5,FIND("0",F973,1)-1)</f>
        <v>0</v>
      </c>
      <c r="M973" s="8" t="str">
        <f>MID(F973,6,FIND("0",F973,1)-1)</f>
        <v>1</v>
      </c>
      <c r="N973" s="8" t="str">
        <f>MID(F973,7,FIND("0",F973,1)-1)</f>
        <v>0</v>
      </c>
      <c r="O973" s="8" t="str">
        <f>MID(F973,8,FIND("0",F973,1)-1)</f>
        <v>1</v>
      </c>
      <c r="P973" t="str">
        <f>IF(J973="1",IF(O973="0","Brenner AUS"),"Brenner EIN")</f>
        <v>Brenner EIN</v>
      </c>
      <c r="Q973" t="str">
        <f>IF(L973="1","Mischer AUF",IF(K973="1","Mischer ZU","Mischer STOP"))</f>
        <v>Mischer STOP</v>
      </c>
    </row>
    <row r="974" spans="1:17" hidden="1" x14ac:dyDescent="0.25">
      <c r="A974" t="s">
        <v>1058</v>
      </c>
      <c r="B974" t="s">
        <v>4</v>
      </c>
      <c r="C974" t="s">
        <v>12</v>
      </c>
      <c r="D974" t="s">
        <v>6</v>
      </c>
      <c r="E974" s="8">
        <v>1</v>
      </c>
      <c r="F974" s="10" t="s">
        <v>246</v>
      </c>
      <c r="G974" s="8" t="s">
        <v>8</v>
      </c>
      <c r="M974" s="8"/>
    </row>
    <row r="975" spans="1:17" hidden="1" x14ac:dyDescent="0.25">
      <c r="A975" t="s">
        <v>1058</v>
      </c>
      <c r="B975" t="s">
        <v>4</v>
      </c>
      <c r="C975" t="s">
        <v>5</v>
      </c>
      <c r="D975" t="s">
        <v>6</v>
      </c>
      <c r="E975" s="8">
        <v>1</v>
      </c>
      <c r="F975" s="10" t="s">
        <v>738</v>
      </c>
      <c r="G975" s="8" t="s">
        <v>8</v>
      </c>
      <c r="M975" s="8"/>
    </row>
    <row r="976" spans="1:17" hidden="1" x14ac:dyDescent="0.25">
      <c r="A976" t="s">
        <v>1059</v>
      </c>
      <c r="B976" t="s">
        <v>862</v>
      </c>
      <c r="C976" t="s">
        <v>176</v>
      </c>
      <c r="D976" t="s">
        <v>177</v>
      </c>
      <c r="E976" s="9">
        <v>5300000</v>
      </c>
      <c r="F976" s="10" t="s">
        <v>863</v>
      </c>
      <c r="G976" s="8" t="s">
        <v>178</v>
      </c>
      <c r="H976">
        <v>0</v>
      </c>
      <c r="I976" t="s">
        <v>179</v>
      </c>
      <c r="J976" t="s">
        <v>163</v>
      </c>
      <c r="K976" t="s">
        <v>180</v>
      </c>
      <c r="M976" s="8"/>
    </row>
    <row r="977" spans="1:17" x14ac:dyDescent="0.25">
      <c r="A977" s="1" t="s">
        <v>1057</v>
      </c>
      <c r="B977" s="1" t="s">
        <v>1</v>
      </c>
      <c r="C977" s="1" t="s">
        <v>244</v>
      </c>
      <c r="D977" s="42" t="s">
        <v>3295</v>
      </c>
      <c r="E977" s="8">
        <f>HEX2DEC(G977)</f>
        <v>149</v>
      </c>
      <c r="F977" s="10" t="str">
        <f>HEX2BIN(G977)</f>
        <v>10010101</v>
      </c>
      <c r="G977" s="8" t="str">
        <f>MID(C977,7,FIND(":",C977,1)-1)</f>
        <v>95</v>
      </c>
      <c r="H977" s="8" t="str">
        <f>MID(F977,1,FIND("0",F977,1)-1)</f>
        <v>1</v>
      </c>
      <c r="I977" s="8" t="str">
        <f>MID(F977,2,FIND("0",F977,1)-1)</f>
        <v>0</v>
      </c>
      <c r="J977" s="8" t="str">
        <f>MID(F977,3,FIND("0",F977,1)-1)</f>
        <v>0</v>
      </c>
      <c r="K977" s="8" t="str">
        <f>MID(F977,4,FIND("0",F977,1)-1)</f>
        <v>1</v>
      </c>
      <c r="L977" s="8" t="str">
        <f>MID(F977,5,FIND("0",F977,1)-1)</f>
        <v>0</v>
      </c>
      <c r="M977" s="8" t="str">
        <f>MID(F977,6,FIND("0",F977,1)-1)</f>
        <v>1</v>
      </c>
      <c r="N977" s="8" t="str">
        <f>MID(F977,7,FIND("0",F977,1)-1)</f>
        <v>0</v>
      </c>
      <c r="O977" s="8" t="str">
        <f>MID(F977,8,FIND("0",F977,1)-1)</f>
        <v>1</v>
      </c>
      <c r="P977" t="str">
        <f>IF(J977="1",IF(O977="0","Brenner AUS"),"Brenner EIN")</f>
        <v>Brenner EIN</v>
      </c>
      <c r="Q977" t="str">
        <f>IF(L977="1","Mischer AUF",IF(K977="1","Mischer ZU","Mischer STOP"))</f>
        <v>Mischer ZU</v>
      </c>
    </row>
    <row r="978" spans="1:17" x14ac:dyDescent="0.25">
      <c r="A978" t="s">
        <v>1057</v>
      </c>
      <c r="B978" t="s">
        <v>1</v>
      </c>
      <c r="C978" s="3" t="s">
        <v>736</v>
      </c>
      <c r="D978" t="s">
        <v>390</v>
      </c>
      <c r="E978" s="8">
        <f>HEX2DEC(G978)</f>
        <v>53</v>
      </c>
      <c r="F978" s="10" t="str">
        <f>HEX2BIN(G978)</f>
        <v>110101</v>
      </c>
      <c r="G978" s="8" t="str">
        <f>MID(C978,7,FIND(":",C978,1)-1)</f>
        <v>35</v>
      </c>
      <c r="M978" s="8"/>
    </row>
    <row r="979" spans="1:17" hidden="1" x14ac:dyDescent="0.25">
      <c r="A979" t="s">
        <v>1061</v>
      </c>
      <c r="B979" t="s">
        <v>4</v>
      </c>
      <c r="C979" t="s">
        <v>233</v>
      </c>
      <c r="D979" t="s">
        <v>6</v>
      </c>
      <c r="E979" s="8">
        <v>1</v>
      </c>
      <c r="F979" s="10" t="s">
        <v>266</v>
      </c>
      <c r="G979" s="8" t="s">
        <v>8</v>
      </c>
      <c r="M979" s="8"/>
    </row>
    <row r="980" spans="1:17" hidden="1" x14ac:dyDescent="0.25">
      <c r="A980" t="s">
        <v>1061</v>
      </c>
      <c r="B980" t="s">
        <v>4</v>
      </c>
      <c r="C980" t="s">
        <v>12</v>
      </c>
      <c r="D980" t="s">
        <v>6</v>
      </c>
      <c r="E980" s="8">
        <v>1</v>
      </c>
      <c r="F980" s="10" t="s">
        <v>45</v>
      </c>
      <c r="G980" s="8" t="s">
        <v>8</v>
      </c>
      <c r="M980" s="8"/>
    </row>
    <row r="981" spans="1:17" hidden="1" x14ac:dyDescent="0.25">
      <c r="A981" t="s">
        <v>1061</v>
      </c>
      <c r="B981" t="s">
        <v>4</v>
      </c>
      <c r="C981" t="s">
        <v>946</v>
      </c>
      <c r="D981" t="s">
        <v>6</v>
      </c>
      <c r="E981" s="8">
        <v>1</v>
      </c>
      <c r="F981" s="10" t="s">
        <v>1063</v>
      </c>
      <c r="G981" s="8" t="s">
        <v>8</v>
      </c>
      <c r="M981" s="8"/>
    </row>
    <row r="982" spans="1:17" x14ac:dyDescent="0.25">
      <c r="A982" t="s">
        <v>1060</v>
      </c>
      <c r="B982" t="s">
        <v>1</v>
      </c>
      <c r="C982" s="6" t="s">
        <v>264</v>
      </c>
      <c r="D982" t="s">
        <v>1442</v>
      </c>
      <c r="E982" s="8">
        <f>HEX2DEC(G982)</f>
        <v>35</v>
      </c>
      <c r="F982" s="10" t="str">
        <f>HEX2BIN(G982)</f>
        <v>100011</v>
      </c>
      <c r="G982" s="8" t="str">
        <f>MID(C982,7,FIND(":",C982,1)-1)</f>
        <v>23</v>
      </c>
      <c r="M982" s="8"/>
    </row>
    <row r="983" spans="1:17" x14ac:dyDescent="0.25">
      <c r="A983" s="1" t="s">
        <v>1060</v>
      </c>
      <c r="B983" s="1" t="s">
        <v>1</v>
      </c>
      <c r="C983" s="1" t="s">
        <v>43</v>
      </c>
      <c r="D983" s="42" t="s">
        <v>3295</v>
      </c>
      <c r="E983" s="8">
        <f>HEX2DEC(G983)</f>
        <v>133</v>
      </c>
      <c r="F983" s="10" t="str">
        <f>HEX2BIN(G983)</f>
        <v>10000101</v>
      </c>
      <c r="G983" s="8" t="str">
        <f>MID(C983,7,FIND(":",C983,1)-1)</f>
        <v>85</v>
      </c>
      <c r="H983" s="8" t="str">
        <f>MID(F983,1,FIND("0",F983,1)-1)</f>
        <v>1</v>
      </c>
      <c r="I983" s="8" t="str">
        <f>MID(F983,2,FIND("0",F983,1)-1)</f>
        <v>0</v>
      </c>
      <c r="J983" s="8" t="str">
        <f>MID(F983,3,FIND("0",F983,1)-1)</f>
        <v>0</v>
      </c>
      <c r="K983" s="8" t="str">
        <f>MID(F983,4,FIND("0",F983,1)-1)</f>
        <v>0</v>
      </c>
      <c r="L983" s="8" t="str">
        <f>MID(F983,5,FIND("0",F983,1)-1)</f>
        <v>0</v>
      </c>
      <c r="M983" s="8" t="str">
        <f>MID(F983,6,FIND("0",F983,1)-1)</f>
        <v>1</v>
      </c>
      <c r="N983" s="8" t="str">
        <f>MID(F983,7,FIND("0",F983,1)-1)</f>
        <v>0</v>
      </c>
      <c r="O983" s="8" t="str">
        <f>MID(F983,8,FIND("0",F983,1)-1)</f>
        <v>1</v>
      </c>
      <c r="P983" t="str">
        <f>IF(J983="1",IF(O983="0","Brenner AUS"),"Brenner EIN")</f>
        <v>Brenner EIN</v>
      </c>
      <c r="Q983" t="str">
        <f>IF(L983="1","Mischer AUF",IF(K983="1","Mischer ZU","Mischer STOP"))</f>
        <v>Mischer STOP</v>
      </c>
    </row>
    <row r="984" spans="1:17" x14ac:dyDescent="0.25">
      <c r="A984" t="s">
        <v>1060</v>
      </c>
      <c r="B984" t="s">
        <v>1</v>
      </c>
      <c r="C984" s="7" t="s">
        <v>1062</v>
      </c>
      <c r="D984" t="s">
        <v>1321</v>
      </c>
      <c r="E984" s="8">
        <f>HEX2DEC(G984)</f>
        <v>13</v>
      </c>
      <c r="F984" s="10" t="str">
        <f>HEX2BIN(G984)</f>
        <v>1101</v>
      </c>
      <c r="G984" s="8" t="str">
        <f>MID(C984,7,FIND(":",C984,1)-1)</f>
        <v>0D</v>
      </c>
      <c r="M984" s="8"/>
    </row>
    <row r="985" spans="1:17" hidden="1" x14ac:dyDescent="0.25">
      <c r="A985" t="s">
        <v>1065</v>
      </c>
      <c r="B985" t="s">
        <v>4</v>
      </c>
      <c r="C985" t="s">
        <v>12</v>
      </c>
      <c r="D985" t="s">
        <v>6</v>
      </c>
      <c r="E985" s="8">
        <v>1</v>
      </c>
      <c r="F985" s="10" t="s">
        <v>246</v>
      </c>
      <c r="G985" s="8" t="s">
        <v>8</v>
      </c>
      <c r="M985" s="8"/>
    </row>
    <row r="986" spans="1:17" x14ac:dyDescent="0.25">
      <c r="A986" s="1" t="s">
        <v>1064</v>
      </c>
      <c r="B986" s="1" t="s">
        <v>1</v>
      </c>
      <c r="C986" s="1" t="s">
        <v>244</v>
      </c>
      <c r="D986" s="42" t="s">
        <v>3295</v>
      </c>
      <c r="E986" s="8">
        <f>HEX2DEC(G986)</f>
        <v>149</v>
      </c>
      <c r="F986" s="10" t="str">
        <f>HEX2BIN(G986)</f>
        <v>10010101</v>
      </c>
      <c r="G986" s="8" t="str">
        <f>MID(C986,7,FIND(":",C986,1)-1)</f>
        <v>95</v>
      </c>
      <c r="H986" s="8" t="str">
        <f>MID(F986,1,FIND("0",F986,1)-1)</f>
        <v>1</v>
      </c>
      <c r="I986" s="8" t="str">
        <f>MID(F986,2,FIND("0",F986,1)-1)</f>
        <v>0</v>
      </c>
      <c r="J986" s="8" t="str">
        <f>MID(F986,3,FIND("0",F986,1)-1)</f>
        <v>0</v>
      </c>
      <c r="K986" s="8" t="str">
        <f>MID(F986,4,FIND("0",F986,1)-1)</f>
        <v>1</v>
      </c>
      <c r="L986" s="8" t="str">
        <f>MID(F986,5,FIND("0",F986,1)-1)</f>
        <v>0</v>
      </c>
      <c r="M986" s="8" t="str">
        <f>MID(F986,6,FIND("0",F986,1)-1)</f>
        <v>1</v>
      </c>
      <c r="N986" s="8" t="str">
        <f>MID(F986,7,FIND("0",F986,1)-1)</f>
        <v>0</v>
      </c>
      <c r="O986" s="8" t="str">
        <f>MID(F986,8,FIND("0",F986,1)-1)</f>
        <v>1</v>
      </c>
      <c r="P986" t="str">
        <f>IF(J986="1",IF(O986="0","Brenner AUS"),"Brenner EIN")</f>
        <v>Brenner EIN</v>
      </c>
      <c r="Q986" t="str">
        <f>IF(L986="1","Mischer AUF",IF(K986="1","Mischer ZU","Mischer STOP"))</f>
        <v>Mischer ZU</v>
      </c>
    </row>
    <row r="987" spans="1:17" hidden="1" x14ac:dyDescent="0.25">
      <c r="A987" t="s">
        <v>1067</v>
      </c>
      <c r="B987" t="s">
        <v>4</v>
      </c>
      <c r="C987" t="s">
        <v>12</v>
      </c>
      <c r="D987" t="s">
        <v>6</v>
      </c>
      <c r="E987" s="8">
        <v>1</v>
      </c>
      <c r="F987" s="10" t="s">
        <v>45</v>
      </c>
      <c r="G987" s="8" t="s">
        <v>8</v>
      </c>
      <c r="M987" s="8"/>
    </row>
    <row r="988" spans="1:17" x14ac:dyDescent="0.25">
      <c r="A988" s="1" t="s">
        <v>1066</v>
      </c>
      <c r="B988" s="1" t="s">
        <v>1</v>
      </c>
      <c r="C988" s="1" t="s">
        <v>43</v>
      </c>
      <c r="D988" s="42" t="s">
        <v>3295</v>
      </c>
      <c r="E988" s="8">
        <f>HEX2DEC(G988)</f>
        <v>133</v>
      </c>
      <c r="F988" s="10" t="str">
        <f>HEX2BIN(G988)</f>
        <v>10000101</v>
      </c>
      <c r="G988" s="8" t="str">
        <f>MID(C988,7,FIND(":",C988,1)-1)</f>
        <v>85</v>
      </c>
      <c r="H988" s="8" t="str">
        <f>MID(F988,1,FIND("0",F988,1)-1)</f>
        <v>1</v>
      </c>
      <c r="I988" s="8" t="str">
        <f>MID(F988,2,FIND("0",F988,1)-1)</f>
        <v>0</v>
      </c>
      <c r="J988" s="8" t="str">
        <f>MID(F988,3,FIND("0",F988,1)-1)</f>
        <v>0</v>
      </c>
      <c r="K988" s="8" t="str">
        <f>MID(F988,4,FIND("0",F988,1)-1)</f>
        <v>0</v>
      </c>
      <c r="L988" s="8" t="str">
        <f>MID(F988,5,FIND("0",F988,1)-1)</f>
        <v>0</v>
      </c>
      <c r="M988" s="8" t="str">
        <f>MID(F988,6,FIND("0",F988,1)-1)</f>
        <v>1</v>
      </c>
      <c r="N988" s="8" t="str">
        <f>MID(F988,7,FIND("0",F988,1)-1)</f>
        <v>0</v>
      </c>
      <c r="O988" s="8" t="str">
        <f>MID(F988,8,FIND("0",F988,1)-1)</f>
        <v>1</v>
      </c>
      <c r="P988" t="str">
        <f>IF(J988="1",IF(O988="0","Brenner AUS"),"Brenner EIN")</f>
        <v>Brenner EIN</v>
      </c>
      <c r="Q988" t="str">
        <f>IF(L988="1","Mischer AUF",IF(K988="1","Mischer ZU","Mischer STOP"))</f>
        <v>Mischer STOP</v>
      </c>
    </row>
    <row r="989" spans="1:17" hidden="1" x14ac:dyDescent="0.25">
      <c r="A989" t="s">
        <v>1069</v>
      </c>
      <c r="B989" t="s">
        <v>4</v>
      </c>
      <c r="C989" t="s">
        <v>5</v>
      </c>
      <c r="D989" t="s">
        <v>6</v>
      </c>
      <c r="E989" s="8">
        <v>1</v>
      </c>
      <c r="F989" s="10" t="s">
        <v>285</v>
      </c>
      <c r="G989" s="8" t="s">
        <v>8</v>
      </c>
      <c r="M989" s="8"/>
    </row>
    <row r="990" spans="1:17" hidden="1" x14ac:dyDescent="0.25">
      <c r="A990" t="s">
        <v>1070</v>
      </c>
      <c r="B990" t="s">
        <v>862</v>
      </c>
      <c r="C990" t="s">
        <v>176</v>
      </c>
      <c r="D990" t="s">
        <v>177</v>
      </c>
      <c r="E990" s="9">
        <v>5400000</v>
      </c>
      <c r="F990" s="10" t="s">
        <v>863</v>
      </c>
      <c r="G990" s="8" t="s">
        <v>178</v>
      </c>
      <c r="H990">
        <v>0</v>
      </c>
      <c r="I990" t="s">
        <v>179</v>
      </c>
      <c r="J990" t="s">
        <v>163</v>
      </c>
      <c r="K990" t="s">
        <v>180</v>
      </c>
      <c r="M990" s="8"/>
    </row>
    <row r="991" spans="1:17" x14ac:dyDescent="0.25">
      <c r="A991" t="s">
        <v>1068</v>
      </c>
      <c r="B991" t="s">
        <v>1</v>
      </c>
      <c r="C991" s="3" t="s">
        <v>283</v>
      </c>
      <c r="D991" t="s">
        <v>390</v>
      </c>
      <c r="E991" s="8">
        <f>HEX2DEC(G991)</f>
        <v>54</v>
      </c>
      <c r="F991" s="10" t="str">
        <f>HEX2BIN(G991)</f>
        <v>110110</v>
      </c>
      <c r="G991" s="8" t="str">
        <f>MID(C991,7,FIND(":",C991,1)-1)</f>
        <v>36</v>
      </c>
      <c r="M991" s="8"/>
    </row>
    <row r="992" spans="1:17" hidden="1" x14ac:dyDescent="0.25">
      <c r="A992" t="s">
        <v>1072</v>
      </c>
      <c r="B992" t="s">
        <v>4</v>
      </c>
      <c r="C992" t="s">
        <v>946</v>
      </c>
      <c r="D992" t="s">
        <v>6</v>
      </c>
      <c r="E992" s="8">
        <v>1</v>
      </c>
      <c r="F992" s="10" t="s">
        <v>1041</v>
      </c>
      <c r="G992" s="8" t="s">
        <v>8</v>
      </c>
      <c r="M992" s="8"/>
    </row>
    <row r="993" spans="1:17" x14ac:dyDescent="0.25">
      <c r="A993" t="s">
        <v>1071</v>
      </c>
      <c r="B993" t="s">
        <v>1</v>
      </c>
      <c r="C993" s="7" t="s">
        <v>1040</v>
      </c>
      <c r="D993" t="s">
        <v>1321</v>
      </c>
      <c r="E993" s="8">
        <f>HEX2DEC(G993)</f>
        <v>16</v>
      </c>
      <c r="F993" s="10" t="str">
        <f>HEX2BIN(G993)</f>
        <v>10000</v>
      </c>
      <c r="G993" s="8" t="str">
        <f>MID(C993,7,FIND(":",C993,1)-1)</f>
        <v>10</v>
      </c>
      <c r="M993" s="8"/>
    </row>
    <row r="994" spans="1:17" hidden="1" x14ac:dyDescent="0.25">
      <c r="A994" t="s">
        <v>1074</v>
      </c>
      <c r="B994" t="s">
        <v>4</v>
      </c>
      <c r="C994" t="s">
        <v>12</v>
      </c>
      <c r="D994" t="s">
        <v>6</v>
      </c>
      <c r="E994" s="8">
        <v>1</v>
      </c>
      <c r="F994" s="10" t="s">
        <v>246</v>
      </c>
      <c r="G994" s="8" t="s">
        <v>8</v>
      </c>
      <c r="M994" s="8"/>
    </row>
    <row r="995" spans="1:17" x14ac:dyDescent="0.25">
      <c r="A995" s="1" t="s">
        <v>1073</v>
      </c>
      <c r="B995" s="1" t="s">
        <v>1</v>
      </c>
      <c r="C995" s="1" t="s">
        <v>244</v>
      </c>
      <c r="D995" s="42" t="s">
        <v>3295</v>
      </c>
      <c r="E995" s="8">
        <f>HEX2DEC(G995)</f>
        <v>149</v>
      </c>
      <c r="F995" s="10" t="str">
        <f>HEX2BIN(G995)</f>
        <v>10010101</v>
      </c>
      <c r="G995" s="8" t="str">
        <f>MID(C995,7,FIND(":",C995,1)-1)</f>
        <v>95</v>
      </c>
      <c r="H995" s="8" t="str">
        <f>MID(F995,1,FIND("0",F995,1)-1)</f>
        <v>1</v>
      </c>
      <c r="I995" s="8" t="str">
        <f>MID(F995,2,FIND("0",F995,1)-1)</f>
        <v>0</v>
      </c>
      <c r="J995" s="8" t="str">
        <f>MID(F995,3,FIND("0",F995,1)-1)</f>
        <v>0</v>
      </c>
      <c r="K995" s="8" t="str">
        <f>MID(F995,4,FIND("0",F995,1)-1)</f>
        <v>1</v>
      </c>
      <c r="L995" s="8" t="str">
        <f>MID(F995,5,FIND("0",F995,1)-1)</f>
        <v>0</v>
      </c>
      <c r="M995" s="8" t="str">
        <f>MID(F995,6,FIND("0",F995,1)-1)</f>
        <v>1</v>
      </c>
      <c r="N995" s="8" t="str">
        <f>MID(F995,7,FIND("0",F995,1)-1)</f>
        <v>0</v>
      </c>
      <c r="O995" s="8" t="str">
        <f>MID(F995,8,FIND("0",F995,1)-1)</f>
        <v>1</v>
      </c>
      <c r="P995" t="str">
        <f>IF(J995="1",IF(O995="0","Brenner AUS"),"Brenner EIN")</f>
        <v>Brenner EIN</v>
      </c>
      <c r="Q995" t="str">
        <f>IF(L995="1","Mischer AUF",IF(K995="1","Mischer ZU","Mischer STOP"))</f>
        <v>Mischer ZU</v>
      </c>
    </row>
    <row r="996" spans="1:17" hidden="1" x14ac:dyDescent="0.25">
      <c r="A996" t="s">
        <v>1076</v>
      </c>
      <c r="B996" t="s">
        <v>4</v>
      </c>
      <c r="C996" t="s">
        <v>12</v>
      </c>
      <c r="D996" t="s">
        <v>6</v>
      </c>
      <c r="E996" s="8">
        <v>1</v>
      </c>
      <c r="F996" s="10" t="s">
        <v>45</v>
      </c>
      <c r="G996" s="8" t="s">
        <v>8</v>
      </c>
      <c r="M996" s="8"/>
    </row>
    <row r="997" spans="1:17" x14ac:dyDescent="0.25">
      <c r="A997" s="1" t="s">
        <v>1075</v>
      </c>
      <c r="B997" s="1" t="s">
        <v>1</v>
      </c>
      <c r="C997" s="1" t="s">
        <v>43</v>
      </c>
      <c r="D997" s="42" t="s">
        <v>3295</v>
      </c>
      <c r="E997" s="8">
        <f>HEX2DEC(G997)</f>
        <v>133</v>
      </c>
      <c r="F997" s="10" t="str">
        <f>HEX2BIN(G997)</f>
        <v>10000101</v>
      </c>
      <c r="G997" s="8" t="str">
        <f>MID(C997,7,FIND(":",C997,1)-1)</f>
        <v>85</v>
      </c>
      <c r="H997" s="8" t="str">
        <f>MID(F997,1,FIND("0",F997,1)-1)</f>
        <v>1</v>
      </c>
      <c r="I997" s="8" t="str">
        <f>MID(F997,2,FIND("0",F997,1)-1)</f>
        <v>0</v>
      </c>
      <c r="J997" s="8" t="str">
        <f>MID(F997,3,FIND("0",F997,1)-1)</f>
        <v>0</v>
      </c>
      <c r="K997" s="8" t="str">
        <f>MID(F997,4,FIND("0",F997,1)-1)</f>
        <v>0</v>
      </c>
      <c r="L997" s="8" t="str">
        <f>MID(F997,5,FIND("0",F997,1)-1)</f>
        <v>0</v>
      </c>
      <c r="M997" s="8" t="str">
        <f>MID(F997,6,FIND("0",F997,1)-1)</f>
        <v>1</v>
      </c>
      <c r="N997" s="8" t="str">
        <f>MID(F997,7,FIND("0",F997,1)-1)</f>
        <v>0</v>
      </c>
      <c r="O997" s="8" t="str">
        <f>MID(F997,8,FIND("0",F997,1)-1)</f>
        <v>1</v>
      </c>
      <c r="P997" t="str">
        <f>IF(J997="1",IF(O997="0","Brenner AUS"),"Brenner EIN")</f>
        <v>Brenner EIN</v>
      </c>
      <c r="Q997" t="str">
        <f>IF(L997="1","Mischer AUF",IF(K997="1","Mischer ZU","Mischer STOP"))</f>
        <v>Mischer STOP</v>
      </c>
    </row>
    <row r="998" spans="1:17" hidden="1" x14ac:dyDescent="0.25">
      <c r="A998" t="s">
        <v>1078</v>
      </c>
      <c r="B998" t="s">
        <v>4</v>
      </c>
      <c r="C998" t="s">
        <v>12</v>
      </c>
      <c r="D998" t="s">
        <v>6</v>
      </c>
      <c r="E998" s="8">
        <v>1</v>
      </c>
      <c r="F998" s="10" t="s">
        <v>246</v>
      </c>
      <c r="G998" s="8" t="s">
        <v>8</v>
      </c>
      <c r="M998" s="8"/>
    </row>
    <row r="999" spans="1:17" x14ac:dyDescent="0.25">
      <c r="A999" s="1" t="s">
        <v>1077</v>
      </c>
      <c r="B999" s="1" t="s">
        <v>1</v>
      </c>
      <c r="C999" s="1" t="s">
        <v>244</v>
      </c>
      <c r="D999" s="42" t="s">
        <v>3295</v>
      </c>
      <c r="E999" s="8">
        <f>HEX2DEC(G999)</f>
        <v>149</v>
      </c>
      <c r="F999" s="10" t="str">
        <f>HEX2BIN(G999)</f>
        <v>10010101</v>
      </c>
      <c r="G999" s="8" t="str">
        <f>MID(C999,7,FIND(":",C999,1)-1)</f>
        <v>95</v>
      </c>
      <c r="H999" s="8" t="str">
        <f>MID(F999,1,FIND("0",F999,1)-1)</f>
        <v>1</v>
      </c>
      <c r="I999" s="8" t="str">
        <f>MID(F999,2,FIND("0",F999,1)-1)</f>
        <v>0</v>
      </c>
      <c r="J999" s="8" t="str">
        <f>MID(F999,3,FIND("0",F999,1)-1)</f>
        <v>0</v>
      </c>
      <c r="K999" s="8" t="str">
        <f>MID(F999,4,FIND("0",F999,1)-1)</f>
        <v>1</v>
      </c>
      <c r="L999" s="8" t="str">
        <f>MID(F999,5,FIND("0",F999,1)-1)</f>
        <v>0</v>
      </c>
      <c r="M999" s="8" t="str">
        <f>MID(F999,6,FIND("0",F999,1)-1)</f>
        <v>1</v>
      </c>
      <c r="N999" s="8" t="str">
        <f>MID(F999,7,FIND("0",F999,1)-1)</f>
        <v>0</v>
      </c>
      <c r="O999" s="8" t="str">
        <f>MID(F999,8,FIND("0",F999,1)-1)</f>
        <v>1</v>
      </c>
      <c r="P999" t="str">
        <f>IF(J999="1",IF(O999="0","Brenner AUS"),"Brenner EIN")</f>
        <v>Brenner EIN</v>
      </c>
      <c r="Q999" t="str">
        <f>IF(L999="1","Mischer AUF",IF(K999="1","Mischer ZU","Mischer STOP"))</f>
        <v>Mischer ZU</v>
      </c>
    </row>
    <row r="1000" spans="1:17" hidden="1" x14ac:dyDescent="0.25">
      <c r="A1000" t="s">
        <v>1080</v>
      </c>
      <c r="B1000" t="s">
        <v>4</v>
      </c>
      <c r="C1000" t="s">
        <v>5</v>
      </c>
      <c r="D1000" t="s">
        <v>6</v>
      </c>
      <c r="E1000" s="8">
        <v>1</v>
      </c>
      <c r="F1000" s="10" t="s">
        <v>297</v>
      </c>
      <c r="G1000" s="8" t="s">
        <v>8</v>
      </c>
      <c r="M1000" s="8"/>
    </row>
    <row r="1001" spans="1:17" hidden="1" x14ac:dyDescent="0.25">
      <c r="A1001" t="s">
        <v>1080</v>
      </c>
      <c r="B1001" t="s">
        <v>4</v>
      </c>
      <c r="C1001" t="s">
        <v>233</v>
      </c>
      <c r="D1001" t="s">
        <v>6</v>
      </c>
      <c r="E1001" s="8">
        <v>1</v>
      </c>
      <c r="F1001" s="10" t="s">
        <v>287</v>
      </c>
      <c r="G1001" s="8" t="s">
        <v>8</v>
      </c>
      <c r="M1001" s="8"/>
    </row>
    <row r="1002" spans="1:17" hidden="1" x14ac:dyDescent="0.25">
      <c r="A1002" t="s">
        <v>1081</v>
      </c>
      <c r="B1002" t="s">
        <v>862</v>
      </c>
      <c r="C1002" t="s">
        <v>176</v>
      </c>
      <c r="D1002" t="s">
        <v>177</v>
      </c>
      <c r="E1002" s="9">
        <v>5500000</v>
      </c>
      <c r="F1002" s="10" t="s">
        <v>863</v>
      </c>
      <c r="G1002" s="8" t="s">
        <v>178</v>
      </c>
      <c r="H1002">
        <v>0</v>
      </c>
      <c r="I1002" t="s">
        <v>179</v>
      </c>
      <c r="J1002" t="s">
        <v>163</v>
      </c>
      <c r="K1002" t="s">
        <v>180</v>
      </c>
      <c r="M1002" s="8"/>
    </row>
    <row r="1003" spans="1:17" x14ac:dyDescent="0.25">
      <c r="A1003" t="s">
        <v>1079</v>
      </c>
      <c r="B1003" t="s">
        <v>1</v>
      </c>
      <c r="C1003" s="3" t="s">
        <v>295</v>
      </c>
      <c r="D1003" t="s">
        <v>390</v>
      </c>
      <c r="E1003" s="8">
        <f>HEX2DEC(G1003)</f>
        <v>55</v>
      </c>
      <c r="F1003" s="10" t="str">
        <f>HEX2BIN(G1003)</f>
        <v>110111</v>
      </c>
      <c r="G1003" s="8" t="str">
        <f>MID(C1003,7,FIND(":",C1003,1)-1)</f>
        <v>37</v>
      </c>
      <c r="M1003" s="8"/>
    </row>
    <row r="1004" spans="1:17" x14ac:dyDescent="0.25">
      <c r="A1004" t="s">
        <v>1079</v>
      </c>
      <c r="B1004" t="s">
        <v>1</v>
      </c>
      <c r="C1004" s="6" t="s">
        <v>286</v>
      </c>
      <c r="D1004" t="s">
        <v>1442</v>
      </c>
      <c r="E1004" s="8">
        <f>HEX2DEC(G1004)</f>
        <v>36</v>
      </c>
      <c r="F1004" s="10" t="str">
        <f>HEX2BIN(G1004)</f>
        <v>100100</v>
      </c>
      <c r="G1004" s="8" t="str">
        <f>MID(C1004,7,FIND(":",C1004,1)-1)</f>
        <v>24</v>
      </c>
      <c r="M1004" s="8"/>
    </row>
    <row r="1005" spans="1:17" hidden="1" x14ac:dyDescent="0.25">
      <c r="A1005" t="s">
        <v>1083</v>
      </c>
      <c r="B1005" t="s">
        <v>4</v>
      </c>
      <c r="C1005" t="s">
        <v>12</v>
      </c>
      <c r="D1005" t="s">
        <v>6</v>
      </c>
      <c r="E1005" s="8">
        <v>1</v>
      </c>
      <c r="F1005" s="10" t="s">
        <v>45</v>
      </c>
      <c r="G1005" s="8" t="s">
        <v>8</v>
      </c>
      <c r="M1005" s="8"/>
    </row>
    <row r="1006" spans="1:17" hidden="1" x14ac:dyDescent="0.25">
      <c r="A1006" t="s">
        <v>1083</v>
      </c>
      <c r="B1006" t="s">
        <v>4</v>
      </c>
      <c r="C1006" t="s">
        <v>946</v>
      </c>
      <c r="D1006" t="s">
        <v>6</v>
      </c>
      <c r="E1006" s="8">
        <v>1</v>
      </c>
      <c r="F1006" s="10" t="s">
        <v>1033</v>
      </c>
      <c r="G1006" s="8" t="s">
        <v>8</v>
      </c>
      <c r="M1006" s="8"/>
    </row>
    <row r="1007" spans="1:17" x14ac:dyDescent="0.25">
      <c r="A1007" s="1" t="s">
        <v>1082</v>
      </c>
      <c r="B1007" s="1" t="s">
        <v>1</v>
      </c>
      <c r="C1007" s="1" t="s">
        <v>43</v>
      </c>
      <c r="D1007" s="42" t="s">
        <v>3295</v>
      </c>
      <c r="E1007" s="8">
        <f>HEX2DEC(G1007)</f>
        <v>133</v>
      </c>
      <c r="F1007" s="10" t="str">
        <f>HEX2BIN(G1007)</f>
        <v>10000101</v>
      </c>
      <c r="G1007" s="8" t="str">
        <f>MID(C1007,7,FIND(":",C1007,1)-1)</f>
        <v>85</v>
      </c>
      <c r="H1007" s="8" t="str">
        <f>MID(F1007,1,FIND("0",F1007,1)-1)</f>
        <v>1</v>
      </c>
      <c r="I1007" s="8" t="str">
        <f>MID(F1007,2,FIND("0",F1007,1)-1)</f>
        <v>0</v>
      </c>
      <c r="J1007" s="8" t="str">
        <f>MID(F1007,3,FIND("0",F1007,1)-1)</f>
        <v>0</v>
      </c>
      <c r="K1007" s="8" t="str">
        <f>MID(F1007,4,FIND("0",F1007,1)-1)</f>
        <v>0</v>
      </c>
      <c r="L1007" s="8" t="str">
        <f>MID(F1007,5,FIND("0",F1007,1)-1)</f>
        <v>0</v>
      </c>
      <c r="M1007" s="8" t="str">
        <f>MID(F1007,6,FIND("0",F1007,1)-1)</f>
        <v>1</v>
      </c>
      <c r="N1007" s="8" t="str">
        <f>MID(F1007,7,FIND("0",F1007,1)-1)</f>
        <v>0</v>
      </c>
      <c r="O1007" s="8" t="str">
        <f>MID(F1007,8,FIND("0",F1007,1)-1)</f>
        <v>1</v>
      </c>
      <c r="P1007" t="str">
        <f>IF(J1007="1",IF(O1007="0","Brenner AUS"),"Brenner EIN")</f>
        <v>Brenner EIN</v>
      </c>
      <c r="Q1007" t="str">
        <f>IF(L1007="1","Mischer AUF",IF(K1007="1","Mischer ZU","Mischer STOP"))</f>
        <v>Mischer STOP</v>
      </c>
    </row>
    <row r="1008" spans="1:17" x14ac:dyDescent="0.25">
      <c r="A1008" t="s">
        <v>1082</v>
      </c>
      <c r="B1008" t="s">
        <v>1</v>
      </c>
      <c r="C1008" s="7" t="s">
        <v>1031</v>
      </c>
      <c r="D1008" t="s">
        <v>1321</v>
      </c>
      <c r="E1008" s="8">
        <f>HEX2DEC(G1008)</f>
        <v>19</v>
      </c>
      <c r="F1008" s="10" t="str">
        <f>HEX2BIN(G1008)</f>
        <v>10011</v>
      </c>
      <c r="G1008" s="8" t="str">
        <f>MID(C1008,7,FIND(":",C1008,1)-1)</f>
        <v>13</v>
      </c>
      <c r="M1008" s="8"/>
    </row>
    <row r="1009" spans="1:17" hidden="1" x14ac:dyDescent="0.25">
      <c r="A1009" t="s">
        <v>1085</v>
      </c>
      <c r="B1009" t="s">
        <v>4</v>
      </c>
      <c r="C1009" t="s">
        <v>12</v>
      </c>
      <c r="D1009" t="s">
        <v>6</v>
      </c>
      <c r="E1009" s="8">
        <v>1</v>
      </c>
      <c r="F1009" s="10" t="s">
        <v>246</v>
      </c>
      <c r="G1009" s="8" t="s">
        <v>8</v>
      </c>
      <c r="M1009" s="8"/>
    </row>
    <row r="1010" spans="1:17" x14ac:dyDescent="0.25">
      <c r="A1010" s="1" t="s">
        <v>1084</v>
      </c>
      <c r="B1010" s="1" t="s">
        <v>1</v>
      </c>
      <c r="C1010" s="1" t="s">
        <v>244</v>
      </c>
      <c r="D1010" s="42" t="s">
        <v>3295</v>
      </c>
      <c r="E1010" s="8">
        <f>HEX2DEC(G1010)</f>
        <v>149</v>
      </c>
      <c r="F1010" s="10" t="str">
        <f>HEX2BIN(G1010)</f>
        <v>10010101</v>
      </c>
      <c r="G1010" s="8" t="str">
        <f>MID(C1010,7,FIND(":",C1010,1)-1)</f>
        <v>95</v>
      </c>
      <c r="H1010" s="8" t="str">
        <f>MID(F1010,1,FIND("0",F1010,1)-1)</f>
        <v>1</v>
      </c>
      <c r="I1010" s="8" t="str">
        <f>MID(F1010,2,FIND("0",F1010,1)-1)</f>
        <v>0</v>
      </c>
      <c r="J1010" s="8" t="str">
        <f>MID(F1010,3,FIND("0",F1010,1)-1)</f>
        <v>0</v>
      </c>
      <c r="K1010" s="8" t="str">
        <f>MID(F1010,4,FIND("0",F1010,1)-1)</f>
        <v>1</v>
      </c>
      <c r="L1010" s="8" t="str">
        <f>MID(F1010,5,FIND("0",F1010,1)-1)</f>
        <v>0</v>
      </c>
      <c r="M1010" s="8" t="str">
        <f>MID(F1010,6,FIND("0",F1010,1)-1)</f>
        <v>1</v>
      </c>
      <c r="N1010" s="8" t="str">
        <f>MID(F1010,7,FIND("0",F1010,1)-1)</f>
        <v>0</v>
      </c>
      <c r="O1010" s="8" t="str">
        <f>MID(F1010,8,FIND("0",F1010,1)-1)</f>
        <v>1</v>
      </c>
      <c r="P1010" t="str">
        <f>IF(J1010="1",IF(O1010="0","Brenner AUS"),"Brenner EIN")</f>
        <v>Brenner EIN</v>
      </c>
      <c r="Q1010" t="str">
        <f>IF(L1010="1","Mischer AUF",IF(K1010="1","Mischer ZU","Mischer STOP"))</f>
        <v>Mischer ZU</v>
      </c>
    </row>
    <row r="1011" spans="1:17" hidden="1" x14ac:dyDescent="0.25">
      <c r="A1011" t="s">
        <v>1087</v>
      </c>
      <c r="B1011" t="s">
        <v>4</v>
      </c>
      <c r="C1011" t="s">
        <v>12</v>
      </c>
      <c r="D1011" t="s">
        <v>6</v>
      </c>
      <c r="E1011" s="8">
        <v>1</v>
      </c>
      <c r="F1011" s="10" t="s">
        <v>45</v>
      </c>
      <c r="G1011" s="8" t="s">
        <v>8</v>
      </c>
      <c r="M1011" s="8"/>
    </row>
    <row r="1012" spans="1:17" x14ac:dyDescent="0.25">
      <c r="A1012" s="1" t="s">
        <v>1086</v>
      </c>
      <c r="B1012" s="1" t="s">
        <v>1</v>
      </c>
      <c r="C1012" s="1" t="s">
        <v>43</v>
      </c>
      <c r="D1012" s="42" t="s">
        <v>3295</v>
      </c>
      <c r="E1012" s="8">
        <f>HEX2DEC(G1012)</f>
        <v>133</v>
      </c>
      <c r="F1012" s="10" t="str">
        <f>HEX2BIN(G1012)</f>
        <v>10000101</v>
      </c>
      <c r="G1012" s="8" t="str">
        <f>MID(C1012,7,FIND(":",C1012,1)-1)</f>
        <v>85</v>
      </c>
      <c r="H1012" s="8" t="str">
        <f>MID(F1012,1,FIND("0",F1012,1)-1)</f>
        <v>1</v>
      </c>
      <c r="I1012" s="8" t="str">
        <f>MID(F1012,2,FIND("0",F1012,1)-1)</f>
        <v>0</v>
      </c>
      <c r="J1012" s="8" t="str">
        <f>MID(F1012,3,FIND("0",F1012,1)-1)</f>
        <v>0</v>
      </c>
      <c r="K1012" s="8" t="str">
        <f>MID(F1012,4,FIND("0",F1012,1)-1)</f>
        <v>0</v>
      </c>
      <c r="L1012" s="8" t="str">
        <f>MID(F1012,5,FIND("0",F1012,1)-1)</f>
        <v>0</v>
      </c>
      <c r="M1012" s="8" t="str">
        <f>MID(F1012,6,FIND("0",F1012,1)-1)</f>
        <v>1</v>
      </c>
      <c r="N1012" s="8" t="str">
        <f>MID(F1012,7,FIND("0",F1012,1)-1)</f>
        <v>0</v>
      </c>
      <c r="O1012" s="8" t="str">
        <f>MID(F1012,8,FIND("0",F1012,1)-1)</f>
        <v>1</v>
      </c>
      <c r="P1012" t="str">
        <f>IF(J1012="1",IF(O1012="0","Brenner AUS"),"Brenner EIN")</f>
        <v>Brenner EIN</v>
      </c>
      <c r="Q1012" t="str">
        <f>IF(L1012="1","Mischer AUF",IF(K1012="1","Mischer ZU","Mischer STOP"))</f>
        <v>Mischer STOP</v>
      </c>
    </row>
    <row r="1013" spans="1:17" hidden="1" x14ac:dyDescent="0.25">
      <c r="A1013" t="s">
        <v>1089</v>
      </c>
      <c r="B1013" t="s">
        <v>4</v>
      </c>
      <c r="C1013" t="s">
        <v>5</v>
      </c>
      <c r="D1013" t="s">
        <v>6</v>
      </c>
      <c r="E1013" s="8">
        <v>1</v>
      </c>
      <c r="F1013" s="10" t="s">
        <v>305</v>
      </c>
      <c r="G1013" s="8" t="s">
        <v>8</v>
      </c>
      <c r="M1013" s="8"/>
    </row>
    <row r="1014" spans="1:17" hidden="1" x14ac:dyDescent="0.25">
      <c r="A1014" t="s">
        <v>1090</v>
      </c>
      <c r="B1014" t="s">
        <v>862</v>
      </c>
      <c r="C1014" t="s">
        <v>176</v>
      </c>
      <c r="D1014" t="s">
        <v>177</v>
      </c>
      <c r="E1014" s="9">
        <v>5700000</v>
      </c>
      <c r="F1014" s="10" t="s">
        <v>863</v>
      </c>
      <c r="G1014" s="8" t="s">
        <v>178</v>
      </c>
      <c r="H1014">
        <v>0</v>
      </c>
      <c r="I1014" t="s">
        <v>179</v>
      </c>
      <c r="J1014" t="s">
        <v>163</v>
      </c>
      <c r="K1014" t="s">
        <v>180</v>
      </c>
      <c r="M1014" s="8"/>
    </row>
    <row r="1015" spans="1:17" x14ac:dyDescent="0.25">
      <c r="A1015" t="s">
        <v>1088</v>
      </c>
      <c r="B1015" t="s">
        <v>1</v>
      </c>
      <c r="C1015" s="3" t="s">
        <v>303</v>
      </c>
      <c r="D1015" t="s">
        <v>390</v>
      </c>
      <c r="E1015" s="8">
        <f>HEX2DEC(G1015)</f>
        <v>57</v>
      </c>
      <c r="F1015" s="10" t="str">
        <f>HEX2BIN(G1015)</f>
        <v>111001</v>
      </c>
      <c r="G1015" s="8" t="str">
        <f>MID(C1015,7,FIND(":",C1015,1)-1)</f>
        <v>39</v>
      </c>
      <c r="M1015" s="8"/>
    </row>
    <row r="1016" spans="1:17" hidden="1" x14ac:dyDescent="0.25">
      <c r="A1016" t="s">
        <v>1093</v>
      </c>
      <c r="B1016" t="s">
        <v>4</v>
      </c>
      <c r="C1016" t="s">
        <v>946</v>
      </c>
      <c r="D1016" t="s">
        <v>6</v>
      </c>
      <c r="E1016" s="8">
        <v>1</v>
      </c>
      <c r="F1016" s="10" t="s">
        <v>1094</v>
      </c>
      <c r="G1016" s="8" t="s">
        <v>8</v>
      </c>
      <c r="M1016" s="8"/>
    </row>
    <row r="1017" spans="1:17" hidden="1" x14ac:dyDescent="0.25">
      <c r="A1017" t="s">
        <v>1093</v>
      </c>
      <c r="B1017" t="s">
        <v>4</v>
      </c>
      <c r="C1017" t="s">
        <v>71</v>
      </c>
      <c r="D1017" t="s">
        <v>6</v>
      </c>
      <c r="E1017" s="8">
        <v>1</v>
      </c>
      <c r="F1017" s="10" t="s">
        <v>1096</v>
      </c>
      <c r="G1017" s="8" t="s">
        <v>8</v>
      </c>
      <c r="M1017" s="8"/>
    </row>
    <row r="1018" spans="1:17" x14ac:dyDescent="0.25">
      <c r="A1018" t="s">
        <v>1091</v>
      </c>
      <c r="B1018" t="s">
        <v>1</v>
      </c>
      <c r="C1018" s="7" t="s">
        <v>1092</v>
      </c>
      <c r="D1018" t="s">
        <v>1321</v>
      </c>
      <c r="E1018" s="8">
        <f>HEX2DEC(G1018)</f>
        <v>22</v>
      </c>
      <c r="F1018" s="10" t="str">
        <f>HEX2BIN(G1018)</f>
        <v>10110</v>
      </c>
      <c r="G1018" s="8" t="str">
        <f>MID(C1018,7,FIND(":",C1018,1)-1)</f>
        <v>16</v>
      </c>
      <c r="M1018" s="8"/>
    </row>
    <row r="1019" spans="1:17" x14ac:dyDescent="0.25">
      <c r="A1019" t="s">
        <v>1091</v>
      </c>
      <c r="B1019" t="s">
        <v>1</v>
      </c>
      <c r="C1019" s="2" t="s">
        <v>1095</v>
      </c>
      <c r="D1019" t="s">
        <v>2670</v>
      </c>
      <c r="E1019" s="8">
        <f>HEX2DEC(G1019)</f>
        <v>27</v>
      </c>
      <c r="F1019" s="10" t="str">
        <f>HEX2BIN(G1019)</f>
        <v>11011</v>
      </c>
      <c r="G1019" s="8" t="str">
        <f>MID(C1019,7,FIND(":",C1019,1)-1)</f>
        <v>1B</v>
      </c>
      <c r="M1019" s="8"/>
    </row>
    <row r="1020" spans="1:17" hidden="1" x14ac:dyDescent="0.25">
      <c r="A1020" t="s">
        <v>1098</v>
      </c>
      <c r="B1020" t="s">
        <v>4</v>
      </c>
      <c r="C1020" t="s">
        <v>12</v>
      </c>
      <c r="D1020" t="s">
        <v>6</v>
      </c>
      <c r="E1020" s="8">
        <v>1</v>
      </c>
      <c r="F1020" s="10" t="s">
        <v>246</v>
      </c>
      <c r="G1020" s="8" t="s">
        <v>8</v>
      </c>
      <c r="M1020" s="8"/>
    </row>
    <row r="1021" spans="1:17" x14ac:dyDescent="0.25">
      <c r="A1021" s="1" t="s">
        <v>1097</v>
      </c>
      <c r="B1021" s="1" t="s">
        <v>1</v>
      </c>
      <c r="C1021" s="1" t="s">
        <v>244</v>
      </c>
      <c r="D1021" s="42" t="s">
        <v>3295</v>
      </c>
      <c r="E1021" s="8">
        <f>HEX2DEC(G1021)</f>
        <v>149</v>
      </c>
      <c r="F1021" s="10" t="str">
        <f>HEX2BIN(G1021)</f>
        <v>10010101</v>
      </c>
      <c r="G1021" s="8" t="str">
        <f>MID(C1021,7,FIND(":",C1021,1)-1)</f>
        <v>95</v>
      </c>
      <c r="H1021" s="8" t="str">
        <f>MID(F1021,1,FIND("0",F1021,1)-1)</f>
        <v>1</v>
      </c>
      <c r="I1021" s="8" t="str">
        <f>MID(F1021,2,FIND("0",F1021,1)-1)</f>
        <v>0</v>
      </c>
      <c r="J1021" s="8" t="str">
        <f>MID(F1021,3,FIND("0",F1021,1)-1)</f>
        <v>0</v>
      </c>
      <c r="K1021" s="8" t="str">
        <f>MID(F1021,4,FIND("0",F1021,1)-1)</f>
        <v>1</v>
      </c>
      <c r="L1021" s="8" t="str">
        <f>MID(F1021,5,FIND("0",F1021,1)-1)</f>
        <v>0</v>
      </c>
      <c r="M1021" s="8" t="str">
        <f>MID(F1021,6,FIND("0",F1021,1)-1)</f>
        <v>1</v>
      </c>
      <c r="N1021" s="8" t="str">
        <f>MID(F1021,7,FIND("0",F1021,1)-1)</f>
        <v>0</v>
      </c>
      <c r="O1021" s="8" t="str">
        <f>MID(F1021,8,FIND("0",F1021,1)-1)</f>
        <v>1</v>
      </c>
      <c r="P1021" t="str">
        <f>IF(J1021="1",IF(O1021="0","Brenner AUS"),"Brenner EIN")</f>
        <v>Brenner EIN</v>
      </c>
      <c r="Q1021" t="str">
        <f>IF(L1021="1","Mischer AUF",IF(K1021="1","Mischer ZU","Mischer STOP"))</f>
        <v>Mischer ZU</v>
      </c>
    </row>
    <row r="1022" spans="1:17" hidden="1" x14ac:dyDescent="0.25">
      <c r="A1022" t="s">
        <v>1100</v>
      </c>
      <c r="B1022" t="s">
        <v>4</v>
      </c>
      <c r="C1022" t="s">
        <v>12</v>
      </c>
      <c r="D1022" t="s">
        <v>6</v>
      </c>
      <c r="E1022" s="8">
        <v>1</v>
      </c>
      <c r="F1022" s="10" t="s">
        <v>45</v>
      </c>
      <c r="G1022" s="8" t="s">
        <v>8</v>
      </c>
      <c r="M1022" s="8"/>
    </row>
    <row r="1023" spans="1:17" x14ac:dyDescent="0.25">
      <c r="A1023" s="1" t="s">
        <v>1099</v>
      </c>
      <c r="B1023" s="1" t="s">
        <v>1</v>
      </c>
      <c r="C1023" s="1" t="s">
        <v>43</v>
      </c>
      <c r="D1023" s="42" t="s">
        <v>3295</v>
      </c>
      <c r="E1023" s="8">
        <f>HEX2DEC(G1023)</f>
        <v>133</v>
      </c>
      <c r="F1023" s="10" t="str">
        <f>HEX2BIN(G1023)</f>
        <v>10000101</v>
      </c>
      <c r="G1023" s="8" t="str">
        <f>MID(C1023,7,FIND(":",C1023,1)-1)</f>
        <v>85</v>
      </c>
      <c r="H1023" s="8" t="str">
        <f>MID(F1023,1,FIND("0",F1023,1)-1)</f>
        <v>1</v>
      </c>
      <c r="I1023" s="8" t="str">
        <f>MID(F1023,2,FIND("0",F1023,1)-1)</f>
        <v>0</v>
      </c>
      <c r="J1023" s="8" t="str">
        <f>MID(F1023,3,FIND("0",F1023,1)-1)</f>
        <v>0</v>
      </c>
      <c r="K1023" s="8" t="str">
        <f>MID(F1023,4,FIND("0",F1023,1)-1)</f>
        <v>0</v>
      </c>
      <c r="L1023" s="8" t="str">
        <f>MID(F1023,5,FIND("0",F1023,1)-1)</f>
        <v>0</v>
      </c>
      <c r="M1023" s="8" t="str">
        <f>MID(F1023,6,FIND("0",F1023,1)-1)</f>
        <v>1</v>
      </c>
      <c r="N1023" s="8" t="str">
        <f>MID(F1023,7,FIND("0",F1023,1)-1)</f>
        <v>0</v>
      </c>
      <c r="O1023" s="8" t="str">
        <f>MID(F1023,8,FIND("0",F1023,1)-1)</f>
        <v>1</v>
      </c>
      <c r="P1023" t="str">
        <f>IF(J1023="1",IF(O1023="0","Brenner AUS"),"Brenner EIN")</f>
        <v>Brenner EIN</v>
      </c>
      <c r="Q1023" t="str">
        <f>IF(L1023="1","Mischer AUF",IF(K1023="1","Mischer ZU","Mischer STOP"))</f>
        <v>Mischer STOP</v>
      </c>
    </row>
    <row r="1024" spans="1:17" hidden="1" x14ac:dyDescent="0.25">
      <c r="A1024" t="s">
        <v>1102</v>
      </c>
      <c r="B1024" t="s">
        <v>4</v>
      </c>
      <c r="C1024" t="s">
        <v>12</v>
      </c>
      <c r="D1024" t="s">
        <v>6</v>
      </c>
      <c r="E1024" s="8">
        <v>1</v>
      </c>
      <c r="F1024" s="10" t="s">
        <v>246</v>
      </c>
      <c r="G1024" s="8" t="s">
        <v>8</v>
      </c>
      <c r="M1024" s="8"/>
    </row>
    <row r="1025" spans="1:17" x14ac:dyDescent="0.25">
      <c r="A1025" s="1" t="s">
        <v>1101</v>
      </c>
      <c r="B1025" s="1" t="s">
        <v>1</v>
      </c>
      <c r="C1025" s="1" t="s">
        <v>244</v>
      </c>
      <c r="D1025" s="42" t="s">
        <v>3295</v>
      </c>
      <c r="E1025" s="8">
        <f>HEX2DEC(G1025)</f>
        <v>149</v>
      </c>
      <c r="F1025" s="10" t="str">
        <f>HEX2BIN(G1025)</f>
        <v>10010101</v>
      </c>
      <c r="G1025" s="8" t="str">
        <f>MID(C1025,7,FIND(":",C1025,1)-1)</f>
        <v>95</v>
      </c>
      <c r="H1025" s="8" t="str">
        <f>MID(F1025,1,FIND("0",F1025,1)-1)</f>
        <v>1</v>
      </c>
      <c r="I1025" s="8" t="str">
        <f>MID(F1025,2,FIND("0",F1025,1)-1)</f>
        <v>0</v>
      </c>
      <c r="J1025" s="8" t="str">
        <f>MID(F1025,3,FIND("0",F1025,1)-1)</f>
        <v>0</v>
      </c>
      <c r="K1025" s="8" t="str">
        <f>MID(F1025,4,FIND("0",F1025,1)-1)</f>
        <v>1</v>
      </c>
      <c r="L1025" s="8" t="str">
        <f>MID(F1025,5,FIND("0",F1025,1)-1)</f>
        <v>0</v>
      </c>
      <c r="M1025" s="8" t="str">
        <f>MID(F1025,6,FIND("0",F1025,1)-1)</f>
        <v>1</v>
      </c>
      <c r="N1025" s="8" t="str">
        <f>MID(F1025,7,FIND("0",F1025,1)-1)</f>
        <v>0</v>
      </c>
      <c r="O1025" s="8" t="str">
        <f>MID(F1025,8,FIND("0",F1025,1)-1)</f>
        <v>1</v>
      </c>
      <c r="P1025" t="str">
        <f>IF(J1025="1",IF(O1025="0","Brenner AUS"),"Brenner EIN")</f>
        <v>Brenner EIN</v>
      </c>
      <c r="Q1025" t="str">
        <f>IF(L1025="1","Mischer AUF",IF(K1025="1","Mischer ZU","Mischer STOP"))</f>
        <v>Mischer ZU</v>
      </c>
    </row>
    <row r="1026" spans="1:17" hidden="1" x14ac:dyDescent="0.25">
      <c r="A1026" t="s">
        <v>1105</v>
      </c>
      <c r="B1026" t="s">
        <v>4</v>
      </c>
      <c r="C1026" t="s">
        <v>5</v>
      </c>
      <c r="D1026" t="s">
        <v>6</v>
      </c>
      <c r="E1026" s="8">
        <v>1</v>
      </c>
      <c r="F1026" s="10" t="s">
        <v>1106</v>
      </c>
      <c r="G1026" s="8" t="s">
        <v>8</v>
      </c>
      <c r="M1026" s="8"/>
    </row>
    <row r="1027" spans="1:17" hidden="1" x14ac:dyDescent="0.25">
      <c r="A1027" t="s">
        <v>1107</v>
      </c>
      <c r="B1027" t="s">
        <v>862</v>
      </c>
      <c r="C1027" t="s">
        <v>176</v>
      </c>
      <c r="D1027" t="s">
        <v>177</v>
      </c>
      <c r="E1027" s="9">
        <v>5800000</v>
      </c>
      <c r="F1027" s="10" t="s">
        <v>863</v>
      </c>
      <c r="G1027" s="8" t="s">
        <v>178</v>
      </c>
      <c r="H1027">
        <v>0</v>
      </c>
      <c r="I1027" t="s">
        <v>179</v>
      </c>
      <c r="J1027" t="s">
        <v>163</v>
      </c>
      <c r="K1027" t="s">
        <v>180</v>
      </c>
      <c r="M1027" s="8"/>
    </row>
    <row r="1028" spans="1:17" x14ac:dyDescent="0.25">
      <c r="A1028" t="s">
        <v>1103</v>
      </c>
      <c r="B1028" t="s">
        <v>1</v>
      </c>
      <c r="C1028" s="3" t="s">
        <v>1104</v>
      </c>
      <c r="D1028" t="s">
        <v>390</v>
      </c>
      <c r="E1028" s="8">
        <f>HEX2DEC(G1028)</f>
        <v>58</v>
      </c>
      <c r="F1028" s="10" t="str">
        <f>HEX2BIN(G1028)</f>
        <v>111010</v>
      </c>
      <c r="G1028" s="8" t="str">
        <f>MID(C1028,7,FIND(":",C1028,1)-1)</f>
        <v>3A</v>
      </c>
      <c r="M1028" s="8"/>
    </row>
    <row r="1029" spans="1:17" hidden="1" x14ac:dyDescent="0.25">
      <c r="A1029" t="s">
        <v>1109</v>
      </c>
      <c r="B1029" t="s">
        <v>4</v>
      </c>
      <c r="C1029" t="s">
        <v>12</v>
      </c>
      <c r="D1029" t="s">
        <v>6</v>
      </c>
      <c r="E1029" s="8">
        <v>1</v>
      </c>
      <c r="F1029" s="10" t="s">
        <v>45</v>
      </c>
      <c r="G1029" s="8" t="s">
        <v>8</v>
      </c>
      <c r="M1029" s="8"/>
    </row>
    <row r="1030" spans="1:17" x14ac:dyDescent="0.25">
      <c r="A1030" s="1" t="s">
        <v>1108</v>
      </c>
      <c r="B1030" s="1" t="s">
        <v>1</v>
      </c>
      <c r="C1030" s="1" t="s">
        <v>43</v>
      </c>
      <c r="D1030" s="42" t="s">
        <v>3295</v>
      </c>
      <c r="E1030" s="8">
        <f>HEX2DEC(G1030)</f>
        <v>133</v>
      </c>
      <c r="F1030" s="10" t="str">
        <f>HEX2BIN(G1030)</f>
        <v>10000101</v>
      </c>
      <c r="G1030" s="8" t="str">
        <f>MID(C1030,7,FIND(":",C1030,1)-1)</f>
        <v>85</v>
      </c>
      <c r="H1030" s="8" t="str">
        <f>MID(F1030,1,FIND("0",F1030,1)-1)</f>
        <v>1</v>
      </c>
      <c r="I1030" s="8" t="str">
        <f>MID(F1030,2,FIND("0",F1030,1)-1)</f>
        <v>0</v>
      </c>
      <c r="J1030" s="8" t="str">
        <f>MID(F1030,3,FIND("0",F1030,1)-1)</f>
        <v>0</v>
      </c>
      <c r="K1030" s="8" t="str">
        <f>MID(F1030,4,FIND("0",F1030,1)-1)</f>
        <v>0</v>
      </c>
      <c r="L1030" s="8" t="str">
        <f>MID(F1030,5,FIND("0",F1030,1)-1)</f>
        <v>0</v>
      </c>
      <c r="M1030" s="8" t="str">
        <f>MID(F1030,6,FIND("0",F1030,1)-1)</f>
        <v>1</v>
      </c>
      <c r="N1030" s="8" t="str">
        <f>MID(F1030,7,FIND("0",F1030,1)-1)</f>
        <v>0</v>
      </c>
      <c r="O1030" s="8" t="str">
        <f>MID(F1030,8,FIND("0",F1030,1)-1)</f>
        <v>1</v>
      </c>
      <c r="P1030" t="str">
        <f>IF(J1030="1",IF(O1030="0","Brenner AUS"),"Brenner EIN")</f>
        <v>Brenner EIN</v>
      </c>
      <c r="Q1030" t="str">
        <f>IF(L1030="1","Mischer AUF",IF(K1030="1","Mischer ZU","Mischer STOP"))</f>
        <v>Mischer STOP</v>
      </c>
    </row>
    <row r="1031" spans="1:17" hidden="1" x14ac:dyDescent="0.25">
      <c r="A1031" t="s">
        <v>1111</v>
      </c>
      <c r="B1031" t="s">
        <v>4</v>
      </c>
      <c r="C1031" t="s">
        <v>12</v>
      </c>
      <c r="D1031" t="s">
        <v>6</v>
      </c>
      <c r="E1031" s="8">
        <v>1</v>
      </c>
      <c r="F1031" s="10" t="s">
        <v>246</v>
      </c>
      <c r="G1031" s="8" t="s">
        <v>8</v>
      </c>
      <c r="M1031" s="8"/>
    </row>
    <row r="1032" spans="1:17" x14ac:dyDescent="0.25">
      <c r="A1032" s="1" t="s">
        <v>1110</v>
      </c>
      <c r="B1032" s="1" t="s">
        <v>1</v>
      </c>
      <c r="C1032" s="1" t="s">
        <v>244</v>
      </c>
      <c r="D1032" s="42" t="s">
        <v>3295</v>
      </c>
      <c r="E1032" s="8">
        <f>HEX2DEC(G1032)</f>
        <v>149</v>
      </c>
      <c r="F1032" s="10" t="str">
        <f>HEX2BIN(G1032)</f>
        <v>10010101</v>
      </c>
      <c r="G1032" s="8" t="str">
        <f>MID(C1032,7,FIND(":",C1032,1)-1)</f>
        <v>95</v>
      </c>
      <c r="H1032" s="8" t="str">
        <f>MID(F1032,1,FIND("0",F1032,1)-1)</f>
        <v>1</v>
      </c>
      <c r="I1032" s="8" t="str">
        <f>MID(F1032,2,FIND("0",F1032,1)-1)</f>
        <v>0</v>
      </c>
      <c r="J1032" s="8" t="str">
        <f>MID(F1032,3,FIND("0",F1032,1)-1)</f>
        <v>0</v>
      </c>
      <c r="K1032" s="8" t="str">
        <f>MID(F1032,4,FIND("0",F1032,1)-1)</f>
        <v>1</v>
      </c>
      <c r="L1032" s="8" t="str">
        <f>MID(F1032,5,FIND("0",F1032,1)-1)</f>
        <v>0</v>
      </c>
      <c r="M1032" s="8" t="str">
        <f>MID(F1032,6,FIND("0",F1032,1)-1)</f>
        <v>1</v>
      </c>
      <c r="N1032" s="8" t="str">
        <f>MID(F1032,7,FIND("0",F1032,1)-1)</f>
        <v>0</v>
      </c>
      <c r="O1032" s="8" t="str">
        <f>MID(F1032,8,FIND("0",F1032,1)-1)</f>
        <v>1</v>
      </c>
      <c r="P1032" t="str">
        <f>IF(J1032="1",IF(O1032="0","Brenner AUS"),"Brenner EIN")</f>
        <v>Brenner EIN</v>
      </c>
      <c r="Q1032" t="str">
        <f>IF(L1032="1","Mischer AUF",IF(K1032="1","Mischer ZU","Mischer STOP"))</f>
        <v>Mischer ZU</v>
      </c>
    </row>
    <row r="1033" spans="1:17" hidden="1" x14ac:dyDescent="0.25">
      <c r="A1033" t="s">
        <v>1113</v>
      </c>
      <c r="B1033" t="s">
        <v>4</v>
      </c>
      <c r="C1033" t="s">
        <v>12</v>
      </c>
      <c r="D1033" t="s">
        <v>6</v>
      </c>
      <c r="E1033" s="8">
        <v>1</v>
      </c>
      <c r="F1033" s="10" t="s">
        <v>45</v>
      </c>
      <c r="G1033" s="8" t="s">
        <v>8</v>
      </c>
      <c r="M1033" s="8"/>
    </row>
    <row r="1034" spans="1:17" x14ac:dyDescent="0.25">
      <c r="A1034" s="1" t="s">
        <v>1112</v>
      </c>
      <c r="B1034" s="1" t="s">
        <v>1</v>
      </c>
      <c r="C1034" s="1" t="s">
        <v>43</v>
      </c>
      <c r="D1034" s="42" t="s">
        <v>3295</v>
      </c>
      <c r="E1034" s="8">
        <f>HEX2DEC(G1034)</f>
        <v>133</v>
      </c>
      <c r="F1034" s="10" t="str">
        <f>HEX2BIN(G1034)</f>
        <v>10000101</v>
      </c>
      <c r="G1034" s="8" t="str">
        <f>MID(C1034,7,FIND(":",C1034,1)-1)</f>
        <v>85</v>
      </c>
      <c r="H1034" s="8" t="str">
        <f>MID(F1034,1,FIND("0",F1034,1)-1)</f>
        <v>1</v>
      </c>
      <c r="I1034" s="8" t="str">
        <f>MID(F1034,2,FIND("0",F1034,1)-1)</f>
        <v>0</v>
      </c>
      <c r="J1034" s="8" t="str">
        <f>MID(F1034,3,FIND("0",F1034,1)-1)</f>
        <v>0</v>
      </c>
      <c r="K1034" s="8" t="str">
        <f>MID(F1034,4,FIND("0",F1034,1)-1)</f>
        <v>0</v>
      </c>
      <c r="L1034" s="8" t="str">
        <f>MID(F1034,5,FIND("0",F1034,1)-1)</f>
        <v>0</v>
      </c>
      <c r="M1034" s="8" t="str">
        <f>MID(F1034,6,FIND("0",F1034,1)-1)</f>
        <v>1</v>
      </c>
      <c r="N1034" s="8" t="str">
        <f>MID(F1034,7,FIND("0",F1034,1)-1)</f>
        <v>0</v>
      </c>
      <c r="O1034" s="8" t="str">
        <f>MID(F1034,8,FIND("0",F1034,1)-1)</f>
        <v>1</v>
      </c>
      <c r="P1034" t="str">
        <f>IF(J1034="1",IF(O1034="0","Brenner AUS"),"Brenner EIN")</f>
        <v>Brenner EIN</v>
      </c>
      <c r="Q1034" t="str">
        <f>IF(L1034="1","Mischer AUF",IF(K1034="1","Mischer ZU","Mischer STOP"))</f>
        <v>Mischer STOP</v>
      </c>
    </row>
    <row r="1035" spans="1:17" hidden="1" x14ac:dyDescent="0.25">
      <c r="A1035" t="s">
        <v>1115</v>
      </c>
      <c r="B1035" t="s">
        <v>4</v>
      </c>
      <c r="C1035" t="s">
        <v>5</v>
      </c>
      <c r="D1035" t="s">
        <v>6</v>
      </c>
      <c r="E1035" s="8">
        <v>1</v>
      </c>
      <c r="F1035" s="10" t="s">
        <v>324</v>
      </c>
      <c r="G1035" s="8" t="s">
        <v>8</v>
      </c>
      <c r="M1035" s="8"/>
    </row>
    <row r="1036" spans="1:17" hidden="1" x14ac:dyDescent="0.25">
      <c r="A1036" t="s">
        <v>1116</v>
      </c>
      <c r="B1036" t="s">
        <v>862</v>
      </c>
      <c r="C1036" t="s">
        <v>176</v>
      </c>
      <c r="D1036" t="s">
        <v>177</v>
      </c>
      <c r="E1036" s="9">
        <v>5900000</v>
      </c>
      <c r="F1036" s="10" t="s">
        <v>863</v>
      </c>
      <c r="G1036" s="8" t="s">
        <v>178</v>
      </c>
      <c r="H1036">
        <v>0</v>
      </c>
      <c r="I1036" t="s">
        <v>179</v>
      </c>
      <c r="J1036" t="s">
        <v>163</v>
      </c>
      <c r="K1036" t="s">
        <v>180</v>
      </c>
      <c r="M1036" s="8"/>
    </row>
    <row r="1037" spans="1:17" x14ac:dyDescent="0.25">
      <c r="A1037" t="s">
        <v>1114</v>
      </c>
      <c r="B1037" t="s">
        <v>1</v>
      </c>
      <c r="C1037" s="3" t="s">
        <v>322</v>
      </c>
      <c r="D1037" t="s">
        <v>390</v>
      </c>
      <c r="E1037" s="8">
        <f>HEX2DEC(G1037)</f>
        <v>59</v>
      </c>
      <c r="F1037" s="10" t="str">
        <f>HEX2BIN(G1037)</f>
        <v>111011</v>
      </c>
      <c r="G1037" s="8" t="str">
        <f>MID(C1037,7,FIND(":",C1037,1)-1)</f>
        <v>3B</v>
      </c>
      <c r="M1037" s="8"/>
    </row>
    <row r="1038" spans="1:17" hidden="1" x14ac:dyDescent="0.25">
      <c r="A1038" t="s">
        <v>1119</v>
      </c>
      <c r="B1038" t="s">
        <v>4</v>
      </c>
      <c r="C1038" t="s">
        <v>946</v>
      </c>
      <c r="D1038" t="s">
        <v>6</v>
      </c>
      <c r="E1038" s="8">
        <v>1</v>
      </c>
      <c r="F1038" s="10" t="s">
        <v>1096</v>
      </c>
      <c r="G1038" s="8" t="s">
        <v>8</v>
      </c>
      <c r="M1038" s="8"/>
    </row>
    <row r="1039" spans="1:17" x14ac:dyDescent="0.25">
      <c r="A1039" t="s">
        <v>1117</v>
      </c>
      <c r="B1039" t="s">
        <v>1</v>
      </c>
      <c r="C1039" s="7" t="s">
        <v>1118</v>
      </c>
      <c r="D1039" t="s">
        <v>1321</v>
      </c>
      <c r="E1039" s="8">
        <f>HEX2DEC(G1039)</f>
        <v>27</v>
      </c>
      <c r="F1039" s="10" t="str">
        <f>HEX2BIN(G1039)</f>
        <v>11011</v>
      </c>
      <c r="G1039" s="8" t="str">
        <f>MID(C1039,7,FIND(":",C1039,1)-1)</f>
        <v>1B</v>
      </c>
      <c r="M1039" s="8"/>
    </row>
    <row r="1040" spans="1:17" hidden="1" x14ac:dyDescent="0.25">
      <c r="A1040" t="s">
        <v>1121</v>
      </c>
      <c r="B1040" t="s">
        <v>4</v>
      </c>
      <c r="C1040" t="s">
        <v>12</v>
      </c>
      <c r="D1040" t="s">
        <v>6</v>
      </c>
      <c r="E1040" s="8">
        <v>1</v>
      </c>
      <c r="F1040" s="10" t="s">
        <v>246</v>
      </c>
      <c r="G1040" s="8" t="s">
        <v>8</v>
      </c>
      <c r="M1040" s="8"/>
    </row>
    <row r="1041" spans="1:17" x14ac:dyDescent="0.25">
      <c r="A1041" s="1" t="s">
        <v>1120</v>
      </c>
      <c r="B1041" s="1" t="s">
        <v>1</v>
      </c>
      <c r="C1041" s="1" t="s">
        <v>244</v>
      </c>
      <c r="D1041" s="42" t="s">
        <v>3295</v>
      </c>
      <c r="E1041" s="8">
        <f>HEX2DEC(G1041)</f>
        <v>149</v>
      </c>
      <c r="F1041" s="10" t="str">
        <f>HEX2BIN(G1041)</f>
        <v>10010101</v>
      </c>
      <c r="G1041" s="8" t="str">
        <f>MID(C1041,7,FIND(":",C1041,1)-1)</f>
        <v>95</v>
      </c>
      <c r="H1041" s="8" t="str">
        <f>MID(F1041,1,FIND("0",F1041,1)-1)</f>
        <v>1</v>
      </c>
      <c r="I1041" s="8" t="str">
        <f>MID(F1041,2,FIND("0",F1041,1)-1)</f>
        <v>0</v>
      </c>
      <c r="J1041" s="8" t="str">
        <f>MID(F1041,3,FIND("0",F1041,1)-1)</f>
        <v>0</v>
      </c>
      <c r="K1041" s="8" t="str">
        <f>MID(F1041,4,FIND("0",F1041,1)-1)</f>
        <v>1</v>
      </c>
      <c r="L1041" s="8" t="str">
        <f>MID(F1041,5,FIND("0",F1041,1)-1)</f>
        <v>0</v>
      </c>
      <c r="M1041" s="8" t="str">
        <f>MID(F1041,6,FIND("0",F1041,1)-1)</f>
        <v>1</v>
      </c>
      <c r="N1041" s="8" t="str">
        <f>MID(F1041,7,FIND("0",F1041,1)-1)</f>
        <v>0</v>
      </c>
      <c r="O1041" s="8" t="str">
        <f>MID(F1041,8,FIND("0",F1041,1)-1)</f>
        <v>1</v>
      </c>
      <c r="P1041" t="str">
        <f>IF(J1041="1",IF(O1041="0","Brenner AUS"),"Brenner EIN")</f>
        <v>Brenner EIN</v>
      </c>
      <c r="Q1041" t="str">
        <f>IF(L1041="1","Mischer AUF",IF(K1041="1","Mischer ZU","Mischer STOP"))</f>
        <v>Mischer ZU</v>
      </c>
    </row>
    <row r="1042" spans="1:17" hidden="1" x14ac:dyDescent="0.25">
      <c r="A1042" t="s">
        <v>1123</v>
      </c>
      <c r="B1042" t="s">
        <v>4</v>
      </c>
      <c r="C1042" t="s">
        <v>12</v>
      </c>
      <c r="D1042" t="s">
        <v>6</v>
      </c>
      <c r="E1042" s="8">
        <v>1</v>
      </c>
      <c r="F1042" s="10" t="s">
        <v>45</v>
      </c>
      <c r="G1042" s="8" t="s">
        <v>8</v>
      </c>
      <c r="M1042" s="8"/>
    </row>
    <row r="1043" spans="1:17" x14ac:dyDescent="0.25">
      <c r="A1043" s="1" t="s">
        <v>1122</v>
      </c>
      <c r="B1043" s="1" t="s">
        <v>1</v>
      </c>
      <c r="C1043" s="1" t="s">
        <v>43</v>
      </c>
      <c r="D1043" s="42" t="s">
        <v>3295</v>
      </c>
      <c r="E1043" s="8">
        <f>HEX2DEC(G1043)</f>
        <v>133</v>
      </c>
      <c r="F1043" s="10" t="str">
        <f>HEX2BIN(G1043)</f>
        <v>10000101</v>
      </c>
      <c r="G1043" s="8" t="str">
        <f>MID(C1043,7,FIND(":",C1043,1)-1)</f>
        <v>85</v>
      </c>
      <c r="H1043" s="8" t="str">
        <f>MID(F1043,1,FIND("0",F1043,1)-1)</f>
        <v>1</v>
      </c>
      <c r="I1043" s="8" t="str">
        <f>MID(F1043,2,FIND("0",F1043,1)-1)</f>
        <v>0</v>
      </c>
      <c r="J1043" s="8" t="str">
        <f>MID(F1043,3,FIND("0",F1043,1)-1)</f>
        <v>0</v>
      </c>
      <c r="K1043" s="8" t="str">
        <f>MID(F1043,4,FIND("0",F1043,1)-1)</f>
        <v>0</v>
      </c>
      <c r="L1043" s="8" t="str">
        <f>MID(F1043,5,FIND("0",F1043,1)-1)</f>
        <v>0</v>
      </c>
      <c r="M1043" s="8" t="str">
        <f>MID(F1043,6,FIND("0",F1043,1)-1)</f>
        <v>1</v>
      </c>
      <c r="N1043" s="8" t="str">
        <f>MID(F1043,7,FIND("0",F1043,1)-1)</f>
        <v>0</v>
      </c>
      <c r="O1043" s="8" t="str">
        <f>MID(F1043,8,FIND("0",F1043,1)-1)</f>
        <v>1</v>
      </c>
      <c r="P1043" t="str">
        <f>IF(J1043="1",IF(O1043="0","Brenner AUS"),"Brenner EIN")</f>
        <v>Brenner EIN</v>
      </c>
      <c r="Q1043" t="str">
        <f>IF(L1043="1","Mischer AUF",IF(K1043="1","Mischer ZU","Mischer STOP"))</f>
        <v>Mischer STOP</v>
      </c>
    </row>
    <row r="1044" spans="1:17" hidden="1" x14ac:dyDescent="0.25">
      <c r="A1044" t="s">
        <v>1125</v>
      </c>
      <c r="B1044" t="s">
        <v>4</v>
      </c>
      <c r="C1044" t="s">
        <v>12</v>
      </c>
      <c r="D1044" t="s">
        <v>6</v>
      </c>
      <c r="E1044" s="8">
        <v>1</v>
      </c>
      <c r="F1044" s="10" t="s">
        <v>246</v>
      </c>
      <c r="G1044" s="8" t="s">
        <v>8</v>
      </c>
      <c r="M1044" s="8"/>
    </row>
    <row r="1045" spans="1:17" x14ac:dyDescent="0.25">
      <c r="A1045" s="1" t="s">
        <v>1124</v>
      </c>
      <c r="B1045" s="1" t="s">
        <v>1</v>
      </c>
      <c r="C1045" s="1" t="s">
        <v>244</v>
      </c>
      <c r="D1045" s="42" t="s">
        <v>3295</v>
      </c>
      <c r="E1045" s="8">
        <f>HEX2DEC(G1045)</f>
        <v>149</v>
      </c>
      <c r="F1045" s="10" t="str">
        <f>HEX2BIN(G1045)</f>
        <v>10010101</v>
      </c>
      <c r="G1045" s="8" t="str">
        <f>MID(C1045,7,FIND(":",C1045,1)-1)</f>
        <v>95</v>
      </c>
      <c r="H1045" s="8" t="str">
        <f>MID(F1045,1,FIND("0",F1045,1)-1)</f>
        <v>1</v>
      </c>
      <c r="I1045" s="8" t="str">
        <f>MID(F1045,2,FIND("0",F1045,1)-1)</f>
        <v>0</v>
      </c>
      <c r="J1045" s="8" t="str">
        <f>MID(F1045,3,FIND("0",F1045,1)-1)</f>
        <v>0</v>
      </c>
      <c r="K1045" s="8" t="str">
        <f>MID(F1045,4,FIND("0",F1045,1)-1)</f>
        <v>1</v>
      </c>
      <c r="L1045" s="8" t="str">
        <f>MID(F1045,5,FIND("0",F1045,1)-1)</f>
        <v>0</v>
      </c>
      <c r="M1045" s="8" t="str">
        <f>MID(F1045,6,FIND("0",F1045,1)-1)</f>
        <v>1</v>
      </c>
      <c r="N1045" s="8" t="str">
        <f>MID(F1045,7,FIND("0",F1045,1)-1)</f>
        <v>0</v>
      </c>
      <c r="O1045" s="8" t="str">
        <f>MID(F1045,8,FIND("0",F1045,1)-1)</f>
        <v>1</v>
      </c>
      <c r="P1045" t="str">
        <f>IF(J1045="1",IF(O1045="0","Brenner AUS"),"Brenner EIN")</f>
        <v>Brenner EIN</v>
      </c>
      <c r="Q1045" t="str">
        <f>IF(L1045="1","Mischer AUF",IF(K1045="1","Mischer ZU","Mischer STOP"))</f>
        <v>Mischer ZU</v>
      </c>
    </row>
    <row r="1046" spans="1:17" hidden="1" x14ac:dyDescent="0.25">
      <c r="A1046" t="s">
        <v>1127</v>
      </c>
      <c r="B1046" t="s">
        <v>4</v>
      </c>
      <c r="C1046" t="s">
        <v>5</v>
      </c>
      <c r="D1046" t="s">
        <v>6</v>
      </c>
      <c r="E1046" s="8">
        <v>1</v>
      </c>
      <c r="F1046" s="10" t="s">
        <v>336</v>
      </c>
      <c r="G1046" s="8" t="s">
        <v>8</v>
      </c>
      <c r="M1046" s="8"/>
    </row>
    <row r="1047" spans="1:17" hidden="1" x14ac:dyDescent="0.25">
      <c r="A1047" t="s">
        <v>1128</v>
      </c>
      <c r="B1047" t="s">
        <v>862</v>
      </c>
      <c r="C1047" t="s">
        <v>176</v>
      </c>
      <c r="D1047" t="s">
        <v>177</v>
      </c>
      <c r="E1047" s="9">
        <v>6000000</v>
      </c>
      <c r="F1047" s="10" t="s">
        <v>863</v>
      </c>
      <c r="G1047" s="8" t="s">
        <v>178</v>
      </c>
      <c r="H1047">
        <v>0</v>
      </c>
      <c r="I1047" t="s">
        <v>179</v>
      </c>
      <c r="J1047" t="s">
        <v>163</v>
      </c>
      <c r="K1047" t="s">
        <v>180</v>
      </c>
      <c r="M1047" s="8"/>
    </row>
    <row r="1048" spans="1:17" x14ac:dyDescent="0.25">
      <c r="A1048" t="s">
        <v>1126</v>
      </c>
      <c r="B1048" t="s">
        <v>1</v>
      </c>
      <c r="C1048" s="3" t="s">
        <v>334</v>
      </c>
      <c r="D1048" t="s">
        <v>390</v>
      </c>
      <c r="E1048" s="8">
        <f>HEX2DEC(G1048)</f>
        <v>60</v>
      </c>
      <c r="F1048" s="10" t="str">
        <f>HEX2BIN(G1048)</f>
        <v>111100</v>
      </c>
      <c r="G1048" s="8" t="str">
        <f>MID(C1048,7,FIND(":",C1048,1)-1)</f>
        <v>3C</v>
      </c>
      <c r="M1048" s="8"/>
    </row>
    <row r="1049" spans="1:17" hidden="1" x14ac:dyDescent="0.25">
      <c r="A1049" t="s">
        <v>1130</v>
      </c>
      <c r="B1049" t="s">
        <v>4</v>
      </c>
      <c r="C1049" t="s">
        <v>12</v>
      </c>
      <c r="D1049" t="s">
        <v>6</v>
      </c>
      <c r="E1049" s="8">
        <v>1</v>
      </c>
      <c r="F1049" s="10" t="s">
        <v>45</v>
      </c>
      <c r="G1049" s="8" t="s">
        <v>8</v>
      </c>
      <c r="M1049" s="8"/>
    </row>
    <row r="1050" spans="1:17" x14ac:dyDescent="0.25">
      <c r="A1050" s="1" t="s">
        <v>1129</v>
      </c>
      <c r="B1050" s="1" t="s">
        <v>1</v>
      </c>
      <c r="C1050" s="1" t="s">
        <v>43</v>
      </c>
      <c r="D1050" s="42" t="s">
        <v>3295</v>
      </c>
      <c r="E1050" s="8">
        <f>HEX2DEC(G1050)</f>
        <v>133</v>
      </c>
      <c r="F1050" s="10" t="str">
        <f>HEX2BIN(G1050)</f>
        <v>10000101</v>
      </c>
      <c r="G1050" s="8" t="str">
        <f>MID(C1050,7,FIND(":",C1050,1)-1)</f>
        <v>85</v>
      </c>
      <c r="H1050" s="8" t="str">
        <f>MID(F1050,1,FIND("0",F1050,1)-1)</f>
        <v>1</v>
      </c>
      <c r="I1050" s="8" t="str">
        <f>MID(F1050,2,FIND("0",F1050,1)-1)</f>
        <v>0</v>
      </c>
      <c r="J1050" s="8" t="str">
        <f>MID(F1050,3,FIND("0",F1050,1)-1)</f>
        <v>0</v>
      </c>
      <c r="K1050" s="8" t="str">
        <f>MID(F1050,4,FIND("0",F1050,1)-1)</f>
        <v>0</v>
      </c>
      <c r="L1050" s="8" t="str">
        <f>MID(F1050,5,FIND("0",F1050,1)-1)</f>
        <v>0</v>
      </c>
      <c r="M1050" s="8" t="str">
        <f>MID(F1050,6,FIND("0",F1050,1)-1)</f>
        <v>1</v>
      </c>
      <c r="N1050" s="8" t="str">
        <f>MID(F1050,7,FIND("0",F1050,1)-1)</f>
        <v>0</v>
      </c>
      <c r="O1050" s="8" t="str">
        <f>MID(F1050,8,FIND("0",F1050,1)-1)</f>
        <v>1</v>
      </c>
      <c r="P1050" t="str">
        <f>IF(J1050="1",IF(O1050="0","Brenner AUS"),"Brenner EIN")</f>
        <v>Brenner EIN</v>
      </c>
      <c r="Q1050" t="str">
        <f>IF(L1050="1","Mischer AUF",IF(K1050="1","Mischer ZU","Mischer STOP"))</f>
        <v>Mischer STOP</v>
      </c>
    </row>
    <row r="1051" spans="1:17" hidden="1" x14ac:dyDescent="0.25">
      <c r="A1051" t="s">
        <v>1133</v>
      </c>
      <c r="B1051" t="s">
        <v>4</v>
      </c>
      <c r="C1051" t="s">
        <v>946</v>
      </c>
      <c r="D1051" t="s">
        <v>6</v>
      </c>
      <c r="E1051" s="8">
        <v>1</v>
      </c>
      <c r="F1051" s="10" t="s">
        <v>1134</v>
      </c>
      <c r="G1051" s="8" t="s">
        <v>8</v>
      </c>
      <c r="M1051" s="8"/>
    </row>
    <row r="1052" spans="1:17" x14ac:dyDescent="0.25">
      <c r="A1052" t="s">
        <v>1131</v>
      </c>
      <c r="B1052" t="s">
        <v>1</v>
      </c>
      <c r="C1052" s="7" t="s">
        <v>1132</v>
      </c>
      <c r="D1052" t="s">
        <v>1321</v>
      </c>
      <c r="E1052" s="8">
        <f>HEX2DEC(G1052)</f>
        <v>29</v>
      </c>
      <c r="F1052" s="10" t="str">
        <f>HEX2BIN(G1052)</f>
        <v>11101</v>
      </c>
      <c r="G1052" s="8" t="str">
        <f>MID(C1052,7,FIND(":",C1052,1)-1)</f>
        <v>1D</v>
      </c>
      <c r="M1052" s="8"/>
    </row>
    <row r="1053" spans="1:17" hidden="1" x14ac:dyDescent="0.25">
      <c r="A1053" t="s">
        <v>1136</v>
      </c>
      <c r="B1053" t="s">
        <v>4</v>
      </c>
      <c r="C1053" t="s">
        <v>12</v>
      </c>
      <c r="D1053" t="s">
        <v>6</v>
      </c>
      <c r="E1053" s="8">
        <v>1</v>
      </c>
      <c r="F1053" s="10" t="s">
        <v>246</v>
      </c>
      <c r="G1053" s="8" t="s">
        <v>8</v>
      </c>
      <c r="M1053" s="8"/>
    </row>
    <row r="1054" spans="1:17" x14ac:dyDescent="0.25">
      <c r="A1054" s="1" t="s">
        <v>1135</v>
      </c>
      <c r="B1054" s="1" t="s">
        <v>1</v>
      </c>
      <c r="C1054" s="1" t="s">
        <v>244</v>
      </c>
      <c r="D1054" s="42" t="s">
        <v>3295</v>
      </c>
      <c r="E1054" s="8">
        <f>HEX2DEC(G1054)</f>
        <v>149</v>
      </c>
      <c r="F1054" s="10" t="str">
        <f>HEX2BIN(G1054)</f>
        <v>10010101</v>
      </c>
      <c r="G1054" s="8" t="str">
        <f>MID(C1054,7,FIND(":",C1054,1)-1)</f>
        <v>95</v>
      </c>
      <c r="H1054" s="8" t="str">
        <f>MID(F1054,1,FIND("0",F1054,1)-1)</f>
        <v>1</v>
      </c>
      <c r="I1054" s="8" t="str">
        <f>MID(F1054,2,FIND("0",F1054,1)-1)</f>
        <v>0</v>
      </c>
      <c r="J1054" s="8" t="str">
        <f>MID(F1054,3,FIND("0",F1054,1)-1)</f>
        <v>0</v>
      </c>
      <c r="K1054" s="8" t="str">
        <f>MID(F1054,4,FIND("0",F1054,1)-1)</f>
        <v>1</v>
      </c>
      <c r="L1054" s="8" t="str">
        <f>MID(F1054,5,FIND("0",F1054,1)-1)</f>
        <v>0</v>
      </c>
      <c r="M1054" s="8" t="str">
        <f>MID(F1054,6,FIND("0",F1054,1)-1)</f>
        <v>1</v>
      </c>
      <c r="N1054" s="8" t="str">
        <f>MID(F1054,7,FIND("0",F1054,1)-1)</f>
        <v>0</v>
      </c>
      <c r="O1054" s="8" t="str">
        <f>MID(F1054,8,FIND("0",F1054,1)-1)</f>
        <v>1</v>
      </c>
      <c r="P1054" t="str">
        <f>IF(J1054="1",IF(O1054="0","Brenner AUS"),"Brenner EIN")</f>
        <v>Brenner EIN</v>
      </c>
      <c r="Q1054" t="str">
        <f>IF(L1054="1","Mischer AUF",IF(K1054="1","Mischer ZU","Mischer STOP"))</f>
        <v>Mischer ZU</v>
      </c>
    </row>
    <row r="1055" spans="1:17" hidden="1" x14ac:dyDescent="0.25">
      <c r="A1055" t="s">
        <v>1138</v>
      </c>
      <c r="B1055" t="s">
        <v>4</v>
      </c>
      <c r="C1055" t="s">
        <v>12</v>
      </c>
      <c r="D1055" t="s">
        <v>6</v>
      </c>
      <c r="E1055" s="8">
        <v>1</v>
      </c>
      <c r="F1055" s="10" t="s">
        <v>45</v>
      </c>
      <c r="G1055" s="8" t="s">
        <v>8</v>
      </c>
      <c r="M1055" s="8"/>
    </row>
    <row r="1056" spans="1:17" x14ac:dyDescent="0.25">
      <c r="A1056" s="1" t="s">
        <v>1137</v>
      </c>
      <c r="B1056" s="1" t="s">
        <v>1</v>
      </c>
      <c r="C1056" s="1" t="s">
        <v>43</v>
      </c>
      <c r="D1056" s="42" t="s">
        <v>3295</v>
      </c>
      <c r="E1056" s="8">
        <f>HEX2DEC(G1056)</f>
        <v>133</v>
      </c>
      <c r="F1056" s="10" t="str">
        <f>HEX2BIN(G1056)</f>
        <v>10000101</v>
      </c>
      <c r="G1056" s="8" t="str">
        <f>MID(C1056,7,FIND(":",C1056,1)-1)</f>
        <v>85</v>
      </c>
      <c r="H1056" s="8" t="str">
        <f>MID(F1056,1,FIND("0",F1056,1)-1)</f>
        <v>1</v>
      </c>
      <c r="I1056" s="8" t="str">
        <f>MID(F1056,2,FIND("0",F1056,1)-1)</f>
        <v>0</v>
      </c>
      <c r="J1056" s="8" t="str">
        <f>MID(F1056,3,FIND("0",F1056,1)-1)</f>
        <v>0</v>
      </c>
      <c r="K1056" s="8" t="str">
        <f>MID(F1056,4,FIND("0",F1056,1)-1)</f>
        <v>0</v>
      </c>
      <c r="L1056" s="8" t="str">
        <f>MID(F1056,5,FIND("0",F1056,1)-1)</f>
        <v>0</v>
      </c>
      <c r="M1056" s="8" t="str">
        <f>MID(F1056,6,FIND("0",F1056,1)-1)</f>
        <v>1</v>
      </c>
      <c r="N1056" s="8" t="str">
        <f>MID(F1056,7,FIND("0",F1056,1)-1)</f>
        <v>0</v>
      </c>
      <c r="O1056" s="8" t="str">
        <f>MID(F1056,8,FIND("0",F1056,1)-1)</f>
        <v>1</v>
      </c>
      <c r="P1056" t="str">
        <f>IF(J1056="1",IF(O1056="0","Brenner AUS"),"Brenner EIN")</f>
        <v>Brenner EIN</v>
      </c>
      <c r="Q1056" t="str">
        <f>IF(L1056="1","Mischer AUF",IF(K1056="1","Mischer ZU","Mischer STOP"))</f>
        <v>Mischer STOP</v>
      </c>
    </row>
    <row r="1057" spans="1:17" hidden="1" x14ac:dyDescent="0.25">
      <c r="A1057" t="s">
        <v>1141</v>
      </c>
      <c r="B1057" t="s">
        <v>4</v>
      </c>
      <c r="C1057" t="s">
        <v>5</v>
      </c>
      <c r="D1057" t="s">
        <v>6</v>
      </c>
      <c r="E1057" s="8">
        <v>1</v>
      </c>
      <c r="F1057" s="10" t="s">
        <v>1142</v>
      </c>
      <c r="G1057" s="8" t="s">
        <v>8</v>
      </c>
      <c r="M1057" s="8"/>
    </row>
    <row r="1058" spans="1:17" hidden="1" x14ac:dyDescent="0.25">
      <c r="A1058" t="s">
        <v>1143</v>
      </c>
      <c r="B1058" t="s">
        <v>862</v>
      </c>
      <c r="C1058" t="s">
        <v>176</v>
      </c>
      <c r="D1058" t="s">
        <v>177</v>
      </c>
      <c r="E1058" s="9">
        <v>6200000</v>
      </c>
      <c r="F1058" s="10" t="s">
        <v>863</v>
      </c>
      <c r="G1058" s="8" t="s">
        <v>178</v>
      </c>
      <c r="H1058">
        <v>0</v>
      </c>
      <c r="I1058" t="s">
        <v>179</v>
      </c>
      <c r="J1058" t="s">
        <v>163</v>
      </c>
      <c r="K1058" t="s">
        <v>180</v>
      </c>
      <c r="M1058" s="8"/>
    </row>
    <row r="1059" spans="1:17" x14ac:dyDescent="0.25">
      <c r="A1059" t="s">
        <v>1139</v>
      </c>
      <c r="B1059" t="s">
        <v>1</v>
      </c>
      <c r="C1059" s="3" t="s">
        <v>1140</v>
      </c>
      <c r="D1059" t="s">
        <v>390</v>
      </c>
      <c r="E1059" s="8">
        <f>HEX2DEC(G1059)</f>
        <v>62</v>
      </c>
      <c r="F1059" s="10" t="str">
        <f>HEX2BIN(G1059)</f>
        <v>111110</v>
      </c>
      <c r="G1059" s="8" t="str">
        <f>MID(C1059,7,FIND(":",C1059,1)-1)</f>
        <v>3E</v>
      </c>
      <c r="M1059" s="8"/>
    </row>
    <row r="1060" spans="1:17" hidden="1" x14ac:dyDescent="0.25">
      <c r="A1060" t="s">
        <v>1146</v>
      </c>
      <c r="B1060" t="s">
        <v>4</v>
      </c>
      <c r="C1060" t="s">
        <v>946</v>
      </c>
      <c r="D1060" t="s">
        <v>6</v>
      </c>
      <c r="E1060" s="8">
        <v>1</v>
      </c>
      <c r="F1060" s="10" t="s">
        <v>1147</v>
      </c>
      <c r="G1060" s="8" t="s">
        <v>8</v>
      </c>
      <c r="M1060" s="8"/>
    </row>
    <row r="1061" spans="1:17" hidden="1" x14ac:dyDescent="0.25">
      <c r="A1061" t="s">
        <v>1146</v>
      </c>
      <c r="B1061" t="s">
        <v>4</v>
      </c>
      <c r="C1061" t="s">
        <v>71</v>
      </c>
      <c r="D1061" t="s">
        <v>6</v>
      </c>
      <c r="E1061" s="8">
        <v>1</v>
      </c>
      <c r="F1061" s="10" t="s">
        <v>1149</v>
      </c>
      <c r="G1061" s="8" t="s">
        <v>8</v>
      </c>
      <c r="M1061" s="8"/>
    </row>
    <row r="1062" spans="1:17" x14ac:dyDescent="0.25">
      <c r="A1062" t="s">
        <v>1144</v>
      </c>
      <c r="B1062" t="s">
        <v>1</v>
      </c>
      <c r="C1062" s="7" t="s">
        <v>1145</v>
      </c>
      <c r="D1062" t="s">
        <v>1321</v>
      </c>
      <c r="E1062" s="8">
        <f>HEX2DEC(G1062)</f>
        <v>31</v>
      </c>
      <c r="F1062" s="10" t="str">
        <f>HEX2BIN(G1062)</f>
        <v>11111</v>
      </c>
      <c r="G1062" s="8" t="str">
        <f>MID(C1062,7,FIND(":",C1062,1)-1)</f>
        <v>1F</v>
      </c>
      <c r="M1062" s="8"/>
    </row>
    <row r="1063" spans="1:17" x14ac:dyDescent="0.25">
      <c r="A1063" t="s">
        <v>1144</v>
      </c>
      <c r="B1063" t="s">
        <v>1</v>
      </c>
      <c r="C1063" s="2" t="s">
        <v>1148</v>
      </c>
      <c r="D1063" t="s">
        <v>2670</v>
      </c>
      <c r="E1063" s="8">
        <f>HEX2DEC(G1063)</f>
        <v>28</v>
      </c>
      <c r="F1063" s="10" t="str">
        <f>HEX2BIN(G1063)</f>
        <v>11100</v>
      </c>
      <c r="G1063" s="8" t="str">
        <f>MID(C1063,7,FIND(":",C1063,1)-1)</f>
        <v>1C</v>
      </c>
      <c r="M1063" s="8"/>
    </row>
    <row r="1064" spans="1:17" hidden="1" x14ac:dyDescent="0.25">
      <c r="A1064" t="s">
        <v>1151</v>
      </c>
      <c r="B1064" t="s">
        <v>4</v>
      </c>
      <c r="C1064" t="s">
        <v>12</v>
      </c>
      <c r="D1064" t="s">
        <v>6</v>
      </c>
      <c r="E1064" s="8">
        <v>1</v>
      </c>
      <c r="F1064" s="10" t="s">
        <v>246</v>
      </c>
      <c r="G1064" s="8" t="s">
        <v>8</v>
      </c>
      <c r="M1064" s="8"/>
    </row>
    <row r="1065" spans="1:17" x14ac:dyDescent="0.25">
      <c r="A1065" s="1" t="s">
        <v>1150</v>
      </c>
      <c r="B1065" s="1" t="s">
        <v>1</v>
      </c>
      <c r="C1065" s="1" t="s">
        <v>244</v>
      </c>
      <c r="D1065" s="42" t="s">
        <v>3295</v>
      </c>
      <c r="E1065" s="8">
        <f>HEX2DEC(G1065)</f>
        <v>149</v>
      </c>
      <c r="F1065" s="10" t="str">
        <f>HEX2BIN(G1065)</f>
        <v>10010101</v>
      </c>
      <c r="G1065" s="8" t="str">
        <f>MID(C1065,7,FIND(":",C1065,1)-1)</f>
        <v>95</v>
      </c>
      <c r="H1065" s="8" t="str">
        <f>MID(F1065,1,FIND("0",F1065,1)-1)</f>
        <v>1</v>
      </c>
      <c r="I1065" s="8" t="str">
        <f>MID(F1065,2,FIND("0",F1065,1)-1)</f>
        <v>0</v>
      </c>
      <c r="J1065" s="8" t="str">
        <f>MID(F1065,3,FIND("0",F1065,1)-1)</f>
        <v>0</v>
      </c>
      <c r="K1065" s="8" t="str">
        <f>MID(F1065,4,FIND("0",F1065,1)-1)</f>
        <v>1</v>
      </c>
      <c r="L1065" s="8" t="str">
        <f>MID(F1065,5,FIND("0",F1065,1)-1)</f>
        <v>0</v>
      </c>
      <c r="M1065" s="8" t="str">
        <f>MID(F1065,6,FIND("0",F1065,1)-1)</f>
        <v>1</v>
      </c>
      <c r="N1065" s="8" t="str">
        <f>MID(F1065,7,FIND("0",F1065,1)-1)</f>
        <v>0</v>
      </c>
      <c r="O1065" s="8" t="str">
        <f>MID(F1065,8,FIND("0",F1065,1)-1)</f>
        <v>1</v>
      </c>
      <c r="P1065" t="str">
        <f>IF(J1065="1",IF(O1065="0","Brenner AUS"),"Brenner EIN")</f>
        <v>Brenner EIN</v>
      </c>
      <c r="Q1065" t="str">
        <f>IF(L1065="1","Mischer AUF",IF(K1065="1","Mischer ZU","Mischer STOP"))</f>
        <v>Mischer ZU</v>
      </c>
    </row>
    <row r="1066" spans="1:17" hidden="1" x14ac:dyDescent="0.25">
      <c r="A1066" t="s">
        <v>1153</v>
      </c>
      <c r="B1066" t="s">
        <v>4</v>
      </c>
      <c r="C1066" t="s">
        <v>12</v>
      </c>
      <c r="D1066" t="s">
        <v>6</v>
      </c>
      <c r="E1066" s="8">
        <v>1</v>
      </c>
      <c r="F1066" s="10" t="s">
        <v>45</v>
      </c>
      <c r="G1066" s="8" t="s">
        <v>8</v>
      </c>
      <c r="M1066" s="8"/>
    </row>
    <row r="1067" spans="1:17" x14ac:dyDescent="0.25">
      <c r="A1067" s="1" t="s">
        <v>1152</v>
      </c>
      <c r="B1067" s="1" t="s">
        <v>1</v>
      </c>
      <c r="C1067" s="1" t="s">
        <v>43</v>
      </c>
      <c r="D1067" s="42" t="s">
        <v>3295</v>
      </c>
      <c r="E1067" s="8">
        <f>HEX2DEC(G1067)</f>
        <v>133</v>
      </c>
      <c r="F1067" s="10" t="str">
        <f>HEX2BIN(G1067)</f>
        <v>10000101</v>
      </c>
      <c r="G1067" s="8" t="str">
        <f>MID(C1067,7,FIND(":",C1067,1)-1)</f>
        <v>85</v>
      </c>
      <c r="H1067" s="8" t="str">
        <f>MID(F1067,1,FIND("0",F1067,1)-1)</f>
        <v>1</v>
      </c>
      <c r="I1067" s="8" t="str">
        <f>MID(F1067,2,FIND("0",F1067,1)-1)</f>
        <v>0</v>
      </c>
      <c r="J1067" s="8" t="str">
        <f>MID(F1067,3,FIND("0",F1067,1)-1)</f>
        <v>0</v>
      </c>
      <c r="K1067" s="8" t="str">
        <f>MID(F1067,4,FIND("0",F1067,1)-1)</f>
        <v>0</v>
      </c>
      <c r="L1067" s="8" t="str">
        <f>MID(F1067,5,FIND("0",F1067,1)-1)</f>
        <v>0</v>
      </c>
      <c r="M1067" s="8" t="str">
        <f>MID(F1067,6,FIND("0",F1067,1)-1)</f>
        <v>1</v>
      </c>
      <c r="N1067" s="8" t="str">
        <f>MID(F1067,7,FIND("0",F1067,1)-1)</f>
        <v>0</v>
      </c>
      <c r="O1067" s="8" t="str">
        <f>MID(F1067,8,FIND("0",F1067,1)-1)</f>
        <v>1</v>
      </c>
      <c r="P1067" t="str">
        <f>IF(J1067="1",IF(O1067="0","Brenner AUS"),"Brenner EIN")</f>
        <v>Brenner EIN</v>
      </c>
      <c r="Q1067" t="str">
        <f>IF(L1067="1","Mischer AUF",IF(K1067="1","Mischer ZU","Mischer STOP"))</f>
        <v>Mischer STOP</v>
      </c>
    </row>
    <row r="1068" spans="1:17" hidden="1" x14ac:dyDescent="0.25">
      <c r="A1068" t="s">
        <v>1155</v>
      </c>
      <c r="B1068" t="s">
        <v>4</v>
      </c>
      <c r="C1068" t="s">
        <v>12</v>
      </c>
      <c r="D1068" t="s">
        <v>6</v>
      </c>
      <c r="E1068" s="8">
        <v>1</v>
      </c>
      <c r="F1068" s="10" t="s">
        <v>246</v>
      </c>
      <c r="G1068" s="8" t="s">
        <v>8</v>
      </c>
      <c r="M1068" s="8"/>
    </row>
    <row r="1069" spans="1:17" x14ac:dyDescent="0.25">
      <c r="A1069" s="1" t="s">
        <v>1154</v>
      </c>
      <c r="B1069" s="1" t="s">
        <v>1</v>
      </c>
      <c r="C1069" s="1" t="s">
        <v>244</v>
      </c>
      <c r="D1069" s="42" t="s">
        <v>3295</v>
      </c>
      <c r="E1069" s="8">
        <f>HEX2DEC(G1069)</f>
        <v>149</v>
      </c>
      <c r="F1069" s="10" t="str">
        <f>HEX2BIN(G1069)</f>
        <v>10010101</v>
      </c>
      <c r="G1069" s="8" t="str">
        <f>MID(C1069,7,FIND(":",C1069,1)-1)</f>
        <v>95</v>
      </c>
      <c r="H1069" s="8" t="str">
        <f>MID(F1069,1,FIND("0",F1069,1)-1)</f>
        <v>1</v>
      </c>
      <c r="I1069" s="8" t="str">
        <f>MID(F1069,2,FIND("0",F1069,1)-1)</f>
        <v>0</v>
      </c>
      <c r="J1069" s="8" t="str">
        <f>MID(F1069,3,FIND("0",F1069,1)-1)</f>
        <v>0</v>
      </c>
      <c r="K1069" s="8" t="str">
        <f>MID(F1069,4,FIND("0",F1069,1)-1)</f>
        <v>1</v>
      </c>
      <c r="L1069" s="8" t="str">
        <f>MID(F1069,5,FIND("0",F1069,1)-1)</f>
        <v>0</v>
      </c>
      <c r="M1069" s="8" t="str">
        <f>MID(F1069,6,FIND("0",F1069,1)-1)</f>
        <v>1</v>
      </c>
      <c r="N1069" s="8" t="str">
        <f>MID(F1069,7,FIND("0",F1069,1)-1)</f>
        <v>0</v>
      </c>
      <c r="O1069" s="8" t="str">
        <f>MID(F1069,8,FIND("0",F1069,1)-1)</f>
        <v>1</v>
      </c>
      <c r="P1069" t="str">
        <f>IF(J1069="1",IF(O1069="0","Brenner AUS"),"Brenner EIN")</f>
        <v>Brenner EIN</v>
      </c>
      <c r="Q1069" t="str">
        <f>IF(L1069="1","Mischer AUF",IF(K1069="1","Mischer ZU","Mischer STOP"))</f>
        <v>Mischer ZU</v>
      </c>
    </row>
    <row r="1070" spans="1:17" hidden="1" x14ac:dyDescent="0.25">
      <c r="A1070" t="s">
        <v>1157</v>
      </c>
      <c r="B1070" t="s">
        <v>4</v>
      </c>
      <c r="C1070" t="s">
        <v>5</v>
      </c>
      <c r="D1070" t="s">
        <v>6</v>
      </c>
      <c r="E1070" s="8">
        <v>1</v>
      </c>
      <c r="F1070" s="10" t="s">
        <v>359</v>
      </c>
      <c r="G1070" s="8" t="s">
        <v>8</v>
      </c>
      <c r="M1070" s="8"/>
    </row>
    <row r="1071" spans="1:17" hidden="1" x14ac:dyDescent="0.25">
      <c r="A1071" t="s">
        <v>1157</v>
      </c>
      <c r="B1071" t="s">
        <v>4</v>
      </c>
      <c r="C1071" t="s">
        <v>12</v>
      </c>
      <c r="D1071" t="s">
        <v>6</v>
      </c>
      <c r="E1071" s="8">
        <v>1</v>
      </c>
      <c r="F1071" s="10" t="s">
        <v>45</v>
      </c>
      <c r="G1071" s="8" t="s">
        <v>8</v>
      </c>
      <c r="M1071" s="8"/>
    </row>
    <row r="1072" spans="1:17" hidden="1" x14ac:dyDescent="0.25">
      <c r="A1072" t="s">
        <v>1158</v>
      </c>
      <c r="B1072" t="s">
        <v>862</v>
      </c>
      <c r="C1072" t="s">
        <v>176</v>
      </c>
      <c r="D1072" t="s">
        <v>177</v>
      </c>
      <c r="E1072" s="9">
        <v>6300000</v>
      </c>
      <c r="F1072" s="10" t="s">
        <v>863</v>
      </c>
      <c r="G1072" s="8" t="s">
        <v>178</v>
      </c>
      <c r="H1072">
        <v>0</v>
      </c>
      <c r="I1072" t="s">
        <v>179</v>
      </c>
      <c r="J1072" t="s">
        <v>163</v>
      </c>
      <c r="K1072" t="s">
        <v>180</v>
      </c>
      <c r="M1072" s="8"/>
    </row>
    <row r="1073" spans="1:17" x14ac:dyDescent="0.25">
      <c r="A1073" t="s">
        <v>1156</v>
      </c>
      <c r="B1073" t="s">
        <v>1</v>
      </c>
      <c r="C1073" s="3" t="s">
        <v>357</v>
      </c>
      <c r="D1073" t="s">
        <v>390</v>
      </c>
      <c r="E1073" s="8">
        <f>HEX2DEC(G1073)</f>
        <v>63</v>
      </c>
      <c r="F1073" s="10" t="str">
        <f>HEX2BIN(G1073)</f>
        <v>111111</v>
      </c>
      <c r="G1073" s="8" t="str">
        <f>MID(C1073,7,FIND(":",C1073,1)-1)</f>
        <v>3F</v>
      </c>
      <c r="M1073" s="8"/>
    </row>
    <row r="1074" spans="1:17" x14ac:dyDescent="0.25">
      <c r="A1074" s="1" t="s">
        <v>1156</v>
      </c>
      <c r="B1074" s="1" t="s">
        <v>1</v>
      </c>
      <c r="C1074" s="1" t="s">
        <v>43</v>
      </c>
      <c r="D1074" s="42" t="s">
        <v>3295</v>
      </c>
      <c r="E1074" s="8">
        <f>HEX2DEC(G1074)</f>
        <v>133</v>
      </c>
      <c r="F1074" s="10" t="str">
        <f>HEX2BIN(G1074)</f>
        <v>10000101</v>
      </c>
      <c r="G1074" s="8" t="str">
        <f>MID(C1074,7,FIND(":",C1074,1)-1)</f>
        <v>85</v>
      </c>
      <c r="H1074" s="8" t="str">
        <f>MID(F1074,1,FIND("0",F1074,1)-1)</f>
        <v>1</v>
      </c>
      <c r="I1074" s="8" t="str">
        <f>MID(F1074,2,FIND("0",F1074,1)-1)</f>
        <v>0</v>
      </c>
      <c r="J1074" s="8" t="str">
        <f>MID(F1074,3,FIND("0",F1074,1)-1)</f>
        <v>0</v>
      </c>
      <c r="K1074" s="8" t="str">
        <f>MID(F1074,4,FIND("0",F1074,1)-1)</f>
        <v>0</v>
      </c>
      <c r="L1074" s="8" t="str">
        <f>MID(F1074,5,FIND("0",F1074,1)-1)</f>
        <v>0</v>
      </c>
      <c r="M1074" s="8" t="str">
        <f>MID(F1074,6,FIND("0",F1074,1)-1)</f>
        <v>1</v>
      </c>
      <c r="N1074" s="8" t="str">
        <f>MID(F1074,7,FIND("0",F1074,1)-1)</f>
        <v>0</v>
      </c>
      <c r="O1074" s="8" t="str">
        <f>MID(F1074,8,FIND("0",F1074,1)-1)</f>
        <v>1</v>
      </c>
      <c r="P1074" t="str">
        <f>IF(J1074="1",IF(O1074="0","Brenner AUS"),"Brenner EIN")</f>
        <v>Brenner EIN</v>
      </c>
      <c r="Q1074" t="str">
        <f>IF(L1074="1","Mischer AUF",IF(K1074="1","Mischer ZU","Mischer STOP"))</f>
        <v>Mischer STOP</v>
      </c>
    </row>
    <row r="1075" spans="1:17" hidden="1" x14ac:dyDescent="0.25">
      <c r="A1075" t="s">
        <v>1161</v>
      </c>
      <c r="B1075" t="s">
        <v>4</v>
      </c>
      <c r="C1075" t="s">
        <v>946</v>
      </c>
      <c r="D1075" t="s">
        <v>6</v>
      </c>
      <c r="E1075" s="8">
        <v>1</v>
      </c>
      <c r="F1075" s="10" t="s">
        <v>935</v>
      </c>
      <c r="G1075" s="8" t="s">
        <v>8</v>
      </c>
      <c r="M1075" s="8"/>
    </row>
    <row r="1076" spans="1:17" x14ac:dyDescent="0.25">
      <c r="A1076" t="s">
        <v>1159</v>
      </c>
      <c r="B1076" t="s">
        <v>1</v>
      </c>
      <c r="C1076" s="7" t="s">
        <v>1160</v>
      </c>
      <c r="D1076" t="s">
        <v>1321</v>
      </c>
      <c r="E1076" s="8">
        <f>HEX2DEC(G1076)</f>
        <v>33</v>
      </c>
      <c r="F1076" s="10" t="str">
        <f>HEX2BIN(G1076)</f>
        <v>100001</v>
      </c>
      <c r="G1076" s="8" t="str">
        <f>MID(C1076,7,FIND(":",C1076,1)-1)</f>
        <v>21</v>
      </c>
      <c r="M1076" s="8"/>
    </row>
    <row r="1077" spans="1:17" hidden="1" x14ac:dyDescent="0.25">
      <c r="A1077" t="s">
        <v>1163</v>
      </c>
      <c r="B1077" t="s">
        <v>4</v>
      </c>
      <c r="C1077" t="s">
        <v>12</v>
      </c>
      <c r="D1077" t="s">
        <v>6</v>
      </c>
      <c r="E1077" s="8">
        <v>1</v>
      </c>
      <c r="F1077" s="10" t="s">
        <v>246</v>
      </c>
      <c r="G1077" s="8" t="s">
        <v>8</v>
      </c>
      <c r="M1077" s="8"/>
    </row>
    <row r="1078" spans="1:17" x14ac:dyDescent="0.25">
      <c r="A1078" s="1" t="s">
        <v>1162</v>
      </c>
      <c r="B1078" s="1" t="s">
        <v>1</v>
      </c>
      <c r="C1078" s="1" t="s">
        <v>244</v>
      </c>
      <c r="D1078" s="42" t="s">
        <v>3295</v>
      </c>
      <c r="E1078" s="8">
        <f>HEX2DEC(G1078)</f>
        <v>149</v>
      </c>
      <c r="F1078" s="10" t="str">
        <f>HEX2BIN(G1078)</f>
        <v>10010101</v>
      </c>
      <c r="G1078" s="8" t="str">
        <f>MID(C1078,7,FIND(":",C1078,1)-1)</f>
        <v>95</v>
      </c>
      <c r="H1078" s="8" t="str">
        <f>MID(F1078,1,FIND("0",F1078,1)-1)</f>
        <v>1</v>
      </c>
      <c r="I1078" s="8" t="str">
        <f>MID(F1078,2,FIND("0",F1078,1)-1)</f>
        <v>0</v>
      </c>
      <c r="J1078" s="8" t="str">
        <f>MID(F1078,3,FIND("0",F1078,1)-1)</f>
        <v>0</v>
      </c>
      <c r="K1078" s="8" t="str">
        <f>MID(F1078,4,FIND("0",F1078,1)-1)</f>
        <v>1</v>
      </c>
      <c r="L1078" s="8" t="str">
        <f>MID(F1078,5,FIND("0",F1078,1)-1)</f>
        <v>0</v>
      </c>
      <c r="M1078" s="8" t="str">
        <f>MID(F1078,6,FIND("0",F1078,1)-1)</f>
        <v>1</v>
      </c>
      <c r="N1078" s="8" t="str">
        <f>MID(F1078,7,FIND("0",F1078,1)-1)</f>
        <v>0</v>
      </c>
      <c r="O1078" s="8" t="str">
        <f>MID(F1078,8,FIND("0",F1078,1)-1)</f>
        <v>1</v>
      </c>
      <c r="P1078" t="str">
        <f>IF(J1078="1",IF(O1078="0","Brenner AUS"),"Brenner EIN")</f>
        <v>Brenner EIN</v>
      </c>
      <c r="Q1078" t="str">
        <f>IF(L1078="1","Mischer AUF",IF(K1078="1","Mischer ZU","Mischer STOP"))</f>
        <v>Mischer ZU</v>
      </c>
    </row>
    <row r="1079" spans="1:17" hidden="1" x14ac:dyDescent="0.25">
      <c r="A1079" t="s">
        <v>1165</v>
      </c>
      <c r="B1079" t="s">
        <v>4</v>
      </c>
      <c r="C1079" t="s">
        <v>12</v>
      </c>
      <c r="D1079" t="s">
        <v>6</v>
      </c>
      <c r="E1079" s="8">
        <v>1</v>
      </c>
      <c r="F1079" s="10" t="s">
        <v>363</v>
      </c>
      <c r="G1079" s="8" t="s">
        <v>8</v>
      </c>
    </row>
    <row r="1080" spans="1:17" x14ac:dyDescent="0.25">
      <c r="A1080" s="1" t="s">
        <v>1164</v>
      </c>
      <c r="B1080" s="1" t="s">
        <v>1</v>
      </c>
      <c r="C1080" s="1" t="s">
        <v>361</v>
      </c>
      <c r="D1080" s="42" t="s">
        <v>3295</v>
      </c>
      <c r="E1080" s="8">
        <f>HEX2DEC(G1080)</f>
        <v>180</v>
      </c>
      <c r="F1080" s="10" t="str">
        <f>HEX2BIN(G1080)</f>
        <v>10110100</v>
      </c>
      <c r="G1080" s="8" t="str">
        <f>MID(C1080,7,FIND(":",C1080,1)-1)</f>
        <v>B4</v>
      </c>
      <c r="H1080" s="8" t="str">
        <f>MID(F1080,1,FIND("0",F1080,1)-1)</f>
        <v>1</v>
      </c>
      <c r="I1080" s="8" t="str">
        <f>MID(F1080,2,FIND("0",F1080,1)-1)</f>
        <v>0</v>
      </c>
      <c r="J1080" s="8" t="str">
        <f>MID(F1080,3,FIND("0",F1080,1)-1)</f>
        <v>1</v>
      </c>
      <c r="K1080" s="8" t="str">
        <f>MID(F1080,4,FIND("0",F1080,1)-1)</f>
        <v>1</v>
      </c>
      <c r="L1080" s="8" t="str">
        <f>MID(F1080,5,FIND("0",F1080,1)-1)</f>
        <v>0</v>
      </c>
      <c r="M1080" s="8" t="str">
        <f>MID(F1080,6,FIND("0",F1080,1)-1)</f>
        <v>1</v>
      </c>
      <c r="N1080" s="8" t="str">
        <f>MID(F1080,7,FIND("0",F1080,1)-1)</f>
        <v>0</v>
      </c>
      <c r="O1080" s="8" t="str">
        <f>MID(F1080,8,FIND("0",F1080,1)-1)</f>
        <v>0</v>
      </c>
      <c r="P1080" t="str">
        <f>IF(J1080="1",IF(O1080="0","Brenner AUS"),"Brenner EIN")</f>
        <v>Brenner AUS</v>
      </c>
      <c r="Q1080" t="str">
        <f>IF(L1080="1","Mischer AUF",IF(K1080="1","Mischer ZU","Mischer STOP"))</f>
        <v>Mischer ZU</v>
      </c>
    </row>
    <row r="1081" spans="1:17" hidden="1" x14ac:dyDescent="0.25">
      <c r="A1081" t="s">
        <v>1167</v>
      </c>
      <c r="B1081" t="s">
        <v>4</v>
      </c>
      <c r="C1081" t="s">
        <v>12</v>
      </c>
      <c r="D1081" t="s">
        <v>6</v>
      </c>
      <c r="E1081" s="8">
        <v>1</v>
      </c>
      <c r="F1081" s="10" t="s">
        <v>17</v>
      </c>
      <c r="G1081" s="8" t="s">
        <v>8</v>
      </c>
    </row>
    <row r="1082" spans="1:17" x14ac:dyDescent="0.25">
      <c r="A1082" s="1" t="s">
        <v>1166</v>
      </c>
      <c r="B1082" s="1" t="s">
        <v>1</v>
      </c>
      <c r="C1082" s="1" t="s">
        <v>15</v>
      </c>
      <c r="D1082" s="42" t="s">
        <v>3295</v>
      </c>
      <c r="E1082" s="8">
        <f>HEX2DEC(G1082)</f>
        <v>164</v>
      </c>
      <c r="F1082" s="10" t="str">
        <f>HEX2BIN(G1082)</f>
        <v>10100100</v>
      </c>
      <c r="G1082" s="8" t="str">
        <f>MID(C1082,7,FIND(":",C1082,1)-1)</f>
        <v>A4</v>
      </c>
      <c r="H1082" s="8" t="str">
        <f>MID(F1082,1,FIND("0",F1082,1)-1)</f>
        <v>1</v>
      </c>
      <c r="I1082" s="8" t="str">
        <f>MID(F1082,2,FIND("0",F1082,1)-1)</f>
        <v>0</v>
      </c>
      <c r="J1082" s="8" t="str">
        <f>MID(F1082,3,FIND("0",F1082,1)-1)</f>
        <v>1</v>
      </c>
      <c r="K1082" s="8" t="str">
        <f>MID(F1082,4,FIND("0",F1082,1)-1)</f>
        <v>0</v>
      </c>
      <c r="L1082" s="8" t="str">
        <f>MID(F1082,5,FIND("0",F1082,1)-1)</f>
        <v>0</v>
      </c>
      <c r="M1082" s="8" t="str">
        <f>MID(F1082,6,FIND("0",F1082,1)-1)</f>
        <v>1</v>
      </c>
      <c r="N1082" s="8" t="str">
        <f>MID(F1082,7,FIND("0",F1082,1)-1)</f>
        <v>0</v>
      </c>
      <c r="O1082" s="8" t="str">
        <f>MID(F1082,8,FIND("0",F1082,1)-1)</f>
        <v>0</v>
      </c>
      <c r="P1082" t="str">
        <f>IF(J1082="1",IF(O1082="0","Brenner AUS"),"Brenner EIN")</f>
        <v>Brenner AUS</v>
      </c>
      <c r="Q1082" t="str">
        <f>IF(L1082="1","Mischer AUF",IF(K1082="1","Mischer ZU","Mischer STOP"))</f>
        <v>Mischer STOP</v>
      </c>
    </row>
    <row r="1083" spans="1:17" hidden="1" x14ac:dyDescent="0.25">
      <c r="A1083" t="s">
        <v>1169</v>
      </c>
      <c r="B1083" t="s">
        <v>4</v>
      </c>
      <c r="C1083" t="s">
        <v>5</v>
      </c>
      <c r="D1083" t="s">
        <v>6</v>
      </c>
      <c r="E1083" s="8">
        <v>1</v>
      </c>
      <c r="F1083" s="10" t="s">
        <v>813</v>
      </c>
      <c r="G1083" s="8" t="s">
        <v>8</v>
      </c>
    </row>
    <row r="1084" spans="1:17" hidden="1" x14ac:dyDescent="0.25">
      <c r="A1084" t="s">
        <v>1170</v>
      </c>
      <c r="B1084" t="s">
        <v>862</v>
      </c>
      <c r="C1084" t="s">
        <v>176</v>
      </c>
      <c r="D1084" t="s">
        <v>177</v>
      </c>
      <c r="E1084" s="9">
        <v>6400000</v>
      </c>
      <c r="F1084" s="10" t="s">
        <v>863</v>
      </c>
      <c r="G1084" s="8" t="s">
        <v>178</v>
      </c>
      <c r="H1084">
        <v>0</v>
      </c>
      <c r="I1084" t="s">
        <v>179</v>
      </c>
      <c r="J1084" t="s">
        <v>163</v>
      </c>
      <c r="K1084" t="s">
        <v>180</v>
      </c>
    </row>
    <row r="1085" spans="1:17" x14ac:dyDescent="0.25">
      <c r="A1085" t="s">
        <v>1168</v>
      </c>
      <c r="B1085" t="s">
        <v>1</v>
      </c>
      <c r="C1085" s="3" t="s">
        <v>367</v>
      </c>
      <c r="D1085" t="s">
        <v>390</v>
      </c>
      <c r="E1085" s="8">
        <f>HEX2DEC(G1085)</f>
        <v>64</v>
      </c>
      <c r="F1085" s="10" t="str">
        <f>HEX2BIN(G1085)</f>
        <v>1000000</v>
      </c>
      <c r="G1085" s="8" t="str">
        <f>MID(C1085,7,FIND(":",C1085,1)-1)</f>
        <v>40</v>
      </c>
    </row>
    <row r="1086" spans="1:17" hidden="1" x14ac:dyDescent="0.25">
      <c r="A1086" t="s">
        <v>1173</v>
      </c>
      <c r="B1086" t="s">
        <v>4</v>
      </c>
      <c r="C1086" t="s">
        <v>946</v>
      </c>
      <c r="D1086" t="s">
        <v>6</v>
      </c>
      <c r="E1086" s="8">
        <v>1</v>
      </c>
      <c r="F1086" s="10" t="s">
        <v>234</v>
      </c>
      <c r="G1086" s="8" t="s">
        <v>8</v>
      </c>
    </row>
    <row r="1087" spans="1:17" hidden="1" x14ac:dyDescent="0.25">
      <c r="A1087" t="s">
        <v>1173</v>
      </c>
      <c r="B1087" t="s">
        <v>4</v>
      </c>
      <c r="C1087" t="s">
        <v>12</v>
      </c>
      <c r="D1087" t="s">
        <v>6</v>
      </c>
      <c r="E1087" s="8">
        <v>1</v>
      </c>
      <c r="F1087" s="10" t="s">
        <v>363</v>
      </c>
      <c r="G1087" s="8" t="s">
        <v>8</v>
      </c>
    </row>
    <row r="1088" spans="1:17" x14ac:dyDescent="0.25">
      <c r="A1088" t="s">
        <v>1171</v>
      </c>
      <c r="B1088" t="s">
        <v>1</v>
      </c>
      <c r="C1088" s="7" t="s">
        <v>1172</v>
      </c>
      <c r="D1088" t="s">
        <v>1321</v>
      </c>
      <c r="E1088" s="8">
        <f>HEX2DEC(G1088)</f>
        <v>34</v>
      </c>
      <c r="F1088" s="10" t="str">
        <f>HEX2BIN(G1088)</f>
        <v>100010</v>
      </c>
      <c r="G1088" s="8" t="str">
        <f>MID(C1088,7,FIND(":",C1088,1)-1)</f>
        <v>22</v>
      </c>
    </row>
    <row r="1089" spans="1:17" x14ac:dyDescent="0.25">
      <c r="A1089" s="1" t="s">
        <v>1171</v>
      </c>
      <c r="B1089" s="1" t="s">
        <v>1</v>
      </c>
      <c r="C1089" s="1" t="s">
        <v>361</v>
      </c>
      <c r="D1089" s="42" t="s">
        <v>3295</v>
      </c>
      <c r="E1089" s="8">
        <f>HEX2DEC(G1089)</f>
        <v>180</v>
      </c>
      <c r="F1089" s="10" t="str">
        <f>HEX2BIN(G1089)</f>
        <v>10110100</v>
      </c>
      <c r="G1089" s="8" t="str">
        <f>MID(C1089,7,FIND(":",C1089,1)-1)</f>
        <v>B4</v>
      </c>
      <c r="H1089" s="8" t="str">
        <f>MID(F1089,1,FIND("0",F1089,1)-1)</f>
        <v>1</v>
      </c>
      <c r="I1089" s="8" t="str">
        <f>MID(F1089,2,FIND("0",F1089,1)-1)</f>
        <v>0</v>
      </c>
      <c r="J1089" s="8" t="str">
        <f>MID(F1089,3,FIND("0",F1089,1)-1)</f>
        <v>1</v>
      </c>
      <c r="K1089" s="8" t="str">
        <f>MID(F1089,4,FIND("0",F1089,1)-1)</f>
        <v>1</v>
      </c>
      <c r="L1089" s="8" t="str">
        <f>MID(F1089,5,FIND("0",F1089,1)-1)</f>
        <v>0</v>
      </c>
      <c r="M1089" s="8" t="str">
        <f>MID(F1089,6,FIND("0",F1089,1)-1)</f>
        <v>1</v>
      </c>
      <c r="N1089" s="8" t="str">
        <f>MID(F1089,7,FIND("0",F1089,1)-1)</f>
        <v>0</v>
      </c>
      <c r="O1089" s="8" t="str">
        <f>MID(F1089,8,FIND("0",F1089,1)-1)</f>
        <v>0</v>
      </c>
      <c r="P1089" t="str">
        <f>IF(J1089="1",IF(O1089="0","Brenner AUS"),"Brenner EIN")</f>
        <v>Brenner AUS</v>
      </c>
      <c r="Q1089" t="str">
        <f>IF(L1089="1","Mischer AUF",IF(K1089="1","Mischer ZU","Mischer STOP"))</f>
        <v>Mischer ZU</v>
      </c>
    </row>
    <row r="1090" spans="1:17" hidden="1" x14ac:dyDescent="0.25">
      <c r="A1090" t="s">
        <v>1175</v>
      </c>
      <c r="B1090" t="s">
        <v>4</v>
      </c>
      <c r="C1090" t="s">
        <v>12</v>
      </c>
      <c r="D1090" t="s">
        <v>6</v>
      </c>
      <c r="E1090" s="8">
        <v>1</v>
      </c>
      <c r="F1090" s="10" t="s">
        <v>17</v>
      </c>
      <c r="G1090" s="8" t="s">
        <v>8</v>
      </c>
    </row>
    <row r="1091" spans="1:17" x14ac:dyDescent="0.25">
      <c r="A1091" s="1" t="s">
        <v>1174</v>
      </c>
      <c r="B1091" s="1" t="s">
        <v>1</v>
      </c>
      <c r="C1091" s="1" t="s">
        <v>15</v>
      </c>
      <c r="D1091" s="42" t="s">
        <v>3295</v>
      </c>
      <c r="E1091" s="8">
        <f>HEX2DEC(G1091)</f>
        <v>164</v>
      </c>
      <c r="F1091" s="10" t="str">
        <f>HEX2BIN(G1091)</f>
        <v>10100100</v>
      </c>
      <c r="G1091" s="8" t="str">
        <f>MID(C1091,7,FIND(":",C1091,1)-1)</f>
        <v>A4</v>
      </c>
      <c r="H1091" s="8" t="str">
        <f>MID(F1091,1,FIND("0",F1091,1)-1)</f>
        <v>1</v>
      </c>
      <c r="I1091" s="8" t="str">
        <f>MID(F1091,2,FIND("0",F1091,1)-1)</f>
        <v>0</v>
      </c>
      <c r="J1091" s="8" t="str">
        <f>MID(F1091,3,FIND("0",F1091,1)-1)</f>
        <v>1</v>
      </c>
      <c r="K1091" s="8" t="str">
        <f>MID(F1091,4,FIND("0",F1091,1)-1)</f>
        <v>0</v>
      </c>
      <c r="L1091" s="8" t="str">
        <f>MID(F1091,5,FIND("0",F1091,1)-1)</f>
        <v>0</v>
      </c>
      <c r="M1091" s="8" t="str">
        <f>MID(F1091,6,FIND("0",F1091,1)-1)</f>
        <v>1</v>
      </c>
      <c r="N1091" s="8" t="str">
        <f>MID(F1091,7,FIND("0",F1091,1)-1)</f>
        <v>0</v>
      </c>
      <c r="O1091" s="8" t="str">
        <f>MID(F1091,8,FIND("0",F1091,1)-1)</f>
        <v>0</v>
      </c>
      <c r="P1091" t="str">
        <f>IF(J1091="1",IF(O1091="0","Brenner AUS"),"Brenner EIN")</f>
        <v>Brenner AUS</v>
      </c>
      <c r="Q1091" t="str">
        <f>IF(L1091="1","Mischer AUF",IF(K1091="1","Mischer ZU","Mischer STOP"))</f>
        <v>Mischer STOP</v>
      </c>
    </row>
    <row r="1092" spans="1:17" hidden="1" x14ac:dyDescent="0.25">
      <c r="A1092" t="s">
        <v>1177</v>
      </c>
      <c r="B1092" t="s">
        <v>4</v>
      </c>
      <c r="C1092" t="s">
        <v>12</v>
      </c>
      <c r="D1092" t="s">
        <v>6</v>
      </c>
      <c r="E1092" s="8">
        <v>1</v>
      </c>
      <c r="F1092" s="10" t="s">
        <v>363</v>
      </c>
      <c r="G1092" s="8" t="s">
        <v>8</v>
      </c>
    </row>
    <row r="1093" spans="1:17" x14ac:dyDescent="0.25">
      <c r="A1093" s="1" t="s">
        <v>1176</v>
      </c>
      <c r="B1093" s="1" t="s">
        <v>1</v>
      </c>
      <c r="C1093" s="1" t="s">
        <v>361</v>
      </c>
      <c r="D1093" s="42" t="s">
        <v>3295</v>
      </c>
      <c r="E1093" s="8">
        <f>HEX2DEC(G1093)</f>
        <v>180</v>
      </c>
      <c r="F1093" s="10" t="str">
        <f>HEX2BIN(G1093)</f>
        <v>10110100</v>
      </c>
      <c r="G1093" s="8" t="str">
        <f>MID(C1093,7,FIND(":",C1093,1)-1)</f>
        <v>B4</v>
      </c>
      <c r="H1093" s="8" t="str">
        <f>MID(F1093,1,FIND("0",F1093,1)-1)</f>
        <v>1</v>
      </c>
      <c r="I1093" s="8" t="str">
        <f>MID(F1093,2,FIND("0",F1093,1)-1)</f>
        <v>0</v>
      </c>
      <c r="J1093" s="8" t="str">
        <f>MID(F1093,3,FIND("0",F1093,1)-1)</f>
        <v>1</v>
      </c>
      <c r="K1093" s="8" t="str">
        <f>MID(F1093,4,FIND("0",F1093,1)-1)</f>
        <v>1</v>
      </c>
      <c r="L1093" s="8" t="str">
        <f>MID(F1093,5,FIND("0",F1093,1)-1)</f>
        <v>0</v>
      </c>
      <c r="M1093" s="8" t="str">
        <f>MID(F1093,6,FIND("0",F1093,1)-1)</f>
        <v>1</v>
      </c>
      <c r="N1093" s="8" t="str">
        <f>MID(F1093,7,FIND("0",F1093,1)-1)</f>
        <v>0</v>
      </c>
      <c r="O1093" s="8" t="str">
        <f>MID(F1093,8,FIND("0",F1093,1)-1)</f>
        <v>0</v>
      </c>
      <c r="P1093" t="str">
        <f>IF(J1093="1",IF(O1093="0","Brenner AUS"),"Brenner EIN")</f>
        <v>Brenner AUS</v>
      </c>
      <c r="Q1093" t="str">
        <f>IF(L1093="1","Mischer AUF",IF(K1093="1","Mischer ZU","Mischer STOP"))</f>
        <v>Mischer ZU</v>
      </c>
    </row>
    <row r="1094" spans="1:17" hidden="1" x14ac:dyDescent="0.25">
      <c r="A1094" t="s">
        <v>1179</v>
      </c>
      <c r="B1094" t="s">
        <v>4</v>
      </c>
      <c r="C1094" t="s">
        <v>12</v>
      </c>
      <c r="D1094" t="s">
        <v>6</v>
      </c>
      <c r="E1094" s="8">
        <v>1</v>
      </c>
      <c r="F1094" s="10" t="s">
        <v>17</v>
      </c>
      <c r="G1094" s="8" t="s">
        <v>8</v>
      </c>
    </row>
    <row r="1095" spans="1:17" hidden="1" x14ac:dyDescent="0.25">
      <c r="A1095" t="s">
        <v>1179</v>
      </c>
      <c r="B1095" t="s">
        <v>4</v>
      </c>
      <c r="C1095" t="s">
        <v>5</v>
      </c>
      <c r="D1095" t="s">
        <v>6</v>
      </c>
      <c r="E1095" s="8">
        <v>1</v>
      </c>
      <c r="F1095" s="10" t="s">
        <v>377</v>
      </c>
      <c r="G1095" s="8" t="s">
        <v>8</v>
      </c>
    </row>
    <row r="1096" spans="1:17" hidden="1" x14ac:dyDescent="0.25">
      <c r="A1096" t="s">
        <v>1180</v>
      </c>
      <c r="B1096" t="s">
        <v>862</v>
      </c>
      <c r="C1096" t="s">
        <v>176</v>
      </c>
      <c r="D1096" t="s">
        <v>177</v>
      </c>
      <c r="E1096" s="9">
        <v>6500000</v>
      </c>
      <c r="F1096" s="10" t="s">
        <v>863</v>
      </c>
      <c r="G1096" s="8" t="s">
        <v>178</v>
      </c>
      <c r="H1096">
        <v>0</v>
      </c>
      <c r="I1096" t="s">
        <v>179</v>
      </c>
      <c r="J1096" t="s">
        <v>163</v>
      </c>
      <c r="K1096" t="s">
        <v>180</v>
      </c>
    </row>
    <row r="1097" spans="1:17" x14ac:dyDescent="0.25">
      <c r="A1097" s="1" t="s">
        <v>1178</v>
      </c>
      <c r="B1097" s="1" t="s">
        <v>1</v>
      </c>
      <c r="C1097" s="1" t="s">
        <v>15</v>
      </c>
      <c r="D1097" s="42" t="s">
        <v>3295</v>
      </c>
      <c r="E1097" s="8">
        <f>HEX2DEC(G1097)</f>
        <v>164</v>
      </c>
      <c r="F1097" s="10" t="str">
        <f>HEX2BIN(G1097)</f>
        <v>10100100</v>
      </c>
      <c r="G1097" s="8" t="str">
        <f>MID(C1097,7,FIND(":",C1097,1)-1)</f>
        <v>A4</v>
      </c>
      <c r="H1097" s="8" t="str">
        <f>MID(F1097,1,FIND("0",F1097,1)-1)</f>
        <v>1</v>
      </c>
      <c r="I1097" s="8" t="str">
        <f>MID(F1097,2,FIND("0",F1097,1)-1)</f>
        <v>0</v>
      </c>
      <c r="J1097" s="8" t="str">
        <f>MID(F1097,3,FIND("0",F1097,1)-1)</f>
        <v>1</v>
      </c>
      <c r="K1097" s="8" t="str">
        <f>MID(F1097,4,FIND("0",F1097,1)-1)</f>
        <v>0</v>
      </c>
      <c r="L1097" s="8" t="str">
        <f>MID(F1097,5,FIND("0",F1097,1)-1)</f>
        <v>0</v>
      </c>
      <c r="M1097" s="8" t="str">
        <f>MID(F1097,6,FIND("0",F1097,1)-1)</f>
        <v>1</v>
      </c>
      <c r="N1097" s="8" t="str">
        <f>MID(F1097,7,FIND("0",F1097,1)-1)</f>
        <v>0</v>
      </c>
      <c r="O1097" s="8" t="str">
        <f>MID(F1097,8,FIND("0",F1097,1)-1)</f>
        <v>0</v>
      </c>
      <c r="P1097" t="str">
        <f>IF(J1097="1",IF(O1097="0","Brenner AUS"),"Brenner EIN")</f>
        <v>Brenner AUS</v>
      </c>
      <c r="Q1097" t="str">
        <f>IF(L1097="1","Mischer AUF",IF(K1097="1","Mischer ZU","Mischer STOP"))</f>
        <v>Mischer STOP</v>
      </c>
    </row>
    <row r="1098" spans="1:17" x14ac:dyDescent="0.25">
      <c r="A1098" t="s">
        <v>1178</v>
      </c>
      <c r="B1098" t="s">
        <v>1</v>
      </c>
      <c r="C1098" s="3" t="s">
        <v>375</v>
      </c>
      <c r="D1098" t="s">
        <v>390</v>
      </c>
      <c r="E1098" s="8">
        <f>HEX2DEC(G1098)</f>
        <v>65</v>
      </c>
      <c r="F1098" s="10" t="str">
        <f>HEX2BIN(G1098)</f>
        <v>1000001</v>
      </c>
      <c r="G1098" s="8" t="str">
        <f>MID(C1098,7,FIND(":",C1098,1)-1)</f>
        <v>41</v>
      </c>
    </row>
    <row r="1099" spans="1:17" hidden="1" x14ac:dyDescent="0.25">
      <c r="A1099" t="s">
        <v>1183</v>
      </c>
      <c r="B1099" t="s">
        <v>4</v>
      </c>
      <c r="C1099" t="s">
        <v>946</v>
      </c>
      <c r="D1099" t="s">
        <v>6</v>
      </c>
      <c r="E1099" s="8">
        <v>1</v>
      </c>
      <c r="F1099" s="10" t="s">
        <v>287</v>
      </c>
      <c r="G1099" s="8" t="s">
        <v>8</v>
      </c>
    </row>
    <row r="1100" spans="1:17" x14ac:dyDescent="0.25">
      <c r="A1100" t="s">
        <v>1181</v>
      </c>
      <c r="B1100" t="s">
        <v>1</v>
      </c>
      <c r="C1100" s="7" t="s">
        <v>1182</v>
      </c>
      <c r="D1100" t="s">
        <v>1321</v>
      </c>
      <c r="E1100" s="8">
        <f>HEX2DEC(G1100)</f>
        <v>36</v>
      </c>
      <c r="F1100" s="10" t="str">
        <f>HEX2BIN(G1100)</f>
        <v>100100</v>
      </c>
      <c r="G1100" s="8" t="str">
        <f>MID(C1100,7,FIND(":",C1100,1)-1)</f>
        <v>24</v>
      </c>
    </row>
    <row r="1101" spans="1:17" hidden="1" x14ac:dyDescent="0.25">
      <c r="A1101" t="s">
        <v>1185</v>
      </c>
      <c r="B1101" t="s">
        <v>4</v>
      </c>
      <c r="C1101" t="s">
        <v>12</v>
      </c>
      <c r="D1101" t="s">
        <v>6</v>
      </c>
      <c r="E1101" s="8">
        <v>1</v>
      </c>
      <c r="F1101" s="10" t="s">
        <v>363</v>
      </c>
      <c r="G1101" s="8" t="s">
        <v>8</v>
      </c>
    </row>
    <row r="1102" spans="1:17" x14ac:dyDescent="0.25">
      <c r="A1102" s="1" t="s">
        <v>1184</v>
      </c>
      <c r="B1102" s="1" t="s">
        <v>1</v>
      </c>
      <c r="C1102" s="1" t="s">
        <v>361</v>
      </c>
      <c r="D1102" s="42" t="s">
        <v>3295</v>
      </c>
      <c r="E1102" s="8">
        <f>HEX2DEC(G1102)</f>
        <v>180</v>
      </c>
      <c r="F1102" s="10" t="str">
        <f>HEX2BIN(G1102)</f>
        <v>10110100</v>
      </c>
      <c r="G1102" s="8" t="str">
        <f>MID(C1102,7,FIND(":",C1102,1)-1)</f>
        <v>B4</v>
      </c>
      <c r="H1102" s="8" t="str">
        <f>MID(F1102,1,FIND("0",F1102,1)-1)</f>
        <v>1</v>
      </c>
      <c r="I1102" s="8" t="str">
        <f>MID(F1102,2,FIND("0",F1102,1)-1)</f>
        <v>0</v>
      </c>
      <c r="J1102" s="8" t="str">
        <f>MID(F1102,3,FIND("0",F1102,1)-1)</f>
        <v>1</v>
      </c>
      <c r="K1102" s="8" t="str">
        <f>MID(F1102,4,FIND("0",F1102,1)-1)</f>
        <v>1</v>
      </c>
      <c r="L1102" s="8" t="str">
        <f>MID(F1102,5,FIND("0",F1102,1)-1)</f>
        <v>0</v>
      </c>
      <c r="M1102" s="8" t="str">
        <f>MID(F1102,6,FIND("0",F1102,1)-1)</f>
        <v>1</v>
      </c>
      <c r="N1102" s="8" t="str">
        <f>MID(F1102,7,FIND("0",F1102,1)-1)</f>
        <v>0</v>
      </c>
      <c r="O1102" s="8" t="str">
        <f>MID(F1102,8,FIND("0",F1102,1)-1)</f>
        <v>0</v>
      </c>
      <c r="P1102" t="str">
        <f>IF(J1102="1",IF(O1102="0","Brenner AUS"),"Brenner EIN")</f>
        <v>Brenner AUS</v>
      </c>
      <c r="Q1102" t="str">
        <f>IF(L1102="1","Mischer AUF",IF(K1102="1","Mischer ZU","Mischer STOP"))</f>
        <v>Mischer ZU</v>
      </c>
    </row>
    <row r="1103" spans="1:17" hidden="1" x14ac:dyDescent="0.25">
      <c r="A1103" t="s">
        <v>1187</v>
      </c>
      <c r="B1103" t="s">
        <v>4</v>
      </c>
      <c r="C1103" t="s">
        <v>12</v>
      </c>
      <c r="D1103" t="s">
        <v>6</v>
      </c>
      <c r="E1103" s="8">
        <v>1</v>
      </c>
      <c r="F1103" s="10" t="s">
        <v>17</v>
      </c>
      <c r="G1103" s="8" t="s">
        <v>8</v>
      </c>
    </row>
    <row r="1104" spans="1:17" x14ac:dyDescent="0.25">
      <c r="A1104" s="1" t="s">
        <v>1186</v>
      </c>
      <c r="B1104" s="1" t="s">
        <v>1</v>
      </c>
      <c r="C1104" s="1" t="s">
        <v>15</v>
      </c>
      <c r="D1104" s="42" t="s">
        <v>3295</v>
      </c>
      <c r="E1104" s="8">
        <f>HEX2DEC(G1104)</f>
        <v>164</v>
      </c>
      <c r="F1104" s="10" t="str">
        <f>HEX2BIN(G1104)</f>
        <v>10100100</v>
      </c>
      <c r="G1104" s="8" t="str">
        <f>MID(C1104,7,FIND(":",C1104,1)-1)</f>
        <v>A4</v>
      </c>
      <c r="H1104" s="8" t="str">
        <f>MID(F1104,1,FIND("0",F1104,1)-1)</f>
        <v>1</v>
      </c>
      <c r="I1104" s="8" t="str">
        <f>MID(F1104,2,FIND("0",F1104,1)-1)</f>
        <v>0</v>
      </c>
      <c r="J1104" s="8" t="str">
        <f>MID(F1104,3,FIND("0",F1104,1)-1)</f>
        <v>1</v>
      </c>
      <c r="K1104" s="8" t="str">
        <f>MID(F1104,4,FIND("0",F1104,1)-1)</f>
        <v>0</v>
      </c>
      <c r="L1104" s="8" t="str">
        <f>MID(F1104,5,FIND("0",F1104,1)-1)</f>
        <v>0</v>
      </c>
      <c r="M1104" s="8" t="str">
        <f>MID(F1104,6,FIND("0",F1104,1)-1)</f>
        <v>1</v>
      </c>
      <c r="N1104" s="8" t="str">
        <f>MID(F1104,7,FIND("0",F1104,1)-1)</f>
        <v>0</v>
      </c>
      <c r="O1104" s="8" t="str">
        <f>MID(F1104,8,FIND("0",F1104,1)-1)</f>
        <v>0</v>
      </c>
      <c r="P1104" t="str">
        <f>IF(J1104="1",IF(O1104="0","Brenner AUS"),"Brenner EIN")</f>
        <v>Brenner AUS</v>
      </c>
      <c r="Q1104" t="str">
        <f>IF(L1104="1","Mischer AUF",IF(K1104="1","Mischer ZU","Mischer STOP"))</f>
        <v>Mischer STOP</v>
      </c>
    </row>
    <row r="1105" spans="1:17" hidden="1" x14ac:dyDescent="0.25">
      <c r="A1105" t="s">
        <v>1189</v>
      </c>
      <c r="B1105" t="s">
        <v>4</v>
      </c>
      <c r="C1105" t="s">
        <v>5</v>
      </c>
      <c r="D1105" t="s">
        <v>6</v>
      </c>
      <c r="E1105" s="8">
        <v>1</v>
      </c>
      <c r="F1105" s="10" t="s">
        <v>385</v>
      </c>
      <c r="G1105" s="8" t="s">
        <v>8</v>
      </c>
    </row>
    <row r="1106" spans="1:17" hidden="1" x14ac:dyDescent="0.25">
      <c r="A1106" t="s">
        <v>1190</v>
      </c>
      <c r="B1106" t="s">
        <v>862</v>
      </c>
      <c r="C1106" t="s">
        <v>176</v>
      </c>
      <c r="D1106" t="s">
        <v>177</v>
      </c>
      <c r="E1106" s="9">
        <v>6600000</v>
      </c>
      <c r="F1106" s="10" t="s">
        <v>863</v>
      </c>
      <c r="G1106" s="8" t="s">
        <v>178</v>
      </c>
      <c r="H1106">
        <v>0</v>
      </c>
      <c r="I1106" t="s">
        <v>179</v>
      </c>
      <c r="J1106" t="s">
        <v>163</v>
      </c>
      <c r="K1106" t="s">
        <v>180</v>
      </c>
    </row>
    <row r="1107" spans="1:17" x14ac:dyDescent="0.25">
      <c r="A1107" t="s">
        <v>1188</v>
      </c>
      <c r="B1107" t="s">
        <v>1</v>
      </c>
      <c r="C1107" s="3" t="s">
        <v>383</v>
      </c>
      <c r="D1107" t="s">
        <v>390</v>
      </c>
      <c r="E1107" s="8">
        <f>HEX2DEC(G1107)</f>
        <v>66</v>
      </c>
      <c r="F1107" s="10" t="str">
        <f>HEX2BIN(G1107)</f>
        <v>1000010</v>
      </c>
      <c r="G1107" s="8" t="str">
        <f>MID(C1107,7,FIND(":",C1107,1)-1)</f>
        <v>42</v>
      </c>
    </row>
    <row r="1108" spans="1:17" hidden="1" x14ac:dyDescent="0.25">
      <c r="A1108" t="s">
        <v>1192</v>
      </c>
      <c r="B1108" t="s">
        <v>4</v>
      </c>
      <c r="C1108" t="s">
        <v>946</v>
      </c>
      <c r="D1108" t="s">
        <v>6</v>
      </c>
      <c r="E1108" s="8">
        <v>1</v>
      </c>
      <c r="F1108" s="10" t="s">
        <v>1013</v>
      </c>
      <c r="G1108" s="8" t="s">
        <v>8</v>
      </c>
    </row>
    <row r="1109" spans="1:17" x14ac:dyDescent="0.25">
      <c r="A1109" t="s">
        <v>1191</v>
      </c>
      <c r="B1109" t="s">
        <v>1</v>
      </c>
      <c r="C1109" s="7" t="s">
        <v>1011</v>
      </c>
      <c r="D1109" t="s">
        <v>1321</v>
      </c>
      <c r="E1109" s="8">
        <f>HEX2DEC(G1109)</f>
        <v>37</v>
      </c>
      <c r="F1109" s="10" t="str">
        <f>HEX2BIN(G1109)</f>
        <v>100101</v>
      </c>
      <c r="G1109" s="8" t="str">
        <f>MID(C1109,7,FIND(":",C1109,1)-1)</f>
        <v>25</v>
      </c>
    </row>
    <row r="1110" spans="1:17" hidden="1" x14ac:dyDescent="0.25">
      <c r="A1110" t="s">
        <v>1194</v>
      </c>
      <c r="B1110" t="s">
        <v>4</v>
      </c>
      <c r="C1110" t="s">
        <v>12</v>
      </c>
      <c r="D1110" t="s">
        <v>6</v>
      </c>
      <c r="E1110" s="8">
        <v>1</v>
      </c>
      <c r="F1110" s="10" t="s">
        <v>17</v>
      </c>
      <c r="G1110" s="8" t="s">
        <v>8</v>
      </c>
    </row>
    <row r="1111" spans="1:17" x14ac:dyDescent="0.25">
      <c r="A1111" s="1" t="s">
        <v>1193</v>
      </c>
      <c r="B1111" s="1" t="s">
        <v>1</v>
      </c>
      <c r="C1111" s="1" t="s">
        <v>15</v>
      </c>
      <c r="D1111" s="42" t="s">
        <v>3295</v>
      </c>
      <c r="E1111" s="8">
        <f>HEX2DEC(G1111)</f>
        <v>164</v>
      </c>
      <c r="F1111" s="10" t="str">
        <f>HEX2BIN(G1111)</f>
        <v>10100100</v>
      </c>
      <c r="G1111" s="8" t="str">
        <f>MID(C1111,7,FIND(":",C1111,1)-1)</f>
        <v>A4</v>
      </c>
      <c r="H1111" s="8" t="str">
        <f>MID(F1111,1,FIND("0",F1111,1)-1)</f>
        <v>1</v>
      </c>
      <c r="I1111" s="8" t="str">
        <f>MID(F1111,2,FIND("0",F1111,1)-1)</f>
        <v>0</v>
      </c>
      <c r="J1111" s="8" t="str">
        <f>MID(F1111,3,FIND("0",F1111,1)-1)</f>
        <v>1</v>
      </c>
      <c r="K1111" s="8" t="str">
        <f>MID(F1111,4,FIND("0",F1111,1)-1)</f>
        <v>0</v>
      </c>
      <c r="L1111" s="8" t="str">
        <f>MID(F1111,5,FIND("0",F1111,1)-1)</f>
        <v>0</v>
      </c>
      <c r="M1111" s="8" t="str">
        <f>MID(F1111,6,FIND("0",F1111,1)-1)</f>
        <v>1</v>
      </c>
      <c r="N1111" s="8" t="str">
        <f>MID(F1111,7,FIND("0",F1111,1)-1)</f>
        <v>0</v>
      </c>
      <c r="O1111" s="8" t="str">
        <f>MID(F1111,8,FIND("0",F1111,1)-1)</f>
        <v>0</v>
      </c>
      <c r="P1111" t="str">
        <f>IF(J1111="1",IF(O1111="0","Brenner AUS"),"Brenner EIN")</f>
        <v>Brenner AUS</v>
      </c>
      <c r="Q1111" t="str">
        <f>IF(L1111="1","Mischer AUF",IF(K1111="1","Mischer ZU","Mischer STOP"))</f>
        <v>Mischer STOP</v>
      </c>
    </row>
    <row r="1112" spans="1:17" hidden="1" x14ac:dyDescent="0.25">
      <c r="A1112" t="s">
        <v>1196</v>
      </c>
      <c r="B1112" t="s">
        <v>4</v>
      </c>
      <c r="C1112" t="s">
        <v>12</v>
      </c>
      <c r="D1112" t="s">
        <v>6</v>
      </c>
      <c r="E1112" s="8">
        <v>1</v>
      </c>
      <c r="F1112" s="10" t="s">
        <v>17</v>
      </c>
      <c r="G1112" s="8" t="s">
        <v>8</v>
      </c>
    </row>
    <row r="1113" spans="1:17" x14ac:dyDescent="0.25">
      <c r="A1113" s="1" t="s">
        <v>1195</v>
      </c>
      <c r="B1113" s="1" t="s">
        <v>1</v>
      </c>
      <c r="C1113" s="1" t="s">
        <v>15</v>
      </c>
      <c r="D1113" s="42" t="s">
        <v>3295</v>
      </c>
      <c r="E1113" s="8">
        <f>HEX2DEC(G1113)</f>
        <v>164</v>
      </c>
      <c r="F1113" s="10" t="str">
        <f>HEX2BIN(G1113)</f>
        <v>10100100</v>
      </c>
      <c r="G1113" s="8" t="str">
        <f>MID(C1113,7,FIND(":",C1113,1)-1)</f>
        <v>A4</v>
      </c>
      <c r="H1113" s="8" t="str">
        <f>MID(F1113,1,FIND("0",F1113,1)-1)</f>
        <v>1</v>
      </c>
      <c r="I1113" s="8" t="str">
        <f>MID(F1113,2,FIND("0",F1113,1)-1)</f>
        <v>0</v>
      </c>
      <c r="J1113" s="8" t="str">
        <f>MID(F1113,3,FIND("0",F1113,1)-1)</f>
        <v>1</v>
      </c>
      <c r="K1113" s="8" t="str">
        <f>MID(F1113,4,FIND("0",F1113,1)-1)</f>
        <v>0</v>
      </c>
      <c r="L1113" s="8" t="str">
        <f>MID(F1113,5,FIND("0",F1113,1)-1)</f>
        <v>0</v>
      </c>
      <c r="M1113" s="8" t="str">
        <f>MID(F1113,6,FIND("0",F1113,1)-1)</f>
        <v>1</v>
      </c>
      <c r="N1113" s="8" t="str">
        <f>MID(F1113,7,FIND("0",F1113,1)-1)</f>
        <v>0</v>
      </c>
      <c r="O1113" s="8" t="str">
        <f>MID(F1113,8,FIND("0",F1113,1)-1)</f>
        <v>0</v>
      </c>
      <c r="P1113" t="str">
        <f>IF(J1113="1",IF(O1113="0","Brenner AUS"),"Brenner EIN")</f>
        <v>Brenner AUS</v>
      </c>
      <c r="Q1113" t="str">
        <f>IF(L1113="1","Mischer AUF",IF(K1113="1","Mischer ZU","Mischer STOP"))</f>
        <v>Mischer STOP</v>
      </c>
    </row>
    <row r="1114" spans="1:17" hidden="1" x14ac:dyDescent="0.25">
      <c r="A1114" t="s">
        <v>1198</v>
      </c>
      <c r="B1114" t="s">
        <v>4</v>
      </c>
      <c r="C1114" t="s">
        <v>5</v>
      </c>
      <c r="D1114" t="s">
        <v>6</v>
      </c>
      <c r="E1114" s="8">
        <v>1</v>
      </c>
      <c r="F1114" s="10" t="s">
        <v>576</v>
      </c>
      <c r="G1114" s="8" t="s">
        <v>8</v>
      </c>
    </row>
    <row r="1115" spans="1:17" hidden="1" x14ac:dyDescent="0.25">
      <c r="A1115" t="s">
        <v>1199</v>
      </c>
      <c r="B1115" t="s">
        <v>862</v>
      </c>
      <c r="C1115" t="s">
        <v>176</v>
      </c>
      <c r="D1115" t="s">
        <v>177</v>
      </c>
      <c r="E1115" s="9">
        <v>6800000</v>
      </c>
      <c r="F1115" s="10" t="s">
        <v>863</v>
      </c>
      <c r="G1115" s="8" t="s">
        <v>178</v>
      </c>
      <c r="H1115">
        <v>0</v>
      </c>
      <c r="I1115" t="s">
        <v>179</v>
      </c>
      <c r="J1115" t="s">
        <v>163</v>
      </c>
      <c r="K1115" t="s">
        <v>180</v>
      </c>
    </row>
    <row r="1116" spans="1:17" x14ac:dyDescent="0.25">
      <c r="A1116" t="s">
        <v>1197</v>
      </c>
      <c r="B1116" t="s">
        <v>1</v>
      </c>
      <c r="C1116" s="3" t="s">
        <v>574</v>
      </c>
      <c r="D1116" t="s">
        <v>390</v>
      </c>
      <c r="E1116" s="8">
        <f>HEX2DEC(G1116)</f>
        <v>68</v>
      </c>
      <c r="F1116" s="10" t="str">
        <f>HEX2BIN(G1116)</f>
        <v>1000100</v>
      </c>
      <c r="G1116" s="8" t="str">
        <f>MID(C1116,7,FIND(":",C1116,1)-1)</f>
        <v>44</v>
      </c>
    </row>
    <row r="1117" spans="1:17" hidden="1" x14ac:dyDescent="0.25">
      <c r="A1117" t="s">
        <v>1201</v>
      </c>
      <c r="B1117" t="s">
        <v>4</v>
      </c>
      <c r="C1117" t="s">
        <v>946</v>
      </c>
      <c r="D1117" t="s">
        <v>6</v>
      </c>
      <c r="E1117" s="8">
        <v>1</v>
      </c>
      <c r="F1117" s="10" t="s">
        <v>991</v>
      </c>
      <c r="G1117" s="8" t="s">
        <v>8</v>
      </c>
    </row>
    <row r="1118" spans="1:17" x14ac:dyDescent="0.25">
      <c r="A1118" t="s">
        <v>1200</v>
      </c>
      <c r="B1118" t="s">
        <v>1</v>
      </c>
      <c r="C1118" s="7" t="s">
        <v>989</v>
      </c>
      <c r="D1118" t="s">
        <v>1321</v>
      </c>
      <c r="E1118" s="8">
        <f>HEX2DEC(G1118)</f>
        <v>39</v>
      </c>
      <c r="F1118" s="10" t="str">
        <f>HEX2BIN(G1118)</f>
        <v>100111</v>
      </c>
      <c r="G1118" s="8" t="str">
        <f>MID(C1118,7,FIND(":",C1118,1)-1)</f>
        <v>27</v>
      </c>
    </row>
    <row r="1119" spans="1:17" hidden="1" x14ac:dyDescent="0.25">
      <c r="A1119" t="s">
        <v>1203</v>
      </c>
      <c r="B1119" t="s">
        <v>4</v>
      </c>
      <c r="C1119" t="s">
        <v>12</v>
      </c>
      <c r="D1119" t="s">
        <v>6</v>
      </c>
      <c r="E1119" s="8">
        <v>1</v>
      </c>
      <c r="F1119" s="10" t="s">
        <v>363</v>
      </c>
      <c r="G1119" s="8" t="s">
        <v>8</v>
      </c>
    </row>
    <row r="1120" spans="1:17" x14ac:dyDescent="0.25">
      <c r="A1120" s="1" t="s">
        <v>1202</v>
      </c>
      <c r="B1120" s="1" t="s">
        <v>1</v>
      </c>
      <c r="C1120" s="1" t="s">
        <v>361</v>
      </c>
      <c r="D1120" s="42" t="s">
        <v>3295</v>
      </c>
      <c r="E1120" s="8">
        <f>HEX2DEC(G1120)</f>
        <v>180</v>
      </c>
      <c r="F1120" s="10" t="str">
        <f>HEX2BIN(G1120)</f>
        <v>10110100</v>
      </c>
      <c r="G1120" s="8" t="str">
        <f>MID(C1120,7,FIND(":",C1120,1)-1)</f>
        <v>B4</v>
      </c>
      <c r="H1120" s="8" t="str">
        <f>MID(F1120,1,FIND("0",F1120,1)-1)</f>
        <v>1</v>
      </c>
      <c r="I1120" s="8" t="str">
        <f>MID(F1120,2,FIND("0",F1120,1)-1)</f>
        <v>0</v>
      </c>
      <c r="J1120" s="8" t="str">
        <f>MID(F1120,3,FIND("0",F1120,1)-1)</f>
        <v>1</v>
      </c>
      <c r="K1120" s="8" t="str">
        <f>MID(F1120,4,FIND("0",F1120,1)-1)</f>
        <v>1</v>
      </c>
      <c r="L1120" s="8" t="str">
        <f>MID(F1120,5,FIND("0",F1120,1)-1)</f>
        <v>0</v>
      </c>
      <c r="M1120" s="8" t="str">
        <f>MID(F1120,6,FIND("0",F1120,1)-1)</f>
        <v>1</v>
      </c>
      <c r="N1120" s="8" t="str">
        <f>MID(F1120,7,FIND("0",F1120,1)-1)</f>
        <v>0</v>
      </c>
      <c r="O1120" s="8" t="str">
        <f>MID(F1120,8,FIND("0",F1120,1)-1)</f>
        <v>0</v>
      </c>
      <c r="P1120" t="str">
        <f>IF(J1120="1",IF(O1120="0","Brenner AUS"),"Brenner EIN")</f>
        <v>Brenner AUS</v>
      </c>
      <c r="Q1120" t="str">
        <f>IF(L1120="1","Mischer AUF",IF(K1120="1","Mischer ZU","Mischer STOP"))</f>
        <v>Mischer ZU</v>
      </c>
    </row>
    <row r="1121" spans="1:17" hidden="1" x14ac:dyDescent="0.25">
      <c r="A1121" t="s">
        <v>1205</v>
      </c>
      <c r="B1121" t="s">
        <v>4</v>
      </c>
      <c r="C1121" t="s">
        <v>12</v>
      </c>
      <c r="D1121" t="s">
        <v>6</v>
      </c>
      <c r="E1121" s="8">
        <v>1</v>
      </c>
      <c r="F1121" s="10" t="s">
        <v>17</v>
      </c>
      <c r="G1121" s="8" t="s">
        <v>8</v>
      </c>
    </row>
    <row r="1122" spans="1:17" x14ac:dyDescent="0.25">
      <c r="A1122" s="1" t="s">
        <v>1204</v>
      </c>
      <c r="B1122" s="1" t="s">
        <v>1</v>
      </c>
      <c r="C1122" s="1" t="s">
        <v>15</v>
      </c>
      <c r="D1122" s="42" t="s">
        <v>3295</v>
      </c>
      <c r="E1122" s="8">
        <f>HEX2DEC(G1122)</f>
        <v>164</v>
      </c>
      <c r="F1122" s="10" t="str">
        <f>HEX2BIN(G1122)</f>
        <v>10100100</v>
      </c>
      <c r="G1122" s="8" t="str">
        <f>MID(C1122,7,FIND(":",C1122,1)-1)</f>
        <v>A4</v>
      </c>
      <c r="H1122" s="8" t="str">
        <f>MID(F1122,1,FIND("0",F1122,1)-1)</f>
        <v>1</v>
      </c>
      <c r="I1122" s="8" t="str">
        <f>MID(F1122,2,FIND("0",F1122,1)-1)</f>
        <v>0</v>
      </c>
      <c r="J1122" s="8" t="str">
        <f>MID(F1122,3,FIND("0",F1122,1)-1)</f>
        <v>1</v>
      </c>
      <c r="K1122" s="8" t="str">
        <f>MID(F1122,4,FIND("0",F1122,1)-1)</f>
        <v>0</v>
      </c>
      <c r="L1122" s="8" t="str">
        <f>MID(F1122,5,FIND("0",F1122,1)-1)</f>
        <v>0</v>
      </c>
      <c r="M1122" s="8" t="str">
        <f>MID(F1122,6,FIND("0",F1122,1)-1)</f>
        <v>1</v>
      </c>
      <c r="N1122" s="8" t="str">
        <f>MID(F1122,7,FIND("0",F1122,1)-1)</f>
        <v>0</v>
      </c>
      <c r="O1122" s="8" t="str">
        <f>MID(F1122,8,FIND("0",F1122,1)-1)</f>
        <v>0</v>
      </c>
      <c r="P1122" t="str">
        <f>IF(J1122="1",IF(O1122="0","Brenner AUS"),"Brenner EIN")</f>
        <v>Brenner AUS</v>
      </c>
      <c r="Q1122" t="str">
        <f>IF(L1122="1","Mischer AUF",IF(K1122="1","Mischer ZU","Mischer STOP"))</f>
        <v>Mischer STOP</v>
      </c>
    </row>
    <row r="1123" spans="1:17" hidden="1" x14ac:dyDescent="0.25">
      <c r="A1123" t="s">
        <v>1207</v>
      </c>
      <c r="B1123" t="s">
        <v>4</v>
      </c>
      <c r="C1123" t="s">
        <v>12</v>
      </c>
      <c r="D1123" t="s">
        <v>6</v>
      </c>
      <c r="E1123" s="8">
        <v>1</v>
      </c>
      <c r="F1123" s="10" t="s">
        <v>363</v>
      </c>
      <c r="G1123" s="8" t="s">
        <v>8</v>
      </c>
    </row>
    <row r="1124" spans="1:17" x14ac:dyDescent="0.25">
      <c r="A1124" s="1" t="s">
        <v>1206</v>
      </c>
      <c r="B1124" s="1" t="s">
        <v>1</v>
      </c>
      <c r="C1124" s="1" t="s">
        <v>15</v>
      </c>
      <c r="D1124" s="42" t="s">
        <v>3295</v>
      </c>
      <c r="E1124" s="8">
        <f>HEX2DEC(G1124)</f>
        <v>164</v>
      </c>
      <c r="F1124" s="10" t="str">
        <f>HEX2BIN(G1124)</f>
        <v>10100100</v>
      </c>
      <c r="G1124" s="8" t="str">
        <f>MID(C1124,7,FIND(":",C1124,1)-1)</f>
        <v>A4</v>
      </c>
      <c r="H1124" s="8" t="str">
        <f>MID(F1124,1,FIND("0",F1124,1)-1)</f>
        <v>1</v>
      </c>
      <c r="I1124" s="8" t="str">
        <f>MID(F1124,2,FIND("0",F1124,1)-1)</f>
        <v>0</v>
      </c>
      <c r="J1124" s="8" t="str">
        <f>MID(F1124,3,FIND("0",F1124,1)-1)</f>
        <v>1</v>
      </c>
      <c r="K1124" s="8" t="str">
        <f>MID(F1124,4,FIND("0",F1124,1)-1)</f>
        <v>0</v>
      </c>
      <c r="L1124" s="8" t="str">
        <f>MID(F1124,5,FIND("0",F1124,1)-1)</f>
        <v>0</v>
      </c>
      <c r="M1124" s="8" t="str">
        <f>MID(F1124,6,FIND("0",F1124,1)-1)</f>
        <v>1</v>
      </c>
      <c r="N1124" s="8" t="str">
        <f>MID(F1124,7,FIND("0",F1124,1)-1)</f>
        <v>0</v>
      </c>
      <c r="O1124" s="8" t="str">
        <f>MID(F1124,8,FIND("0",F1124,1)-1)</f>
        <v>0</v>
      </c>
      <c r="P1124" t="str">
        <f>IF(J1124="1",IF(O1124="0","Brenner AUS"),"Brenner EIN")</f>
        <v>Brenner AUS</v>
      </c>
      <c r="Q1124" t="str">
        <f>IF(L1124="1","Mischer AUF",IF(K1124="1","Mischer ZU","Mischer STOP"))</f>
        <v>Mischer STOP</v>
      </c>
    </row>
    <row r="1125" spans="1:17" hidden="1" x14ac:dyDescent="0.25">
      <c r="A1125" t="s">
        <v>1209</v>
      </c>
      <c r="B1125" t="s">
        <v>4</v>
      </c>
      <c r="C1125" t="s">
        <v>233</v>
      </c>
      <c r="D1125" t="s">
        <v>6</v>
      </c>
      <c r="E1125" s="8">
        <v>1</v>
      </c>
      <c r="F1125" s="10" t="s">
        <v>266</v>
      </c>
      <c r="G1125" s="8" t="s">
        <v>8</v>
      </c>
    </row>
    <row r="1126" spans="1:17" hidden="1" x14ac:dyDescent="0.25">
      <c r="A1126" t="s">
        <v>1209</v>
      </c>
      <c r="B1126" t="s">
        <v>4</v>
      </c>
      <c r="C1126" t="s">
        <v>233</v>
      </c>
      <c r="D1126" t="s">
        <v>6</v>
      </c>
      <c r="E1126" s="8">
        <v>1</v>
      </c>
      <c r="F1126" s="10" t="s">
        <v>266</v>
      </c>
      <c r="G1126" s="8" t="s">
        <v>8</v>
      </c>
    </row>
    <row r="1127" spans="1:17" hidden="1" x14ac:dyDescent="0.25">
      <c r="A1127" t="s">
        <v>1209</v>
      </c>
      <c r="B1127" t="s">
        <v>4</v>
      </c>
      <c r="C1127" t="s">
        <v>946</v>
      </c>
      <c r="D1127" t="s">
        <v>6</v>
      </c>
      <c r="E1127" s="8">
        <v>1</v>
      </c>
      <c r="F1127" s="10" t="s">
        <v>98</v>
      </c>
      <c r="G1127" s="8" t="s">
        <v>8</v>
      </c>
    </row>
    <row r="1128" spans="1:17" x14ac:dyDescent="0.25">
      <c r="A1128" t="s">
        <v>1208</v>
      </c>
      <c r="B1128" t="s">
        <v>1</v>
      </c>
      <c r="C1128" s="6" t="s">
        <v>264</v>
      </c>
      <c r="D1128" t="s">
        <v>1442</v>
      </c>
      <c r="E1128" s="8">
        <f>HEX2DEC(G1128)</f>
        <v>35</v>
      </c>
      <c r="F1128" s="10" t="str">
        <f>HEX2BIN(G1128)</f>
        <v>100011</v>
      </c>
      <c r="G1128" s="8" t="str">
        <f>MID(C1128,7,FIND(":",C1128,1)-1)</f>
        <v>23</v>
      </c>
    </row>
    <row r="1129" spans="1:17" x14ac:dyDescent="0.25">
      <c r="A1129" t="s">
        <v>1208</v>
      </c>
      <c r="B1129" t="s">
        <v>1</v>
      </c>
      <c r="C1129" s="7" t="s">
        <v>969</v>
      </c>
      <c r="D1129" t="s">
        <v>1321</v>
      </c>
      <c r="E1129" s="8">
        <f>HEX2DEC(G1129)</f>
        <v>40</v>
      </c>
      <c r="F1129" s="10" t="str">
        <f>HEX2BIN(G1129)</f>
        <v>101000</v>
      </c>
      <c r="G1129" s="8" t="str">
        <f>MID(C1129,7,FIND(":",C1129,1)-1)</f>
        <v>28</v>
      </c>
    </row>
    <row r="1130" spans="1:17" x14ac:dyDescent="0.25">
      <c r="A1130" t="s">
        <v>1208</v>
      </c>
      <c r="B1130" t="s">
        <v>1</v>
      </c>
      <c r="C1130" s="6" t="s">
        <v>264</v>
      </c>
      <c r="D1130" t="s">
        <v>1442</v>
      </c>
      <c r="E1130" s="8">
        <f>HEX2DEC(G1130)</f>
        <v>35</v>
      </c>
      <c r="F1130" s="10" t="str">
        <f>HEX2BIN(G1130)</f>
        <v>100011</v>
      </c>
      <c r="G1130" s="8" t="str">
        <f>MID(C1130,7,FIND(":",C1130,1)-1)</f>
        <v>23</v>
      </c>
    </row>
    <row r="1131" spans="1:17" hidden="1" x14ac:dyDescent="0.25">
      <c r="A1131" t="s">
        <v>1211</v>
      </c>
      <c r="B1131" t="s">
        <v>4</v>
      </c>
      <c r="C1131" t="s">
        <v>12</v>
      </c>
      <c r="D1131" t="s">
        <v>6</v>
      </c>
      <c r="E1131" s="8">
        <v>1</v>
      </c>
      <c r="F1131" s="10" t="s">
        <v>363</v>
      </c>
      <c r="G1131" s="8" t="s">
        <v>8</v>
      </c>
    </row>
    <row r="1132" spans="1:17" x14ac:dyDescent="0.25">
      <c r="A1132" s="1" t="s">
        <v>1210</v>
      </c>
      <c r="B1132" s="1" t="s">
        <v>1</v>
      </c>
      <c r="C1132" s="1" t="s">
        <v>361</v>
      </c>
      <c r="D1132" s="42" t="s">
        <v>3295</v>
      </c>
      <c r="E1132" s="8">
        <f>HEX2DEC(G1132)</f>
        <v>180</v>
      </c>
      <c r="F1132" s="10" t="str">
        <f>HEX2BIN(G1132)</f>
        <v>10110100</v>
      </c>
      <c r="G1132" s="8" t="str">
        <f>MID(C1132,7,FIND(":",C1132,1)-1)</f>
        <v>B4</v>
      </c>
      <c r="H1132" s="8" t="str">
        <f>MID(F1132,1,FIND("0",F1132,1)-1)</f>
        <v>1</v>
      </c>
      <c r="I1132" s="8" t="str">
        <f>MID(F1132,2,FIND("0",F1132,1)-1)</f>
        <v>0</v>
      </c>
      <c r="J1132" s="8" t="str">
        <f>MID(F1132,3,FIND("0",F1132,1)-1)</f>
        <v>1</v>
      </c>
      <c r="K1132" s="8" t="str">
        <f>MID(F1132,4,FIND("0",F1132,1)-1)</f>
        <v>1</v>
      </c>
      <c r="L1132" s="8" t="str">
        <f>MID(F1132,5,FIND("0",F1132,1)-1)</f>
        <v>0</v>
      </c>
      <c r="M1132" s="8" t="str">
        <f>MID(F1132,6,FIND("0",F1132,1)-1)</f>
        <v>1</v>
      </c>
      <c r="N1132" s="8" t="str">
        <f>MID(F1132,7,FIND("0",F1132,1)-1)</f>
        <v>0</v>
      </c>
      <c r="O1132" s="8" t="str">
        <f>MID(F1132,8,FIND("0",F1132,1)-1)</f>
        <v>0</v>
      </c>
      <c r="P1132" t="str">
        <f>IF(J1132="1",IF(O1132="0","Brenner AUS"),"Brenner EIN")</f>
        <v>Brenner AUS</v>
      </c>
      <c r="Q1132" t="str">
        <f>IF(L1132="1","Mischer AUF",IF(K1132="1","Mischer ZU","Mischer STOP"))</f>
        <v>Mischer ZU</v>
      </c>
    </row>
    <row r="1133" spans="1:17" hidden="1" x14ac:dyDescent="0.25">
      <c r="A1133" t="s">
        <v>1213</v>
      </c>
      <c r="B1133" t="s">
        <v>4</v>
      </c>
      <c r="C1133" t="s">
        <v>12</v>
      </c>
      <c r="D1133" t="s">
        <v>6</v>
      </c>
      <c r="E1133" s="8">
        <v>1</v>
      </c>
      <c r="F1133" s="10" t="s">
        <v>17</v>
      </c>
      <c r="G1133" s="8" t="s">
        <v>8</v>
      </c>
    </row>
    <row r="1134" spans="1:17" x14ac:dyDescent="0.25">
      <c r="A1134" s="1" t="s">
        <v>1212</v>
      </c>
      <c r="B1134" s="1" t="s">
        <v>1</v>
      </c>
      <c r="C1134" s="1" t="s">
        <v>15</v>
      </c>
      <c r="D1134" s="42" t="s">
        <v>3295</v>
      </c>
      <c r="E1134" s="8">
        <f>HEX2DEC(G1134)</f>
        <v>164</v>
      </c>
      <c r="F1134" s="10" t="str">
        <f>HEX2BIN(G1134)</f>
        <v>10100100</v>
      </c>
      <c r="G1134" s="8" t="str">
        <f>MID(C1134,7,FIND(":",C1134,1)-1)</f>
        <v>A4</v>
      </c>
      <c r="H1134" s="8" t="str">
        <f>MID(F1134,1,FIND("0",F1134,1)-1)</f>
        <v>1</v>
      </c>
      <c r="I1134" s="8" t="str">
        <f>MID(F1134,2,FIND("0",F1134,1)-1)</f>
        <v>0</v>
      </c>
      <c r="J1134" s="8" t="str">
        <f>MID(F1134,3,FIND("0",F1134,1)-1)</f>
        <v>1</v>
      </c>
      <c r="K1134" s="8" t="str">
        <f>MID(F1134,4,FIND("0",F1134,1)-1)</f>
        <v>0</v>
      </c>
      <c r="L1134" s="8" t="str">
        <f>MID(F1134,5,FIND("0",F1134,1)-1)</f>
        <v>0</v>
      </c>
      <c r="M1134" s="8" t="str">
        <f>MID(F1134,6,FIND("0",F1134,1)-1)</f>
        <v>1</v>
      </c>
      <c r="N1134" s="8" t="str">
        <f>MID(F1134,7,FIND("0",F1134,1)-1)</f>
        <v>0</v>
      </c>
      <c r="O1134" s="8" t="str">
        <f>MID(F1134,8,FIND("0",F1134,1)-1)</f>
        <v>0</v>
      </c>
      <c r="P1134" t="str">
        <f>IF(J1134="1",IF(O1134="0","Brenner AUS"),"Brenner EIN")</f>
        <v>Brenner AUS</v>
      </c>
      <c r="Q1134" t="str">
        <f>IF(L1134="1","Mischer AUF",IF(K1134="1","Mischer ZU","Mischer STOP"))</f>
        <v>Mischer STOP</v>
      </c>
    </row>
    <row r="1135" spans="1:17" hidden="1" x14ac:dyDescent="0.25">
      <c r="A1135" t="s">
        <v>1215</v>
      </c>
      <c r="B1135" t="s">
        <v>4</v>
      </c>
      <c r="C1135" t="s">
        <v>946</v>
      </c>
      <c r="D1135" t="s">
        <v>6</v>
      </c>
      <c r="E1135" s="8">
        <v>1</v>
      </c>
      <c r="F1135" s="10" t="s">
        <v>84</v>
      </c>
      <c r="G1135" s="8" t="s">
        <v>8</v>
      </c>
    </row>
    <row r="1136" spans="1:17" x14ac:dyDescent="0.25">
      <c r="A1136" t="s">
        <v>1214</v>
      </c>
      <c r="B1136" t="s">
        <v>1</v>
      </c>
      <c r="C1136" s="7" t="s">
        <v>963</v>
      </c>
      <c r="D1136" t="s">
        <v>1321</v>
      </c>
      <c r="E1136" s="8">
        <f>HEX2DEC(G1136)</f>
        <v>41</v>
      </c>
      <c r="F1136" s="10" t="str">
        <f>HEX2BIN(G1136)</f>
        <v>101001</v>
      </c>
      <c r="G1136" s="8" t="str">
        <f>MID(C1136,7,FIND(":",C1136,1)-1)</f>
        <v>29</v>
      </c>
    </row>
    <row r="1137" spans="1:17" hidden="1" x14ac:dyDescent="0.25">
      <c r="A1137" t="s">
        <v>1217</v>
      </c>
      <c r="B1137" t="s">
        <v>4</v>
      </c>
      <c r="C1137" t="s">
        <v>12</v>
      </c>
      <c r="D1137" t="s">
        <v>6</v>
      </c>
      <c r="E1137" s="8">
        <v>1</v>
      </c>
      <c r="F1137" s="10" t="s">
        <v>363</v>
      </c>
      <c r="G1137" s="8" t="s">
        <v>8</v>
      </c>
    </row>
    <row r="1138" spans="1:17" x14ac:dyDescent="0.25">
      <c r="A1138" s="1" t="s">
        <v>1216</v>
      </c>
      <c r="B1138" s="1" t="s">
        <v>1</v>
      </c>
      <c r="C1138" s="1" t="s">
        <v>361</v>
      </c>
      <c r="D1138" s="42" t="s">
        <v>3295</v>
      </c>
      <c r="E1138" s="8">
        <f>HEX2DEC(G1138)</f>
        <v>180</v>
      </c>
      <c r="F1138" s="10" t="str">
        <f>HEX2BIN(G1138)</f>
        <v>10110100</v>
      </c>
      <c r="G1138" s="8" t="str">
        <f>MID(C1138,7,FIND(":",C1138,1)-1)</f>
        <v>B4</v>
      </c>
      <c r="H1138" s="8" t="str">
        <f>MID(F1138,1,FIND("0",F1138,1)-1)</f>
        <v>1</v>
      </c>
      <c r="I1138" s="8" t="str">
        <f>MID(F1138,2,FIND("0",F1138,1)-1)</f>
        <v>0</v>
      </c>
      <c r="J1138" s="8" t="str">
        <f>MID(F1138,3,FIND("0",F1138,1)-1)</f>
        <v>1</v>
      </c>
      <c r="K1138" s="8" t="str">
        <f>MID(F1138,4,FIND("0",F1138,1)-1)</f>
        <v>1</v>
      </c>
      <c r="L1138" s="8" t="str">
        <f>MID(F1138,5,FIND("0",F1138,1)-1)</f>
        <v>0</v>
      </c>
      <c r="M1138" s="8" t="str">
        <f>MID(F1138,6,FIND("0",F1138,1)-1)</f>
        <v>1</v>
      </c>
      <c r="N1138" s="8" t="str">
        <f>MID(F1138,7,FIND("0",F1138,1)-1)</f>
        <v>0</v>
      </c>
      <c r="O1138" s="8" t="str">
        <f>MID(F1138,8,FIND("0",F1138,1)-1)</f>
        <v>0</v>
      </c>
      <c r="P1138" t="str">
        <f>IF(J1138="1",IF(O1138="0","Brenner AUS"),"Brenner EIN")</f>
        <v>Brenner AUS</v>
      </c>
      <c r="Q1138" t="str">
        <f>IF(L1138="1","Mischer AUF",IF(K1138="1","Mischer ZU","Mischer STOP"))</f>
        <v>Mischer ZU</v>
      </c>
    </row>
    <row r="1139" spans="1:17" hidden="1" x14ac:dyDescent="0.25">
      <c r="A1139" t="s">
        <v>1219</v>
      </c>
      <c r="B1139" t="s">
        <v>4</v>
      </c>
      <c r="C1139" t="s">
        <v>12</v>
      </c>
      <c r="D1139" t="s">
        <v>6</v>
      </c>
      <c r="E1139" s="8">
        <v>1</v>
      </c>
      <c r="F1139" s="10" t="s">
        <v>17</v>
      </c>
      <c r="G1139" s="8" t="s">
        <v>8</v>
      </c>
    </row>
    <row r="1140" spans="1:17" x14ac:dyDescent="0.25">
      <c r="A1140" s="1" t="s">
        <v>1218</v>
      </c>
      <c r="B1140" s="1" t="s">
        <v>1</v>
      </c>
      <c r="C1140" s="1" t="s">
        <v>15</v>
      </c>
      <c r="D1140" s="42" t="s">
        <v>3295</v>
      </c>
      <c r="E1140" s="8">
        <f>HEX2DEC(G1140)</f>
        <v>164</v>
      </c>
      <c r="F1140" s="10" t="str">
        <f>HEX2BIN(G1140)</f>
        <v>10100100</v>
      </c>
      <c r="G1140" s="8" t="str">
        <f>MID(C1140,7,FIND(":",C1140,1)-1)</f>
        <v>A4</v>
      </c>
      <c r="H1140" s="8" t="str">
        <f>MID(F1140,1,FIND("0",F1140,1)-1)</f>
        <v>1</v>
      </c>
      <c r="I1140" s="8" t="str">
        <f>MID(F1140,2,FIND("0",F1140,1)-1)</f>
        <v>0</v>
      </c>
      <c r="J1140" s="8" t="str">
        <f>MID(F1140,3,FIND("0",F1140,1)-1)</f>
        <v>1</v>
      </c>
      <c r="K1140" s="8" t="str">
        <f>MID(F1140,4,FIND("0",F1140,1)-1)</f>
        <v>0</v>
      </c>
      <c r="L1140" s="8" t="str">
        <f>MID(F1140,5,FIND("0",F1140,1)-1)</f>
        <v>0</v>
      </c>
      <c r="M1140" s="8" t="str">
        <f>MID(F1140,6,FIND("0",F1140,1)-1)</f>
        <v>1</v>
      </c>
      <c r="N1140" s="8" t="str">
        <f>MID(F1140,7,FIND("0",F1140,1)-1)</f>
        <v>0</v>
      </c>
      <c r="O1140" s="8" t="str">
        <f>MID(F1140,8,FIND("0",F1140,1)-1)</f>
        <v>0</v>
      </c>
      <c r="P1140" t="str">
        <f>IF(J1140="1",IF(O1140="0","Brenner AUS"),"Brenner EIN")</f>
        <v>Brenner AUS</v>
      </c>
      <c r="Q1140" t="str">
        <f>IF(L1140="1","Mischer AUF",IF(K1140="1","Mischer ZU","Mischer STOP"))</f>
        <v>Mischer STOP</v>
      </c>
    </row>
    <row r="1141" spans="1:17" hidden="1" x14ac:dyDescent="0.25">
      <c r="A1141" t="s">
        <v>1221</v>
      </c>
      <c r="B1141" t="s">
        <v>4</v>
      </c>
      <c r="C1141" t="s">
        <v>12</v>
      </c>
      <c r="D1141" t="s">
        <v>6</v>
      </c>
      <c r="E1141" s="8">
        <v>1</v>
      </c>
      <c r="F1141" s="10" t="s">
        <v>363</v>
      </c>
      <c r="G1141" s="8" t="s">
        <v>8</v>
      </c>
    </row>
    <row r="1142" spans="1:17" x14ac:dyDescent="0.25">
      <c r="A1142" s="1" t="s">
        <v>1220</v>
      </c>
      <c r="B1142" s="1" t="s">
        <v>1</v>
      </c>
      <c r="C1142" s="1" t="s">
        <v>361</v>
      </c>
      <c r="D1142" s="42" t="s">
        <v>3295</v>
      </c>
      <c r="E1142" s="8">
        <f>HEX2DEC(G1142)</f>
        <v>180</v>
      </c>
      <c r="F1142" s="10" t="str">
        <f>HEX2BIN(G1142)</f>
        <v>10110100</v>
      </c>
      <c r="G1142" s="8" t="str">
        <f>MID(C1142,7,FIND(":",C1142,1)-1)</f>
        <v>B4</v>
      </c>
      <c r="H1142" s="8" t="str">
        <f>MID(F1142,1,FIND("0",F1142,1)-1)</f>
        <v>1</v>
      </c>
      <c r="I1142" s="8" t="str">
        <f>MID(F1142,2,FIND("0",F1142,1)-1)</f>
        <v>0</v>
      </c>
      <c r="J1142" s="8" t="str">
        <f>MID(F1142,3,FIND("0",F1142,1)-1)</f>
        <v>1</v>
      </c>
      <c r="K1142" s="8" t="str">
        <f>MID(F1142,4,FIND("0",F1142,1)-1)</f>
        <v>1</v>
      </c>
      <c r="L1142" s="8" t="str">
        <f>MID(F1142,5,FIND("0",F1142,1)-1)</f>
        <v>0</v>
      </c>
      <c r="M1142" s="8" t="str">
        <f>MID(F1142,6,FIND("0",F1142,1)-1)</f>
        <v>1</v>
      </c>
      <c r="N1142" s="8" t="str">
        <f>MID(F1142,7,FIND("0",F1142,1)-1)</f>
        <v>0</v>
      </c>
      <c r="O1142" s="8" t="str">
        <f>MID(F1142,8,FIND("0",F1142,1)-1)</f>
        <v>0</v>
      </c>
      <c r="P1142" t="str">
        <f>IF(J1142="1",IF(O1142="0","Brenner AUS"),"Brenner EIN")</f>
        <v>Brenner AUS</v>
      </c>
      <c r="Q1142" t="str">
        <f>IF(L1142="1","Mischer AUF",IF(K1142="1","Mischer ZU","Mischer STOP"))</f>
        <v>Mischer ZU</v>
      </c>
    </row>
    <row r="1143" spans="1:17" hidden="1" x14ac:dyDescent="0.25">
      <c r="A1143" t="s">
        <v>1223</v>
      </c>
      <c r="B1143" t="s">
        <v>4</v>
      </c>
      <c r="C1143" t="s">
        <v>12</v>
      </c>
      <c r="D1143" t="s">
        <v>6</v>
      </c>
      <c r="E1143" s="8">
        <v>1</v>
      </c>
      <c r="F1143" s="10" t="s">
        <v>17</v>
      </c>
      <c r="G1143" s="8" t="s">
        <v>8</v>
      </c>
    </row>
    <row r="1144" spans="1:17" x14ac:dyDescent="0.25">
      <c r="A1144" s="1" t="s">
        <v>1222</v>
      </c>
      <c r="B1144" s="1" t="s">
        <v>1</v>
      </c>
      <c r="C1144" s="1" t="s">
        <v>15</v>
      </c>
      <c r="D1144" s="42" t="s">
        <v>3295</v>
      </c>
      <c r="E1144" s="8">
        <f>HEX2DEC(G1144)</f>
        <v>164</v>
      </c>
      <c r="F1144" s="10" t="str">
        <f>HEX2BIN(G1144)</f>
        <v>10100100</v>
      </c>
      <c r="G1144" s="8" t="str">
        <f>MID(C1144,7,FIND(":",C1144,1)-1)</f>
        <v>A4</v>
      </c>
      <c r="H1144" s="8" t="str">
        <f>MID(F1144,1,FIND("0",F1144,1)-1)</f>
        <v>1</v>
      </c>
      <c r="I1144" s="8" t="str">
        <f>MID(F1144,2,FIND("0",F1144,1)-1)</f>
        <v>0</v>
      </c>
      <c r="J1144" s="8" t="str">
        <f>MID(F1144,3,FIND("0",F1144,1)-1)</f>
        <v>1</v>
      </c>
      <c r="K1144" s="8" t="str">
        <f>MID(F1144,4,FIND("0",F1144,1)-1)</f>
        <v>0</v>
      </c>
      <c r="L1144" s="8" t="str">
        <f>MID(F1144,5,FIND("0",F1144,1)-1)</f>
        <v>0</v>
      </c>
      <c r="M1144" s="8" t="str">
        <f>MID(F1144,6,FIND("0",F1144,1)-1)</f>
        <v>1</v>
      </c>
      <c r="N1144" s="8" t="str">
        <f>MID(F1144,7,FIND("0",F1144,1)-1)</f>
        <v>0</v>
      </c>
      <c r="O1144" s="8" t="str">
        <f>MID(F1144,8,FIND("0",F1144,1)-1)</f>
        <v>0</v>
      </c>
      <c r="P1144" t="str">
        <f>IF(J1144="1",IF(O1144="0","Brenner AUS"),"Brenner EIN")</f>
        <v>Brenner AUS</v>
      </c>
      <c r="Q1144" t="str">
        <f>IF(L1144="1","Mischer AUF",IF(K1144="1","Mischer ZU","Mischer STOP"))</f>
        <v>Mischer STOP</v>
      </c>
    </row>
    <row r="1145" spans="1:17" hidden="1" x14ac:dyDescent="0.25">
      <c r="A1145" t="s">
        <v>1225</v>
      </c>
      <c r="B1145" t="s">
        <v>4</v>
      </c>
      <c r="C1145" t="s">
        <v>5</v>
      </c>
      <c r="D1145" t="s">
        <v>6</v>
      </c>
      <c r="E1145" s="8">
        <v>1</v>
      </c>
      <c r="F1145" s="10" t="s">
        <v>408</v>
      </c>
      <c r="G1145" s="8" t="s">
        <v>8</v>
      </c>
    </row>
    <row r="1146" spans="1:17" hidden="1" x14ac:dyDescent="0.25">
      <c r="A1146" t="s">
        <v>1225</v>
      </c>
      <c r="B1146" t="s">
        <v>4</v>
      </c>
      <c r="C1146" t="s">
        <v>5</v>
      </c>
      <c r="D1146" t="s">
        <v>6</v>
      </c>
      <c r="E1146" s="8">
        <v>1</v>
      </c>
      <c r="F1146" s="10" t="s">
        <v>408</v>
      </c>
      <c r="G1146" s="8" t="s">
        <v>8</v>
      </c>
    </row>
    <row r="1147" spans="1:17" hidden="1" x14ac:dyDescent="0.25">
      <c r="A1147" t="s">
        <v>1226</v>
      </c>
      <c r="B1147" t="s">
        <v>862</v>
      </c>
      <c r="C1147" t="s">
        <v>176</v>
      </c>
      <c r="D1147" t="s">
        <v>177</v>
      </c>
      <c r="E1147" s="9">
        <v>6900000</v>
      </c>
      <c r="F1147" s="10" t="s">
        <v>863</v>
      </c>
      <c r="G1147" s="8" t="s">
        <v>178</v>
      </c>
      <c r="H1147">
        <v>0</v>
      </c>
      <c r="I1147" t="s">
        <v>179</v>
      </c>
      <c r="J1147" t="s">
        <v>163</v>
      </c>
      <c r="K1147" t="s">
        <v>180</v>
      </c>
    </row>
    <row r="1148" spans="1:17" x14ac:dyDescent="0.25">
      <c r="A1148" t="s">
        <v>1224</v>
      </c>
      <c r="B1148" t="s">
        <v>1</v>
      </c>
      <c r="C1148" s="3" t="s">
        <v>406</v>
      </c>
      <c r="D1148" t="s">
        <v>390</v>
      </c>
      <c r="E1148" s="8">
        <f>HEX2DEC(G1148)</f>
        <v>69</v>
      </c>
      <c r="F1148" s="10" t="str">
        <f>HEX2BIN(G1148)</f>
        <v>1000101</v>
      </c>
      <c r="G1148" s="8" t="str">
        <f>MID(C1148,7,FIND(":",C1148,1)-1)</f>
        <v>45</v>
      </c>
    </row>
    <row r="1149" spans="1:17" hidden="1" x14ac:dyDescent="0.25">
      <c r="A1149" t="s">
        <v>1229</v>
      </c>
      <c r="B1149" t="s">
        <v>4</v>
      </c>
      <c r="C1149" t="s">
        <v>946</v>
      </c>
      <c r="D1149" t="s">
        <v>6</v>
      </c>
      <c r="E1149" s="8">
        <v>1</v>
      </c>
      <c r="F1149" s="10" t="s">
        <v>63</v>
      </c>
      <c r="G1149" s="8" t="s">
        <v>8</v>
      </c>
    </row>
    <row r="1150" spans="1:17" x14ac:dyDescent="0.25">
      <c r="A1150" t="s">
        <v>1227</v>
      </c>
      <c r="B1150" t="s">
        <v>1</v>
      </c>
      <c r="C1150" s="7" t="s">
        <v>1228</v>
      </c>
      <c r="D1150" t="s">
        <v>1321</v>
      </c>
      <c r="E1150" s="8">
        <f>HEX2DEC(G1150)</f>
        <v>42</v>
      </c>
      <c r="F1150" s="10" t="str">
        <f>HEX2BIN(G1150)</f>
        <v>101010</v>
      </c>
      <c r="G1150" s="8" t="str">
        <f>MID(C1150,7,FIND(":",C1150,1)-1)</f>
        <v>2A</v>
      </c>
    </row>
    <row r="1151" spans="1:17" hidden="1" x14ac:dyDescent="0.25">
      <c r="A1151" t="s">
        <v>1231</v>
      </c>
      <c r="B1151" t="s">
        <v>4</v>
      </c>
      <c r="C1151" t="s">
        <v>148</v>
      </c>
      <c r="D1151" t="s">
        <v>6</v>
      </c>
      <c r="E1151" s="8">
        <v>1</v>
      </c>
      <c r="F1151" s="10" t="s">
        <v>616</v>
      </c>
      <c r="G1151" s="8" t="s">
        <v>8</v>
      </c>
    </row>
    <row r="1152" spans="1:17" x14ac:dyDescent="0.25">
      <c r="A1152" t="s">
        <v>1230</v>
      </c>
      <c r="B1152" t="s">
        <v>1</v>
      </c>
      <c r="C1152" s="4" t="s">
        <v>614</v>
      </c>
      <c r="D1152" t="s">
        <v>1443</v>
      </c>
      <c r="E1152" s="8">
        <f>HEX2DEC(G1152)</f>
        <v>252</v>
      </c>
      <c r="F1152" s="10" t="str">
        <f>HEX2BIN(G1152)</f>
        <v>11111100</v>
      </c>
      <c r="G1152" s="8" t="str">
        <f>MID(C1152,7,FIND(":",C1152,1)-1)</f>
        <v>FC</v>
      </c>
    </row>
    <row r="1153" spans="1:17" hidden="1" x14ac:dyDescent="0.25">
      <c r="A1153" t="s">
        <v>1233</v>
      </c>
      <c r="B1153" t="s">
        <v>4</v>
      </c>
      <c r="C1153" t="s">
        <v>12</v>
      </c>
      <c r="D1153" t="s">
        <v>6</v>
      </c>
      <c r="E1153" s="8">
        <v>1</v>
      </c>
      <c r="F1153" s="10" t="s">
        <v>363</v>
      </c>
      <c r="G1153" s="8" t="s">
        <v>8</v>
      </c>
    </row>
    <row r="1154" spans="1:17" hidden="1" x14ac:dyDescent="0.25">
      <c r="A1154" t="s">
        <v>1233</v>
      </c>
      <c r="B1154" t="s">
        <v>4</v>
      </c>
      <c r="C1154" t="s">
        <v>12</v>
      </c>
      <c r="D1154" t="s">
        <v>6</v>
      </c>
      <c r="E1154" s="8">
        <v>1</v>
      </c>
      <c r="F1154" s="10" t="s">
        <v>17</v>
      </c>
      <c r="G1154" s="8" t="s">
        <v>8</v>
      </c>
    </row>
    <row r="1155" spans="1:17" hidden="1" x14ac:dyDescent="0.25">
      <c r="A1155" t="s">
        <v>1233</v>
      </c>
      <c r="B1155" t="s">
        <v>4</v>
      </c>
      <c r="C1155" t="s">
        <v>12</v>
      </c>
      <c r="D1155" t="s">
        <v>6</v>
      </c>
      <c r="E1155" s="8">
        <v>1</v>
      </c>
      <c r="F1155" s="10" t="s">
        <v>363</v>
      </c>
      <c r="G1155" s="8" t="s">
        <v>8</v>
      </c>
    </row>
    <row r="1156" spans="1:17" hidden="1" x14ac:dyDescent="0.25">
      <c r="A1156" t="s">
        <v>1233</v>
      </c>
      <c r="B1156" t="s">
        <v>4</v>
      </c>
      <c r="C1156" t="s">
        <v>12</v>
      </c>
      <c r="D1156" t="s">
        <v>6</v>
      </c>
      <c r="E1156" s="8">
        <v>1</v>
      </c>
      <c r="F1156" s="10" t="s">
        <v>17</v>
      </c>
      <c r="G1156" s="8" t="s">
        <v>8</v>
      </c>
    </row>
    <row r="1157" spans="1:17" x14ac:dyDescent="0.25">
      <c r="A1157" s="1" t="s">
        <v>1232</v>
      </c>
      <c r="B1157" s="1" t="s">
        <v>1</v>
      </c>
      <c r="C1157" s="1" t="s">
        <v>361</v>
      </c>
      <c r="D1157" s="42" t="s">
        <v>3295</v>
      </c>
      <c r="E1157" s="8">
        <f>HEX2DEC(G1157)</f>
        <v>180</v>
      </c>
      <c r="F1157" s="10" t="str">
        <f>HEX2BIN(G1157)</f>
        <v>10110100</v>
      </c>
      <c r="G1157" s="8" t="str">
        <f>MID(C1157,7,FIND(":",C1157,1)-1)</f>
        <v>B4</v>
      </c>
      <c r="H1157" s="8" t="str">
        <f>MID(F1157,1,FIND("0",F1157,1)-1)</f>
        <v>1</v>
      </c>
      <c r="I1157" s="8" t="str">
        <f>MID(F1157,2,FIND("0",F1157,1)-1)</f>
        <v>0</v>
      </c>
      <c r="J1157" s="8" t="str">
        <f>MID(F1157,3,FIND("0",F1157,1)-1)</f>
        <v>1</v>
      </c>
      <c r="K1157" s="8" t="str">
        <f>MID(F1157,4,FIND("0",F1157,1)-1)</f>
        <v>1</v>
      </c>
      <c r="L1157" s="8" t="str">
        <f>MID(F1157,5,FIND("0",F1157,1)-1)</f>
        <v>0</v>
      </c>
      <c r="M1157" s="8" t="str">
        <f>MID(F1157,6,FIND("0",F1157,1)-1)</f>
        <v>1</v>
      </c>
      <c r="N1157" s="8" t="str">
        <f>MID(F1157,7,FIND("0",F1157,1)-1)</f>
        <v>0</v>
      </c>
      <c r="O1157" s="8" t="str">
        <f>MID(F1157,8,FIND("0",F1157,1)-1)</f>
        <v>0</v>
      </c>
      <c r="P1157" t="str">
        <f t="shared" ref="P1157:P1160" si="40">IF(J1157="1",IF(O1157="0","Brenner AUS"),"Brenner EIN")</f>
        <v>Brenner AUS</v>
      </c>
      <c r="Q1157" t="str">
        <f t="shared" ref="Q1157:Q1160" si="41">IF(L1157="1","Mischer AUF",IF(K1157="1","Mischer ZU","Mischer STOP"))</f>
        <v>Mischer ZU</v>
      </c>
    </row>
    <row r="1158" spans="1:17" x14ac:dyDescent="0.25">
      <c r="A1158" s="1" t="s">
        <v>1232</v>
      </c>
      <c r="B1158" s="1" t="s">
        <v>1</v>
      </c>
      <c r="C1158" s="1" t="s">
        <v>15</v>
      </c>
      <c r="D1158" s="42" t="s">
        <v>3295</v>
      </c>
      <c r="E1158" s="8">
        <f>HEX2DEC(G1158)</f>
        <v>164</v>
      </c>
      <c r="F1158" s="10" t="str">
        <f>HEX2BIN(G1158)</f>
        <v>10100100</v>
      </c>
      <c r="G1158" s="8" t="str">
        <f>MID(C1158,7,FIND(":",C1158,1)-1)</f>
        <v>A4</v>
      </c>
      <c r="H1158" s="8" t="str">
        <f>MID(F1158,1,FIND("0",F1158,1)-1)</f>
        <v>1</v>
      </c>
      <c r="I1158" s="8" t="str">
        <f>MID(F1158,2,FIND("0",F1158,1)-1)</f>
        <v>0</v>
      </c>
      <c r="J1158" s="8" t="str">
        <f>MID(F1158,3,FIND("0",F1158,1)-1)</f>
        <v>1</v>
      </c>
      <c r="K1158" s="8" t="str">
        <f>MID(F1158,4,FIND("0",F1158,1)-1)</f>
        <v>0</v>
      </c>
      <c r="L1158" s="8" t="str">
        <f>MID(F1158,5,FIND("0",F1158,1)-1)</f>
        <v>0</v>
      </c>
      <c r="M1158" s="8" t="str">
        <f>MID(F1158,6,FIND("0",F1158,1)-1)</f>
        <v>1</v>
      </c>
      <c r="N1158" s="8" t="str">
        <f>MID(F1158,7,FIND("0",F1158,1)-1)</f>
        <v>0</v>
      </c>
      <c r="O1158" s="8" t="str">
        <f>MID(F1158,8,FIND("0",F1158,1)-1)</f>
        <v>0</v>
      </c>
      <c r="P1158" t="str">
        <f t="shared" si="40"/>
        <v>Brenner AUS</v>
      </c>
      <c r="Q1158" t="str">
        <f t="shared" si="41"/>
        <v>Mischer STOP</v>
      </c>
    </row>
    <row r="1159" spans="1:17" x14ac:dyDescent="0.25">
      <c r="A1159" s="1" t="s">
        <v>1232</v>
      </c>
      <c r="B1159" s="1" t="s">
        <v>1</v>
      </c>
      <c r="C1159" s="1" t="s">
        <v>361</v>
      </c>
      <c r="D1159" s="42" t="s">
        <v>3295</v>
      </c>
      <c r="E1159" s="8">
        <f>HEX2DEC(G1159)</f>
        <v>180</v>
      </c>
      <c r="F1159" s="10" t="str">
        <f>HEX2BIN(G1159)</f>
        <v>10110100</v>
      </c>
      <c r="G1159" s="8" t="str">
        <f>MID(C1159,7,FIND(":",C1159,1)-1)</f>
        <v>B4</v>
      </c>
      <c r="H1159" s="8" t="str">
        <f>MID(F1159,1,FIND("0",F1159,1)-1)</f>
        <v>1</v>
      </c>
      <c r="I1159" s="8" t="str">
        <f>MID(F1159,2,FIND("0",F1159,1)-1)</f>
        <v>0</v>
      </c>
      <c r="J1159" s="8" t="str">
        <f>MID(F1159,3,FIND("0",F1159,1)-1)</f>
        <v>1</v>
      </c>
      <c r="K1159" s="8" t="str">
        <f>MID(F1159,4,FIND("0",F1159,1)-1)</f>
        <v>1</v>
      </c>
      <c r="L1159" s="8" t="str">
        <f>MID(F1159,5,FIND("0",F1159,1)-1)</f>
        <v>0</v>
      </c>
      <c r="M1159" s="8" t="str">
        <f>MID(F1159,6,FIND("0",F1159,1)-1)</f>
        <v>1</v>
      </c>
      <c r="N1159" s="8" t="str">
        <f>MID(F1159,7,FIND("0",F1159,1)-1)</f>
        <v>0</v>
      </c>
      <c r="O1159" s="8" t="str">
        <f>MID(F1159,8,FIND("0",F1159,1)-1)</f>
        <v>0</v>
      </c>
      <c r="P1159" t="str">
        <f t="shared" si="40"/>
        <v>Brenner AUS</v>
      </c>
      <c r="Q1159" t="str">
        <f t="shared" si="41"/>
        <v>Mischer ZU</v>
      </c>
    </row>
    <row r="1160" spans="1:17" x14ac:dyDescent="0.25">
      <c r="A1160" s="1" t="s">
        <v>1232</v>
      </c>
      <c r="B1160" s="1" t="s">
        <v>1</v>
      </c>
      <c r="C1160" s="1" t="s">
        <v>15</v>
      </c>
      <c r="D1160" s="42" t="s">
        <v>3295</v>
      </c>
      <c r="E1160" s="8">
        <f>HEX2DEC(G1160)</f>
        <v>164</v>
      </c>
      <c r="F1160" s="10" t="str">
        <f>HEX2BIN(G1160)</f>
        <v>10100100</v>
      </c>
      <c r="G1160" s="8" t="str">
        <f>MID(C1160,7,FIND(":",C1160,1)-1)</f>
        <v>A4</v>
      </c>
      <c r="H1160" s="8" t="str">
        <f>MID(F1160,1,FIND("0",F1160,1)-1)</f>
        <v>1</v>
      </c>
      <c r="I1160" s="8" t="str">
        <f>MID(F1160,2,FIND("0",F1160,1)-1)</f>
        <v>0</v>
      </c>
      <c r="J1160" s="8" t="str">
        <f>MID(F1160,3,FIND("0",F1160,1)-1)</f>
        <v>1</v>
      </c>
      <c r="K1160" s="8" t="str">
        <f>MID(F1160,4,FIND("0",F1160,1)-1)</f>
        <v>0</v>
      </c>
      <c r="L1160" s="8" t="str">
        <f>MID(F1160,5,FIND("0",F1160,1)-1)</f>
        <v>0</v>
      </c>
      <c r="M1160" s="8" t="str">
        <f>MID(F1160,6,FIND("0",F1160,1)-1)</f>
        <v>1</v>
      </c>
      <c r="N1160" s="8" t="str">
        <f>MID(F1160,7,FIND("0",F1160,1)-1)</f>
        <v>0</v>
      </c>
      <c r="O1160" s="8" t="str">
        <f>MID(F1160,8,FIND("0",F1160,1)-1)</f>
        <v>0</v>
      </c>
      <c r="P1160" t="str">
        <f t="shared" si="40"/>
        <v>Brenner AUS</v>
      </c>
      <c r="Q1160" t="str">
        <f t="shared" si="41"/>
        <v>Mischer STOP</v>
      </c>
    </row>
    <row r="1161" spans="1:17" hidden="1" x14ac:dyDescent="0.25">
      <c r="A1161" t="s">
        <v>1235</v>
      </c>
      <c r="B1161" t="s">
        <v>4</v>
      </c>
      <c r="C1161" t="s">
        <v>148</v>
      </c>
      <c r="D1161" t="s">
        <v>6</v>
      </c>
      <c r="E1161" s="8">
        <v>1</v>
      </c>
      <c r="F1161" s="10" t="s">
        <v>1236</v>
      </c>
      <c r="G1161" s="8" t="s">
        <v>8</v>
      </c>
    </row>
    <row r="1162" spans="1:17" x14ac:dyDescent="0.25">
      <c r="A1162" t="s">
        <v>1234</v>
      </c>
      <c r="B1162" t="s">
        <v>1</v>
      </c>
      <c r="C1162" s="4" t="s">
        <v>621</v>
      </c>
      <c r="D1162" t="s">
        <v>1443</v>
      </c>
      <c r="E1162" s="8">
        <f>HEX2DEC(G1162)</f>
        <v>253</v>
      </c>
      <c r="F1162" s="10" t="str">
        <f>HEX2BIN(G1162)</f>
        <v>11111101</v>
      </c>
      <c r="G1162" s="8" t="str">
        <f>MID(C1162,7,FIND(":",C1162,1)-1)</f>
        <v>FD</v>
      </c>
    </row>
    <row r="1163" spans="1:17" hidden="1" x14ac:dyDescent="0.25">
      <c r="A1163" t="s">
        <v>1238</v>
      </c>
      <c r="B1163" t="s">
        <v>4</v>
      </c>
      <c r="C1163" t="s">
        <v>946</v>
      </c>
      <c r="D1163" t="s">
        <v>6</v>
      </c>
      <c r="E1163" s="8">
        <v>1</v>
      </c>
      <c r="F1163" s="10" t="s">
        <v>49</v>
      </c>
      <c r="G1163" s="8" t="s">
        <v>8</v>
      </c>
    </row>
    <row r="1164" spans="1:17" x14ac:dyDescent="0.25">
      <c r="A1164" t="s">
        <v>1237</v>
      </c>
      <c r="B1164" t="s">
        <v>1</v>
      </c>
      <c r="C1164" s="7" t="s">
        <v>956</v>
      </c>
      <c r="D1164" t="s">
        <v>1321</v>
      </c>
      <c r="E1164" s="8">
        <f>HEX2DEC(G1164)</f>
        <v>43</v>
      </c>
      <c r="F1164" s="10" t="str">
        <f>HEX2BIN(G1164)</f>
        <v>101011</v>
      </c>
      <c r="G1164" s="8" t="str">
        <f>MID(C1164,7,FIND(":",C1164,1)-1)</f>
        <v>2B</v>
      </c>
    </row>
    <row r="1165" spans="1:17" hidden="1" x14ac:dyDescent="0.25">
      <c r="A1165" t="s">
        <v>1240</v>
      </c>
      <c r="B1165" t="s">
        <v>4</v>
      </c>
      <c r="C1165" t="s">
        <v>148</v>
      </c>
      <c r="D1165" t="s">
        <v>6</v>
      </c>
      <c r="E1165" s="8">
        <v>1</v>
      </c>
      <c r="F1165" s="10" t="s">
        <v>394</v>
      </c>
      <c r="G1165" s="8" t="s">
        <v>8</v>
      </c>
    </row>
    <row r="1166" spans="1:17" x14ac:dyDescent="0.25">
      <c r="A1166" t="s">
        <v>1239</v>
      </c>
      <c r="B1166" t="s">
        <v>1</v>
      </c>
      <c r="C1166" s="4" t="s">
        <v>392</v>
      </c>
      <c r="D1166" t="s">
        <v>1443</v>
      </c>
      <c r="E1166" s="8">
        <f>HEX2DEC(G1166)</f>
        <v>251</v>
      </c>
      <c r="F1166" s="10" t="str">
        <f>HEX2BIN(G1166)</f>
        <v>11111011</v>
      </c>
      <c r="G1166" s="8" t="str">
        <f>MID(C1166,7,FIND(":",C1166,1)-1)</f>
        <v>FB</v>
      </c>
    </row>
    <row r="1167" spans="1:17" hidden="1" x14ac:dyDescent="0.25">
      <c r="A1167" t="s">
        <v>1242</v>
      </c>
      <c r="B1167" t="s">
        <v>4</v>
      </c>
      <c r="C1167" t="s">
        <v>12</v>
      </c>
      <c r="D1167" t="s">
        <v>6</v>
      </c>
      <c r="E1167" s="8">
        <v>1</v>
      </c>
      <c r="F1167" s="10" t="s">
        <v>363</v>
      </c>
      <c r="G1167" s="8" t="s">
        <v>8</v>
      </c>
    </row>
    <row r="1168" spans="1:17" hidden="1" x14ac:dyDescent="0.25">
      <c r="A1168" t="s">
        <v>1242</v>
      </c>
      <c r="B1168" t="s">
        <v>4</v>
      </c>
      <c r="C1168" t="s">
        <v>946</v>
      </c>
      <c r="D1168" t="s">
        <v>6</v>
      </c>
      <c r="E1168" s="8">
        <v>1</v>
      </c>
      <c r="F1168" s="10" t="s">
        <v>29</v>
      </c>
      <c r="G1168" s="8" t="s">
        <v>8</v>
      </c>
    </row>
    <row r="1169" spans="1:17" hidden="1" x14ac:dyDescent="0.25">
      <c r="A1169" t="s">
        <v>1242</v>
      </c>
      <c r="B1169" t="s">
        <v>4</v>
      </c>
      <c r="C1169" t="s">
        <v>12</v>
      </c>
      <c r="D1169" t="s">
        <v>6</v>
      </c>
      <c r="E1169" s="8">
        <v>1</v>
      </c>
      <c r="F1169" s="10" t="s">
        <v>17</v>
      </c>
      <c r="G1169" s="8" t="s">
        <v>8</v>
      </c>
    </row>
    <row r="1170" spans="1:17" hidden="1" x14ac:dyDescent="0.25">
      <c r="A1170" t="s">
        <v>1242</v>
      </c>
      <c r="B1170" t="s">
        <v>4</v>
      </c>
      <c r="C1170" t="s">
        <v>12</v>
      </c>
      <c r="D1170" t="s">
        <v>6</v>
      </c>
      <c r="E1170" s="8">
        <v>1</v>
      </c>
      <c r="F1170" s="10" t="s">
        <v>363</v>
      </c>
      <c r="G1170" s="8" t="s">
        <v>8</v>
      </c>
    </row>
    <row r="1171" spans="1:17" hidden="1" x14ac:dyDescent="0.25">
      <c r="A1171" t="s">
        <v>1242</v>
      </c>
      <c r="B1171" t="s">
        <v>4</v>
      </c>
      <c r="C1171" t="s">
        <v>946</v>
      </c>
      <c r="D1171" t="s">
        <v>6</v>
      </c>
      <c r="E1171" s="8">
        <v>1</v>
      </c>
      <c r="F1171" s="10" t="s">
        <v>29</v>
      </c>
      <c r="G1171" s="8" t="s">
        <v>8</v>
      </c>
    </row>
    <row r="1172" spans="1:17" hidden="1" x14ac:dyDescent="0.25">
      <c r="A1172" t="s">
        <v>1242</v>
      </c>
      <c r="B1172" t="s">
        <v>4</v>
      </c>
      <c r="C1172" t="s">
        <v>12</v>
      </c>
      <c r="D1172" t="s">
        <v>6</v>
      </c>
      <c r="E1172" s="8">
        <v>1</v>
      </c>
      <c r="F1172" s="10" t="s">
        <v>17</v>
      </c>
      <c r="G1172" s="8" t="s">
        <v>8</v>
      </c>
    </row>
    <row r="1173" spans="1:17" x14ac:dyDescent="0.25">
      <c r="A1173" s="1" t="s">
        <v>1241</v>
      </c>
      <c r="B1173" s="1" t="s">
        <v>1</v>
      </c>
      <c r="C1173" s="1" t="s">
        <v>361</v>
      </c>
      <c r="D1173" s="42" t="s">
        <v>3295</v>
      </c>
      <c r="E1173" s="8">
        <f>HEX2DEC(G1173)</f>
        <v>180</v>
      </c>
      <c r="F1173" s="10" t="str">
        <f>HEX2BIN(G1173)</f>
        <v>10110100</v>
      </c>
      <c r="G1173" s="8" t="str">
        <f>MID(C1173,7,FIND(":",C1173,1)-1)</f>
        <v>B4</v>
      </c>
      <c r="H1173" s="8" t="str">
        <f>MID(F1173,1,FIND("0",F1173,1)-1)</f>
        <v>1</v>
      </c>
      <c r="I1173" s="8" t="str">
        <f>MID(F1173,2,FIND("0",F1173,1)-1)</f>
        <v>0</v>
      </c>
      <c r="J1173" s="8" t="str">
        <f>MID(F1173,3,FIND("0",F1173,1)-1)</f>
        <v>1</v>
      </c>
      <c r="K1173" s="8" t="str">
        <f>MID(F1173,4,FIND("0",F1173,1)-1)</f>
        <v>1</v>
      </c>
      <c r="L1173" s="8" t="str">
        <f>MID(F1173,5,FIND("0",F1173,1)-1)</f>
        <v>0</v>
      </c>
      <c r="M1173" s="8" t="str">
        <f>MID(F1173,6,FIND("0",F1173,1)-1)</f>
        <v>1</v>
      </c>
      <c r="N1173" s="8" t="str">
        <f>MID(F1173,7,FIND("0",F1173,1)-1)</f>
        <v>0</v>
      </c>
      <c r="O1173" s="8" t="str">
        <f>MID(F1173,8,FIND("0",F1173,1)-1)</f>
        <v>0</v>
      </c>
      <c r="P1173" t="str">
        <f>IF(J1173="1",IF(O1173="0","Brenner AUS"),"Brenner EIN")</f>
        <v>Brenner AUS</v>
      </c>
      <c r="Q1173" t="str">
        <f>IF(L1173="1","Mischer AUF",IF(K1173="1","Mischer ZU","Mischer STOP"))</f>
        <v>Mischer ZU</v>
      </c>
    </row>
    <row r="1174" spans="1:17" x14ac:dyDescent="0.25">
      <c r="A1174" t="s">
        <v>1241</v>
      </c>
      <c r="B1174" t="s">
        <v>1</v>
      </c>
      <c r="C1174" s="7" t="s">
        <v>1243</v>
      </c>
      <c r="D1174" t="s">
        <v>1321</v>
      </c>
      <c r="E1174" s="8">
        <f>HEX2DEC(G1174)</f>
        <v>44</v>
      </c>
      <c r="F1174" s="10" t="str">
        <f>HEX2BIN(G1174)</f>
        <v>101100</v>
      </c>
      <c r="G1174" s="8" t="str">
        <f>MID(C1174,7,FIND(":",C1174,1)-1)</f>
        <v>2C</v>
      </c>
    </row>
    <row r="1175" spans="1:17" x14ac:dyDescent="0.25">
      <c r="A1175" s="1" t="s">
        <v>1241</v>
      </c>
      <c r="B1175" s="1" t="s">
        <v>1</v>
      </c>
      <c r="C1175" s="1" t="s">
        <v>361</v>
      </c>
      <c r="D1175" s="42" t="s">
        <v>3295</v>
      </c>
      <c r="E1175" s="8">
        <f>HEX2DEC(G1175)</f>
        <v>180</v>
      </c>
      <c r="F1175" s="10" t="str">
        <f>HEX2BIN(G1175)</f>
        <v>10110100</v>
      </c>
      <c r="G1175" s="8" t="str">
        <f>MID(C1175,7,FIND(":",C1175,1)-1)</f>
        <v>B4</v>
      </c>
      <c r="H1175" s="8" t="str">
        <f>MID(F1175,1,FIND("0",F1175,1)-1)</f>
        <v>1</v>
      </c>
      <c r="I1175" s="8" t="str">
        <f>MID(F1175,2,FIND("0",F1175,1)-1)</f>
        <v>0</v>
      </c>
      <c r="J1175" s="8" t="str">
        <f>MID(F1175,3,FIND("0",F1175,1)-1)</f>
        <v>1</v>
      </c>
      <c r="K1175" s="8" t="str">
        <f>MID(F1175,4,FIND("0",F1175,1)-1)</f>
        <v>1</v>
      </c>
      <c r="L1175" s="8" t="str">
        <f>MID(F1175,5,FIND("0",F1175,1)-1)</f>
        <v>0</v>
      </c>
      <c r="M1175" s="8" t="str">
        <f>MID(F1175,6,FIND("0",F1175,1)-1)</f>
        <v>1</v>
      </c>
      <c r="N1175" s="8" t="str">
        <f>MID(F1175,7,FIND("0",F1175,1)-1)</f>
        <v>0</v>
      </c>
      <c r="O1175" s="8" t="str">
        <f>MID(F1175,8,FIND("0",F1175,1)-1)</f>
        <v>0</v>
      </c>
      <c r="P1175" t="str">
        <f>IF(J1175="1",IF(O1175="0","Brenner AUS"),"Brenner EIN")</f>
        <v>Brenner AUS</v>
      </c>
      <c r="Q1175" t="str">
        <f>IF(L1175="1","Mischer AUF",IF(K1175="1","Mischer ZU","Mischer STOP"))</f>
        <v>Mischer ZU</v>
      </c>
    </row>
    <row r="1176" spans="1:17" hidden="1" x14ac:dyDescent="0.25">
      <c r="A1176" t="s">
        <v>1245</v>
      </c>
      <c r="B1176" t="s">
        <v>4</v>
      </c>
      <c r="C1176" t="s">
        <v>148</v>
      </c>
      <c r="D1176" t="s">
        <v>6</v>
      </c>
      <c r="E1176" s="8">
        <v>1</v>
      </c>
      <c r="F1176" s="10" t="s">
        <v>404</v>
      </c>
      <c r="G1176" s="8" t="s">
        <v>8</v>
      </c>
    </row>
    <row r="1177" spans="1:17" x14ac:dyDescent="0.25">
      <c r="A1177" t="s">
        <v>1244</v>
      </c>
      <c r="B1177" t="s">
        <v>1</v>
      </c>
      <c r="C1177" s="4" t="s">
        <v>402</v>
      </c>
      <c r="D1177" t="s">
        <v>1443</v>
      </c>
      <c r="E1177" s="8">
        <f>HEX2DEC(G1177)</f>
        <v>254</v>
      </c>
      <c r="F1177" s="10" t="str">
        <f>HEX2BIN(G1177)</f>
        <v>11111110</v>
      </c>
      <c r="G1177" s="8" t="str">
        <f>MID(C1177,7,FIND(":",C1177,1)-1)</f>
        <v>FE</v>
      </c>
    </row>
    <row r="1178" spans="1:17" hidden="1" x14ac:dyDescent="0.25">
      <c r="A1178" t="s">
        <v>1248</v>
      </c>
      <c r="B1178" t="s">
        <v>4</v>
      </c>
      <c r="C1178" t="s">
        <v>946</v>
      </c>
      <c r="D1178" t="s">
        <v>6</v>
      </c>
      <c r="E1178" s="8">
        <v>1</v>
      </c>
      <c r="F1178" s="10" t="s">
        <v>211</v>
      </c>
      <c r="G1178" s="8" t="s">
        <v>8</v>
      </c>
    </row>
    <row r="1179" spans="1:17" x14ac:dyDescent="0.25">
      <c r="A1179" t="s">
        <v>1246</v>
      </c>
      <c r="B1179" t="s">
        <v>1</v>
      </c>
      <c r="C1179" s="7" t="s">
        <v>1247</v>
      </c>
      <c r="D1179" t="s">
        <v>1321</v>
      </c>
      <c r="E1179" s="8">
        <f>HEX2DEC(G1179)</f>
        <v>45</v>
      </c>
      <c r="F1179" s="10" t="str">
        <f>HEX2BIN(G1179)</f>
        <v>101101</v>
      </c>
      <c r="G1179" s="8" t="str">
        <f>MID(C1179,7,FIND(":",C1179,1)-1)</f>
        <v>2D</v>
      </c>
    </row>
    <row r="1180" spans="1:17" hidden="1" x14ac:dyDescent="0.25">
      <c r="A1180" t="s">
        <v>1250</v>
      </c>
      <c r="B1180" t="s">
        <v>4</v>
      </c>
      <c r="C1180" t="s">
        <v>148</v>
      </c>
      <c r="D1180" t="s">
        <v>6</v>
      </c>
      <c r="E1180" s="8">
        <v>1</v>
      </c>
      <c r="F1180" s="10" t="s">
        <v>1236</v>
      </c>
      <c r="G1180" s="8" t="s">
        <v>8</v>
      </c>
    </row>
    <row r="1181" spans="1:17" x14ac:dyDescent="0.25">
      <c r="A1181" t="s">
        <v>1249</v>
      </c>
      <c r="B1181" t="s">
        <v>1</v>
      </c>
      <c r="C1181" s="4" t="s">
        <v>621</v>
      </c>
      <c r="D1181" t="s">
        <v>1443</v>
      </c>
      <c r="E1181" s="8">
        <f>HEX2DEC(G1181)</f>
        <v>253</v>
      </c>
      <c r="F1181" s="10" t="str">
        <f>HEX2BIN(G1181)</f>
        <v>11111101</v>
      </c>
      <c r="G1181" s="8" t="str">
        <f>MID(C1181,7,FIND(":",C1181,1)-1)</f>
        <v>FD</v>
      </c>
    </row>
    <row r="1182" spans="1:17" hidden="1" x14ac:dyDescent="0.25">
      <c r="A1182" t="s">
        <v>1252</v>
      </c>
      <c r="B1182" t="s">
        <v>4</v>
      </c>
      <c r="C1182" t="s">
        <v>148</v>
      </c>
      <c r="D1182" t="s">
        <v>6</v>
      </c>
      <c r="E1182" s="8">
        <v>1</v>
      </c>
      <c r="F1182" s="10" t="s">
        <v>404</v>
      </c>
      <c r="G1182" s="8" t="s">
        <v>8</v>
      </c>
    </row>
    <row r="1183" spans="1:17" x14ac:dyDescent="0.25">
      <c r="A1183" t="s">
        <v>1251</v>
      </c>
      <c r="B1183" t="s">
        <v>1</v>
      </c>
      <c r="C1183" s="4" t="s">
        <v>402</v>
      </c>
      <c r="D1183" t="s">
        <v>1443</v>
      </c>
      <c r="E1183" s="8">
        <f>HEX2DEC(G1183)</f>
        <v>254</v>
      </c>
      <c r="F1183" s="10" t="str">
        <f>HEX2BIN(G1183)</f>
        <v>11111110</v>
      </c>
      <c r="G1183" s="8" t="str">
        <f>MID(C1183,7,FIND(":",C1183,1)-1)</f>
        <v>FE</v>
      </c>
    </row>
    <row r="1184" spans="1:17" hidden="1" x14ac:dyDescent="0.25">
      <c r="A1184" t="s">
        <v>1255</v>
      </c>
      <c r="B1184" t="s">
        <v>4</v>
      </c>
      <c r="C1184" t="s">
        <v>946</v>
      </c>
      <c r="D1184" t="s">
        <v>6</v>
      </c>
      <c r="E1184" s="8">
        <v>1</v>
      </c>
      <c r="F1184" s="10" t="s">
        <v>7</v>
      </c>
      <c r="G1184" s="8" t="s">
        <v>8</v>
      </c>
    </row>
    <row r="1185" spans="1:11" x14ac:dyDescent="0.25">
      <c r="A1185" t="s">
        <v>1253</v>
      </c>
      <c r="B1185" t="s">
        <v>1</v>
      </c>
      <c r="C1185" s="7" t="s">
        <v>1254</v>
      </c>
      <c r="D1185" t="s">
        <v>1321</v>
      </c>
      <c r="E1185" s="8">
        <f>HEX2DEC(G1185)</f>
        <v>46</v>
      </c>
      <c r="F1185" s="10" t="str">
        <f>HEX2BIN(G1185)</f>
        <v>101110</v>
      </c>
      <c r="G1185" s="8" t="str">
        <f>MID(C1185,7,FIND(":",C1185,1)-1)</f>
        <v>2E</v>
      </c>
    </row>
    <row r="1186" spans="1:11" x14ac:dyDescent="0.25">
      <c r="A1186" t="s">
        <v>1256</v>
      </c>
      <c r="B1186" t="s">
        <v>1</v>
      </c>
      <c r="C1186" s="4" t="s">
        <v>699</v>
      </c>
      <c r="D1186" t="s">
        <v>1443</v>
      </c>
      <c r="E1186" s="8">
        <f>HEX2DEC(G1186)</f>
        <v>0</v>
      </c>
      <c r="F1186" s="10" t="str">
        <f>HEX2BIN(G1186)</f>
        <v>0</v>
      </c>
      <c r="G1186" s="8" t="str">
        <f>MID(C1186,7,FIND(":",C1186,1)-1)</f>
        <v>00</v>
      </c>
    </row>
    <row r="1187" spans="1:11" hidden="1" x14ac:dyDescent="0.25">
      <c r="A1187" t="s">
        <v>1258</v>
      </c>
      <c r="B1187" t="s">
        <v>4</v>
      </c>
      <c r="C1187" t="s">
        <v>148</v>
      </c>
      <c r="D1187" t="s">
        <v>6</v>
      </c>
      <c r="E1187" s="8">
        <v>1</v>
      </c>
      <c r="F1187" s="10" t="s">
        <v>227</v>
      </c>
      <c r="G1187" s="8" t="s">
        <v>8</v>
      </c>
    </row>
    <row r="1188" spans="1:11" x14ac:dyDescent="0.25">
      <c r="A1188" t="s">
        <v>1257</v>
      </c>
      <c r="B1188" t="s">
        <v>1</v>
      </c>
      <c r="C1188" s="4" t="s">
        <v>225</v>
      </c>
      <c r="D1188" t="s">
        <v>1443</v>
      </c>
      <c r="E1188" s="8">
        <f>HEX2DEC(G1188)</f>
        <v>1</v>
      </c>
      <c r="F1188" s="10" t="str">
        <f>HEX2BIN(G1188)</f>
        <v>1</v>
      </c>
      <c r="G1188" s="8" t="str">
        <f>MID(C1188,7,FIND(":",C1188,1)-1)</f>
        <v>01</v>
      </c>
    </row>
    <row r="1189" spans="1:11" hidden="1" x14ac:dyDescent="0.25">
      <c r="A1189" t="s">
        <v>1261</v>
      </c>
      <c r="B1189" t="s">
        <v>4</v>
      </c>
      <c r="C1189" t="s">
        <v>5</v>
      </c>
      <c r="D1189" t="s">
        <v>6</v>
      </c>
      <c r="E1189" s="8">
        <v>1</v>
      </c>
      <c r="F1189" s="10" t="s">
        <v>1262</v>
      </c>
      <c r="G1189" s="8" t="s">
        <v>8</v>
      </c>
    </row>
    <row r="1190" spans="1:11" hidden="1" x14ac:dyDescent="0.25">
      <c r="A1190" t="s">
        <v>1263</v>
      </c>
      <c r="B1190" t="s">
        <v>862</v>
      </c>
      <c r="C1190" t="s">
        <v>176</v>
      </c>
      <c r="D1190" t="s">
        <v>177</v>
      </c>
      <c r="E1190" s="9">
        <v>7000000</v>
      </c>
      <c r="F1190" s="10" t="s">
        <v>863</v>
      </c>
      <c r="G1190" s="8" t="s">
        <v>178</v>
      </c>
      <c r="H1190">
        <v>0</v>
      </c>
      <c r="I1190" t="s">
        <v>179</v>
      </c>
      <c r="J1190" t="s">
        <v>163</v>
      </c>
      <c r="K1190" t="s">
        <v>180</v>
      </c>
    </row>
    <row r="1191" spans="1:11" x14ac:dyDescent="0.25">
      <c r="A1191" t="s">
        <v>1259</v>
      </c>
      <c r="B1191" t="s">
        <v>1</v>
      </c>
      <c r="C1191" s="3" t="s">
        <v>1260</v>
      </c>
      <c r="D1191" t="s">
        <v>390</v>
      </c>
      <c r="E1191" s="8">
        <f>HEX2DEC(G1191)</f>
        <v>70</v>
      </c>
      <c r="F1191" s="10" t="str">
        <f>HEX2BIN(G1191)</f>
        <v>1000110</v>
      </c>
      <c r="G1191" s="8" t="str">
        <f>MID(C1191,7,FIND(":",C1191,1)-1)</f>
        <v>46</v>
      </c>
    </row>
    <row r="1192" spans="1:11" hidden="1" x14ac:dyDescent="0.25">
      <c r="A1192" t="s">
        <v>1265</v>
      </c>
      <c r="B1192" t="s">
        <v>4</v>
      </c>
      <c r="C1192" t="s">
        <v>233</v>
      </c>
      <c r="D1192" t="s">
        <v>6</v>
      </c>
      <c r="E1192" s="8">
        <v>1</v>
      </c>
      <c r="F1192" s="10" t="s">
        <v>234</v>
      </c>
      <c r="G1192" s="8" t="s">
        <v>8</v>
      </c>
    </row>
    <row r="1193" spans="1:11" x14ac:dyDescent="0.25">
      <c r="A1193" t="s">
        <v>1264</v>
      </c>
      <c r="B1193" t="s">
        <v>1</v>
      </c>
      <c r="C1193" s="6" t="s">
        <v>232</v>
      </c>
      <c r="D1193" t="s">
        <v>1442</v>
      </c>
      <c r="E1193" s="8">
        <f>HEX2DEC(G1193)</f>
        <v>34</v>
      </c>
      <c r="F1193" s="10" t="str">
        <f>HEX2BIN(G1193)</f>
        <v>100010</v>
      </c>
      <c r="G1193" s="8" t="str">
        <f>MID(C1193,7,FIND(":",C1193,1)-1)</f>
        <v>22</v>
      </c>
    </row>
    <row r="1194" spans="1:11" hidden="1" x14ac:dyDescent="0.25">
      <c r="A1194" t="s">
        <v>1267</v>
      </c>
      <c r="B1194" t="s">
        <v>4</v>
      </c>
      <c r="C1194" t="s">
        <v>148</v>
      </c>
      <c r="D1194" t="s">
        <v>6</v>
      </c>
      <c r="E1194" s="8">
        <v>1</v>
      </c>
      <c r="F1194" s="10" t="s">
        <v>72</v>
      </c>
      <c r="G1194" s="8" t="s">
        <v>8</v>
      </c>
    </row>
    <row r="1195" spans="1:11" hidden="1" x14ac:dyDescent="0.25">
      <c r="A1195" t="s">
        <v>1267</v>
      </c>
      <c r="B1195" t="s">
        <v>4</v>
      </c>
      <c r="C1195" t="s">
        <v>148</v>
      </c>
      <c r="D1195" t="s">
        <v>6</v>
      </c>
      <c r="E1195" s="8">
        <v>1</v>
      </c>
      <c r="F1195" s="10" t="s">
        <v>72</v>
      </c>
      <c r="G1195" s="8" t="s">
        <v>8</v>
      </c>
    </row>
    <row r="1196" spans="1:11" x14ac:dyDescent="0.25">
      <c r="A1196" t="s">
        <v>1266</v>
      </c>
      <c r="B1196" t="s">
        <v>1</v>
      </c>
      <c r="C1196" s="4" t="s">
        <v>157</v>
      </c>
      <c r="D1196" t="s">
        <v>1443</v>
      </c>
      <c r="E1196" s="8">
        <f>HEX2DEC(G1196)</f>
        <v>2</v>
      </c>
      <c r="F1196" s="10" t="str">
        <f>HEX2BIN(G1196)</f>
        <v>10</v>
      </c>
      <c r="G1196" s="8" t="str">
        <f>MID(C1196,7,FIND(":",C1196,1)-1)</f>
        <v>02</v>
      </c>
    </row>
    <row r="1197" spans="1:11" hidden="1" x14ac:dyDescent="0.25">
      <c r="A1197" t="s">
        <v>1269</v>
      </c>
      <c r="B1197" t="s">
        <v>4</v>
      </c>
      <c r="C1197" t="s">
        <v>148</v>
      </c>
      <c r="D1197" t="s">
        <v>6</v>
      </c>
      <c r="E1197" s="8">
        <v>1</v>
      </c>
      <c r="F1197" s="10" t="s">
        <v>106</v>
      </c>
      <c r="G1197" s="8" t="s">
        <v>8</v>
      </c>
    </row>
    <row r="1198" spans="1:11" x14ac:dyDescent="0.25">
      <c r="A1198" t="s">
        <v>1268</v>
      </c>
      <c r="B1198" t="s">
        <v>1</v>
      </c>
      <c r="C1198" s="4" t="s">
        <v>222</v>
      </c>
      <c r="D1198" t="s">
        <v>1443</v>
      </c>
      <c r="E1198" s="8">
        <f>HEX2DEC(G1198)</f>
        <v>3</v>
      </c>
      <c r="F1198" s="10" t="str">
        <f>HEX2BIN(G1198)</f>
        <v>11</v>
      </c>
      <c r="G1198" s="8" t="str">
        <f>MID(C1198,7,FIND(":",C1198,1)-1)</f>
        <v>03</v>
      </c>
    </row>
    <row r="1199" spans="1:11" hidden="1" x14ac:dyDescent="0.25">
      <c r="A1199" t="s">
        <v>1272</v>
      </c>
      <c r="B1199" t="s">
        <v>4</v>
      </c>
      <c r="C1199" t="s">
        <v>946</v>
      </c>
      <c r="D1199" t="s">
        <v>6</v>
      </c>
      <c r="E1199" s="8">
        <v>1</v>
      </c>
      <c r="F1199" s="10" t="s">
        <v>162</v>
      </c>
      <c r="G1199" s="8" t="s">
        <v>8</v>
      </c>
    </row>
    <row r="1200" spans="1:11" x14ac:dyDescent="0.25">
      <c r="A1200" t="s">
        <v>1270</v>
      </c>
      <c r="B1200" t="s">
        <v>1</v>
      </c>
      <c r="C1200" s="7" t="s">
        <v>1271</v>
      </c>
      <c r="D1200" t="s">
        <v>1321</v>
      </c>
      <c r="E1200" s="8">
        <f>HEX2DEC(G1200)</f>
        <v>47</v>
      </c>
      <c r="F1200" s="10" t="str">
        <f>HEX2BIN(G1200)</f>
        <v>101111</v>
      </c>
      <c r="G1200" s="8" t="str">
        <f>MID(C1200,7,FIND(":",C1200,1)-1)</f>
        <v>2F</v>
      </c>
    </row>
    <row r="1201" spans="1:17" hidden="1" x14ac:dyDescent="0.25">
      <c r="A1201" t="s">
        <v>1274</v>
      </c>
      <c r="B1201" t="s">
        <v>4</v>
      </c>
      <c r="C1201" t="s">
        <v>12</v>
      </c>
      <c r="D1201" t="s">
        <v>6</v>
      </c>
      <c r="E1201" s="8">
        <v>1</v>
      </c>
      <c r="F1201" s="10" t="s">
        <v>17</v>
      </c>
      <c r="G1201" s="8" t="s">
        <v>8</v>
      </c>
    </row>
    <row r="1202" spans="1:17" x14ac:dyDescent="0.25">
      <c r="A1202" s="1" t="s">
        <v>1273</v>
      </c>
      <c r="B1202" s="1" t="s">
        <v>1</v>
      </c>
      <c r="C1202" s="1" t="s">
        <v>15</v>
      </c>
      <c r="D1202" s="42" t="s">
        <v>3295</v>
      </c>
      <c r="E1202" s="8">
        <f>HEX2DEC(G1202)</f>
        <v>164</v>
      </c>
      <c r="F1202" s="10" t="str">
        <f>HEX2BIN(G1202)</f>
        <v>10100100</v>
      </c>
      <c r="G1202" s="8" t="str">
        <f>MID(C1202,7,FIND(":",C1202,1)-1)</f>
        <v>A4</v>
      </c>
      <c r="H1202" s="8" t="str">
        <f>MID(F1202,1,FIND("0",F1202,1)-1)</f>
        <v>1</v>
      </c>
      <c r="I1202" s="8" t="str">
        <f>MID(F1202,2,FIND("0",F1202,1)-1)</f>
        <v>0</v>
      </c>
      <c r="J1202" s="8" t="str">
        <f>MID(F1202,3,FIND("0",F1202,1)-1)</f>
        <v>1</v>
      </c>
      <c r="K1202" s="8" t="str">
        <f>MID(F1202,4,FIND("0",F1202,1)-1)</f>
        <v>0</v>
      </c>
      <c r="L1202" s="8" t="str">
        <f>MID(F1202,5,FIND("0",F1202,1)-1)</f>
        <v>0</v>
      </c>
      <c r="M1202" s="8" t="str">
        <f>MID(F1202,6,FIND("0",F1202,1)-1)</f>
        <v>1</v>
      </c>
      <c r="N1202" s="8" t="str">
        <f>MID(F1202,7,FIND("0",F1202,1)-1)</f>
        <v>0</v>
      </c>
      <c r="O1202" s="8" t="str">
        <f>MID(F1202,8,FIND("0",F1202,1)-1)</f>
        <v>0</v>
      </c>
      <c r="P1202" t="str">
        <f>IF(J1202="1",IF(O1202="0","Brenner AUS"),"Brenner EIN")</f>
        <v>Brenner AUS</v>
      </c>
      <c r="Q1202" t="str">
        <f>IF(L1202="1","Mischer AUF",IF(K1202="1","Mischer ZU","Mischer STOP"))</f>
        <v>Mischer STOP</v>
      </c>
    </row>
    <row r="1203" spans="1:17" hidden="1" x14ac:dyDescent="0.25">
      <c r="A1203" t="s">
        <v>1276</v>
      </c>
      <c r="B1203" t="s">
        <v>4</v>
      </c>
      <c r="C1203" t="s">
        <v>148</v>
      </c>
      <c r="D1203" t="s">
        <v>6</v>
      </c>
      <c r="E1203" s="8">
        <v>1</v>
      </c>
      <c r="F1203" s="10" t="s">
        <v>72</v>
      </c>
      <c r="G1203" s="8" t="s">
        <v>8</v>
      </c>
    </row>
    <row r="1204" spans="1:17" x14ac:dyDescent="0.25">
      <c r="A1204" t="s">
        <v>1275</v>
      </c>
      <c r="B1204" t="s">
        <v>1</v>
      </c>
      <c r="C1204" s="4" t="s">
        <v>157</v>
      </c>
      <c r="D1204" t="s">
        <v>1443</v>
      </c>
      <c r="E1204" s="8">
        <f>HEX2DEC(G1204)</f>
        <v>2</v>
      </c>
      <c r="F1204" s="10" t="str">
        <f>HEX2BIN(G1204)</f>
        <v>10</v>
      </c>
      <c r="G1204" s="8" t="str">
        <f>MID(C1204,7,FIND(":",C1204,1)-1)</f>
        <v>02</v>
      </c>
    </row>
    <row r="1205" spans="1:17" hidden="1" x14ac:dyDescent="0.25">
      <c r="A1205" t="s">
        <v>1278</v>
      </c>
      <c r="B1205" t="s">
        <v>4</v>
      </c>
      <c r="C1205" t="s">
        <v>148</v>
      </c>
      <c r="D1205" t="s">
        <v>6</v>
      </c>
      <c r="E1205" s="8">
        <v>1</v>
      </c>
      <c r="F1205" s="10" t="s">
        <v>136</v>
      </c>
      <c r="G1205" s="8" t="s">
        <v>8</v>
      </c>
    </row>
    <row r="1206" spans="1:17" x14ac:dyDescent="0.25">
      <c r="A1206" t="s">
        <v>1277</v>
      </c>
      <c r="B1206" t="s">
        <v>1</v>
      </c>
      <c r="C1206" s="4" t="s">
        <v>418</v>
      </c>
      <c r="D1206" t="s">
        <v>1443</v>
      </c>
      <c r="E1206" s="8">
        <f>HEX2DEC(G1206)</f>
        <v>4</v>
      </c>
      <c r="F1206" s="10" t="str">
        <f>HEX2BIN(G1206)</f>
        <v>100</v>
      </c>
      <c r="G1206" s="8" t="str">
        <f>MID(C1206,7,FIND(":",C1206,1)-1)</f>
        <v>04</v>
      </c>
    </row>
    <row r="1207" spans="1:17" hidden="1" x14ac:dyDescent="0.25">
      <c r="A1207" t="s">
        <v>1280</v>
      </c>
      <c r="B1207" t="s">
        <v>4</v>
      </c>
      <c r="C1207" t="s">
        <v>12</v>
      </c>
      <c r="D1207" t="s">
        <v>6</v>
      </c>
      <c r="E1207" s="8">
        <v>1</v>
      </c>
      <c r="F1207" s="10" t="s">
        <v>17</v>
      </c>
      <c r="G1207" s="8" t="s">
        <v>8</v>
      </c>
    </row>
    <row r="1208" spans="1:17" x14ac:dyDescent="0.25">
      <c r="A1208" s="1" t="s">
        <v>1279</v>
      </c>
      <c r="B1208" s="1" t="s">
        <v>1</v>
      </c>
      <c r="C1208" s="1" t="s">
        <v>15</v>
      </c>
      <c r="D1208" s="42" t="s">
        <v>3295</v>
      </c>
      <c r="E1208" s="8">
        <f>HEX2DEC(G1208)</f>
        <v>164</v>
      </c>
      <c r="F1208" s="10" t="str">
        <f>HEX2BIN(G1208)</f>
        <v>10100100</v>
      </c>
      <c r="G1208" s="8" t="str">
        <f>MID(C1208,7,FIND(":",C1208,1)-1)</f>
        <v>A4</v>
      </c>
      <c r="H1208" s="8" t="str">
        <f>MID(F1208,1,FIND("0",F1208,1)-1)</f>
        <v>1</v>
      </c>
      <c r="I1208" s="8" t="str">
        <f>MID(F1208,2,FIND("0",F1208,1)-1)</f>
        <v>0</v>
      </c>
      <c r="J1208" s="8" t="str">
        <f>MID(F1208,3,FIND("0",F1208,1)-1)</f>
        <v>1</v>
      </c>
      <c r="K1208" s="8" t="str">
        <f>MID(F1208,4,FIND("0",F1208,1)-1)</f>
        <v>0</v>
      </c>
      <c r="L1208" s="8" t="str">
        <f>MID(F1208,5,FIND("0",F1208,1)-1)</f>
        <v>0</v>
      </c>
      <c r="M1208" s="8" t="str">
        <f>MID(F1208,6,FIND("0",F1208,1)-1)</f>
        <v>1</v>
      </c>
      <c r="N1208" s="8" t="str">
        <f>MID(F1208,7,FIND("0",F1208,1)-1)</f>
        <v>0</v>
      </c>
      <c r="O1208" s="8" t="str">
        <f>MID(F1208,8,FIND("0",F1208,1)-1)</f>
        <v>0</v>
      </c>
      <c r="P1208" t="str">
        <f>IF(J1208="1",IF(O1208="0","Brenner AUS"),"Brenner EIN")</f>
        <v>Brenner AUS</v>
      </c>
      <c r="Q1208" t="str">
        <f>IF(L1208="1","Mischer AUF",IF(K1208="1","Mischer ZU","Mischer STOP"))</f>
        <v>Mischer STOP</v>
      </c>
    </row>
    <row r="1209" spans="1:17" hidden="1" x14ac:dyDescent="0.25">
      <c r="A1209" t="s">
        <v>1283</v>
      </c>
      <c r="B1209" t="s">
        <v>4</v>
      </c>
      <c r="C1209" t="s">
        <v>946</v>
      </c>
      <c r="D1209" t="s">
        <v>6</v>
      </c>
      <c r="E1209" s="8">
        <v>1</v>
      </c>
      <c r="F1209" s="10" t="s">
        <v>231</v>
      </c>
      <c r="G1209" s="8" t="s">
        <v>8</v>
      </c>
    </row>
    <row r="1210" spans="1:17" x14ac:dyDescent="0.25">
      <c r="A1210" t="s">
        <v>1281</v>
      </c>
      <c r="B1210" t="s">
        <v>1</v>
      </c>
      <c r="C1210" s="7" t="s">
        <v>1282</v>
      </c>
      <c r="D1210" t="s">
        <v>1321</v>
      </c>
      <c r="E1210" s="8">
        <f>HEX2DEC(G1210)</f>
        <v>48</v>
      </c>
      <c r="F1210" s="10" t="str">
        <f>HEX2BIN(G1210)</f>
        <v>110000</v>
      </c>
      <c r="G1210" s="8" t="str">
        <f>MID(C1210,7,FIND(":",C1210,1)-1)</f>
        <v>30</v>
      </c>
    </row>
    <row r="1211" spans="1:17" hidden="1" x14ac:dyDescent="0.25">
      <c r="A1211" t="s">
        <v>1285</v>
      </c>
      <c r="B1211" t="s">
        <v>4</v>
      </c>
      <c r="C1211" t="s">
        <v>148</v>
      </c>
      <c r="D1211" t="s">
        <v>6</v>
      </c>
      <c r="E1211" s="8">
        <v>1</v>
      </c>
      <c r="F1211" s="10" t="s">
        <v>72</v>
      </c>
      <c r="G1211" s="8" t="s">
        <v>8</v>
      </c>
    </row>
    <row r="1212" spans="1:17" x14ac:dyDescent="0.25">
      <c r="A1212" t="s">
        <v>1284</v>
      </c>
      <c r="B1212" t="s">
        <v>1</v>
      </c>
      <c r="C1212" s="4" t="s">
        <v>157</v>
      </c>
      <c r="D1212" t="s">
        <v>1443</v>
      </c>
      <c r="E1212" s="8">
        <f>HEX2DEC(G1212)</f>
        <v>2</v>
      </c>
      <c r="F1212" s="10" t="str">
        <f>HEX2BIN(G1212)</f>
        <v>10</v>
      </c>
      <c r="G1212" s="8" t="str">
        <f>MID(C1212,7,FIND(":",C1212,1)-1)</f>
        <v>02</v>
      </c>
    </row>
    <row r="1213" spans="1:17" hidden="1" x14ac:dyDescent="0.25">
      <c r="A1213" t="s">
        <v>1287</v>
      </c>
      <c r="B1213" t="s">
        <v>4</v>
      </c>
      <c r="C1213" t="s">
        <v>148</v>
      </c>
      <c r="D1213" t="s">
        <v>6</v>
      </c>
      <c r="E1213" s="8">
        <v>1</v>
      </c>
      <c r="F1213" s="10" t="s">
        <v>136</v>
      </c>
      <c r="G1213" s="8" t="s">
        <v>8</v>
      </c>
    </row>
    <row r="1214" spans="1:17" x14ac:dyDescent="0.25">
      <c r="A1214" t="s">
        <v>1286</v>
      </c>
      <c r="B1214" t="s">
        <v>1</v>
      </c>
      <c r="C1214" s="4" t="s">
        <v>418</v>
      </c>
      <c r="D1214" t="s">
        <v>1443</v>
      </c>
      <c r="E1214" s="8">
        <f>HEX2DEC(G1214)</f>
        <v>4</v>
      </c>
      <c r="F1214" s="10" t="str">
        <f>HEX2BIN(G1214)</f>
        <v>100</v>
      </c>
      <c r="G1214" s="8" t="str">
        <f>MID(C1214,7,FIND(":",C1214,1)-1)</f>
        <v>04</v>
      </c>
    </row>
    <row r="1215" spans="1:17" hidden="1" x14ac:dyDescent="0.25">
      <c r="A1215" t="s">
        <v>1289</v>
      </c>
      <c r="B1215" t="s">
        <v>4</v>
      </c>
      <c r="C1215" t="s">
        <v>12</v>
      </c>
      <c r="D1215" t="s">
        <v>6</v>
      </c>
      <c r="E1215" s="8">
        <v>1</v>
      </c>
      <c r="F1215" s="10" t="s">
        <v>17</v>
      </c>
      <c r="G1215" s="8" t="s">
        <v>8</v>
      </c>
    </row>
    <row r="1216" spans="1:17" x14ac:dyDescent="0.25">
      <c r="A1216" s="1" t="s">
        <v>1288</v>
      </c>
      <c r="B1216" s="1" t="s">
        <v>1</v>
      </c>
      <c r="C1216" s="1" t="s">
        <v>15</v>
      </c>
      <c r="D1216" s="42" t="s">
        <v>3295</v>
      </c>
      <c r="E1216" s="8">
        <f>HEX2DEC(G1216)</f>
        <v>164</v>
      </c>
      <c r="F1216" s="10" t="str">
        <f>HEX2BIN(G1216)</f>
        <v>10100100</v>
      </c>
      <c r="G1216" s="8" t="str">
        <f>MID(C1216,7,FIND(":",C1216,1)-1)</f>
        <v>A4</v>
      </c>
      <c r="H1216" s="8" t="str">
        <f>MID(F1216,1,FIND("0",F1216,1)-1)</f>
        <v>1</v>
      </c>
      <c r="I1216" s="8" t="str">
        <f>MID(F1216,2,FIND("0",F1216,1)-1)</f>
        <v>0</v>
      </c>
      <c r="J1216" s="8" t="str">
        <f>MID(F1216,3,FIND("0",F1216,1)-1)</f>
        <v>1</v>
      </c>
      <c r="K1216" s="8" t="str">
        <f>MID(F1216,4,FIND("0",F1216,1)-1)</f>
        <v>0</v>
      </c>
      <c r="L1216" s="8" t="str">
        <f>MID(F1216,5,FIND("0",F1216,1)-1)</f>
        <v>0</v>
      </c>
      <c r="M1216" s="8" t="str">
        <f>MID(F1216,6,FIND("0",F1216,1)-1)</f>
        <v>1</v>
      </c>
      <c r="N1216" s="8" t="str">
        <f>MID(F1216,7,FIND("0",F1216,1)-1)</f>
        <v>0</v>
      </c>
      <c r="O1216" s="8" t="str">
        <f>MID(F1216,8,FIND("0",F1216,1)-1)</f>
        <v>0</v>
      </c>
      <c r="P1216" t="str">
        <f>IF(J1216="1",IF(O1216="0","Brenner AUS"),"Brenner EIN")</f>
        <v>Brenner AUS</v>
      </c>
      <c r="Q1216" t="str">
        <f>IF(L1216="1","Mischer AUF",IF(K1216="1","Mischer ZU","Mischer STOP"))</f>
        <v>Mischer STOP</v>
      </c>
    </row>
    <row r="1217" spans="1:17" hidden="1" x14ac:dyDescent="0.25">
      <c r="A1217" t="s">
        <v>1291</v>
      </c>
      <c r="B1217" t="s">
        <v>4</v>
      </c>
      <c r="C1217" t="s">
        <v>148</v>
      </c>
      <c r="D1217" t="s">
        <v>6</v>
      </c>
      <c r="E1217" s="8">
        <v>1</v>
      </c>
      <c r="F1217" s="10" t="s">
        <v>72</v>
      </c>
      <c r="G1217" s="8" t="s">
        <v>8</v>
      </c>
    </row>
    <row r="1218" spans="1:17" x14ac:dyDescent="0.25">
      <c r="A1218" t="s">
        <v>1290</v>
      </c>
      <c r="B1218" t="s">
        <v>1</v>
      </c>
      <c r="C1218" s="4" t="s">
        <v>157</v>
      </c>
      <c r="D1218" t="s">
        <v>1443</v>
      </c>
      <c r="E1218" s="8">
        <f>HEX2DEC(G1218)</f>
        <v>2</v>
      </c>
      <c r="F1218" s="10" t="str">
        <f>HEX2BIN(G1218)</f>
        <v>10</v>
      </c>
      <c r="G1218" s="8" t="str">
        <f>MID(C1218,7,FIND(":",C1218,1)-1)</f>
        <v>02</v>
      </c>
    </row>
    <row r="1219" spans="1:17" hidden="1" x14ac:dyDescent="0.25">
      <c r="A1219" t="s">
        <v>1293</v>
      </c>
      <c r="B1219" t="s">
        <v>4</v>
      </c>
      <c r="C1219" t="s">
        <v>148</v>
      </c>
      <c r="D1219" t="s">
        <v>6</v>
      </c>
      <c r="E1219" s="8">
        <v>1</v>
      </c>
      <c r="F1219" s="10" t="s">
        <v>136</v>
      </c>
      <c r="G1219" s="8" t="s">
        <v>8</v>
      </c>
    </row>
    <row r="1220" spans="1:17" x14ac:dyDescent="0.25">
      <c r="A1220" t="s">
        <v>1292</v>
      </c>
      <c r="B1220" t="s">
        <v>1</v>
      </c>
      <c r="C1220" s="4" t="s">
        <v>418</v>
      </c>
      <c r="D1220" t="s">
        <v>1443</v>
      </c>
      <c r="E1220" s="8">
        <f>HEX2DEC(G1220)</f>
        <v>4</v>
      </c>
      <c r="F1220" s="10" t="str">
        <f>HEX2BIN(G1220)</f>
        <v>100</v>
      </c>
      <c r="G1220" s="8" t="str">
        <f>MID(C1220,7,FIND(":",C1220,1)-1)</f>
        <v>04</v>
      </c>
    </row>
    <row r="1221" spans="1:17" hidden="1" x14ac:dyDescent="0.25">
      <c r="A1221" t="s">
        <v>1295</v>
      </c>
      <c r="B1221" t="s">
        <v>4</v>
      </c>
      <c r="C1221" t="s">
        <v>12</v>
      </c>
      <c r="D1221" t="s">
        <v>6</v>
      </c>
      <c r="E1221" s="8">
        <v>1</v>
      </c>
      <c r="F1221" s="10" t="s">
        <v>17</v>
      </c>
      <c r="G1221" s="8" t="s">
        <v>8</v>
      </c>
    </row>
    <row r="1222" spans="1:17" x14ac:dyDescent="0.25">
      <c r="A1222" s="1" t="s">
        <v>1294</v>
      </c>
      <c r="B1222" s="1" t="s">
        <v>1</v>
      </c>
      <c r="C1222" s="1" t="s">
        <v>10</v>
      </c>
      <c r="D1222" s="42" t="s">
        <v>3295</v>
      </c>
      <c r="E1222" s="8">
        <f>HEX2DEC(G1222)</f>
        <v>172</v>
      </c>
      <c r="F1222" s="10" t="str">
        <f>HEX2BIN(G1222)</f>
        <v>10101100</v>
      </c>
      <c r="G1222" s="8" t="str">
        <f>MID(C1222,7,FIND(":",C1222,1)-1)</f>
        <v>AC</v>
      </c>
      <c r="H1222" s="8" t="str">
        <f>MID(F1222,1,FIND("0",F1222,1)-1)</f>
        <v>1</v>
      </c>
      <c r="I1222" s="8" t="str">
        <f>MID(F1222,2,FIND("0",F1222,1)-1)</f>
        <v>0</v>
      </c>
      <c r="J1222" s="8" t="str">
        <f>MID(F1222,3,FIND("0",F1222,1)-1)</f>
        <v>1</v>
      </c>
      <c r="K1222" s="8" t="str">
        <f>MID(F1222,4,FIND("0",F1222,1)-1)</f>
        <v>0</v>
      </c>
      <c r="L1222" s="8" t="str">
        <f>MID(F1222,5,FIND("0",F1222,1)-1)</f>
        <v>1</v>
      </c>
      <c r="M1222" s="8" t="str">
        <f>MID(F1222,6,FIND("0",F1222,1)-1)</f>
        <v>1</v>
      </c>
      <c r="N1222" s="8" t="str">
        <f>MID(F1222,7,FIND("0",F1222,1)-1)</f>
        <v>0</v>
      </c>
      <c r="O1222" s="8" t="str">
        <f>MID(F1222,8,FIND("0",F1222,1)-1)</f>
        <v>0</v>
      </c>
      <c r="P1222" t="str">
        <f>IF(J1222="1",IF(O1222="0","Brenner AUS"),"Brenner EIN")</f>
        <v>Brenner AUS</v>
      </c>
      <c r="Q1222" t="str">
        <f>IF(L1222="1","Mischer AUF",IF(K1222="1","Mischer ZU","Mischer STOP"))</f>
        <v>Mischer AUF</v>
      </c>
    </row>
    <row r="1223" spans="1:17" hidden="1" x14ac:dyDescent="0.25">
      <c r="A1223" t="s">
        <v>1297</v>
      </c>
      <c r="B1223" t="s">
        <v>4</v>
      </c>
      <c r="C1223" t="s">
        <v>148</v>
      </c>
      <c r="D1223" t="s">
        <v>6</v>
      </c>
      <c r="E1223" s="8">
        <v>1</v>
      </c>
      <c r="F1223" s="10" t="s">
        <v>72</v>
      </c>
      <c r="G1223" s="8" t="s">
        <v>8</v>
      </c>
    </row>
    <row r="1224" spans="1:17" x14ac:dyDescent="0.25">
      <c r="A1224" t="s">
        <v>1296</v>
      </c>
      <c r="B1224" t="s">
        <v>1</v>
      </c>
      <c r="C1224" s="4" t="s">
        <v>157</v>
      </c>
      <c r="D1224" t="s">
        <v>1443</v>
      </c>
      <c r="E1224" s="8">
        <f>HEX2DEC(G1224)</f>
        <v>2</v>
      </c>
      <c r="F1224" s="10" t="str">
        <f>HEX2BIN(G1224)</f>
        <v>10</v>
      </c>
      <c r="G1224" s="8" t="str">
        <f>MID(C1224,7,FIND(":",C1224,1)-1)</f>
        <v>02</v>
      </c>
    </row>
    <row r="1225" spans="1:17" hidden="1" x14ac:dyDescent="0.25">
      <c r="A1225" t="s">
        <v>1299</v>
      </c>
      <c r="B1225" t="s">
        <v>4</v>
      </c>
      <c r="C1225" t="s">
        <v>148</v>
      </c>
      <c r="D1225" t="s">
        <v>6</v>
      </c>
      <c r="E1225" s="8">
        <v>1</v>
      </c>
      <c r="F1225" s="10" t="s">
        <v>136</v>
      </c>
      <c r="G1225" s="8" t="s">
        <v>8</v>
      </c>
    </row>
    <row r="1226" spans="1:17" x14ac:dyDescent="0.25">
      <c r="A1226" t="s">
        <v>1298</v>
      </c>
      <c r="B1226" t="s">
        <v>1</v>
      </c>
      <c r="C1226" s="4" t="s">
        <v>418</v>
      </c>
      <c r="D1226" t="s">
        <v>1443</v>
      </c>
      <c r="E1226" s="8">
        <f>HEX2DEC(G1226)</f>
        <v>4</v>
      </c>
      <c r="F1226" s="10" t="str">
        <f>HEX2BIN(G1226)</f>
        <v>100</v>
      </c>
      <c r="G1226" s="8" t="str">
        <f>MID(C1226,7,FIND(":",C1226,1)-1)</f>
        <v>04</v>
      </c>
    </row>
    <row r="1227" spans="1:17" hidden="1" x14ac:dyDescent="0.25">
      <c r="A1227" t="s">
        <v>1301</v>
      </c>
      <c r="B1227" t="s">
        <v>4</v>
      </c>
      <c r="C1227" t="s">
        <v>946</v>
      </c>
      <c r="D1227" t="s">
        <v>6</v>
      </c>
      <c r="E1227" s="8">
        <v>1</v>
      </c>
      <c r="F1227" s="10" t="s">
        <v>242</v>
      </c>
      <c r="G1227" s="8" t="s">
        <v>8</v>
      </c>
    </row>
    <row r="1228" spans="1:17" x14ac:dyDescent="0.25">
      <c r="A1228" t="s">
        <v>1300</v>
      </c>
      <c r="B1228" t="s">
        <v>1</v>
      </c>
      <c r="C1228" s="7" t="s">
        <v>944</v>
      </c>
      <c r="D1228" t="s">
        <v>1321</v>
      </c>
      <c r="E1228" s="8">
        <f>HEX2DEC(G1228)</f>
        <v>49</v>
      </c>
      <c r="F1228" s="10" t="str">
        <f>HEX2BIN(G1228)</f>
        <v>110001</v>
      </c>
      <c r="G1228" s="8" t="str">
        <f>MID(C1228,7,FIND(":",C1228,1)-1)</f>
        <v>31</v>
      </c>
    </row>
    <row r="1229" spans="1:17" hidden="1" x14ac:dyDescent="0.25">
      <c r="A1229" t="s">
        <v>1303</v>
      </c>
      <c r="B1229" t="s">
        <v>4</v>
      </c>
      <c r="C1229" t="s">
        <v>12</v>
      </c>
      <c r="D1229" t="s">
        <v>6</v>
      </c>
      <c r="E1229" s="8">
        <v>1</v>
      </c>
      <c r="F1229" s="10" t="s">
        <v>13</v>
      </c>
      <c r="G1229" s="8" t="s">
        <v>8</v>
      </c>
    </row>
    <row r="1230" spans="1:17" x14ac:dyDescent="0.25">
      <c r="A1230" s="1" t="s">
        <v>1302</v>
      </c>
      <c r="B1230" s="1" t="s">
        <v>1</v>
      </c>
      <c r="C1230" s="1" t="s">
        <v>10</v>
      </c>
      <c r="D1230" s="42" t="s">
        <v>3295</v>
      </c>
      <c r="E1230" s="8">
        <f>HEX2DEC(G1230)</f>
        <v>172</v>
      </c>
      <c r="F1230" s="10" t="str">
        <f>HEX2BIN(G1230)</f>
        <v>10101100</v>
      </c>
      <c r="G1230" s="8" t="str">
        <f>MID(C1230,7,FIND(":",C1230,1)-1)</f>
        <v>AC</v>
      </c>
      <c r="H1230" s="8" t="str">
        <f>MID(F1230,1,FIND("0",F1230,1)-1)</f>
        <v>1</v>
      </c>
      <c r="I1230" s="8" t="str">
        <f>MID(F1230,2,FIND("0",F1230,1)-1)</f>
        <v>0</v>
      </c>
      <c r="J1230" s="8" t="str">
        <f>MID(F1230,3,FIND("0",F1230,1)-1)</f>
        <v>1</v>
      </c>
      <c r="K1230" s="8" t="str">
        <f>MID(F1230,4,FIND("0",F1230,1)-1)</f>
        <v>0</v>
      </c>
      <c r="L1230" s="8" t="str">
        <f>MID(F1230,5,FIND("0",F1230,1)-1)</f>
        <v>1</v>
      </c>
      <c r="M1230" s="8" t="str">
        <f>MID(F1230,6,FIND("0",F1230,1)-1)</f>
        <v>1</v>
      </c>
      <c r="N1230" s="8" t="str">
        <f>MID(F1230,7,FIND("0",F1230,1)-1)</f>
        <v>0</v>
      </c>
      <c r="O1230" s="8" t="str">
        <f>MID(F1230,8,FIND("0",F1230,1)-1)</f>
        <v>0</v>
      </c>
      <c r="P1230" t="str">
        <f>IF(J1230="1",IF(O1230="0","Brenner AUS"),"Brenner EIN")</f>
        <v>Brenner AUS</v>
      </c>
      <c r="Q1230" t="str">
        <f>IF(L1230="1","Mischer AUF",IF(K1230="1","Mischer ZU","Mischer STOP"))</f>
        <v>Mischer AUF</v>
      </c>
    </row>
    <row r="1231" spans="1:17" hidden="1" x14ac:dyDescent="0.25">
      <c r="A1231" t="s">
        <v>1305</v>
      </c>
      <c r="B1231" t="s">
        <v>4</v>
      </c>
      <c r="C1231" t="s">
        <v>12</v>
      </c>
      <c r="D1231" t="s">
        <v>6</v>
      </c>
      <c r="E1231" s="8">
        <v>1</v>
      </c>
      <c r="F1231" s="10" t="s">
        <v>17</v>
      </c>
      <c r="G1231" s="8" t="s">
        <v>8</v>
      </c>
    </row>
    <row r="1232" spans="1:17" x14ac:dyDescent="0.25">
      <c r="A1232" s="1" t="s">
        <v>1304</v>
      </c>
      <c r="B1232" s="1" t="s">
        <v>1</v>
      </c>
      <c r="C1232" s="1" t="s">
        <v>15</v>
      </c>
      <c r="D1232" s="42" t="s">
        <v>3295</v>
      </c>
      <c r="E1232" s="8">
        <f>HEX2DEC(G1232)</f>
        <v>164</v>
      </c>
      <c r="F1232" s="10" t="str">
        <f>HEX2BIN(G1232)</f>
        <v>10100100</v>
      </c>
      <c r="G1232" s="8" t="str">
        <f>MID(C1232,7,FIND(":",C1232,1)-1)</f>
        <v>A4</v>
      </c>
      <c r="H1232" s="8" t="str">
        <f>MID(F1232,1,FIND("0",F1232,1)-1)</f>
        <v>1</v>
      </c>
      <c r="I1232" s="8" t="str">
        <f>MID(F1232,2,FIND("0",F1232,1)-1)</f>
        <v>0</v>
      </c>
      <c r="J1232" s="8" t="str">
        <f>MID(F1232,3,FIND("0",F1232,1)-1)</f>
        <v>1</v>
      </c>
      <c r="K1232" s="8" t="str">
        <f>MID(F1232,4,FIND("0",F1232,1)-1)</f>
        <v>0</v>
      </c>
      <c r="L1232" s="8" t="str">
        <f>MID(F1232,5,FIND("0",F1232,1)-1)</f>
        <v>0</v>
      </c>
      <c r="M1232" s="8" t="str">
        <f>MID(F1232,6,FIND("0",F1232,1)-1)</f>
        <v>1</v>
      </c>
      <c r="N1232" s="8" t="str">
        <f>MID(F1232,7,FIND("0",F1232,1)-1)</f>
        <v>0</v>
      </c>
      <c r="O1232" s="8" t="str">
        <f>MID(F1232,8,FIND("0",F1232,1)-1)</f>
        <v>0</v>
      </c>
      <c r="P1232" t="str">
        <f>IF(J1232="1",IF(O1232="0","Brenner AUS"),"Brenner EIN")</f>
        <v>Brenner AUS</v>
      </c>
      <c r="Q1232" t="str">
        <f>IF(L1232="1","Mischer AUF",IF(K1232="1","Mischer ZU","Mischer STOP"))</f>
        <v>Mischer STOP</v>
      </c>
    </row>
    <row r="1233" spans="1:17" hidden="1" x14ac:dyDescent="0.25">
      <c r="A1233" t="s">
        <v>1307</v>
      </c>
      <c r="B1233" t="s">
        <v>4</v>
      </c>
      <c r="C1233" t="s">
        <v>148</v>
      </c>
      <c r="D1233" t="s">
        <v>6</v>
      </c>
      <c r="E1233" s="8">
        <v>1</v>
      </c>
      <c r="F1233" s="10" t="s">
        <v>227</v>
      </c>
      <c r="G1233" s="8" t="s">
        <v>8</v>
      </c>
    </row>
    <row r="1234" spans="1:17" x14ac:dyDescent="0.25">
      <c r="A1234" t="s">
        <v>1306</v>
      </c>
      <c r="B1234" t="s">
        <v>1</v>
      </c>
      <c r="C1234" s="4" t="s">
        <v>225</v>
      </c>
      <c r="D1234" t="s">
        <v>1443</v>
      </c>
      <c r="E1234" s="8">
        <f>HEX2DEC(G1234)</f>
        <v>1</v>
      </c>
      <c r="F1234" s="10" t="str">
        <f>HEX2BIN(G1234)</f>
        <v>1</v>
      </c>
      <c r="G1234" s="8" t="str">
        <f>MID(C1234,7,FIND(":",C1234,1)-1)</f>
        <v>01</v>
      </c>
    </row>
    <row r="1235" spans="1:17" hidden="1" x14ac:dyDescent="0.25">
      <c r="A1235" t="s">
        <v>1309</v>
      </c>
      <c r="B1235" t="s">
        <v>4</v>
      </c>
      <c r="C1235" t="s">
        <v>148</v>
      </c>
      <c r="D1235" t="s">
        <v>6</v>
      </c>
      <c r="E1235" s="8">
        <v>1</v>
      </c>
      <c r="F1235" s="10" t="s">
        <v>106</v>
      </c>
      <c r="G1235" s="8" t="s">
        <v>8</v>
      </c>
    </row>
    <row r="1236" spans="1:17" x14ac:dyDescent="0.25">
      <c r="A1236" t="s">
        <v>1308</v>
      </c>
      <c r="B1236" t="s">
        <v>1</v>
      </c>
      <c r="C1236" s="4" t="s">
        <v>222</v>
      </c>
      <c r="D1236" t="s">
        <v>1443</v>
      </c>
      <c r="E1236" s="8">
        <f>HEX2DEC(G1236)</f>
        <v>3</v>
      </c>
      <c r="F1236" s="10" t="str">
        <f>HEX2BIN(G1236)</f>
        <v>11</v>
      </c>
      <c r="G1236" s="8" t="str">
        <f>MID(C1236,7,FIND(":",C1236,1)-1)</f>
        <v>03</v>
      </c>
    </row>
    <row r="1237" spans="1:17" hidden="1" x14ac:dyDescent="0.25">
      <c r="A1237" t="s">
        <v>1311</v>
      </c>
      <c r="B1237" t="s">
        <v>4</v>
      </c>
      <c r="C1237" t="s">
        <v>148</v>
      </c>
      <c r="D1237" t="s">
        <v>6</v>
      </c>
      <c r="E1237" s="8">
        <v>1</v>
      </c>
      <c r="F1237" s="10" t="s">
        <v>149</v>
      </c>
      <c r="G1237" s="8" t="s">
        <v>8</v>
      </c>
    </row>
    <row r="1238" spans="1:17" x14ac:dyDescent="0.25">
      <c r="A1238" t="s">
        <v>1310</v>
      </c>
      <c r="B1238" t="s">
        <v>1</v>
      </c>
      <c r="C1238" s="4" t="s">
        <v>146</v>
      </c>
      <c r="D1238" t="s">
        <v>1443</v>
      </c>
      <c r="E1238" s="8">
        <f>HEX2DEC(G1238)</f>
        <v>5</v>
      </c>
      <c r="F1238" s="10" t="str">
        <f>HEX2BIN(G1238)</f>
        <v>101</v>
      </c>
      <c r="G1238" s="8" t="str">
        <f>MID(C1238,7,FIND(":",C1238,1)-1)</f>
        <v>05</v>
      </c>
    </row>
    <row r="1239" spans="1:17" hidden="1" x14ac:dyDescent="0.25">
      <c r="A1239" t="s">
        <v>1313</v>
      </c>
      <c r="B1239" t="s">
        <v>4</v>
      </c>
      <c r="C1239" t="s">
        <v>12</v>
      </c>
      <c r="D1239" t="s">
        <v>6</v>
      </c>
      <c r="E1239" s="8">
        <v>1</v>
      </c>
      <c r="F1239" s="10" t="s">
        <v>17</v>
      </c>
      <c r="G1239" s="8" t="s">
        <v>8</v>
      </c>
    </row>
    <row r="1240" spans="1:17" x14ac:dyDescent="0.25">
      <c r="A1240" s="1" t="s">
        <v>1312</v>
      </c>
      <c r="B1240" s="1" t="s">
        <v>1</v>
      </c>
      <c r="C1240" s="1" t="s">
        <v>10</v>
      </c>
      <c r="D1240" s="42" t="s">
        <v>3295</v>
      </c>
      <c r="E1240" s="8">
        <f>HEX2DEC(G1240)</f>
        <v>172</v>
      </c>
      <c r="F1240" s="10" t="str">
        <f>HEX2BIN(G1240)</f>
        <v>10101100</v>
      </c>
      <c r="G1240" s="8" t="str">
        <f>MID(C1240,7,FIND(":",C1240,1)-1)</f>
        <v>AC</v>
      </c>
      <c r="H1240" s="8" t="str">
        <f>MID(F1240,1,FIND("0",F1240,1)-1)</f>
        <v>1</v>
      </c>
      <c r="I1240" s="8" t="str">
        <f>MID(F1240,2,FIND("0",F1240,1)-1)</f>
        <v>0</v>
      </c>
      <c r="J1240" s="8" t="str">
        <f>MID(F1240,3,FIND("0",F1240,1)-1)</f>
        <v>1</v>
      </c>
      <c r="K1240" s="8" t="str">
        <f>MID(F1240,4,FIND("0",F1240,1)-1)</f>
        <v>0</v>
      </c>
      <c r="L1240" s="8" t="str">
        <f>MID(F1240,5,FIND("0",F1240,1)-1)</f>
        <v>1</v>
      </c>
      <c r="M1240" s="8" t="str">
        <f>MID(F1240,6,FIND("0",F1240,1)-1)</f>
        <v>1</v>
      </c>
      <c r="N1240" s="8" t="str">
        <f>MID(F1240,7,FIND("0",F1240,1)-1)</f>
        <v>0</v>
      </c>
      <c r="O1240" s="8" t="str">
        <f>MID(F1240,8,FIND("0",F1240,1)-1)</f>
        <v>0</v>
      </c>
      <c r="P1240" t="str">
        <f>IF(J1240="1",IF(O1240="0","Brenner AUS"),"Brenner EIN")</f>
        <v>Brenner AUS</v>
      </c>
      <c r="Q1240" t="str">
        <f>IF(L1240="1","Mischer AUF",IF(K1240="1","Mischer ZU","Mischer STOP"))</f>
        <v>Mischer AUF</v>
      </c>
    </row>
    <row r="1241" spans="1:17" hidden="1" x14ac:dyDescent="0.25">
      <c r="A1241" t="s">
        <v>1315</v>
      </c>
      <c r="B1241" t="s">
        <v>4</v>
      </c>
      <c r="C1241" t="s">
        <v>148</v>
      </c>
      <c r="D1241" t="s">
        <v>6</v>
      </c>
      <c r="E1241" s="8">
        <v>1</v>
      </c>
      <c r="F1241" s="10" t="s">
        <v>72</v>
      </c>
      <c r="G1241" s="8" t="s">
        <v>8</v>
      </c>
    </row>
    <row r="1242" spans="1:17" x14ac:dyDescent="0.25">
      <c r="A1242" t="s">
        <v>1314</v>
      </c>
      <c r="B1242" t="s">
        <v>1</v>
      </c>
      <c r="C1242" s="4" t="s">
        <v>157</v>
      </c>
      <c r="D1242" t="s">
        <v>1443</v>
      </c>
      <c r="E1242" s="8">
        <f>HEX2DEC(G1242)</f>
        <v>2</v>
      </c>
      <c r="F1242" s="10" t="str">
        <f>HEX2BIN(G1242)</f>
        <v>10</v>
      </c>
      <c r="G1242" s="8" t="str">
        <f>MID(C1242,7,FIND(":",C1242,1)-1)</f>
        <v>02</v>
      </c>
    </row>
    <row r="1243" spans="1:17" hidden="1" x14ac:dyDescent="0.25">
      <c r="A1243" t="s">
        <v>1317</v>
      </c>
      <c r="B1243" t="s">
        <v>4</v>
      </c>
      <c r="C1243" t="s">
        <v>148</v>
      </c>
      <c r="D1243" t="s">
        <v>6</v>
      </c>
      <c r="E1243" s="8">
        <v>1</v>
      </c>
      <c r="F1243" s="10" t="s">
        <v>136</v>
      </c>
      <c r="G1243" s="8" t="s">
        <v>8</v>
      </c>
    </row>
    <row r="1244" spans="1:17" x14ac:dyDescent="0.25">
      <c r="A1244" t="s">
        <v>1316</v>
      </c>
      <c r="B1244" t="s">
        <v>1</v>
      </c>
      <c r="C1244" s="4" t="s">
        <v>418</v>
      </c>
      <c r="D1244" t="s">
        <v>1443</v>
      </c>
      <c r="E1244" s="8">
        <f>HEX2DEC(G1244)</f>
        <v>4</v>
      </c>
      <c r="F1244" s="10" t="str">
        <f>HEX2BIN(G1244)</f>
        <v>100</v>
      </c>
      <c r="G1244" s="8" t="str">
        <f>MID(C1244,7,FIND(":",C1244,1)-1)</f>
        <v>04</v>
      </c>
    </row>
    <row r="1245" spans="1:17" hidden="1" x14ac:dyDescent="0.25">
      <c r="A1245" t="s">
        <v>1319</v>
      </c>
      <c r="B1245" t="s">
        <v>4</v>
      </c>
      <c r="C1245" t="s">
        <v>12</v>
      </c>
      <c r="D1245" t="s">
        <v>6</v>
      </c>
      <c r="E1245" s="8">
        <v>1</v>
      </c>
      <c r="F1245" s="10" t="s">
        <v>17</v>
      </c>
      <c r="G1245" s="8" t="s">
        <v>8</v>
      </c>
    </row>
    <row r="1246" spans="1:17" x14ac:dyDescent="0.25">
      <c r="A1246" s="1" t="s">
        <v>1318</v>
      </c>
      <c r="B1246" s="1" t="s">
        <v>1</v>
      </c>
      <c r="C1246" s="1" t="s">
        <v>10</v>
      </c>
      <c r="D1246" s="42" t="s">
        <v>3295</v>
      </c>
      <c r="E1246" s="8">
        <f>HEX2DEC(G1246)</f>
        <v>172</v>
      </c>
      <c r="F1246" s="10" t="str">
        <f>HEX2BIN(G1246)</f>
        <v>10101100</v>
      </c>
      <c r="G1246" s="8" t="str">
        <f>MID(C1246,7,FIND(":",C1246,1)-1)</f>
        <v>AC</v>
      </c>
      <c r="H1246" s="8" t="str">
        <f>MID(F1246,1,FIND("0",F1246,1)-1)</f>
        <v>1</v>
      </c>
      <c r="I1246" s="8" t="str">
        <f>MID(F1246,2,FIND("0",F1246,1)-1)</f>
        <v>0</v>
      </c>
      <c r="J1246" s="8" t="str">
        <f>MID(F1246,3,FIND("0",F1246,1)-1)</f>
        <v>1</v>
      </c>
      <c r="K1246" s="8" t="str">
        <f>MID(F1246,4,FIND("0",F1246,1)-1)</f>
        <v>0</v>
      </c>
      <c r="L1246" s="8" t="str">
        <f>MID(F1246,5,FIND("0",F1246,1)-1)</f>
        <v>1</v>
      </c>
      <c r="M1246" s="8" t="str">
        <f>MID(F1246,6,FIND("0",F1246,1)-1)</f>
        <v>1</v>
      </c>
      <c r="N1246" s="8" t="str">
        <f>MID(F1246,7,FIND("0",F1246,1)-1)</f>
        <v>0</v>
      </c>
      <c r="O1246" s="8" t="str">
        <f>MID(F1246,8,FIND("0",F1246,1)-1)</f>
        <v>0</v>
      </c>
      <c r="P1246" t="str">
        <f>IF(J1246="1",IF(O1246="0","Brenner AUS"),"Brenner EIN")</f>
        <v>Brenner AUS</v>
      </c>
      <c r="Q1246" t="str">
        <f>IF(L1246="1","Mischer AUF",IF(K1246="1","Mischer ZU","Mischer STOP"))</f>
        <v>Mischer AUF</v>
      </c>
    </row>
  </sheetData>
  <autoFilter ref="A2:Q1246">
    <filterColumn colId="1">
      <filters>
        <filter val="&lt;&lt;&lt;"/>
      </filters>
    </filterColumn>
    <sortState ref="A3:Q1246">
      <sortCondition ref="A2:A1246"/>
    </sortState>
  </autoFilter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91"/>
  <sheetViews>
    <sheetView workbookViewId="0">
      <pane xSplit="3" ySplit="2" topLeftCell="D8" activePane="bottomRight" state="frozenSplit"/>
      <selection pane="topRight" activeCell="H1" sqref="H1"/>
      <selection pane="bottomLeft" activeCell="A2" sqref="A2"/>
      <selection pane="bottomRight" activeCell="C44" sqref="C44"/>
    </sheetView>
  </sheetViews>
  <sheetFormatPr baseColWidth="10" defaultRowHeight="15" x14ac:dyDescent="0.25"/>
  <cols>
    <col min="1" max="1" width="37.5703125" bestFit="1" customWidth="1"/>
    <col min="2" max="2" width="27.140625" bestFit="1" customWidth="1"/>
    <col min="3" max="3" width="26.7109375" bestFit="1" customWidth="1"/>
    <col min="4" max="4" width="22.85546875" customWidth="1"/>
    <col min="5" max="6" width="13.140625" bestFit="1" customWidth="1"/>
    <col min="7" max="7" width="9.85546875" bestFit="1" customWidth="1"/>
    <col min="8" max="11" width="11" customWidth="1"/>
    <col min="12" max="12" width="12.28515625" customWidth="1"/>
    <col min="13" max="13" width="11" customWidth="1"/>
    <col min="14" max="14" width="12.7109375" customWidth="1"/>
    <col min="15" max="15" width="13" bestFit="1" customWidth="1"/>
    <col min="16" max="16" width="13" customWidth="1"/>
    <col min="17" max="17" width="13" bestFit="1" customWidth="1"/>
  </cols>
  <sheetData>
    <row r="1" spans="1:17" ht="60" x14ac:dyDescent="0.25">
      <c r="J1" s="20" t="s">
        <v>2600</v>
      </c>
      <c r="K1" s="19" t="s">
        <v>2602</v>
      </c>
      <c r="L1" s="23" t="s">
        <v>2601</v>
      </c>
      <c r="M1" s="8"/>
      <c r="N1" s="46" t="s">
        <v>3297</v>
      </c>
      <c r="O1" s="20" t="s">
        <v>2604</v>
      </c>
      <c r="P1" s="13"/>
      <c r="Q1" s="12"/>
    </row>
    <row r="2" spans="1:17" x14ac:dyDescent="0.25">
      <c r="E2" s="8" t="s">
        <v>496</v>
      </c>
      <c r="F2" s="8" t="s">
        <v>2596</v>
      </c>
      <c r="G2" s="8" t="s">
        <v>1320</v>
      </c>
      <c r="H2" s="8" t="s">
        <v>2595</v>
      </c>
      <c r="I2" s="8" t="s">
        <v>2594</v>
      </c>
      <c r="J2" s="22" t="s">
        <v>2587</v>
      </c>
      <c r="K2" s="28" t="s">
        <v>2103</v>
      </c>
      <c r="L2" s="24" t="s">
        <v>2593</v>
      </c>
      <c r="M2" s="8" t="s">
        <v>2592</v>
      </c>
      <c r="N2" s="45" t="s">
        <v>2591</v>
      </c>
      <c r="O2" s="22" t="s">
        <v>3293</v>
      </c>
      <c r="P2" s="21" t="s">
        <v>2598</v>
      </c>
      <c r="Q2" s="29" t="s">
        <v>2599</v>
      </c>
    </row>
    <row r="3" spans="1:17" x14ac:dyDescent="0.25">
      <c r="A3" s="1" t="s">
        <v>2736</v>
      </c>
      <c r="B3" s="1" t="s">
        <v>1</v>
      </c>
      <c r="C3" s="1" t="s">
        <v>361</v>
      </c>
      <c r="D3" s="42" t="s">
        <v>3295</v>
      </c>
      <c r="E3" s="8">
        <f>HEX2DEC(G3)</f>
        <v>180</v>
      </c>
      <c r="F3" s="10" t="str">
        <f>HEX2BIN(G3)</f>
        <v>10110100</v>
      </c>
      <c r="G3" s="8" t="str">
        <f>MID(C3,7,FIND(":",C3,1)-1)</f>
        <v>B4</v>
      </c>
      <c r="H3" s="8" t="str">
        <f>MID(F3,1,FIND("0",F3,1)-1)</f>
        <v>1</v>
      </c>
      <c r="I3" s="8" t="str">
        <f>MID(F3,2,FIND("0",F3,1)-1)</f>
        <v>0</v>
      </c>
      <c r="J3" s="8" t="str">
        <f>MID(F3,3,FIND("0",F3,1)-1)</f>
        <v>1</v>
      </c>
      <c r="K3" s="8" t="str">
        <f>MID(F3,4,FIND("0",F3,1)-1)</f>
        <v>1</v>
      </c>
      <c r="L3" s="8" t="str">
        <f>MID(F3,5,FIND("0",F3,1)-1)</f>
        <v>0</v>
      </c>
      <c r="M3" s="8" t="str">
        <f>MID(F3,6,FIND("0",F3,1)-1)</f>
        <v>1</v>
      </c>
      <c r="N3" s="8" t="str">
        <f>MID(F3,7,FIND("0",F3,1)-1)</f>
        <v>0</v>
      </c>
      <c r="O3" s="8" t="str">
        <f>MID(F3,8,FIND("0",F3,1)-1)</f>
        <v>0</v>
      </c>
      <c r="P3" t="str">
        <f>IF(J3="1",IF(O3="0","Brenner AUS"),"Brenner EIN")</f>
        <v>Brenner AUS</v>
      </c>
      <c r="Q3" t="str">
        <f>IF(L3="1","Mischer AUF",IF(K3="1","Mischer ZU","Mischer STOP"))</f>
        <v>Mischer ZU</v>
      </c>
    </row>
    <row r="4" spans="1:17" hidden="1" x14ac:dyDescent="0.25">
      <c r="A4" t="s">
        <v>2737</v>
      </c>
      <c r="B4" t="s">
        <v>4</v>
      </c>
      <c r="C4" t="s">
        <v>12</v>
      </c>
      <c r="D4" t="s">
        <v>6</v>
      </c>
      <c r="E4">
        <v>1</v>
      </c>
      <c r="F4" t="s">
        <v>363</v>
      </c>
      <c r="G4" t="s">
        <v>8</v>
      </c>
    </row>
    <row r="5" spans="1:17" x14ac:dyDescent="0.25">
      <c r="A5" s="1" t="s">
        <v>2736</v>
      </c>
      <c r="B5" s="1" t="s">
        <v>1</v>
      </c>
      <c r="C5" s="1" t="s">
        <v>15</v>
      </c>
      <c r="D5" s="42" t="s">
        <v>3295</v>
      </c>
      <c r="E5" s="8">
        <f>HEX2DEC(G5)</f>
        <v>164</v>
      </c>
      <c r="F5" s="10" t="str">
        <f>HEX2BIN(G5)</f>
        <v>10100100</v>
      </c>
      <c r="G5" s="8" t="str">
        <f>MID(C5,7,FIND(":",C5,1)-1)</f>
        <v>A4</v>
      </c>
      <c r="H5" s="8" t="str">
        <f>MID(F5,1,FIND("0",F5,1)-1)</f>
        <v>1</v>
      </c>
      <c r="I5" s="8" t="str">
        <f>MID(F5,2,FIND("0",F5,1)-1)</f>
        <v>0</v>
      </c>
      <c r="J5" s="8" t="str">
        <f>MID(F5,3,FIND("0",F5,1)-1)</f>
        <v>1</v>
      </c>
      <c r="K5" s="8" t="str">
        <f>MID(F5,4,FIND("0",F5,1)-1)</f>
        <v>0</v>
      </c>
      <c r="L5" s="8" t="str">
        <f>MID(F5,5,FIND("0",F5,1)-1)</f>
        <v>0</v>
      </c>
      <c r="M5" s="8" t="str">
        <f>MID(F5,6,FIND("0",F5,1)-1)</f>
        <v>1</v>
      </c>
      <c r="N5" s="8" t="str">
        <f>MID(F5,7,FIND("0",F5,1)-1)</f>
        <v>0</v>
      </c>
      <c r="O5" s="8" t="str">
        <f>MID(F5,8,FIND("0",F5,1)-1)</f>
        <v>0</v>
      </c>
      <c r="P5" t="str">
        <f>IF(J5="1",IF(O5="0","Brenner AUS"),"Brenner EIN")</f>
        <v>Brenner AUS</v>
      </c>
      <c r="Q5" t="str">
        <f>IF(L5="1","Mischer AUF",IF(K5="1","Mischer ZU","Mischer STOP"))</f>
        <v>Mischer STOP</v>
      </c>
    </row>
    <row r="6" spans="1:17" hidden="1" x14ac:dyDescent="0.25">
      <c r="A6" t="s">
        <v>2737</v>
      </c>
      <c r="B6" t="s">
        <v>4</v>
      </c>
      <c r="C6" t="s">
        <v>12</v>
      </c>
      <c r="D6" t="s">
        <v>6</v>
      </c>
      <c r="E6">
        <v>1</v>
      </c>
      <c r="F6" t="s">
        <v>17</v>
      </c>
      <c r="G6" t="s">
        <v>8</v>
      </c>
    </row>
    <row r="7" spans="1:17" x14ac:dyDescent="0.25">
      <c r="A7" s="1" t="s">
        <v>2738</v>
      </c>
      <c r="B7" s="1" t="s">
        <v>1</v>
      </c>
      <c r="C7" s="1" t="s">
        <v>361</v>
      </c>
      <c r="D7" s="42" t="s">
        <v>3295</v>
      </c>
      <c r="E7" s="8">
        <f>HEX2DEC(G7)</f>
        <v>180</v>
      </c>
      <c r="F7" s="10" t="str">
        <f>HEX2BIN(G7)</f>
        <v>10110100</v>
      </c>
      <c r="G7" s="8" t="str">
        <f>MID(C7,7,FIND(":",C7,1)-1)</f>
        <v>B4</v>
      </c>
      <c r="H7" s="8" t="str">
        <f>MID(F7,1,FIND("0",F7,1)-1)</f>
        <v>1</v>
      </c>
      <c r="I7" s="8" t="str">
        <f>MID(F7,2,FIND("0",F7,1)-1)</f>
        <v>0</v>
      </c>
      <c r="J7" s="8" t="str">
        <f>MID(F7,3,FIND("0",F7,1)-1)</f>
        <v>1</v>
      </c>
      <c r="K7" s="8" t="str">
        <f>MID(F7,4,FIND("0",F7,1)-1)</f>
        <v>1</v>
      </c>
      <c r="L7" s="8" t="str">
        <f>MID(F7,5,FIND("0",F7,1)-1)</f>
        <v>0</v>
      </c>
      <c r="M7" s="8" t="str">
        <f>MID(F7,6,FIND("0",F7,1)-1)</f>
        <v>1</v>
      </c>
      <c r="N7" s="8" t="str">
        <f>MID(F7,7,FIND("0",F7,1)-1)</f>
        <v>0</v>
      </c>
      <c r="O7" s="8" t="str">
        <f>MID(F7,8,FIND("0",F7,1)-1)</f>
        <v>0</v>
      </c>
      <c r="P7" t="str">
        <f>IF(J7="1",IF(O7="0","Brenner AUS"),"Brenner EIN")</f>
        <v>Brenner AUS</v>
      </c>
      <c r="Q7" t="str">
        <f>IF(L7="1","Mischer AUF",IF(K7="1","Mischer ZU","Mischer STOP"))</f>
        <v>Mischer ZU</v>
      </c>
    </row>
    <row r="8" spans="1:17" x14ac:dyDescent="0.25">
      <c r="A8" s="1" t="s">
        <v>2739</v>
      </c>
      <c r="B8" s="1" t="s">
        <v>1</v>
      </c>
      <c r="C8" s="1" t="s">
        <v>15</v>
      </c>
      <c r="D8" s="42" t="s">
        <v>3295</v>
      </c>
      <c r="E8" s="8">
        <f>HEX2DEC(G8)</f>
        <v>164</v>
      </c>
      <c r="F8" s="10" t="str">
        <f>HEX2BIN(G8)</f>
        <v>10100100</v>
      </c>
      <c r="G8" s="8" t="str">
        <f>MID(C8,7,FIND(":",C8,1)-1)</f>
        <v>A4</v>
      </c>
      <c r="H8" s="8" t="str">
        <f>MID(F8,1,FIND("0",F8,1)-1)</f>
        <v>1</v>
      </c>
      <c r="I8" s="8" t="str">
        <f>MID(F8,2,FIND("0",F8,1)-1)</f>
        <v>0</v>
      </c>
      <c r="J8" s="8" t="str">
        <f>MID(F8,3,FIND("0",F8,1)-1)</f>
        <v>1</v>
      </c>
      <c r="K8" s="8" t="str">
        <f>MID(F8,4,FIND("0",F8,1)-1)</f>
        <v>0</v>
      </c>
      <c r="L8" s="8" t="str">
        <f>MID(F8,5,FIND("0",F8,1)-1)</f>
        <v>0</v>
      </c>
      <c r="M8" s="8" t="str">
        <f>MID(F8,6,FIND("0",F8,1)-1)</f>
        <v>1</v>
      </c>
      <c r="N8" s="8" t="str">
        <f>MID(F8,7,FIND("0",F8,1)-1)</f>
        <v>0</v>
      </c>
      <c r="O8" s="8" t="str">
        <f>MID(F8,8,FIND("0",F8,1)-1)</f>
        <v>0</v>
      </c>
      <c r="P8" t="str">
        <f>IF(J8="1",IF(O8="0","Brenner AUS"),"Brenner EIN")</f>
        <v>Brenner AUS</v>
      </c>
      <c r="Q8" t="str">
        <f>IF(L8="1","Mischer AUF",IF(K8="1","Mischer ZU","Mischer STOP"))</f>
        <v>Mischer STOP</v>
      </c>
    </row>
    <row r="9" spans="1:17" hidden="1" x14ac:dyDescent="0.25">
      <c r="A9" t="s">
        <v>2740</v>
      </c>
      <c r="B9" t="s">
        <v>4</v>
      </c>
      <c r="C9" t="s">
        <v>12</v>
      </c>
      <c r="D9" t="s">
        <v>6</v>
      </c>
      <c r="E9">
        <v>1</v>
      </c>
      <c r="F9" t="s">
        <v>17</v>
      </c>
      <c r="G9" t="s">
        <v>8</v>
      </c>
    </row>
    <row r="10" spans="1:17" x14ac:dyDescent="0.25">
      <c r="A10" s="1" t="s">
        <v>2741</v>
      </c>
      <c r="B10" s="1" t="s">
        <v>1</v>
      </c>
      <c r="C10" s="1" t="s">
        <v>361</v>
      </c>
      <c r="D10" s="42" t="s">
        <v>3295</v>
      </c>
      <c r="E10" s="8">
        <f>HEX2DEC(G10)</f>
        <v>180</v>
      </c>
      <c r="F10" s="10" t="str">
        <f>HEX2BIN(G10)</f>
        <v>10110100</v>
      </c>
      <c r="G10" s="8" t="str">
        <f>MID(C10,7,FIND(":",C10,1)-1)</f>
        <v>B4</v>
      </c>
      <c r="H10" s="8" t="str">
        <f>MID(F10,1,FIND("0",F10,1)-1)</f>
        <v>1</v>
      </c>
      <c r="I10" s="8" t="str">
        <f>MID(F10,2,FIND("0",F10,1)-1)</f>
        <v>0</v>
      </c>
      <c r="J10" s="8" t="str">
        <f>MID(F10,3,FIND("0",F10,1)-1)</f>
        <v>1</v>
      </c>
      <c r="K10" s="8" t="str">
        <f>MID(F10,4,FIND("0",F10,1)-1)</f>
        <v>1</v>
      </c>
      <c r="L10" s="8" t="str">
        <f>MID(F10,5,FIND("0",F10,1)-1)</f>
        <v>0</v>
      </c>
      <c r="M10" s="8" t="str">
        <f>MID(F10,6,FIND("0",F10,1)-1)</f>
        <v>1</v>
      </c>
      <c r="N10" s="8" t="str">
        <f>MID(F10,7,FIND("0",F10,1)-1)</f>
        <v>0</v>
      </c>
      <c r="O10" s="8" t="str">
        <f>MID(F10,8,FIND("0",F10,1)-1)</f>
        <v>0</v>
      </c>
      <c r="P10" t="str">
        <f>IF(J10="1",IF(O10="0","Brenner AUS"),"Brenner EIN")</f>
        <v>Brenner AUS</v>
      </c>
      <c r="Q10" t="str">
        <f>IF(L10="1","Mischer AUF",IF(K10="1","Mischer ZU","Mischer STOP"))</f>
        <v>Mischer ZU</v>
      </c>
    </row>
    <row r="11" spans="1:17" hidden="1" x14ac:dyDescent="0.25">
      <c r="A11" t="s">
        <v>2742</v>
      </c>
      <c r="B11" t="s">
        <v>4</v>
      </c>
      <c r="C11" t="s">
        <v>12</v>
      </c>
      <c r="D11" t="s">
        <v>6</v>
      </c>
      <c r="E11">
        <v>1</v>
      </c>
      <c r="F11" t="s">
        <v>363</v>
      </c>
      <c r="G11" t="s">
        <v>8</v>
      </c>
    </row>
    <row r="12" spans="1:17" x14ac:dyDescent="0.25">
      <c r="A12" s="1" t="s">
        <v>2741</v>
      </c>
      <c r="B12" s="1" t="s">
        <v>1</v>
      </c>
      <c r="C12" s="1" t="s">
        <v>15</v>
      </c>
      <c r="D12" s="42" t="s">
        <v>3295</v>
      </c>
      <c r="E12" s="8">
        <f>HEX2DEC(G12)</f>
        <v>164</v>
      </c>
      <c r="F12" s="10" t="str">
        <f>HEX2BIN(G12)</f>
        <v>10100100</v>
      </c>
      <c r="G12" s="8" t="str">
        <f>MID(C12,7,FIND(":",C12,1)-1)</f>
        <v>A4</v>
      </c>
      <c r="H12" s="8" t="str">
        <f>MID(F12,1,FIND("0",F12,1)-1)</f>
        <v>1</v>
      </c>
      <c r="I12" s="8" t="str">
        <f>MID(F12,2,FIND("0",F12,1)-1)</f>
        <v>0</v>
      </c>
      <c r="J12" s="8" t="str">
        <f>MID(F12,3,FIND("0",F12,1)-1)</f>
        <v>1</v>
      </c>
      <c r="K12" s="8" t="str">
        <f>MID(F12,4,FIND("0",F12,1)-1)</f>
        <v>0</v>
      </c>
      <c r="L12" s="8" t="str">
        <f>MID(F12,5,FIND("0",F12,1)-1)</f>
        <v>0</v>
      </c>
      <c r="M12" s="8" t="str">
        <f>MID(F12,6,FIND("0",F12,1)-1)</f>
        <v>1</v>
      </c>
      <c r="N12" s="8" t="str">
        <f>MID(F12,7,FIND("0",F12,1)-1)</f>
        <v>0</v>
      </c>
      <c r="O12" s="8" t="str">
        <f>MID(F12,8,FIND("0",F12,1)-1)</f>
        <v>0</v>
      </c>
      <c r="P12" t="str">
        <f>IF(J12="1",IF(O12="0","Brenner AUS"),"Brenner EIN")</f>
        <v>Brenner AUS</v>
      </c>
      <c r="Q12" t="str">
        <f>IF(L12="1","Mischer AUF",IF(K12="1","Mischer ZU","Mischer STOP"))</f>
        <v>Mischer STOP</v>
      </c>
    </row>
    <row r="13" spans="1:17" hidden="1" x14ac:dyDescent="0.25">
      <c r="A13" t="s">
        <v>2742</v>
      </c>
      <c r="B13" t="s">
        <v>4</v>
      </c>
      <c r="C13" t="s">
        <v>12</v>
      </c>
      <c r="D13" t="s">
        <v>6</v>
      </c>
      <c r="E13">
        <v>1</v>
      </c>
      <c r="F13" t="s">
        <v>17</v>
      </c>
      <c r="G13" t="s">
        <v>8</v>
      </c>
    </row>
    <row r="14" spans="1:17" x14ac:dyDescent="0.25">
      <c r="A14" s="1" t="s">
        <v>2743</v>
      </c>
      <c r="B14" s="1" t="s">
        <v>1</v>
      </c>
      <c r="C14" s="1" t="s">
        <v>361</v>
      </c>
      <c r="D14" s="42" t="s">
        <v>3295</v>
      </c>
      <c r="E14" s="8">
        <f>HEX2DEC(G14)</f>
        <v>180</v>
      </c>
      <c r="F14" s="10" t="str">
        <f>HEX2BIN(G14)</f>
        <v>10110100</v>
      </c>
      <c r="G14" s="8" t="str">
        <f>MID(C14,7,FIND(":",C14,1)-1)</f>
        <v>B4</v>
      </c>
      <c r="H14" s="8" t="str">
        <f>MID(F14,1,FIND("0",F14,1)-1)</f>
        <v>1</v>
      </c>
      <c r="I14" s="8" t="str">
        <f>MID(F14,2,FIND("0",F14,1)-1)</f>
        <v>0</v>
      </c>
      <c r="J14" s="8" t="str">
        <f>MID(F14,3,FIND("0",F14,1)-1)</f>
        <v>1</v>
      </c>
      <c r="K14" s="8" t="str">
        <f>MID(F14,4,FIND("0",F14,1)-1)</f>
        <v>1</v>
      </c>
      <c r="L14" s="8" t="str">
        <f>MID(F14,5,FIND("0",F14,1)-1)</f>
        <v>0</v>
      </c>
      <c r="M14" s="8" t="str">
        <f>MID(F14,6,FIND("0",F14,1)-1)</f>
        <v>1</v>
      </c>
      <c r="N14" s="8" t="str">
        <f>MID(F14,7,FIND("0",F14,1)-1)</f>
        <v>0</v>
      </c>
      <c r="O14" s="8" t="str">
        <f>MID(F14,8,FIND("0",F14,1)-1)</f>
        <v>0</v>
      </c>
      <c r="P14" t="str">
        <f>IF(J14="1",IF(O14="0","Brenner AUS"),"Brenner EIN")</f>
        <v>Brenner AUS</v>
      </c>
      <c r="Q14" t="str">
        <f>IF(L14="1","Mischer AUF",IF(K14="1","Mischer ZU","Mischer STOP"))</f>
        <v>Mischer ZU</v>
      </c>
    </row>
    <row r="15" spans="1:17" hidden="1" x14ac:dyDescent="0.25">
      <c r="A15" t="s">
        <v>2744</v>
      </c>
      <c r="B15" t="s">
        <v>4</v>
      </c>
      <c r="C15" t="s">
        <v>12</v>
      </c>
      <c r="D15" t="s">
        <v>6</v>
      </c>
      <c r="E15">
        <v>1</v>
      </c>
      <c r="F15" t="s">
        <v>363</v>
      </c>
      <c r="G15" t="s">
        <v>8</v>
      </c>
    </row>
    <row r="16" spans="1:17" x14ac:dyDescent="0.25">
      <c r="A16" s="1" t="s">
        <v>2743</v>
      </c>
      <c r="B16" s="1" t="s">
        <v>1</v>
      </c>
      <c r="C16" s="1" t="s">
        <v>15</v>
      </c>
      <c r="D16" s="42" t="s">
        <v>3295</v>
      </c>
      <c r="E16" s="8">
        <f>HEX2DEC(G16)</f>
        <v>164</v>
      </c>
      <c r="F16" s="10" t="str">
        <f>HEX2BIN(G16)</f>
        <v>10100100</v>
      </c>
      <c r="G16" s="8" t="str">
        <f>MID(C16,7,FIND(":",C16,1)-1)</f>
        <v>A4</v>
      </c>
      <c r="H16" s="8" t="str">
        <f>MID(F16,1,FIND("0",F16,1)-1)</f>
        <v>1</v>
      </c>
      <c r="I16" s="8" t="str">
        <f>MID(F16,2,FIND("0",F16,1)-1)</f>
        <v>0</v>
      </c>
      <c r="J16" s="8" t="str">
        <f>MID(F16,3,FIND("0",F16,1)-1)</f>
        <v>1</v>
      </c>
      <c r="K16" s="8" t="str">
        <f>MID(F16,4,FIND("0",F16,1)-1)</f>
        <v>0</v>
      </c>
      <c r="L16" s="8" t="str">
        <f>MID(F16,5,FIND("0",F16,1)-1)</f>
        <v>0</v>
      </c>
      <c r="M16" s="8" t="str">
        <f>MID(F16,6,FIND("0",F16,1)-1)</f>
        <v>1</v>
      </c>
      <c r="N16" s="8" t="str">
        <f>MID(F16,7,FIND("0",F16,1)-1)</f>
        <v>0</v>
      </c>
      <c r="O16" s="8" t="str">
        <f>MID(F16,8,FIND("0",F16,1)-1)</f>
        <v>0</v>
      </c>
      <c r="P16" t="str">
        <f>IF(J16="1",IF(O16="0","Brenner AUS"),"Brenner EIN")</f>
        <v>Brenner AUS</v>
      </c>
      <c r="Q16" t="str">
        <f>IF(L16="1","Mischer AUF",IF(K16="1","Mischer ZU","Mischer STOP"))</f>
        <v>Mischer STOP</v>
      </c>
    </row>
    <row r="17" spans="1:17" hidden="1" x14ac:dyDescent="0.25">
      <c r="A17" t="s">
        <v>2744</v>
      </c>
      <c r="B17" t="s">
        <v>4</v>
      </c>
      <c r="C17" t="s">
        <v>12</v>
      </c>
      <c r="D17" t="s">
        <v>6</v>
      </c>
      <c r="E17">
        <v>1</v>
      </c>
      <c r="F17" t="s">
        <v>17</v>
      </c>
      <c r="G17" t="s">
        <v>8</v>
      </c>
    </row>
    <row r="18" spans="1:17" x14ac:dyDescent="0.25">
      <c r="A18" s="1" t="s">
        <v>2745</v>
      </c>
      <c r="B18" s="1" t="s">
        <v>1</v>
      </c>
      <c r="C18" s="1" t="s">
        <v>361</v>
      </c>
      <c r="D18" s="42" t="s">
        <v>3295</v>
      </c>
      <c r="E18" s="8">
        <f>HEX2DEC(G18)</f>
        <v>180</v>
      </c>
      <c r="F18" s="10" t="str">
        <f>HEX2BIN(G18)</f>
        <v>10110100</v>
      </c>
      <c r="G18" s="8" t="str">
        <f>MID(C18,7,FIND(":",C18,1)-1)</f>
        <v>B4</v>
      </c>
      <c r="H18" s="8" t="str">
        <f>MID(F18,1,FIND("0",F18,1)-1)</f>
        <v>1</v>
      </c>
      <c r="I18" s="8" t="str">
        <f>MID(F18,2,FIND("0",F18,1)-1)</f>
        <v>0</v>
      </c>
      <c r="J18" s="8" t="str">
        <f>MID(F18,3,FIND("0",F18,1)-1)</f>
        <v>1</v>
      </c>
      <c r="K18" s="8" t="str">
        <f>MID(F18,4,FIND("0",F18,1)-1)</f>
        <v>1</v>
      </c>
      <c r="L18" s="8" t="str">
        <f>MID(F18,5,FIND("0",F18,1)-1)</f>
        <v>0</v>
      </c>
      <c r="M18" s="8" t="str">
        <f>MID(F18,6,FIND("0",F18,1)-1)</f>
        <v>1</v>
      </c>
      <c r="N18" s="8" t="str">
        <f>MID(F18,7,FIND("0",F18,1)-1)</f>
        <v>0</v>
      </c>
      <c r="O18" s="8" t="str">
        <f>MID(F18,8,FIND("0",F18,1)-1)</f>
        <v>0</v>
      </c>
      <c r="P18" t="str">
        <f>IF(J18="1",IF(O18="0","Brenner AUS"),"Brenner EIN")</f>
        <v>Brenner AUS</v>
      </c>
      <c r="Q18" t="str">
        <f>IF(L18="1","Mischer AUF",IF(K18="1","Mischer ZU","Mischer STOP"))</f>
        <v>Mischer ZU</v>
      </c>
    </row>
    <row r="19" spans="1:17" hidden="1" x14ac:dyDescent="0.25">
      <c r="A19" t="s">
        <v>2746</v>
      </c>
      <c r="B19" t="s">
        <v>4</v>
      </c>
      <c r="C19" t="s">
        <v>12</v>
      </c>
      <c r="D19" t="s">
        <v>6</v>
      </c>
      <c r="E19">
        <v>1</v>
      </c>
      <c r="F19" t="s">
        <v>363</v>
      </c>
      <c r="G19" t="s">
        <v>8</v>
      </c>
    </row>
    <row r="20" spans="1:17" x14ac:dyDescent="0.25">
      <c r="A20" s="1" t="s">
        <v>2745</v>
      </c>
      <c r="B20" s="1" t="s">
        <v>1</v>
      </c>
      <c r="C20" s="1" t="s">
        <v>15</v>
      </c>
      <c r="D20" s="42" t="s">
        <v>3295</v>
      </c>
      <c r="E20" s="8">
        <f>HEX2DEC(G20)</f>
        <v>164</v>
      </c>
      <c r="F20" s="10" t="str">
        <f>HEX2BIN(G20)</f>
        <v>10100100</v>
      </c>
      <c r="G20" s="8" t="str">
        <f>MID(C20,7,FIND(":",C20,1)-1)</f>
        <v>A4</v>
      </c>
      <c r="H20" s="8" t="str">
        <f>MID(F20,1,FIND("0",F20,1)-1)</f>
        <v>1</v>
      </c>
      <c r="I20" s="8" t="str">
        <f>MID(F20,2,FIND("0",F20,1)-1)</f>
        <v>0</v>
      </c>
      <c r="J20" s="8" t="str">
        <f>MID(F20,3,FIND("0",F20,1)-1)</f>
        <v>1</v>
      </c>
      <c r="K20" s="8" t="str">
        <f>MID(F20,4,FIND("0",F20,1)-1)</f>
        <v>0</v>
      </c>
      <c r="L20" s="8" t="str">
        <f>MID(F20,5,FIND("0",F20,1)-1)</f>
        <v>0</v>
      </c>
      <c r="M20" s="8" t="str">
        <f>MID(F20,6,FIND("0",F20,1)-1)</f>
        <v>1</v>
      </c>
      <c r="N20" s="8" t="str">
        <f>MID(F20,7,FIND("0",F20,1)-1)</f>
        <v>0</v>
      </c>
      <c r="O20" s="8" t="str">
        <f>MID(F20,8,FIND("0",F20,1)-1)</f>
        <v>0</v>
      </c>
      <c r="P20" t="str">
        <f>IF(J20="1",IF(O20="0","Brenner AUS"),"Brenner EIN")</f>
        <v>Brenner AUS</v>
      </c>
      <c r="Q20" t="str">
        <f>IF(L20="1","Mischer AUF",IF(K20="1","Mischer ZU","Mischer STOP"))</f>
        <v>Mischer STOP</v>
      </c>
    </row>
    <row r="21" spans="1:17" hidden="1" x14ac:dyDescent="0.25">
      <c r="A21" t="s">
        <v>2746</v>
      </c>
      <c r="B21" t="s">
        <v>4</v>
      </c>
      <c r="C21" t="s">
        <v>12</v>
      </c>
      <c r="D21" t="s">
        <v>6</v>
      </c>
      <c r="E21">
        <v>1</v>
      </c>
      <c r="F21" t="s">
        <v>17</v>
      </c>
      <c r="G21" t="s">
        <v>8</v>
      </c>
    </row>
    <row r="22" spans="1:17" x14ac:dyDescent="0.25">
      <c r="A22" s="1" t="s">
        <v>2747</v>
      </c>
      <c r="B22" s="1" t="s">
        <v>1</v>
      </c>
      <c r="C22" s="1" t="s">
        <v>361</v>
      </c>
      <c r="D22" s="42" t="s">
        <v>3295</v>
      </c>
      <c r="E22" s="8">
        <f>HEX2DEC(G22)</f>
        <v>180</v>
      </c>
      <c r="F22" s="10" t="str">
        <f>HEX2BIN(G22)</f>
        <v>10110100</v>
      </c>
      <c r="G22" s="8" t="str">
        <f>MID(C22,7,FIND(":",C22,1)-1)</f>
        <v>B4</v>
      </c>
      <c r="H22" s="8" t="str">
        <f>MID(F22,1,FIND("0",F22,1)-1)</f>
        <v>1</v>
      </c>
      <c r="I22" s="8" t="str">
        <f>MID(F22,2,FIND("0",F22,1)-1)</f>
        <v>0</v>
      </c>
      <c r="J22" s="8" t="str">
        <f>MID(F22,3,FIND("0",F22,1)-1)</f>
        <v>1</v>
      </c>
      <c r="K22" s="8" t="str">
        <f>MID(F22,4,FIND("0",F22,1)-1)</f>
        <v>1</v>
      </c>
      <c r="L22" s="8" t="str">
        <f>MID(F22,5,FIND("0",F22,1)-1)</f>
        <v>0</v>
      </c>
      <c r="M22" s="8" t="str">
        <f>MID(F22,6,FIND("0",F22,1)-1)</f>
        <v>1</v>
      </c>
      <c r="N22" s="8" t="str">
        <f>MID(F22,7,FIND("0",F22,1)-1)</f>
        <v>0</v>
      </c>
      <c r="O22" s="8" t="str">
        <f>MID(F22,8,FIND("0",F22,1)-1)</f>
        <v>0</v>
      </c>
      <c r="P22" t="str">
        <f>IF(J22="1",IF(O22="0","Brenner AUS"),"Brenner EIN")</f>
        <v>Brenner AUS</v>
      </c>
      <c r="Q22" t="str">
        <f>IF(L22="1","Mischer AUF",IF(K22="1","Mischer ZU","Mischer STOP"))</f>
        <v>Mischer ZU</v>
      </c>
    </row>
    <row r="23" spans="1:17" hidden="1" x14ac:dyDescent="0.25">
      <c r="A23" t="s">
        <v>2748</v>
      </c>
      <c r="B23" t="s">
        <v>4</v>
      </c>
      <c r="C23" t="s">
        <v>12</v>
      </c>
      <c r="D23" t="s">
        <v>6</v>
      </c>
      <c r="E23">
        <v>1</v>
      </c>
      <c r="F23" t="s">
        <v>363</v>
      </c>
      <c r="G23" t="s">
        <v>8</v>
      </c>
    </row>
    <row r="24" spans="1:17" x14ac:dyDescent="0.25">
      <c r="A24" s="1" t="s">
        <v>2747</v>
      </c>
      <c r="B24" s="1" t="s">
        <v>1</v>
      </c>
      <c r="C24" s="1" t="s">
        <v>15</v>
      </c>
      <c r="D24" s="42" t="s">
        <v>3295</v>
      </c>
      <c r="E24" s="8">
        <f>HEX2DEC(G24)</f>
        <v>164</v>
      </c>
      <c r="F24" s="10" t="str">
        <f>HEX2BIN(G24)</f>
        <v>10100100</v>
      </c>
      <c r="G24" s="8" t="str">
        <f>MID(C24,7,FIND(":",C24,1)-1)</f>
        <v>A4</v>
      </c>
      <c r="H24" s="8" t="str">
        <f>MID(F24,1,FIND("0",F24,1)-1)</f>
        <v>1</v>
      </c>
      <c r="I24" s="8" t="str">
        <f>MID(F24,2,FIND("0",F24,1)-1)</f>
        <v>0</v>
      </c>
      <c r="J24" s="8" t="str">
        <f>MID(F24,3,FIND("0",F24,1)-1)</f>
        <v>1</v>
      </c>
      <c r="K24" s="8" t="str">
        <f>MID(F24,4,FIND("0",F24,1)-1)</f>
        <v>0</v>
      </c>
      <c r="L24" s="8" t="str">
        <f>MID(F24,5,FIND("0",F24,1)-1)</f>
        <v>0</v>
      </c>
      <c r="M24" s="8" t="str">
        <f>MID(F24,6,FIND("0",F24,1)-1)</f>
        <v>1</v>
      </c>
      <c r="N24" s="8" t="str">
        <f>MID(F24,7,FIND("0",F24,1)-1)</f>
        <v>0</v>
      </c>
      <c r="O24" s="8" t="str">
        <f>MID(F24,8,FIND("0",F24,1)-1)</f>
        <v>0</v>
      </c>
      <c r="P24" t="str">
        <f>IF(J24="1",IF(O24="0","Brenner AUS"),"Brenner EIN")</f>
        <v>Brenner AUS</v>
      </c>
      <c r="Q24" t="str">
        <f>IF(L24="1","Mischer AUF",IF(K24="1","Mischer ZU","Mischer STOP"))</f>
        <v>Mischer STOP</v>
      </c>
    </row>
    <row r="25" spans="1:17" hidden="1" x14ac:dyDescent="0.25">
      <c r="A25" t="s">
        <v>2748</v>
      </c>
      <c r="B25" t="s">
        <v>4</v>
      </c>
      <c r="C25" t="s">
        <v>12</v>
      </c>
      <c r="D25" t="s">
        <v>6</v>
      </c>
      <c r="E25">
        <v>1</v>
      </c>
      <c r="F25" t="s">
        <v>17</v>
      </c>
      <c r="G25" t="s">
        <v>8</v>
      </c>
    </row>
    <row r="26" spans="1:17" x14ac:dyDescent="0.25">
      <c r="A26" s="1" t="s">
        <v>2749</v>
      </c>
      <c r="B26" s="1" t="s">
        <v>1</v>
      </c>
      <c r="C26" s="1" t="s">
        <v>361</v>
      </c>
      <c r="D26" s="42" t="s">
        <v>3295</v>
      </c>
      <c r="E26" s="8">
        <f>HEX2DEC(G26)</f>
        <v>180</v>
      </c>
      <c r="F26" s="10" t="str">
        <f>HEX2BIN(G26)</f>
        <v>10110100</v>
      </c>
      <c r="G26" s="8" t="str">
        <f>MID(C26,7,FIND(":",C26,1)-1)</f>
        <v>B4</v>
      </c>
      <c r="H26" s="8" t="str">
        <f>MID(F26,1,FIND("0",F26,1)-1)</f>
        <v>1</v>
      </c>
      <c r="I26" s="8" t="str">
        <f>MID(F26,2,FIND("0",F26,1)-1)</f>
        <v>0</v>
      </c>
      <c r="J26" s="8" t="str">
        <f>MID(F26,3,FIND("0",F26,1)-1)</f>
        <v>1</v>
      </c>
      <c r="K26" s="8" t="str">
        <f>MID(F26,4,FIND("0",F26,1)-1)</f>
        <v>1</v>
      </c>
      <c r="L26" s="8" t="str">
        <f>MID(F26,5,FIND("0",F26,1)-1)</f>
        <v>0</v>
      </c>
      <c r="M26" s="8" t="str">
        <f>MID(F26,6,FIND("0",F26,1)-1)</f>
        <v>1</v>
      </c>
      <c r="N26" s="8" t="str">
        <f>MID(F26,7,FIND("0",F26,1)-1)</f>
        <v>0</v>
      </c>
      <c r="O26" s="8" t="str">
        <f>MID(F26,8,FIND("0",F26,1)-1)</f>
        <v>0</v>
      </c>
      <c r="P26" t="str">
        <f>IF(J26="1",IF(O26="0","Brenner AUS"),"Brenner EIN")</f>
        <v>Brenner AUS</v>
      </c>
      <c r="Q26" t="str">
        <f>IF(L26="1","Mischer AUF",IF(K26="1","Mischer ZU","Mischer STOP"))</f>
        <v>Mischer ZU</v>
      </c>
    </row>
    <row r="27" spans="1:17" hidden="1" x14ac:dyDescent="0.25">
      <c r="A27" t="s">
        <v>2750</v>
      </c>
      <c r="B27" t="s">
        <v>4</v>
      </c>
      <c r="C27" t="s">
        <v>12</v>
      </c>
      <c r="D27" t="s">
        <v>6</v>
      </c>
      <c r="E27">
        <v>1</v>
      </c>
      <c r="F27" t="s">
        <v>363</v>
      </c>
      <c r="G27" t="s">
        <v>8</v>
      </c>
    </row>
    <row r="28" spans="1:17" x14ac:dyDescent="0.25">
      <c r="A28" s="1" t="s">
        <v>2749</v>
      </c>
      <c r="B28" s="1" t="s">
        <v>1</v>
      </c>
      <c r="C28" s="1" t="s">
        <v>15</v>
      </c>
      <c r="D28" s="42" t="s">
        <v>3295</v>
      </c>
      <c r="E28" s="8">
        <f>HEX2DEC(G28)</f>
        <v>164</v>
      </c>
      <c r="F28" s="10" t="str">
        <f>HEX2BIN(G28)</f>
        <v>10100100</v>
      </c>
      <c r="G28" s="8" t="str">
        <f>MID(C28,7,FIND(":",C28,1)-1)</f>
        <v>A4</v>
      </c>
      <c r="H28" s="8" t="str">
        <f>MID(F28,1,FIND("0",F28,1)-1)</f>
        <v>1</v>
      </c>
      <c r="I28" s="8" t="str">
        <f>MID(F28,2,FIND("0",F28,1)-1)</f>
        <v>0</v>
      </c>
      <c r="J28" s="8" t="str">
        <f>MID(F28,3,FIND("0",F28,1)-1)</f>
        <v>1</v>
      </c>
      <c r="K28" s="8" t="str">
        <f>MID(F28,4,FIND("0",F28,1)-1)</f>
        <v>0</v>
      </c>
      <c r="L28" s="8" t="str">
        <f>MID(F28,5,FIND("0",F28,1)-1)</f>
        <v>0</v>
      </c>
      <c r="M28" s="8" t="str">
        <f>MID(F28,6,FIND("0",F28,1)-1)</f>
        <v>1</v>
      </c>
      <c r="N28" s="8" t="str">
        <f>MID(F28,7,FIND("0",F28,1)-1)</f>
        <v>0</v>
      </c>
      <c r="O28" s="8" t="str">
        <f>MID(F28,8,FIND("0",F28,1)-1)</f>
        <v>0</v>
      </c>
      <c r="P28" t="str">
        <f>IF(J28="1",IF(O28="0","Brenner AUS"),"Brenner EIN")</f>
        <v>Brenner AUS</v>
      </c>
      <c r="Q28" t="str">
        <f>IF(L28="1","Mischer AUF",IF(K28="1","Mischer ZU","Mischer STOP"))</f>
        <v>Mischer STOP</v>
      </c>
    </row>
    <row r="29" spans="1:17" hidden="1" x14ac:dyDescent="0.25">
      <c r="A29" t="s">
        <v>2750</v>
      </c>
      <c r="B29" t="s">
        <v>4</v>
      </c>
      <c r="C29" t="s">
        <v>12</v>
      </c>
      <c r="D29" t="s">
        <v>6</v>
      </c>
      <c r="E29">
        <v>1</v>
      </c>
      <c r="F29" t="s">
        <v>17</v>
      </c>
      <c r="G29" t="s">
        <v>8</v>
      </c>
    </row>
    <row r="30" spans="1:17" x14ac:dyDescent="0.25">
      <c r="A30" s="1" t="s">
        <v>2751</v>
      </c>
      <c r="B30" s="1" t="s">
        <v>1</v>
      </c>
      <c r="C30" s="1" t="s">
        <v>361</v>
      </c>
      <c r="D30" s="42" t="s">
        <v>3295</v>
      </c>
      <c r="E30" s="8">
        <f>HEX2DEC(G30)</f>
        <v>180</v>
      </c>
      <c r="F30" s="10" t="str">
        <f>HEX2BIN(G30)</f>
        <v>10110100</v>
      </c>
      <c r="G30" s="8" t="str">
        <f>MID(C30,7,FIND(":",C30,1)-1)</f>
        <v>B4</v>
      </c>
      <c r="H30" s="8" t="str">
        <f>MID(F30,1,FIND("0",F30,1)-1)</f>
        <v>1</v>
      </c>
      <c r="I30" s="8" t="str">
        <f>MID(F30,2,FIND("0",F30,1)-1)</f>
        <v>0</v>
      </c>
      <c r="J30" s="8" t="str">
        <f>MID(F30,3,FIND("0",F30,1)-1)</f>
        <v>1</v>
      </c>
      <c r="K30" s="8" t="str">
        <f>MID(F30,4,FIND("0",F30,1)-1)</f>
        <v>1</v>
      </c>
      <c r="L30" s="8" t="str">
        <f>MID(F30,5,FIND("0",F30,1)-1)</f>
        <v>0</v>
      </c>
      <c r="M30" s="8" t="str">
        <f>MID(F30,6,FIND("0",F30,1)-1)</f>
        <v>1</v>
      </c>
      <c r="N30" s="8" t="str">
        <f>MID(F30,7,FIND("0",F30,1)-1)</f>
        <v>0</v>
      </c>
      <c r="O30" s="8" t="str">
        <f>MID(F30,8,FIND("0",F30,1)-1)</f>
        <v>0</v>
      </c>
      <c r="P30" t="str">
        <f>IF(J30="1",IF(O30="0","Brenner AUS"),"Brenner EIN")</f>
        <v>Brenner AUS</v>
      </c>
      <c r="Q30" t="str">
        <f>IF(L30="1","Mischer AUF",IF(K30="1","Mischer ZU","Mischer STOP"))</f>
        <v>Mischer ZU</v>
      </c>
    </row>
    <row r="31" spans="1:17" hidden="1" x14ac:dyDescent="0.25">
      <c r="A31" t="s">
        <v>2752</v>
      </c>
      <c r="B31" t="s">
        <v>4</v>
      </c>
      <c r="C31" t="s">
        <v>12</v>
      </c>
      <c r="D31" t="s">
        <v>6</v>
      </c>
      <c r="E31">
        <v>1</v>
      </c>
      <c r="F31" t="s">
        <v>363</v>
      </c>
      <c r="G31" t="s">
        <v>8</v>
      </c>
    </row>
    <row r="32" spans="1:17" x14ac:dyDescent="0.25">
      <c r="A32" s="1" t="s">
        <v>2751</v>
      </c>
      <c r="B32" s="1" t="s">
        <v>1</v>
      </c>
      <c r="C32" s="1" t="s">
        <v>15</v>
      </c>
      <c r="D32" s="42" t="s">
        <v>3295</v>
      </c>
      <c r="E32" s="8">
        <f>HEX2DEC(G32)</f>
        <v>164</v>
      </c>
      <c r="F32" s="10" t="str">
        <f>HEX2BIN(G32)</f>
        <v>10100100</v>
      </c>
      <c r="G32" s="8" t="str">
        <f>MID(C32,7,FIND(":",C32,1)-1)</f>
        <v>A4</v>
      </c>
      <c r="H32" s="8" t="str">
        <f>MID(F32,1,FIND("0",F32,1)-1)</f>
        <v>1</v>
      </c>
      <c r="I32" s="8" t="str">
        <f>MID(F32,2,FIND("0",F32,1)-1)</f>
        <v>0</v>
      </c>
      <c r="J32" s="8" t="str">
        <f>MID(F32,3,FIND("0",F32,1)-1)</f>
        <v>1</v>
      </c>
      <c r="K32" s="8" t="str">
        <f>MID(F32,4,FIND("0",F32,1)-1)</f>
        <v>0</v>
      </c>
      <c r="L32" s="8" t="str">
        <f>MID(F32,5,FIND("0",F32,1)-1)</f>
        <v>0</v>
      </c>
      <c r="M32" s="8" t="str">
        <f>MID(F32,6,FIND("0",F32,1)-1)</f>
        <v>1</v>
      </c>
      <c r="N32" s="8" t="str">
        <f>MID(F32,7,FIND("0",F32,1)-1)</f>
        <v>0</v>
      </c>
      <c r="O32" s="8" t="str">
        <f>MID(F32,8,FIND("0",F32,1)-1)</f>
        <v>0</v>
      </c>
      <c r="P32" t="str">
        <f>IF(J32="1",IF(O32="0","Brenner AUS"),"Brenner EIN")</f>
        <v>Brenner AUS</v>
      </c>
      <c r="Q32" t="str">
        <f>IF(L32="1","Mischer AUF",IF(K32="1","Mischer ZU","Mischer STOP"))</f>
        <v>Mischer STOP</v>
      </c>
    </row>
    <row r="33" spans="1:17" hidden="1" x14ac:dyDescent="0.25">
      <c r="A33" t="s">
        <v>2752</v>
      </c>
      <c r="B33" t="s">
        <v>4</v>
      </c>
      <c r="C33" t="s">
        <v>12</v>
      </c>
      <c r="D33" t="s">
        <v>6</v>
      </c>
      <c r="E33">
        <v>1</v>
      </c>
      <c r="F33" t="s">
        <v>17</v>
      </c>
      <c r="G33" t="s">
        <v>8</v>
      </c>
    </row>
    <row r="34" spans="1:17" x14ac:dyDescent="0.25">
      <c r="A34" s="1" t="s">
        <v>2753</v>
      </c>
      <c r="B34" s="1" t="s">
        <v>1</v>
      </c>
      <c r="C34" s="1" t="s">
        <v>361</v>
      </c>
      <c r="D34" s="42" t="s">
        <v>3295</v>
      </c>
      <c r="E34" s="8">
        <f>HEX2DEC(G34)</f>
        <v>180</v>
      </c>
      <c r="F34" s="10" t="str">
        <f>HEX2BIN(G34)</f>
        <v>10110100</v>
      </c>
      <c r="G34" s="8" t="str">
        <f>MID(C34,7,FIND(":",C34,1)-1)</f>
        <v>B4</v>
      </c>
      <c r="H34" s="8" t="str">
        <f>MID(F34,1,FIND("0",F34,1)-1)</f>
        <v>1</v>
      </c>
      <c r="I34" s="8" t="str">
        <f>MID(F34,2,FIND("0",F34,1)-1)</f>
        <v>0</v>
      </c>
      <c r="J34" s="8" t="str">
        <f>MID(F34,3,FIND("0",F34,1)-1)</f>
        <v>1</v>
      </c>
      <c r="K34" s="8" t="str">
        <f>MID(F34,4,FIND("0",F34,1)-1)</f>
        <v>1</v>
      </c>
      <c r="L34" s="8" t="str">
        <f>MID(F34,5,FIND("0",F34,1)-1)</f>
        <v>0</v>
      </c>
      <c r="M34" s="8" t="str">
        <f>MID(F34,6,FIND("0",F34,1)-1)</f>
        <v>1</v>
      </c>
      <c r="N34" s="8" t="str">
        <f>MID(F34,7,FIND("0",F34,1)-1)</f>
        <v>0</v>
      </c>
      <c r="O34" s="8" t="str">
        <f>MID(F34,8,FIND("0",F34,1)-1)</f>
        <v>0</v>
      </c>
      <c r="P34" t="str">
        <f>IF(J34="1",IF(O34="0","Brenner AUS"),"Brenner EIN")</f>
        <v>Brenner AUS</v>
      </c>
      <c r="Q34" t="str">
        <f>IF(L34="1","Mischer AUF",IF(K34="1","Mischer ZU","Mischer STOP"))</f>
        <v>Mischer ZU</v>
      </c>
    </row>
    <row r="35" spans="1:17" hidden="1" x14ac:dyDescent="0.25">
      <c r="A35" t="s">
        <v>2754</v>
      </c>
      <c r="B35" t="s">
        <v>4</v>
      </c>
      <c r="C35" t="s">
        <v>12</v>
      </c>
      <c r="D35" t="s">
        <v>6</v>
      </c>
      <c r="E35">
        <v>1</v>
      </c>
      <c r="F35" t="s">
        <v>363</v>
      </c>
      <c r="G35" t="s">
        <v>8</v>
      </c>
    </row>
    <row r="36" spans="1:17" x14ac:dyDescent="0.25">
      <c r="A36" s="1" t="s">
        <v>2753</v>
      </c>
      <c r="B36" s="1" t="s">
        <v>1</v>
      </c>
      <c r="C36" s="1" t="s">
        <v>15</v>
      </c>
      <c r="D36" s="42" t="s">
        <v>3295</v>
      </c>
      <c r="E36" s="8">
        <f>HEX2DEC(G36)</f>
        <v>164</v>
      </c>
      <c r="F36" s="10" t="str">
        <f>HEX2BIN(G36)</f>
        <v>10100100</v>
      </c>
      <c r="G36" s="8" t="str">
        <f>MID(C36,7,FIND(":",C36,1)-1)</f>
        <v>A4</v>
      </c>
      <c r="H36" s="8" t="str">
        <f>MID(F36,1,FIND("0",F36,1)-1)</f>
        <v>1</v>
      </c>
      <c r="I36" s="8" t="str">
        <f>MID(F36,2,FIND("0",F36,1)-1)</f>
        <v>0</v>
      </c>
      <c r="J36" s="8" t="str">
        <f>MID(F36,3,FIND("0",F36,1)-1)</f>
        <v>1</v>
      </c>
      <c r="K36" s="8" t="str">
        <f>MID(F36,4,FIND("0",F36,1)-1)</f>
        <v>0</v>
      </c>
      <c r="L36" s="8" t="str">
        <f>MID(F36,5,FIND("0",F36,1)-1)</f>
        <v>0</v>
      </c>
      <c r="M36" s="8" t="str">
        <f>MID(F36,6,FIND("0",F36,1)-1)</f>
        <v>1</v>
      </c>
      <c r="N36" s="8" t="str">
        <f>MID(F36,7,FIND("0",F36,1)-1)</f>
        <v>0</v>
      </c>
      <c r="O36" s="8" t="str">
        <f>MID(F36,8,FIND("0",F36,1)-1)</f>
        <v>0</v>
      </c>
      <c r="P36" t="str">
        <f>IF(J36="1",IF(O36="0","Brenner AUS"),"Brenner EIN")</f>
        <v>Brenner AUS</v>
      </c>
      <c r="Q36" t="str">
        <f>IF(L36="1","Mischer AUF",IF(K36="1","Mischer ZU","Mischer STOP"))</f>
        <v>Mischer STOP</v>
      </c>
    </row>
    <row r="37" spans="1:17" hidden="1" x14ac:dyDescent="0.25">
      <c r="A37" t="s">
        <v>2754</v>
      </c>
      <c r="B37" t="s">
        <v>4</v>
      </c>
      <c r="C37" t="s">
        <v>12</v>
      </c>
      <c r="D37" t="s">
        <v>6</v>
      </c>
      <c r="E37">
        <v>1</v>
      </c>
      <c r="F37" t="s">
        <v>17</v>
      </c>
      <c r="G37" t="s">
        <v>8</v>
      </c>
    </row>
    <row r="38" spans="1:17" x14ac:dyDescent="0.25">
      <c r="A38" s="1" t="s">
        <v>2755</v>
      </c>
      <c r="B38" s="1" t="s">
        <v>1</v>
      </c>
      <c r="C38" s="1" t="s">
        <v>361</v>
      </c>
      <c r="D38" s="42" t="s">
        <v>3295</v>
      </c>
      <c r="E38" s="8">
        <f>HEX2DEC(G38)</f>
        <v>180</v>
      </c>
      <c r="F38" s="10" t="str">
        <f>HEX2BIN(G38)</f>
        <v>10110100</v>
      </c>
      <c r="G38" s="8" t="str">
        <f>MID(C38,7,FIND(":",C38,1)-1)</f>
        <v>B4</v>
      </c>
      <c r="H38" s="8" t="str">
        <f>MID(F38,1,FIND("0",F38,1)-1)</f>
        <v>1</v>
      </c>
      <c r="I38" s="8" t="str">
        <f>MID(F38,2,FIND("0",F38,1)-1)</f>
        <v>0</v>
      </c>
      <c r="J38" s="8" t="str">
        <f>MID(F38,3,FIND("0",F38,1)-1)</f>
        <v>1</v>
      </c>
      <c r="K38" s="8" t="str">
        <f>MID(F38,4,FIND("0",F38,1)-1)</f>
        <v>1</v>
      </c>
      <c r="L38" s="8" t="str">
        <f>MID(F38,5,FIND("0",F38,1)-1)</f>
        <v>0</v>
      </c>
      <c r="M38" s="8" t="str">
        <f>MID(F38,6,FIND("0",F38,1)-1)</f>
        <v>1</v>
      </c>
      <c r="N38" s="8" t="str">
        <f>MID(F38,7,FIND("0",F38,1)-1)</f>
        <v>0</v>
      </c>
      <c r="O38" s="8" t="str">
        <f>MID(F38,8,FIND("0",F38,1)-1)</f>
        <v>0</v>
      </c>
      <c r="P38" t="str">
        <f>IF(J38="1",IF(O38="0","Brenner AUS"),"Brenner EIN")</f>
        <v>Brenner AUS</v>
      </c>
      <c r="Q38" t="str">
        <f>IF(L38="1","Mischer AUF",IF(K38="1","Mischer ZU","Mischer STOP"))</f>
        <v>Mischer ZU</v>
      </c>
    </row>
    <row r="39" spans="1:17" hidden="1" x14ac:dyDescent="0.25">
      <c r="A39" t="s">
        <v>2756</v>
      </c>
      <c r="B39" t="s">
        <v>4</v>
      </c>
      <c r="C39" t="s">
        <v>12</v>
      </c>
      <c r="D39" t="s">
        <v>6</v>
      </c>
      <c r="E39">
        <v>1</v>
      </c>
      <c r="F39" t="s">
        <v>363</v>
      </c>
      <c r="G39" t="s">
        <v>8</v>
      </c>
    </row>
    <row r="40" spans="1:17" x14ac:dyDescent="0.25">
      <c r="A40" s="1" t="s">
        <v>2755</v>
      </c>
      <c r="B40" s="1" t="s">
        <v>1</v>
      </c>
      <c r="C40" s="1" t="s">
        <v>15</v>
      </c>
      <c r="D40" s="42" t="s">
        <v>3295</v>
      </c>
      <c r="E40" s="8">
        <f>HEX2DEC(G40)</f>
        <v>164</v>
      </c>
      <c r="F40" s="10" t="str">
        <f>HEX2BIN(G40)</f>
        <v>10100100</v>
      </c>
      <c r="G40" s="8" t="str">
        <f>MID(C40,7,FIND(":",C40,1)-1)</f>
        <v>A4</v>
      </c>
      <c r="H40" s="8" t="str">
        <f>MID(F40,1,FIND("0",F40,1)-1)</f>
        <v>1</v>
      </c>
      <c r="I40" s="8" t="str">
        <f>MID(F40,2,FIND("0",F40,1)-1)</f>
        <v>0</v>
      </c>
      <c r="J40" s="8" t="str">
        <f>MID(F40,3,FIND("0",F40,1)-1)</f>
        <v>1</v>
      </c>
      <c r="K40" s="8" t="str">
        <f>MID(F40,4,FIND("0",F40,1)-1)</f>
        <v>0</v>
      </c>
      <c r="L40" s="8" t="str">
        <f>MID(F40,5,FIND("0",F40,1)-1)</f>
        <v>0</v>
      </c>
      <c r="M40" s="8" t="str">
        <f>MID(F40,6,FIND("0",F40,1)-1)</f>
        <v>1</v>
      </c>
      <c r="N40" s="8" t="str">
        <f>MID(F40,7,FIND("0",F40,1)-1)</f>
        <v>0</v>
      </c>
      <c r="O40" s="8" t="str">
        <f>MID(F40,8,FIND("0",F40,1)-1)</f>
        <v>0</v>
      </c>
      <c r="P40" t="str">
        <f>IF(J40="1",IF(O40="0","Brenner AUS"),"Brenner EIN")</f>
        <v>Brenner AUS</v>
      </c>
      <c r="Q40" t="str">
        <f>IF(L40="1","Mischer AUF",IF(K40="1","Mischer ZU","Mischer STOP"))</f>
        <v>Mischer STOP</v>
      </c>
    </row>
    <row r="41" spans="1:17" hidden="1" x14ac:dyDescent="0.25">
      <c r="A41" t="s">
        <v>2756</v>
      </c>
      <c r="B41" t="s">
        <v>4</v>
      </c>
      <c r="C41" t="s">
        <v>12</v>
      </c>
      <c r="D41" t="s">
        <v>6</v>
      </c>
      <c r="E41">
        <v>1</v>
      </c>
      <c r="F41" t="s">
        <v>17</v>
      </c>
      <c r="G41" t="s">
        <v>8</v>
      </c>
    </row>
    <row r="42" spans="1:17" x14ac:dyDescent="0.25">
      <c r="A42" t="s">
        <v>2757</v>
      </c>
      <c r="B42" t="s">
        <v>1</v>
      </c>
      <c r="C42" s="15" t="s">
        <v>3198</v>
      </c>
      <c r="D42" s="33" t="s">
        <v>2947</v>
      </c>
      <c r="E42" s="8">
        <f>HEX2DEC(G42)</f>
        <v>1</v>
      </c>
      <c r="F42" s="10" t="str">
        <f>HEX2BIN(G42)</f>
        <v>1</v>
      </c>
      <c r="G42" s="8" t="str">
        <f>MID(C42,7,FIND(":",C42,1)-1)</f>
        <v>01</v>
      </c>
      <c r="N42" s="18">
        <v>0</v>
      </c>
      <c r="O42" s="18">
        <v>1</v>
      </c>
    </row>
    <row r="43" spans="1:17" hidden="1" x14ac:dyDescent="0.25">
      <c r="A43" t="s">
        <v>2758</v>
      </c>
      <c r="B43" t="s">
        <v>4</v>
      </c>
      <c r="C43" t="s">
        <v>1332</v>
      </c>
      <c r="D43" t="s">
        <v>6</v>
      </c>
      <c r="E43">
        <v>1</v>
      </c>
      <c r="F43" t="s">
        <v>227</v>
      </c>
      <c r="G43" t="s">
        <v>8</v>
      </c>
    </row>
    <row r="44" spans="1:17" x14ac:dyDescent="0.25">
      <c r="A44" t="s">
        <v>2757</v>
      </c>
      <c r="B44" t="s">
        <v>1</v>
      </c>
      <c r="C44" s="7" t="s">
        <v>2671</v>
      </c>
      <c r="D44" s="34" t="s">
        <v>2674</v>
      </c>
      <c r="E44" s="8">
        <f>HEX2DEC(G44)</f>
        <v>1</v>
      </c>
      <c r="F44" s="10" t="str">
        <f>HEX2BIN(G44)</f>
        <v>1</v>
      </c>
      <c r="G44" s="18" t="str">
        <f>MID(C44,10,FIND(":",C44,1)-1)</f>
        <v>01</v>
      </c>
    </row>
    <row r="45" spans="1:17" hidden="1" x14ac:dyDescent="0.25">
      <c r="A45" t="s">
        <v>2758</v>
      </c>
      <c r="B45" t="s">
        <v>4</v>
      </c>
      <c r="C45" t="s">
        <v>1365</v>
      </c>
      <c r="D45" t="s">
        <v>6</v>
      </c>
      <c r="E45">
        <v>1</v>
      </c>
      <c r="F45" t="s">
        <v>227</v>
      </c>
      <c r="G45" t="s">
        <v>8</v>
      </c>
    </row>
    <row r="46" spans="1:17" x14ac:dyDescent="0.25">
      <c r="A46" s="1" t="s">
        <v>2759</v>
      </c>
      <c r="B46" s="1" t="s">
        <v>1</v>
      </c>
      <c r="C46" s="1" t="s">
        <v>361</v>
      </c>
      <c r="D46" s="42" t="s">
        <v>3295</v>
      </c>
      <c r="E46" s="8">
        <f>HEX2DEC(G46)</f>
        <v>180</v>
      </c>
      <c r="F46" s="10" t="str">
        <f>HEX2BIN(G46)</f>
        <v>10110100</v>
      </c>
      <c r="G46" s="8" t="str">
        <f>MID(C46,7,FIND(":",C46,1)-1)</f>
        <v>B4</v>
      </c>
      <c r="H46" s="8" t="str">
        <f>MID(F46,1,FIND("0",F46,1)-1)</f>
        <v>1</v>
      </c>
      <c r="I46" s="8" t="str">
        <f>MID(F46,2,FIND("0",F46,1)-1)</f>
        <v>0</v>
      </c>
      <c r="J46" s="8" t="str">
        <f>MID(F46,3,FIND("0",F46,1)-1)</f>
        <v>1</v>
      </c>
      <c r="K46" s="8" t="str">
        <f>MID(F46,4,FIND("0",F46,1)-1)</f>
        <v>1</v>
      </c>
      <c r="L46" s="8" t="str">
        <f>MID(F46,5,FIND("0",F46,1)-1)</f>
        <v>0</v>
      </c>
      <c r="M46" s="8" t="str">
        <f>MID(F46,6,FIND("0",F46,1)-1)</f>
        <v>1</v>
      </c>
      <c r="N46" s="8" t="str">
        <f>MID(F46,7,FIND("0",F46,1)-1)</f>
        <v>0</v>
      </c>
      <c r="O46" s="8" t="str">
        <f>MID(F46,8,FIND("0",F46,1)-1)</f>
        <v>0</v>
      </c>
      <c r="P46" t="str">
        <f>IF(J46="1",IF(O46="0","Brenner AUS"),"Brenner EIN")</f>
        <v>Brenner AUS</v>
      </c>
      <c r="Q46" t="str">
        <f>IF(L46="1","Mischer AUF",IF(K46="1","Mischer ZU","Mischer STOP"))</f>
        <v>Mischer ZU</v>
      </c>
    </row>
    <row r="47" spans="1:17" hidden="1" x14ac:dyDescent="0.25">
      <c r="A47" t="s">
        <v>2760</v>
      </c>
      <c r="B47" t="s">
        <v>4</v>
      </c>
      <c r="C47" t="s">
        <v>12</v>
      </c>
      <c r="D47" t="s">
        <v>6</v>
      </c>
      <c r="E47">
        <v>1</v>
      </c>
      <c r="F47" t="s">
        <v>363</v>
      </c>
      <c r="G47" t="s">
        <v>8</v>
      </c>
    </row>
    <row r="48" spans="1:17" x14ac:dyDescent="0.25">
      <c r="A48" s="1" t="s">
        <v>2759</v>
      </c>
      <c r="B48" s="1" t="s">
        <v>1</v>
      </c>
      <c r="C48" s="1" t="s">
        <v>15</v>
      </c>
      <c r="D48" s="42" t="s">
        <v>3295</v>
      </c>
      <c r="E48" s="8">
        <f>HEX2DEC(G48)</f>
        <v>164</v>
      </c>
      <c r="F48" s="10" t="str">
        <f>HEX2BIN(G48)</f>
        <v>10100100</v>
      </c>
      <c r="G48" s="8" t="str">
        <f>MID(C48,7,FIND(":",C48,1)-1)</f>
        <v>A4</v>
      </c>
      <c r="H48" s="8" t="str">
        <f>MID(F48,1,FIND("0",F48,1)-1)</f>
        <v>1</v>
      </c>
      <c r="I48" s="8" t="str">
        <f>MID(F48,2,FIND("0",F48,1)-1)</f>
        <v>0</v>
      </c>
      <c r="J48" s="8" t="str">
        <f>MID(F48,3,FIND("0",F48,1)-1)</f>
        <v>1</v>
      </c>
      <c r="K48" s="8" t="str">
        <f>MID(F48,4,FIND("0",F48,1)-1)</f>
        <v>0</v>
      </c>
      <c r="L48" s="8" t="str">
        <f>MID(F48,5,FIND("0",F48,1)-1)</f>
        <v>0</v>
      </c>
      <c r="M48" s="8" t="str">
        <f>MID(F48,6,FIND("0",F48,1)-1)</f>
        <v>1</v>
      </c>
      <c r="N48" s="8" t="str">
        <f>MID(F48,7,FIND("0",F48,1)-1)</f>
        <v>0</v>
      </c>
      <c r="O48" s="8" t="str">
        <f>MID(F48,8,FIND("0",F48,1)-1)</f>
        <v>0</v>
      </c>
      <c r="P48" t="str">
        <f>IF(J48="1",IF(O48="0","Brenner AUS"),"Brenner EIN")</f>
        <v>Brenner AUS</v>
      </c>
      <c r="Q48" t="str">
        <f>IF(L48="1","Mischer AUF",IF(K48="1","Mischer ZU","Mischer STOP"))</f>
        <v>Mischer STOP</v>
      </c>
    </row>
    <row r="49" spans="1:17" hidden="1" x14ac:dyDescent="0.25">
      <c r="A49" t="s">
        <v>2760</v>
      </c>
      <c r="B49" t="s">
        <v>4</v>
      </c>
      <c r="C49" t="s">
        <v>12</v>
      </c>
      <c r="D49" t="s">
        <v>6</v>
      </c>
      <c r="E49">
        <v>1</v>
      </c>
      <c r="F49" t="s">
        <v>17</v>
      </c>
      <c r="G49" t="s">
        <v>8</v>
      </c>
    </row>
    <row r="50" spans="1:17" x14ac:dyDescent="0.25">
      <c r="A50" s="1" t="s">
        <v>2761</v>
      </c>
      <c r="B50" s="1" t="s">
        <v>1</v>
      </c>
      <c r="C50" s="1" t="s">
        <v>361</v>
      </c>
      <c r="D50" s="42" t="s">
        <v>3295</v>
      </c>
      <c r="E50" s="8">
        <f>HEX2DEC(G50)</f>
        <v>180</v>
      </c>
      <c r="F50" s="10" t="str">
        <f>HEX2BIN(G50)</f>
        <v>10110100</v>
      </c>
      <c r="G50" s="8" t="str">
        <f>MID(C50,7,FIND(":",C50,1)-1)</f>
        <v>B4</v>
      </c>
      <c r="H50" s="8" t="str">
        <f>MID(F50,1,FIND("0",F50,1)-1)</f>
        <v>1</v>
      </c>
      <c r="I50" s="8" t="str">
        <f>MID(F50,2,FIND("0",F50,1)-1)</f>
        <v>0</v>
      </c>
      <c r="J50" s="8" t="str">
        <f>MID(F50,3,FIND("0",F50,1)-1)</f>
        <v>1</v>
      </c>
      <c r="K50" s="8" t="str">
        <f>MID(F50,4,FIND("0",F50,1)-1)</f>
        <v>1</v>
      </c>
      <c r="L50" s="8" t="str">
        <f>MID(F50,5,FIND("0",F50,1)-1)</f>
        <v>0</v>
      </c>
      <c r="M50" s="8" t="str">
        <f>MID(F50,6,FIND("0",F50,1)-1)</f>
        <v>1</v>
      </c>
      <c r="N50" s="8" t="str">
        <f>MID(F50,7,FIND("0",F50,1)-1)</f>
        <v>0</v>
      </c>
      <c r="O50" s="8" t="str">
        <f>MID(F50,8,FIND("0",F50,1)-1)</f>
        <v>0</v>
      </c>
      <c r="P50" t="str">
        <f>IF(J50="1",IF(O50="0","Brenner AUS"),"Brenner EIN")</f>
        <v>Brenner AUS</v>
      </c>
      <c r="Q50" t="str">
        <f>IF(L50="1","Mischer AUF",IF(K50="1","Mischer ZU","Mischer STOP"))</f>
        <v>Mischer ZU</v>
      </c>
    </row>
    <row r="51" spans="1:17" hidden="1" x14ac:dyDescent="0.25">
      <c r="A51" t="s">
        <v>2762</v>
      </c>
      <c r="B51" t="s">
        <v>4</v>
      </c>
      <c r="C51" t="s">
        <v>12</v>
      </c>
      <c r="D51" t="s">
        <v>6</v>
      </c>
      <c r="E51">
        <v>1</v>
      </c>
      <c r="F51" t="s">
        <v>363</v>
      </c>
      <c r="G51" t="s">
        <v>8</v>
      </c>
    </row>
    <row r="52" spans="1:17" x14ac:dyDescent="0.25">
      <c r="A52" s="1" t="s">
        <v>2761</v>
      </c>
      <c r="B52" s="1" t="s">
        <v>1</v>
      </c>
      <c r="C52" s="1" t="s">
        <v>15</v>
      </c>
      <c r="D52" s="42" t="s">
        <v>3295</v>
      </c>
      <c r="E52" s="8">
        <f>HEX2DEC(G52)</f>
        <v>164</v>
      </c>
      <c r="F52" s="10" t="str">
        <f>HEX2BIN(G52)</f>
        <v>10100100</v>
      </c>
      <c r="G52" s="8" t="str">
        <f>MID(C52,7,FIND(":",C52,1)-1)</f>
        <v>A4</v>
      </c>
      <c r="H52" s="8" t="str">
        <f>MID(F52,1,FIND("0",F52,1)-1)</f>
        <v>1</v>
      </c>
      <c r="I52" s="8" t="str">
        <f>MID(F52,2,FIND("0",F52,1)-1)</f>
        <v>0</v>
      </c>
      <c r="J52" s="8" t="str">
        <f>MID(F52,3,FIND("0",F52,1)-1)</f>
        <v>1</v>
      </c>
      <c r="K52" s="8" t="str">
        <f>MID(F52,4,FIND("0",F52,1)-1)</f>
        <v>0</v>
      </c>
      <c r="L52" s="8" t="str">
        <f>MID(F52,5,FIND("0",F52,1)-1)</f>
        <v>0</v>
      </c>
      <c r="M52" s="8" t="str">
        <f>MID(F52,6,FIND("0",F52,1)-1)</f>
        <v>1</v>
      </c>
      <c r="N52" s="8" t="str">
        <f>MID(F52,7,FIND("0",F52,1)-1)</f>
        <v>0</v>
      </c>
      <c r="O52" s="8" t="str">
        <f>MID(F52,8,FIND("0",F52,1)-1)</f>
        <v>0</v>
      </c>
      <c r="P52" t="str">
        <f>IF(J52="1",IF(O52="0","Brenner AUS"),"Brenner EIN")</f>
        <v>Brenner AUS</v>
      </c>
      <c r="Q52" t="str">
        <f>IF(L52="1","Mischer AUF",IF(K52="1","Mischer ZU","Mischer STOP"))</f>
        <v>Mischer STOP</v>
      </c>
    </row>
    <row r="53" spans="1:17" hidden="1" x14ac:dyDescent="0.25">
      <c r="A53" t="s">
        <v>2762</v>
      </c>
      <c r="B53" t="s">
        <v>4</v>
      </c>
      <c r="C53" t="s">
        <v>12</v>
      </c>
      <c r="D53" t="s">
        <v>6</v>
      </c>
      <c r="E53">
        <v>1</v>
      </c>
      <c r="F53" t="s">
        <v>17</v>
      </c>
      <c r="G53" t="s">
        <v>8</v>
      </c>
    </row>
    <row r="54" spans="1:17" x14ac:dyDescent="0.25">
      <c r="A54" s="1" t="s">
        <v>2763</v>
      </c>
      <c r="B54" s="1" t="s">
        <v>1</v>
      </c>
      <c r="C54" s="1" t="s">
        <v>361</v>
      </c>
      <c r="D54" s="42" t="s">
        <v>3295</v>
      </c>
      <c r="E54" s="8">
        <f>HEX2DEC(G54)</f>
        <v>180</v>
      </c>
      <c r="F54" s="10" t="str">
        <f>HEX2BIN(G54)</f>
        <v>10110100</v>
      </c>
      <c r="G54" s="8" t="str">
        <f>MID(C54,7,FIND(":",C54,1)-1)</f>
        <v>B4</v>
      </c>
      <c r="H54" s="8" t="str">
        <f>MID(F54,1,FIND("0",F54,1)-1)</f>
        <v>1</v>
      </c>
      <c r="I54" s="8" t="str">
        <f>MID(F54,2,FIND("0",F54,1)-1)</f>
        <v>0</v>
      </c>
      <c r="J54" s="8" t="str">
        <f>MID(F54,3,FIND("0",F54,1)-1)</f>
        <v>1</v>
      </c>
      <c r="K54" s="8" t="str">
        <f>MID(F54,4,FIND("0",F54,1)-1)</f>
        <v>1</v>
      </c>
      <c r="L54" s="8" t="str">
        <f>MID(F54,5,FIND("0",F54,1)-1)</f>
        <v>0</v>
      </c>
      <c r="M54" s="8" t="str">
        <f>MID(F54,6,FIND("0",F54,1)-1)</f>
        <v>1</v>
      </c>
      <c r="N54" s="8" t="str">
        <f>MID(F54,7,FIND("0",F54,1)-1)</f>
        <v>0</v>
      </c>
      <c r="O54" s="8" t="str">
        <f>MID(F54,8,FIND("0",F54,1)-1)</f>
        <v>0</v>
      </c>
      <c r="P54" t="str">
        <f>IF(J54="1",IF(O54="0","Brenner AUS"),"Brenner EIN")</f>
        <v>Brenner AUS</v>
      </c>
      <c r="Q54" t="str">
        <f>IF(L54="1","Mischer AUF",IF(K54="1","Mischer ZU","Mischer STOP"))</f>
        <v>Mischer ZU</v>
      </c>
    </row>
    <row r="55" spans="1:17" hidden="1" x14ac:dyDescent="0.25">
      <c r="A55" t="s">
        <v>2764</v>
      </c>
      <c r="B55" t="s">
        <v>4</v>
      </c>
      <c r="C55" t="s">
        <v>12</v>
      </c>
      <c r="D55" t="s">
        <v>6</v>
      </c>
      <c r="E55">
        <v>1</v>
      </c>
      <c r="F55" t="s">
        <v>363</v>
      </c>
      <c r="G55" t="s">
        <v>8</v>
      </c>
    </row>
    <row r="56" spans="1:17" x14ac:dyDescent="0.25">
      <c r="A56" t="s">
        <v>2765</v>
      </c>
      <c r="B56" t="s">
        <v>1</v>
      </c>
      <c r="C56" s="14" t="s">
        <v>2766</v>
      </c>
      <c r="D56" s="14" t="s">
        <v>1445</v>
      </c>
      <c r="E56" s="8">
        <f>HEX2DEC(G56)</f>
        <v>40</v>
      </c>
      <c r="F56" s="10" t="str">
        <f>HEX2BIN(G56)</f>
        <v>101000</v>
      </c>
      <c r="G56" s="8" t="str">
        <f>MID(C56,7,FIND(":",C56,1)-1)</f>
        <v>28</v>
      </c>
    </row>
    <row r="57" spans="1:17" hidden="1" x14ac:dyDescent="0.25">
      <c r="A57" t="s">
        <v>2767</v>
      </c>
      <c r="B57" t="s">
        <v>4</v>
      </c>
      <c r="C57" t="s">
        <v>1477</v>
      </c>
      <c r="D57" t="s">
        <v>6</v>
      </c>
      <c r="E57">
        <v>1</v>
      </c>
      <c r="F57" t="s">
        <v>98</v>
      </c>
      <c r="G57" t="s">
        <v>8</v>
      </c>
    </row>
    <row r="58" spans="1:17" hidden="1" x14ac:dyDescent="0.25">
      <c r="A58" t="s">
        <v>2768</v>
      </c>
      <c r="B58" t="s">
        <v>1786</v>
      </c>
      <c r="C58" t="s">
        <v>176</v>
      </c>
      <c r="D58" t="s">
        <v>177</v>
      </c>
      <c r="E58" s="5">
        <v>4000000</v>
      </c>
      <c r="F58" t="s">
        <v>863</v>
      </c>
      <c r="G58" t="s">
        <v>178</v>
      </c>
      <c r="H58">
        <v>0</v>
      </c>
      <c r="I58" t="s">
        <v>179</v>
      </c>
      <c r="J58" t="s">
        <v>163</v>
      </c>
      <c r="K58" t="s">
        <v>180</v>
      </c>
    </row>
    <row r="59" spans="1:17" x14ac:dyDescent="0.25">
      <c r="A59" t="s">
        <v>2765</v>
      </c>
      <c r="B59" t="s">
        <v>1</v>
      </c>
      <c r="C59" s="16" t="s">
        <v>2769</v>
      </c>
      <c r="D59" s="16" t="s">
        <v>1737</v>
      </c>
      <c r="E59" s="8">
        <f>HEX2DEC(G59)</f>
        <v>40</v>
      </c>
      <c r="F59" s="10" t="str">
        <f>HEX2BIN(G59)</f>
        <v>101000</v>
      </c>
      <c r="G59" s="8" t="str">
        <f>MID(C59,7,FIND(":",C59,1)-1)</f>
        <v>28</v>
      </c>
    </row>
    <row r="60" spans="1:17" hidden="1" x14ac:dyDescent="0.25">
      <c r="A60" t="s">
        <v>2767</v>
      </c>
      <c r="B60" t="s">
        <v>4</v>
      </c>
      <c r="C60" t="s">
        <v>1483</v>
      </c>
      <c r="D60" t="s">
        <v>6</v>
      </c>
      <c r="E60">
        <v>1</v>
      </c>
      <c r="F60" t="s">
        <v>98</v>
      </c>
      <c r="G60" t="s">
        <v>8</v>
      </c>
    </row>
    <row r="61" spans="1:17" hidden="1" x14ac:dyDescent="0.25">
      <c r="A61" t="s">
        <v>2768</v>
      </c>
      <c r="B61" t="s">
        <v>1787</v>
      </c>
      <c r="C61" t="s">
        <v>176</v>
      </c>
      <c r="D61" t="s">
        <v>177</v>
      </c>
      <c r="E61" s="5">
        <v>4000000</v>
      </c>
      <c r="F61" t="s">
        <v>863</v>
      </c>
      <c r="G61" t="s">
        <v>178</v>
      </c>
      <c r="H61">
        <v>0</v>
      </c>
      <c r="I61" t="s">
        <v>179</v>
      </c>
      <c r="J61" t="s">
        <v>163</v>
      </c>
      <c r="K61" t="s">
        <v>180</v>
      </c>
    </row>
    <row r="62" spans="1:17" x14ac:dyDescent="0.25">
      <c r="A62" t="s">
        <v>2770</v>
      </c>
      <c r="B62" t="s">
        <v>1</v>
      </c>
      <c r="C62" s="11" t="s">
        <v>2771</v>
      </c>
      <c r="D62" s="11" t="s">
        <v>1736</v>
      </c>
      <c r="E62" s="8">
        <f>HEX2DEC(G62)</f>
        <v>26</v>
      </c>
      <c r="F62" s="10" t="str">
        <f>HEX2BIN(G62)</f>
        <v>11010</v>
      </c>
      <c r="G62" s="8" t="str">
        <f>MID(C62,7,FIND(":",C62,1)-1)</f>
        <v>1A</v>
      </c>
    </row>
    <row r="63" spans="1:17" hidden="1" x14ac:dyDescent="0.25">
      <c r="A63" t="s">
        <v>2772</v>
      </c>
      <c r="B63" t="s">
        <v>4</v>
      </c>
      <c r="C63" t="s">
        <v>1351</v>
      </c>
      <c r="D63" t="s">
        <v>6</v>
      </c>
      <c r="E63">
        <v>1</v>
      </c>
      <c r="F63" t="s">
        <v>1052</v>
      </c>
      <c r="G63" t="s">
        <v>8</v>
      </c>
    </row>
    <row r="64" spans="1:17" hidden="1" x14ac:dyDescent="0.25">
      <c r="A64" t="s">
        <v>2773</v>
      </c>
      <c r="B64" t="s">
        <v>1454</v>
      </c>
      <c r="C64" t="s">
        <v>1791</v>
      </c>
      <c r="D64" t="s">
        <v>176</v>
      </c>
      <c r="E64" t="s">
        <v>177</v>
      </c>
      <c r="F64" s="5">
        <v>2600000</v>
      </c>
      <c r="G64" t="s">
        <v>863</v>
      </c>
      <c r="H64" t="s">
        <v>178</v>
      </c>
      <c r="I64">
        <v>0</v>
      </c>
      <c r="J64" t="s">
        <v>179</v>
      </c>
      <c r="K64" t="s">
        <v>163</v>
      </c>
      <c r="L64" t="s">
        <v>180</v>
      </c>
    </row>
    <row r="65" spans="1:17" x14ac:dyDescent="0.25">
      <c r="A65" s="1" t="s">
        <v>2774</v>
      </c>
      <c r="B65" s="1" t="s">
        <v>1</v>
      </c>
      <c r="C65" s="1" t="s">
        <v>15</v>
      </c>
      <c r="D65" s="42" t="s">
        <v>3295</v>
      </c>
      <c r="E65" s="8">
        <f>HEX2DEC(G65)</f>
        <v>164</v>
      </c>
      <c r="F65" s="10" t="str">
        <f>HEX2BIN(G65)</f>
        <v>10100100</v>
      </c>
      <c r="G65" s="8" t="str">
        <f>MID(C65,7,FIND(":",C65,1)-1)</f>
        <v>A4</v>
      </c>
      <c r="H65" s="8" t="str">
        <f>MID(F65,1,FIND("0",F65,1)-1)</f>
        <v>1</v>
      </c>
      <c r="I65" s="8" t="str">
        <f>MID(F65,2,FIND("0",F65,1)-1)</f>
        <v>0</v>
      </c>
      <c r="J65" s="8" t="str">
        <f>MID(F65,3,FIND("0",F65,1)-1)</f>
        <v>1</v>
      </c>
      <c r="K65" s="8" t="str">
        <f>MID(F65,4,FIND("0",F65,1)-1)</f>
        <v>0</v>
      </c>
      <c r="L65" s="8" t="str">
        <f>MID(F65,5,FIND("0",F65,1)-1)</f>
        <v>0</v>
      </c>
      <c r="M65" s="8" t="str">
        <f>MID(F65,6,FIND("0",F65,1)-1)</f>
        <v>1</v>
      </c>
      <c r="N65" s="8" t="str">
        <f>MID(F65,7,FIND("0",F65,1)-1)</f>
        <v>0</v>
      </c>
      <c r="O65" s="8" t="str">
        <f>MID(F65,8,FIND("0",F65,1)-1)</f>
        <v>0</v>
      </c>
      <c r="P65" t="str">
        <f>IF(J65="1",IF(O65="0","Brenner AUS"),"Brenner EIN")</f>
        <v>Brenner AUS</v>
      </c>
      <c r="Q65" t="str">
        <f>IF(L65="1","Mischer AUF",IF(K65="1","Mischer ZU","Mischer STOP"))</f>
        <v>Mischer STOP</v>
      </c>
    </row>
    <row r="66" spans="1:17" hidden="1" x14ac:dyDescent="0.25">
      <c r="A66" t="s">
        <v>2775</v>
      </c>
      <c r="B66" t="s">
        <v>4</v>
      </c>
      <c r="C66" t="s">
        <v>12</v>
      </c>
      <c r="D66" t="s">
        <v>6</v>
      </c>
      <c r="E66">
        <v>1</v>
      </c>
      <c r="F66" t="s">
        <v>17</v>
      </c>
      <c r="G66" t="s">
        <v>8</v>
      </c>
    </row>
    <row r="67" spans="1:17" x14ac:dyDescent="0.25">
      <c r="A67" s="1" t="s">
        <v>2776</v>
      </c>
      <c r="B67" s="1" t="s">
        <v>1</v>
      </c>
      <c r="C67" s="1" t="s">
        <v>361</v>
      </c>
      <c r="D67" s="42" t="s">
        <v>3295</v>
      </c>
      <c r="E67" s="8">
        <f>HEX2DEC(G67)</f>
        <v>180</v>
      </c>
      <c r="F67" s="10" t="str">
        <f>HEX2BIN(G67)</f>
        <v>10110100</v>
      </c>
      <c r="G67" s="8" t="str">
        <f>MID(C67,7,FIND(":",C67,1)-1)</f>
        <v>B4</v>
      </c>
      <c r="H67" s="8" t="str">
        <f>MID(F67,1,FIND("0",F67,1)-1)</f>
        <v>1</v>
      </c>
      <c r="I67" s="8" t="str">
        <f>MID(F67,2,FIND("0",F67,1)-1)</f>
        <v>0</v>
      </c>
      <c r="J67" s="8" t="str">
        <f>MID(F67,3,FIND("0",F67,1)-1)</f>
        <v>1</v>
      </c>
      <c r="K67" s="8" t="str">
        <f>MID(F67,4,FIND("0",F67,1)-1)</f>
        <v>1</v>
      </c>
      <c r="L67" s="8" t="str">
        <f>MID(F67,5,FIND("0",F67,1)-1)</f>
        <v>0</v>
      </c>
      <c r="M67" s="8" t="str">
        <f>MID(F67,6,FIND("0",F67,1)-1)</f>
        <v>1</v>
      </c>
      <c r="N67" s="8" t="str">
        <f>MID(F67,7,FIND("0",F67,1)-1)</f>
        <v>0</v>
      </c>
      <c r="O67" s="8" t="str">
        <f>MID(F67,8,FIND("0",F67,1)-1)</f>
        <v>0</v>
      </c>
      <c r="P67" t="str">
        <f>IF(J67="1",IF(O67="0","Brenner AUS"),"Brenner EIN")</f>
        <v>Brenner AUS</v>
      </c>
      <c r="Q67" t="str">
        <f>IF(L67="1","Mischer AUF",IF(K67="1","Mischer ZU","Mischer STOP"))</f>
        <v>Mischer ZU</v>
      </c>
    </row>
    <row r="68" spans="1:17" hidden="1" x14ac:dyDescent="0.25">
      <c r="A68" t="s">
        <v>2777</v>
      </c>
      <c r="B68" t="s">
        <v>4</v>
      </c>
      <c r="C68" t="s">
        <v>12</v>
      </c>
      <c r="D68" t="s">
        <v>6</v>
      </c>
      <c r="E68">
        <v>1</v>
      </c>
      <c r="F68" t="s">
        <v>363</v>
      </c>
      <c r="G68" t="s">
        <v>8</v>
      </c>
    </row>
    <row r="69" spans="1:17" x14ac:dyDescent="0.25">
      <c r="A69" s="1" t="s">
        <v>2778</v>
      </c>
      <c r="B69" s="1" t="s">
        <v>1</v>
      </c>
      <c r="C69" s="1" t="s">
        <v>15</v>
      </c>
      <c r="D69" s="42" t="s">
        <v>3295</v>
      </c>
      <c r="E69" s="8">
        <f>HEX2DEC(G69)</f>
        <v>164</v>
      </c>
      <c r="F69" s="10" t="str">
        <f>HEX2BIN(G69)</f>
        <v>10100100</v>
      </c>
      <c r="G69" s="8" t="str">
        <f>MID(C69,7,FIND(":",C69,1)-1)</f>
        <v>A4</v>
      </c>
      <c r="H69" s="8" t="str">
        <f>MID(F69,1,FIND("0",F69,1)-1)</f>
        <v>1</v>
      </c>
      <c r="I69" s="8" t="str">
        <f>MID(F69,2,FIND("0",F69,1)-1)</f>
        <v>0</v>
      </c>
      <c r="J69" s="8" t="str">
        <f>MID(F69,3,FIND("0",F69,1)-1)</f>
        <v>1</v>
      </c>
      <c r="K69" s="8" t="str">
        <f>MID(F69,4,FIND("0",F69,1)-1)</f>
        <v>0</v>
      </c>
      <c r="L69" s="8" t="str">
        <f>MID(F69,5,FIND("0",F69,1)-1)</f>
        <v>0</v>
      </c>
      <c r="M69" s="8" t="str">
        <f>MID(F69,6,FIND("0",F69,1)-1)</f>
        <v>1</v>
      </c>
      <c r="N69" s="8" t="str">
        <f>MID(F69,7,FIND("0",F69,1)-1)</f>
        <v>0</v>
      </c>
      <c r="O69" s="8" t="str">
        <f>MID(F69,8,FIND("0",F69,1)-1)</f>
        <v>0</v>
      </c>
      <c r="P69" t="str">
        <f>IF(J69="1",IF(O69="0","Brenner AUS"),"Brenner EIN")</f>
        <v>Brenner AUS</v>
      </c>
      <c r="Q69" t="str">
        <f>IF(L69="1","Mischer AUF",IF(K69="1","Mischer ZU","Mischer STOP"))</f>
        <v>Mischer STOP</v>
      </c>
    </row>
    <row r="70" spans="1:17" hidden="1" x14ac:dyDescent="0.25">
      <c r="A70" t="s">
        <v>2779</v>
      </c>
      <c r="B70" t="s">
        <v>4</v>
      </c>
      <c r="C70" t="s">
        <v>12</v>
      </c>
      <c r="D70" t="s">
        <v>6</v>
      </c>
      <c r="E70">
        <v>1</v>
      </c>
      <c r="F70" t="s">
        <v>17</v>
      </c>
      <c r="G70" t="s">
        <v>8</v>
      </c>
    </row>
    <row r="71" spans="1:17" x14ac:dyDescent="0.25">
      <c r="A71" t="s">
        <v>2780</v>
      </c>
      <c r="B71" t="s">
        <v>1</v>
      </c>
      <c r="C71" s="16" t="s">
        <v>2781</v>
      </c>
      <c r="D71" s="16" t="s">
        <v>1737</v>
      </c>
      <c r="E71" s="8">
        <f>HEX2DEC(G71)</f>
        <v>49</v>
      </c>
      <c r="F71" s="10" t="str">
        <f>HEX2BIN(G71)</f>
        <v>110001</v>
      </c>
      <c r="G71" s="8" t="str">
        <f>MID(C71,7,FIND(":",C71,1)-1)</f>
        <v>31</v>
      </c>
    </row>
    <row r="72" spans="1:17" hidden="1" x14ac:dyDescent="0.25">
      <c r="A72" t="s">
        <v>2782</v>
      </c>
      <c r="B72" t="s">
        <v>4</v>
      </c>
      <c r="C72" t="s">
        <v>1483</v>
      </c>
      <c r="D72" t="s">
        <v>6</v>
      </c>
      <c r="E72">
        <v>1</v>
      </c>
      <c r="F72" t="s">
        <v>242</v>
      </c>
      <c r="G72" t="s">
        <v>8</v>
      </c>
    </row>
    <row r="73" spans="1:17" hidden="1" x14ac:dyDescent="0.25">
      <c r="A73" t="s">
        <v>2783</v>
      </c>
      <c r="B73" t="s">
        <v>1787</v>
      </c>
      <c r="C73" t="s">
        <v>176</v>
      </c>
      <c r="D73" t="s">
        <v>177</v>
      </c>
      <c r="E73" s="5">
        <v>4900000</v>
      </c>
      <c r="F73" t="s">
        <v>863</v>
      </c>
      <c r="G73" t="s">
        <v>178</v>
      </c>
      <c r="H73">
        <v>0</v>
      </c>
      <c r="I73" t="s">
        <v>179</v>
      </c>
      <c r="J73" t="s">
        <v>163</v>
      </c>
      <c r="K73" t="s">
        <v>180</v>
      </c>
    </row>
    <row r="74" spans="1:17" x14ac:dyDescent="0.25">
      <c r="A74" t="s">
        <v>2780</v>
      </c>
      <c r="B74" t="s">
        <v>1</v>
      </c>
      <c r="C74" s="11" t="s">
        <v>2784</v>
      </c>
      <c r="D74" s="11" t="s">
        <v>1736</v>
      </c>
      <c r="E74" s="8">
        <f>HEX2DEC(G74)</f>
        <v>32</v>
      </c>
      <c r="F74" s="10" t="str">
        <f>HEX2BIN(G74)</f>
        <v>100000</v>
      </c>
      <c r="G74" s="8" t="str">
        <f>MID(C74,7,FIND(":",C74,1)-1)</f>
        <v>20</v>
      </c>
    </row>
    <row r="75" spans="1:17" hidden="1" x14ac:dyDescent="0.25">
      <c r="A75" t="s">
        <v>2782</v>
      </c>
      <c r="B75" t="s">
        <v>4</v>
      </c>
      <c r="C75" t="s">
        <v>1351</v>
      </c>
      <c r="D75" t="s">
        <v>6</v>
      </c>
      <c r="E75">
        <v>1</v>
      </c>
      <c r="F75" t="s">
        <v>1587</v>
      </c>
      <c r="G75" t="s">
        <v>8</v>
      </c>
    </row>
    <row r="76" spans="1:17" hidden="1" x14ac:dyDescent="0.25">
      <c r="A76" t="s">
        <v>2783</v>
      </c>
      <c r="B76" t="s">
        <v>1454</v>
      </c>
      <c r="C76" t="s">
        <v>1791</v>
      </c>
      <c r="D76" t="s">
        <v>176</v>
      </c>
      <c r="E76" t="s">
        <v>177</v>
      </c>
      <c r="F76" s="5">
        <v>3200000</v>
      </c>
      <c r="G76" t="s">
        <v>863</v>
      </c>
      <c r="H76" t="s">
        <v>178</v>
      </c>
      <c r="I76">
        <v>0</v>
      </c>
      <c r="J76" t="s">
        <v>179</v>
      </c>
      <c r="K76" t="s">
        <v>163</v>
      </c>
      <c r="L76" t="s">
        <v>180</v>
      </c>
    </row>
    <row r="77" spans="1:17" x14ac:dyDescent="0.25">
      <c r="A77" t="s">
        <v>2785</v>
      </c>
      <c r="B77" t="s">
        <v>1</v>
      </c>
      <c r="C77" s="4" t="s">
        <v>614</v>
      </c>
      <c r="D77" t="s">
        <v>1443</v>
      </c>
      <c r="E77" s="8">
        <f>HEX2DEC(G77)</f>
        <v>252</v>
      </c>
      <c r="F77" s="10" t="str">
        <f>HEX2BIN(G77)</f>
        <v>11111100</v>
      </c>
      <c r="G77" s="8" t="str">
        <f>MID(C77,7,FIND(":",C77,1)-1)</f>
        <v>FC</v>
      </c>
    </row>
    <row r="78" spans="1:17" hidden="1" x14ac:dyDescent="0.25">
      <c r="A78" t="s">
        <v>2786</v>
      </c>
      <c r="B78" t="s">
        <v>4</v>
      </c>
      <c r="C78" t="s">
        <v>148</v>
      </c>
      <c r="D78" t="s">
        <v>6</v>
      </c>
      <c r="E78">
        <v>1</v>
      </c>
      <c r="F78" t="s">
        <v>616</v>
      </c>
      <c r="G78" t="s">
        <v>8</v>
      </c>
    </row>
    <row r="79" spans="1:17" hidden="1" x14ac:dyDescent="0.25">
      <c r="A79" t="s">
        <v>2787</v>
      </c>
      <c r="B79" t="s">
        <v>1454</v>
      </c>
      <c r="C79" t="s">
        <v>1455</v>
      </c>
      <c r="D79" t="s">
        <v>176</v>
      </c>
      <c r="E79" t="s">
        <v>177</v>
      </c>
      <c r="F79" s="5">
        <v>-400000</v>
      </c>
      <c r="G79" t="s">
        <v>1456</v>
      </c>
      <c r="H79" t="s">
        <v>178</v>
      </c>
      <c r="I79">
        <v>0</v>
      </c>
      <c r="J79" t="s">
        <v>179</v>
      </c>
      <c r="K79" t="s">
        <v>163</v>
      </c>
      <c r="L79" t="s">
        <v>180</v>
      </c>
    </row>
    <row r="80" spans="1:17" x14ac:dyDescent="0.25">
      <c r="A80" t="s">
        <v>2788</v>
      </c>
      <c r="B80" t="s">
        <v>1</v>
      </c>
      <c r="C80" s="14" t="s">
        <v>2789</v>
      </c>
      <c r="D80" s="14" t="s">
        <v>1445</v>
      </c>
      <c r="E80" s="8">
        <f>HEX2DEC(G80)</f>
        <v>49</v>
      </c>
      <c r="F80" s="10" t="str">
        <f>HEX2BIN(G80)</f>
        <v>110001</v>
      </c>
      <c r="G80" s="8" t="str">
        <f>MID(C80,7,FIND(":",C80,1)-1)</f>
        <v>31</v>
      </c>
    </row>
    <row r="81" spans="1:17" hidden="1" x14ac:dyDescent="0.25">
      <c r="A81" t="s">
        <v>2790</v>
      </c>
      <c r="B81" t="s">
        <v>4</v>
      </c>
      <c r="C81" t="s">
        <v>1477</v>
      </c>
      <c r="D81" t="s">
        <v>6</v>
      </c>
      <c r="E81">
        <v>1</v>
      </c>
      <c r="F81" t="s">
        <v>242</v>
      </c>
      <c r="G81" t="s">
        <v>8</v>
      </c>
    </row>
    <row r="82" spans="1:17" hidden="1" x14ac:dyDescent="0.25">
      <c r="A82" t="s">
        <v>2791</v>
      </c>
      <c r="B82" t="s">
        <v>1786</v>
      </c>
      <c r="C82" t="s">
        <v>176</v>
      </c>
      <c r="D82" t="s">
        <v>177</v>
      </c>
      <c r="E82" s="5">
        <v>4900000</v>
      </c>
      <c r="F82" t="s">
        <v>863</v>
      </c>
      <c r="G82" t="s">
        <v>178</v>
      </c>
      <c r="H82">
        <v>0</v>
      </c>
      <c r="I82" t="s">
        <v>179</v>
      </c>
      <c r="J82" t="s">
        <v>163</v>
      </c>
      <c r="K82" t="s">
        <v>180</v>
      </c>
    </row>
    <row r="83" spans="1:17" x14ac:dyDescent="0.25">
      <c r="A83" t="s">
        <v>2792</v>
      </c>
      <c r="B83" t="s">
        <v>1</v>
      </c>
      <c r="C83" s="4" t="s">
        <v>225</v>
      </c>
      <c r="D83" t="s">
        <v>1443</v>
      </c>
      <c r="E83" s="8">
        <f t="shared" ref="E83:E84" si="0">HEX2DEC(G83)</f>
        <v>1</v>
      </c>
      <c r="F83" s="10" t="str">
        <f t="shared" ref="F83:F84" si="1">HEX2BIN(G83)</f>
        <v>1</v>
      </c>
      <c r="G83" s="8" t="str">
        <f t="shared" ref="G83:G84" si="2">MID(C83,7,FIND(":",C83,1)-1)</f>
        <v>01</v>
      </c>
    </row>
    <row r="84" spans="1:17" x14ac:dyDescent="0.25">
      <c r="A84" t="s">
        <v>2793</v>
      </c>
      <c r="B84" t="s">
        <v>1</v>
      </c>
      <c r="C84" s="15" t="s">
        <v>2734</v>
      </c>
      <c r="D84" s="33" t="s">
        <v>2948</v>
      </c>
      <c r="E84" s="8">
        <f t="shared" si="0"/>
        <v>3</v>
      </c>
      <c r="F84" s="10" t="str">
        <f t="shared" si="1"/>
        <v>11</v>
      </c>
      <c r="G84" s="8" t="str">
        <f t="shared" si="2"/>
        <v>03</v>
      </c>
      <c r="N84" s="18">
        <v>1</v>
      </c>
      <c r="O84" s="18">
        <v>1</v>
      </c>
    </row>
    <row r="85" spans="1:17" hidden="1" x14ac:dyDescent="0.25">
      <c r="A85" t="s">
        <v>2794</v>
      </c>
      <c r="B85" t="s">
        <v>4</v>
      </c>
      <c r="C85" t="s">
        <v>1332</v>
      </c>
      <c r="D85" t="s">
        <v>6</v>
      </c>
      <c r="E85">
        <v>1</v>
      </c>
      <c r="F85" t="s">
        <v>106</v>
      </c>
      <c r="G85" t="s">
        <v>8</v>
      </c>
    </row>
    <row r="86" spans="1:17" x14ac:dyDescent="0.25">
      <c r="A86" t="s">
        <v>2793</v>
      </c>
      <c r="B86" t="s">
        <v>1</v>
      </c>
      <c r="C86" s="7" t="s">
        <v>2672</v>
      </c>
      <c r="D86" s="34" t="s">
        <v>1447</v>
      </c>
      <c r="E86" s="8">
        <f>HEX2DEC(G86)</f>
        <v>3</v>
      </c>
      <c r="F86" s="10" t="str">
        <f>HEX2BIN(G86)</f>
        <v>11</v>
      </c>
      <c r="G86" s="18" t="str">
        <f>MID(C86,10,FIND(":",C86,1)-1)</f>
        <v>03</v>
      </c>
    </row>
    <row r="87" spans="1:17" hidden="1" x14ac:dyDescent="0.25">
      <c r="A87" t="s">
        <v>2794</v>
      </c>
      <c r="B87" t="s">
        <v>4</v>
      </c>
      <c r="C87" t="s">
        <v>1365</v>
      </c>
      <c r="D87" t="s">
        <v>6</v>
      </c>
      <c r="E87">
        <v>1</v>
      </c>
      <c r="F87" t="s">
        <v>106</v>
      </c>
      <c r="G87" t="s">
        <v>8</v>
      </c>
    </row>
    <row r="88" spans="1:17" x14ac:dyDescent="0.25">
      <c r="A88" s="1" t="s">
        <v>2795</v>
      </c>
      <c r="B88" s="1" t="s">
        <v>1</v>
      </c>
      <c r="C88" s="1" t="s">
        <v>10</v>
      </c>
      <c r="D88" s="42" t="s">
        <v>3295</v>
      </c>
      <c r="E88" s="8">
        <f>HEX2DEC(G88)</f>
        <v>172</v>
      </c>
      <c r="F88" s="10" t="str">
        <f>HEX2BIN(G88)</f>
        <v>10101100</v>
      </c>
      <c r="G88" s="8" t="str">
        <f>MID(C88,7,FIND(":",C88,1)-1)</f>
        <v>AC</v>
      </c>
      <c r="H88" s="8" t="str">
        <f>MID(F88,1,FIND("0",F88,1)-1)</f>
        <v>1</v>
      </c>
      <c r="I88" s="8" t="str">
        <f>MID(F88,2,FIND("0",F88,1)-1)</f>
        <v>0</v>
      </c>
      <c r="J88" s="8" t="str">
        <f>MID(F88,3,FIND("0",F88,1)-1)</f>
        <v>1</v>
      </c>
      <c r="K88" s="8" t="str">
        <f>MID(F88,4,FIND("0",F88,1)-1)</f>
        <v>0</v>
      </c>
      <c r="L88" s="8" t="str">
        <f>MID(F88,5,FIND("0",F88,1)-1)</f>
        <v>1</v>
      </c>
      <c r="M88" s="8" t="str">
        <f>MID(F88,6,FIND("0",F88,1)-1)</f>
        <v>1</v>
      </c>
      <c r="N88" s="8" t="str">
        <f>MID(F88,7,FIND("0",F88,1)-1)</f>
        <v>0</v>
      </c>
      <c r="O88" s="8" t="str">
        <f>MID(F88,8,FIND("0",F88,1)-1)</f>
        <v>0</v>
      </c>
      <c r="P88" t="str">
        <f>IF(J88="1",IF(O88="0","Brenner AUS"),"Brenner EIN")</f>
        <v>Brenner AUS</v>
      </c>
      <c r="Q88" t="str">
        <f>IF(L88="1","Mischer AUF",IF(K88="1","Mischer ZU","Mischer STOP"))</f>
        <v>Mischer AUF</v>
      </c>
    </row>
    <row r="89" spans="1:17" hidden="1" x14ac:dyDescent="0.25">
      <c r="A89" t="s">
        <v>2796</v>
      </c>
      <c r="B89" t="s">
        <v>4</v>
      </c>
      <c r="C89" t="s">
        <v>12</v>
      </c>
      <c r="D89" t="s">
        <v>6</v>
      </c>
      <c r="E89">
        <v>1</v>
      </c>
      <c r="F89" t="s">
        <v>13</v>
      </c>
      <c r="G89" t="s">
        <v>8</v>
      </c>
    </row>
    <row r="90" spans="1:17" x14ac:dyDescent="0.25">
      <c r="A90" s="1" t="s">
        <v>2797</v>
      </c>
      <c r="B90" s="1" t="s">
        <v>1</v>
      </c>
      <c r="C90" s="1" t="s">
        <v>15</v>
      </c>
      <c r="D90" s="42" t="s">
        <v>3295</v>
      </c>
      <c r="E90" s="8">
        <f>HEX2DEC(G90)</f>
        <v>164</v>
      </c>
      <c r="F90" s="10" t="str">
        <f>HEX2BIN(G90)</f>
        <v>10100100</v>
      </c>
      <c r="G90" s="8" t="str">
        <f>MID(C90,7,FIND(":",C90,1)-1)</f>
        <v>A4</v>
      </c>
      <c r="H90" s="8" t="str">
        <f>MID(F90,1,FIND("0",F90,1)-1)</f>
        <v>1</v>
      </c>
      <c r="I90" s="8" t="str">
        <f>MID(F90,2,FIND("0",F90,1)-1)</f>
        <v>0</v>
      </c>
      <c r="J90" s="8" t="str">
        <f>MID(F90,3,FIND("0",F90,1)-1)</f>
        <v>1</v>
      </c>
      <c r="K90" s="8" t="str">
        <f>MID(F90,4,FIND("0",F90,1)-1)</f>
        <v>0</v>
      </c>
      <c r="L90" s="8" t="str">
        <f>MID(F90,5,FIND("0",F90,1)-1)</f>
        <v>0</v>
      </c>
      <c r="M90" s="8" t="str">
        <f>MID(F90,6,FIND("0",F90,1)-1)</f>
        <v>1</v>
      </c>
      <c r="N90" s="8" t="str">
        <f>MID(F90,7,FIND("0",F90,1)-1)</f>
        <v>0</v>
      </c>
      <c r="O90" s="8" t="str">
        <f>MID(F90,8,FIND("0",F90,1)-1)</f>
        <v>0</v>
      </c>
      <c r="P90" t="str">
        <f>IF(J90="1",IF(O90="0","Brenner AUS"),"Brenner EIN")</f>
        <v>Brenner AUS</v>
      </c>
      <c r="Q90" t="str">
        <f>IF(L90="1","Mischer AUF",IF(K90="1","Mischer ZU","Mischer STOP"))</f>
        <v>Mischer STOP</v>
      </c>
    </row>
    <row r="91" spans="1:17" hidden="1" x14ac:dyDescent="0.25">
      <c r="A91" t="s">
        <v>2798</v>
      </c>
      <c r="B91" t="s">
        <v>4</v>
      </c>
      <c r="C91" t="s">
        <v>12</v>
      </c>
      <c r="D91" t="s">
        <v>6</v>
      </c>
      <c r="E91">
        <v>1</v>
      </c>
      <c r="F91" t="s">
        <v>17</v>
      </c>
      <c r="G91" t="s">
        <v>8</v>
      </c>
    </row>
  </sheetData>
  <autoFilter ref="A2:Q91">
    <filterColumn colId="1">
      <filters>
        <filter val="&lt;&lt;&lt;"/>
      </filters>
    </filterColumn>
  </autoFilter>
  <pageMargins left="0.7" right="0.7" top="0.78740157499999996" bottom="0.78740157499999996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72"/>
  <sheetViews>
    <sheetView workbookViewId="0">
      <selection activeCell="D87" sqref="D87"/>
    </sheetView>
  </sheetViews>
  <sheetFormatPr baseColWidth="10" defaultRowHeight="15" x14ac:dyDescent="0.25"/>
  <cols>
    <col min="1" max="1" width="37.5703125" bestFit="1" customWidth="1"/>
    <col min="2" max="2" width="27.140625" bestFit="1" customWidth="1"/>
    <col min="3" max="3" width="26.7109375" bestFit="1" customWidth="1"/>
    <col min="4" max="4" width="27.28515625" customWidth="1"/>
    <col min="5" max="6" width="13.140625" bestFit="1" customWidth="1"/>
    <col min="7" max="7" width="9.85546875" bestFit="1" customWidth="1"/>
    <col min="8" max="11" width="11" customWidth="1"/>
    <col min="12" max="12" width="12.28515625" customWidth="1"/>
    <col min="13" max="13" width="11" customWidth="1"/>
    <col min="14" max="14" width="12.7109375" customWidth="1"/>
    <col min="15" max="15" width="13" bestFit="1" customWidth="1"/>
    <col min="16" max="16" width="13" customWidth="1"/>
    <col min="17" max="17" width="13" bestFit="1" customWidth="1"/>
  </cols>
  <sheetData>
    <row r="1" spans="1:17" ht="60" x14ac:dyDescent="0.25">
      <c r="J1" s="20" t="s">
        <v>2600</v>
      </c>
      <c r="K1" s="19" t="s">
        <v>2602</v>
      </c>
      <c r="L1" s="23" t="s">
        <v>2601</v>
      </c>
      <c r="M1" s="8"/>
      <c r="N1" s="46" t="s">
        <v>3297</v>
      </c>
      <c r="O1" s="20" t="s">
        <v>2604</v>
      </c>
      <c r="P1" s="13"/>
      <c r="Q1" s="12"/>
    </row>
    <row r="2" spans="1:17" x14ac:dyDescent="0.25">
      <c r="E2" s="8" t="s">
        <v>496</v>
      </c>
      <c r="F2" s="8" t="s">
        <v>2596</v>
      </c>
      <c r="G2" s="8" t="s">
        <v>1320</v>
      </c>
      <c r="H2" s="8" t="s">
        <v>2595</v>
      </c>
      <c r="I2" s="8" t="s">
        <v>2594</v>
      </c>
      <c r="J2" s="22" t="s">
        <v>2587</v>
      </c>
      <c r="K2" s="28" t="s">
        <v>2103</v>
      </c>
      <c r="L2" s="24" t="s">
        <v>2593</v>
      </c>
      <c r="M2" s="8" t="s">
        <v>2592</v>
      </c>
      <c r="N2" s="45" t="s">
        <v>2591</v>
      </c>
      <c r="O2" s="22" t="s">
        <v>3293</v>
      </c>
      <c r="P2" s="21" t="s">
        <v>2598</v>
      </c>
      <c r="Q2" s="29" t="s">
        <v>2599</v>
      </c>
    </row>
    <row r="3" spans="1:17" hidden="1" x14ac:dyDescent="0.25">
      <c r="A3" s="1" t="s">
        <v>2605</v>
      </c>
      <c r="B3" s="1" t="s">
        <v>1</v>
      </c>
      <c r="C3" s="1" t="s">
        <v>51</v>
      </c>
      <c r="D3" s="42" t="s">
        <v>3295</v>
      </c>
      <c r="E3" s="8">
        <f>HEX2DEC(G3)</f>
        <v>141</v>
      </c>
      <c r="F3" s="10" t="str">
        <f>HEX2BIN(G3)</f>
        <v>10001101</v>
      </c>
      <c r="G3" s="8" t="str">
        <f>MID(C3,7,FIND(":",C3,1)-1)</f>
        <v>8D</v>
      </c>
      <c r="H3" s="8" t="str">
        <f>MID(F3,1,FIND("0",F3,1)-1)</f>
        <v>1</v>
      </c>
      <c r="I3" s="8" t="str">
        <f>MID(F3,2,FIND("0",F3,1)-1)</f>
        <v>0</v>
      </c>
      <c r="J3" s="8" t="str">
        <f>MID(F3,3,FIND("0",F3,1)-1)</f>
        <v>0</v>
      </c>
      <c r="K3" s="8" t="str">
        <f>MID(F3,4,FIND("0",F3,1)-1)</f>
        <v>0</v>
      </c>
      <c r="L3" s="8" t="str">
        <f>MID(F3,5,FIND("0",F3,1)-1)</f>
        <v>1</v>
      </c>
      <c r="M3" s="8" t="str">
        <f>MID(F3,6,FIND("0",F3,1)-1)</f>
        <v>1</v>
      </c>
      <c r="N3" s="8" t="str">
        <f>MID(F3,7,FIND("0",F3,1)-1)</f>
        <v>0</v>
      </c>
      <c r="O3" s="8" t="str">
        <f>MID(F3,8,FIND("0",F3,1)-1)</f>
        <v>1</v>
      </c>
      <c r="P3" t="str">
        <f>IF(J3="1",IF(O3="0","Brenner AUS"),"Brenner EIN")</f>
        <v>Brenner EIN</v>
      </c>
      <c r="Q3" t="str">
        <f>IF(L3="1","Mischer AUF",IF(K3="1","Mischer ZU","Mischer STOP"))</f>
        <v>Mischer AUF</v>
      </c>
    </row>
    <row r="4" spans="1:17" hidden="1" x14ac:dyDescent="0.25">
      <c r="A4" t="s">
        <v>2606</v>
      </c>
      <c r="B4" t="s">
        <v>4</v>
      </c>
      <c r="C4" t="s">
        <v>12</v>
      </c>
      <c r="D4" t="s">
        <v>6</v>
      </c>
      <c r="E4">
        <v>1</v>
      </c>
      <c r="F4" t="s">
        <v>53</v>
      </c>
      <c r="G4" t="s">
        <v>8</v>
      </c>
    </row>
    <row r="5" spans="1:17" hidden="1" x14ac:dyDescent="0.25">
      <c r="A5" s="1" t="s">
        <v>2607</v>
      </c>
      <c r="B5" s="1" t="s">
        <v>1</v>
      </c>
      <c r="C5" s="1" t="s">
        <v>43</v>
      </c>
      <c r="D5" s="42" t="s">
        <v>3295</v>
      </c>
      <c r="E5" s="8">
        <f>HEX2DEC(G5)</f>
        <v>133</v>
      </c>
      <c r="F5" s="10" t="str">
        <f>HEX2BIN(G5)</f>
        <v>10000101</v>
      </c>
      <c r="G5" s="8" t="str">
        <f>MID(C5,7,FIND(":",C5,1)-1)</f>
        <v>85</v>
      </c>
      <c r="H5" s="8" t="str">
        <f>MID(F5,1,FIND("0",F5,1)-1)</f>
        <v>1</v>
      </c>
      <c r="I5" s="8" t="str">
        <f>MID(F5,2,FIND("0",F5,1)-1)</f>
        <v>0</v>
      </c>
      <c r="J5" s="8" t="str">
        <f>MID(F5,3,FIND("0",F5,1)-1)</f>
        <v>0</v>
      </c>
      <c r="K5" s="8" t="str">
        <f>MID(F5,4,FIND("0",F5,1)-1)</f>
        <v>0</v>
      </c>
      <c r="L5" s="8" t="str">
        <f>MID(F5,5,FIND("0",F5,1)-1)</f>
        <v>0</v>
      </c>
      <c r="M5" s="8" t="str">
        <f>MID(F5,6,FIND("0",F5,1)-1)</f>
        <v>1</v>
      </c>
      <c r="N5" s="8" t="str">
        <f>MID(F5,7,FIND("0",F5,1)-1)</f>
        <v>0</v>
      </c>
      <c r="O5" s="8" t="str">
        <f>MID(F5,8,FIND("0",F5,1)-1)</f>
        <v>1</v>
      </c>
      <c r="P5" t="str">
        <f>IF(J5="1",IF(O5="0","Brenner AUS"),"Brenner EIN")</f>
        <v>Brenner EIN</v>
      </c>
      <c r="Q5" t="str">
        <f>IF(L5="1","Mischer AUF",IF(K5="1","Mischer ZU","Mischer STOP"))</f>
        <v>Mischer STOP</v>
      </c>
    </row>
    <row r="6" spans="1:17" hidden="1" x14ac:dyDescent="0.25">
      <c r="A6" t="s">
        <v>2608</v>
      </c>
      <c r="B6" t="s">
        <v>4</v>
      </c>
      <c r="C6" t="s">
        <v>12</v>
      </c>
      <c r="D6" t="s">
        <v>6</v>
      </c>
      <c r="E6">
        <v>1</v>
      </c>
      <c r="F6" t="s">
        <v>45</v>
      </c>
      <c r="G6" t="s">
        <v>8</v>
      </c>
    </row>
    <row r="7" spans="1:17" hidden="1" x14ac:dyDescent="0.25">
      <c r="A7" s="1" t="s">
        <v>2609</v>
      </c>
      <c r="B7" s="1" t="s">
        <v>1</v>
      </c>
      <c r="C7" s="1" t="s">
        <v>51</v>
      </c>
      <c r="D7" s="42" t="s">
        <v>3295</v>
      </c>
      <c r="E7" s="8">
        <f>HEX2DEC(G7)</f>
        <v>141</v>
      </c>
      <c r="F7" s="10" t="str">
        <f>HEX2BIN(G7)</f>
        <v>10001101</v>
      </c>
      <c r="G7" s="8" t="str">
        <f>MID(C7,7,FIND(":",C7,1)-1)</f>
        <v>8D</v>
      </c>
      <c r="H7" s="8" t="str">
        <f>MID(F7,1,FIND("0",F7,1)-1)</f>
        <v>1</v>
      </c>
      <c r="I7" s="8" t="str">
        <f>MID(F7,2,FIND("0",F7,1)-1)</f>
        <v>0</v>
      </c>
      <c r="J7" s="8" t="str">
        <f>MID(F7,3,FIND("0",F7,1)-1)</f>
        <v>0</v>
      </c>
      <c r="K7" s="8" t="str">
        <f>MID(F7,4,FIND("0",F7,1)-1)</f>
        <v>0</v>
      </c>
      <c r="L7" s="8" t="str">
        <f>MID(F7,5,FIND("0",F7,1)-1)</f>
        <v>1</v>
      </c>
      <c r="M7" s="8" t="str">
        <f>MID(F7,6,FIND("0",F7,1)-1)</f>
        <v>1</v>
      </c>
      <c r="N7" s="8" t="str">
        <f>MID(F7,7,FIND("0",F7,1)-1)</f>
        <v>0</v>
      </c>
      <c r="O7" s="8" t="str">
        <f>MID(F7,8,FIND("0",F7,1)-1)</f>
        <v>1</v>
      </c>
      <c r="P7" t="str">
        <f>IF(J7="1",IF(O7="0","Brenner AUS"),"Brenner EIN")</f>
        <v>Brenner EIN</v>
      </c>
      <c r="Q7" t="str">
        <f>IF(L7="1","Mischer AUF",IF(K7="1","Mischer ZU","Mischer STOP"))</f>
        <v>Mischer AUF</v>
      </c>
    </row>
    <row r="8" spans="1:17" hidden="1" x14ac:dyDescent="0.25">
      <c r="A8" t="s">
        <v>2610</v>
      </c>
      <c r="B8" t="s">
        <v>4</v>
      </c>
      <c r="C8" t="s">
        <v>12</v>
      </c>
      <c r="D8" t="s">
        <v>6</v>
      </c>
      <c r="E8">
        <v>1</v>
      </c>
      <c r="F8" t="s">
        <v>53</v>
      </c>
      <c r="G8" t="s">
        <v>8</v>
      </c>
    </row>
    <row r="9" spans="1:17" hidden="1" x14ac:dyDescent="0.25">
      <c r="A9" s="1" t="s">
        <v>2611</v>
      </c>
      <c r="B9" s="1" t="s">
        <v>1</v>
      </c>
      <c r="C9" s="1" t="s">
        <v>43</v>
      </c>
      <c r="D9" s="42" t="s">
        <v>3295</v>
      </c>
      <c r="E9" s="8">
        <f>HEX2DEC(G9)</f>
        <v>133</v>
      </c>
      <c r="F9" s="10" t="str">
        <f>HEX2BIN(G9)</f>
        <v>10000101</v>
      </c>
      <c r="G9" s="8" t="str">
        <f>MID(C9,7,FIND(":",C9,1)-1)</f>
        <v>85</v>
      </c>
      <c r="H9" s="8" t="str">
        <f>MID(F9,1,FIND("0",F9,1)-1)</f>
        <v>1</v>
      </c>
      <c r="I9" s="8" t="str">
        <f>MID(F9,2,FIND("0",F9,1)-1)</f>
        <v>0</v>
      </c>
      <c r="J9" s="8" t="str">
        <f>MID(F9,3,FIND("0",F9,1)-1)</f>
        <v>0</v>
      </c>
      <c r="K9" s="8" t="str">
        <f>MID(F9,4,FIND("0",F9,1)-1)</f>
        <v>0</v>
      </c>
      <c r="L9" s="8" t="str">
        <f>MID(F9,5,FIND("0",F9,1)-1)</f>
        <v>0</v>
      </c>
      <c r="M9" s="8" t="str">
        <f>MID(F9,6,FIND("0",F9,1)-1)</f>
        <v>1</v>
      </c>
      <c r="N9" s="8" t="str">
        <f>MID(F9,7,FIND("0",F9,1)-1)</f>
        <v>0</v>
      </c>
      <c r="O9" s="8" t="str">
        <f>MID(F9,8,FIND("0",F9,1)-1)</f>
        <v>1</v>
      </c>
      <c r="P9" t="str">
        <f>IF(J9="1",IF(O9="0","Brenner AUS"),"Brenner EIN")</f>
        <v>Brenner EIN</v>
      </c>
      <c r="Q9" t="str">
        <f>IF(L9="1","Mischer AUF",IF(K9="1","Mischer ZU","Mischer STOP"))</f>
        <v>Mischer STOP</v>
      </c>
    </row>
    <row r="10" spans="1:17" hidden="1" x14ac:dyDescent="0.25">
      <c r="A10" t="s">
        <v>2612</v>
      </c>
      <c r="B10" t="s">
        <v>4</v>
      </c>
      <c r="C10" t="s">
        <v>12</v>
      </c>
      <c r="D10" t="s">
        <v>6</v>
      </c>
      <c r="E10">
        <v>1</v>
      </c>
      <c r="F10" t="s">
        <v>45</v>
      </c>
      <c r="G10" t="s">
        <v>8</v>
      </c>
    </row>
    <row r="11" spans="1:17" hidden="1" x14ac:dyDescent="0.25">
      <c r="A11" s="3" t="s">
        <v>2613</v>
      </c>
      <c r="B11" s="3" t="s">
        <v>1</v>
      </c>
      <c r="C11" s="3" t="s">
        <v>96</v>
      </c>
      <c r="D11" t="s">
        <v>390</v>
      </c>
      <c r="E11" s="8">
        <f>HEX2DEC(G11)</f>
        <v>40</v>
      </c>
      <c r="F11" s="10" t="str">
        <f>HEX2BIN(G11)</f>
        <v>101000</v>
      </c>
      <c r="G11" s="8" t="str">
        <f>MID(C11,7,FIND(":",C11,1)-1)</f>
        <v>28</v>
      </c>
    </row>
    <row r="12" spans="1:17" hidden="1" x14ac:dyDescent="0.25">
      <c r="A12" t="s">
        <v>2614</v>
      </c>
      <c r="B12" t="s">
        <v>4</v>
      </c>
      <c r="C12" t="s">
        <v>5</v>
      </c>
      <c r="D12" t="s">
        <v>6</v>
      </c>
      <c r="E12">
        <v>1</v>
      </c>
      <c r="F12" t="s">
        <v>98</v>
      </c>
      <c r="G12" t="s">
        <v>8</v>
      </c>
    </row>
    <row r="13" spans="1:17" hidden="1" x14ac:dyDescent="0.25">
      <c r="A13" t="s">
        <v>2615</v>
      </c>
      <c r="B13" t="s">
        <v>862</v>
      </c>
      <c r="C13" t="s">
        <v>176</v>
      </c>
      <c r="D13" t="s">
        <v>177</v>
      </c>
      <c r="E13" s="5">
        <v>4000000</v>
      </c>
      <c r="F13" t="s">
        <v>863</v>
      </c>
      <c r="G13" t="s">
        <v>178</v>
      </c>
      <c r="H13">
        <v>0</v>
      </c>
      <c r="I13" t="s">
        <v>179</v>
      </c>
      <c r="J13" t="s">
        <v>163</v>
      </c>
      <c r="K13" t="s">
        <v>180</v>
      </c>
    </row>
    <row r="14" spans="1:17" hidden="1" x14ac:dyDescent="0.25">
      <c r="A14" s="1" t="s">
        <v>2616</v>
      </c>
      <c r="B14" s="1" t="s">
        <v>1</v>
      </c>
      <c r="C14" s="1" t="s">
        <v>244</v>
      </c>
      <c r="D14" s="42" t="s">
        <v>3295</v>
      </c>
      <c r="E14" s="8">
        <f>HEX2DEC(G14)</f>
        <v>149</v>
      </c>
      <c r="F14" s="10" t="str">
        <f>HEX2BIN(G14)</f>
        <v>10010101</v>
      </c>
      <c r="G14" s="8" t="str">
        <f>MID(C14,7,FIND(":",C14,1)-1)</f>
        <v>95</v>
      </c>
      <c r="H14" s="8" t="str">
        <f>MID(F14,1,FIND("0",F14,1)-1)</f>
        <v>1</v>
      </c>
      <c r="I14" s="8" t="str">
        <f>MID(F14,2,FIND("0",F14,1)-1)</f>
        <v>0</v>
      </c>
      <c r="J14" s="8" t="str">
        <f>MID(F14,3,FIND("0",F14,1)-1)</f>
        <v>0</v>
      </c>
      <c r="K14" s="8" t="str">
        <f>MID(F14,4,FIND("0",F14,1)-1)</f>
        <v>1</v>
      </c>
      <c r="L14" s="8" t="str">
        <f>MID(F14,5,FIND("0",F14,1)-1)</f>
        <v>0</v>
      </c>
      <c r="M14" s="8" t="str">
        <f>MID(F14,6,FIND("0",F14,1)-1)</f>
        <v>1</v>
      </c>
      <c r="N14" s="8" t="str">
        <f>MID(F14,7,FIND("0",F14,1)-1)</f>
        <v>0</v>
      </c>
      <c r="O14" s="8" t="str">
        <f>MID(F14,8,FIND("0",F14,1)-1)</f>
        <v>1</v>
      </c>
      <c r="P14" t="str">
        <f>IF(J14="1",IF(O14="0","Brenner AUS"),"Brenner EIN")</f>
        <v>Brenner EIN</v>
      </c>
      <c r="Q14" t="str">
        <f>IF(L14="1","Mischer AUF",IF(K14="1","Mischer ZU","Mischer STOP"))</f>
        <v>Mischer ZU</v>
      </c>
    </row>
    <row r="15" spans="1:17" hidden="1" x14ac:dyDescent="0.25">
      <c r="A15" t="s">
        <v>2617</v>
      </c>
      <c r="B15" t="s">
        <v>4</v>
      </c>
      <c r="C15" t="s">
        <v>12</v>
      </c>
      <c r="D15" t="s">
        <v>6</v>
      </c>
      <c r="E15">
        <v>1</v>
      </c>
      <c r="F15" t="s">
        <v>246</v>
      </c>
      <c r="G15" t="s">
        <v>8</v>
      </c>
    </row>
    <row r="16" spans="1:17" hidden="1" x14ac:dyDescent="0.25">
      <c r="A16" s="1" t="s">
        <v>2618</v>
      </c>
      <c r="B16" s="1" t="s">
        <v>1</v>
      </c>
      <c r="C16" s="1" t="s">
        <v>43</v>
      </c>
      <c r="D16" s="42" t="s">
        <v>3295</v>
      </c>
      <c r="E16" s="8">
        <f>HEX2DEC(G16)</f>
        <v>133</v>
      </c>
      <c r="F16" s="10" t="str">
        <f>HEX2BIN(G16)</f>
        <v>10000101</v>
      </c>
      <c r="G16" s="8" t="str">
        <f>MID(C16,7,FIND(":",C16,1)-1)</f>
        <v>85</v>
      </c>
      <c r="H16" s="8" t="str">
        <f>MID(F16,1,FIND("0",F16,1)-1)</f>
        <v>1</v>
      </c>
      <c r="I16" s="8" t="str">
        <f>MID(F16,2,FIND("0",F16,1)-1)</f>
        <v>0</v>
      </c>
      <c r="J16" s="8" t="str">
        <f>MID(F16,3,FIND("0",F16,1)-1)</f>
        <v>0</v>
      </c>
      <c r="K16" s="8" t="str">
        <f>MID(F16,4,FIND("0",F16,1)-1)</f>
        <v>0</v>
      </c>
      <c r="L16" s="8" t="str">
        <f>MID(F16,5,FIND("0",F16,1)-1)</f>
        <v>0</v>
      </c>
      <c r="M16" s="8" t="str">
        <f>MID(F16,6,FIND("0",F16,1)-1)</f>
        <v>1</v>
      </c>
      <c r="N16" s="8" t="str">
        <f>MID(F16,7,FIND("0",F16,1)-1)</f>
        <v>0</v>
      </c>
      <c r="O16" s="8" t="str">
        <f>MID(F16,8,FIND("0",F16,1)-1)</f>
        <v>1</v>
      </c>
      <c r="P16" t="str">
        <f>IF(J16="1",IF(O16="0","Brenner AUS"),"Brenner EIN")</f>
        <v>Brenner EIN</v>
      </c>
      <c r="Q16" t="str">
        <f>IF(L16="1","Mischer AUF",IF(K16="1","Mischer ZU","Mischer STOP"))</f>
        <v>Mischer STOP</v>
      </c>
    </row>
    <row r="17" spans="1:17" hidden="1" x14ac:dyDescent="0.25">
      <c r="A17" t="s">
        <v>2619</v>
      </c>
      <c r="B17" t="s">
        <v>4</v>
      </c>
      <c r="C17" t="s">
        <v>12</v>
      </c>
      <c r="D17" t="s">
        <v>6</v>
      </c>
      <c r="E17">
        <v>1</v>
      </c>
      <c r="F17" t="s">
        <v>45</v>
      </c>
      <c r="G17" t="s">
        <v>8</v>
      </c>
    </row>
    <row r="18" spans="1:17" hidden="1" x14ac:dyDescent="0.25">
      <c r="A18" s="14" t="s">
        <v>2620</v>
      </c>
      <c r="B18" s="14" t="s">
        <v>1</v>
      </c>
      <c r="C18" s="35" t="s">
        <v>2621</v>
      </c>
      <c r="D18" s="14" t="s">
        <v>1445</v>
      </c>
      <c r="E18" s="8">
        <f>HEX2DEC(G18)</f>
        <v>42</v>
      </c>
      <c r="F18" s="10" t="str">
        <f>HEX2BIN(G18)</f>
        <v>101010</v>
      </c>
      <c r="G18" s="8" t="str">
        <f>MID(C18,7,FIND(":",C18,1)-1)</f>
        <v>2A</v>
      </c>
    </row>
    <row r="19" spans="1:17" hidden="1" x14ac:dyDescent="0.25">
      <c r="A19" t="s">
        <v>2622</v>
      </c>
      <c r="B19" t="s">
        <v>4</v>
      </c>
      <c r="C19" t="s">
        <v>1477</v>
      </c>
      <c r="D19" t="s">
        <v>6</v>
      </c>
      <c r="E19">
        <v>1</v>
      </c>
      <c r="F19" t="s">
        <v>63</v>
      </c>
      <c r="G19" t="s">
        <v>8</v>
      </c>
    </row>
    <row r="20" spans="1:17" hidden="1" x14ac:dyDescent="0.25">
      <c r="A20" t="s">
        <v>2623</v>
      </c>
      <c r="B20" t="s">
        <v>1786</v>
      </c>
      <c r="C20" t="s">
        <v>176</v>
      </c>
      <c r="D20" t="s">
        <v>177</v>
      </c>
      <c r="E20" s="5">
        <v>4200000</v>
      </c>
      <c r="F20" t="s">
        <v>863</v>
      </c>
      <c r="G20" t="s">
        <v>178</v>
      </c>
      <c r="H20">
        <v>0</v>
      </c>
      <c r="I20" t="s">
        <v>179</v>
      </c>
      <c r="J20" t="s">
        <v>163</v>
      </c>
      <c r="K20" t="s">
        <v>180</v>
      </c>
    </row>
    <row r="21" spans="1:17" hidden="1" x14ac:dyDescent="0.25">
      <c r="A21" s="16" t="s">
        <v>2620</v>
      </c>
      <c r="B21" s="16" t="s">
        <v>1</v>
      </c>
      <c r="C21" s="36" t="s">
        <v>2624</v>
      </c>
      <c r="D21" s="16" t="s">
        <v>1737</v>
      </c>
      <c r="E21" s="8">
        <f>HEX2DEC(G21)</f>
        <v>42</v>
      </c>
      <c r="F21" s="10" t="str">
        <f>HEX2BIN(G21)</f>
        <v>101010</v>
      </c>
      <c r="G21" s="8" t="str">
        <f>MID(C21,7,FIND(":",C21,1)-1)</f>
        <v>2A</v>
      </c>
    </row>
    <row r="22" spans="1:17" hidden="1" x14ac:dyDescent="0.25">
      <c r="A22" t="s">
        <v>2622</v>
      </c>
      <c r="B22" t="s">
        <v>4</v>
      </c>
      <c r="C22" t="s">
        <v>1483</v>
      </c>
      <c r="D22" t="s">
        <v>6</v>
      </c>
      <c r="E22">
        <v>1</v>
      </c>
      <c r="F22" t="s">
        <v>63</v>
      </c>
      <c r="G22" t="s">
        <v>8</v>
      </c>
    </row>
    <row r="23" spans="1:17" hidden="1" x14ac:dyDescent="0.25">
      <c r="A23" t="s">
        <v>2623</v>
      </c>
      <c r="B23" t="s">
        <v>1787</v>
      </c>
      <c r="C23" t="s">
        <v>176</v>
      </c>
      <c r="D23" t="s">
        <v>177</v>
      </c>
      <c r="E23" s="5">
        <v>4200000</v>
      </c>
      <c r="F23" t="s">
        <v>863</v>
      </c>
      <c r="G23" t="s">
        <v>178</v>
      </c>
      <c r="H23">
        <v>0</v>
      </c>
      <c r="I23" t="s">
        <v>179</v>
      </c>
      <c r="J23" t="s">
        <v>163</v>
      </c>
      <c r="K23" t="s">
        <v>180</v>
      </c>
    </row>
    <row r="24" spans="1:17" hidden="1" x14ac:dyDescent="0.25">
      <c r="A24" s="11" t="s">
        <v>2620</v>
      </c>
      <c r="B24" s="11" t="s">
        <v>1</v>
      </c>
      <c r="C24" s="37" t="s">
        <v>2625</v>
      </c>
      <c r="D24" s="11" t="s">
        <v>1736</v>
      </c>
      <c r="E24" s="8">
        <f>HEX2DEC(G24)</f>
        <v>27</v>
      </c>
      <c r="F24" s="10" t="str">
        <f>HEX2BIN(G24)</f>
        <v>11011</v>
      </c>
      <c r="G24" s="8" t="str">
        <f>MID(C24,7,FIND(":",C24,1)-1)</f>
        <v>1B</v>
      </c>
    </row>
    <row r="25" spans="1:17" hidden="1" x14ac:dyDescent="0.25">
      <c r="A25" t="s">
        <v>2622</v>
      </c>
      <c r="B25" t="s">
        <v>4</v>
      </c>
      <c r="C25" t="s">
        <v>1351</v>
      </c>
      <c r="D25" t="s">
        <v>6</v>
      </c>
      <c r="E25">
        <v>1</v>
      </c>
      <c r="F25" t="s">
        <v>1096</v>
      </c>
      <c r="G25" t="s">
        <v>8</v>
      </c>
    </row>
    <row r="26" spans="1:17" hidden="1" x14ac:dyDescent="0.25">
      <c r="A26" t="s">
        <v>2623</v>
      </c>
      <c r="B26" t="s">
        <v>1454</v>
      </c>
      <c r="C26" t="s">
        <v>1791</v>
      </c>
      <c r="D26" t="s">
        <v>176</v>
      </c>
      <c r="E26" t="s">
        <v>177</v>
      </c>
      <c r="F26" s="5">
        <v>2700000</v>
      </c>
      <c r="G26" t="s">
        <v>863</v>
      </c>
      <c r="H26" t="s">
        <v>178</v>
      </c>
      <c r="I26">
        <v>0</v>
      </c>
      <c r="J26" t="s">
        <v>179</v>
      </c>
      <c r="K26" t="s">
        <v>163</v>
      </c>
      <c r="L26" t="s">
        <v>180</v>
      </c>
    </row>
    <row r="27" spans="1:17" hidden="1" x14ac:dyDescent="0.25">
      <c r="A27" s="1" t="s">
        <v>2626</v>
      </c>
      <c r="B27" s="1" t="s">
        <v>1</v>
      </c>
      <c r="C27" s="1" t="s">
        <v>244</v>
      </c>
      <c r="D27" s="42" t="s">
        <v>3295</v>
      </c>
      <c r="E27" s="8">
        <f>HEX2DEC(G27)</f>
        <v>149</v>
      </c>
      <c r="F27" s="10" t="str">
        <f>HEX2BIN(G27)</f>
        <v>10010101</v>
      </c>
      <c r="G27" s="8" t="str">
        <f>MID(C27,7,FIND(":",C27,1)-1)</f>
        <v>95</v>
      </c>
      <c r="H27" s="8" t="str">
        <f>MID(F27,1,FIND("0",F27,1)-1)</f>
        <v>1</v>
      </c>
      <c r="I27" s="8" t="str">
        <f>MID(F27,2,FIND("0",F27,1)-1)</f>
        <v>0</v>
      </c>
      <c r="J27" s="8" t="str">
        <f>MID(F27,3,FIND("0",F27,1)-1)</f>
        <v>0</v>
      </c>
      <c r="K27" s="8" t="str">
        <f>MID(F27,4,FIND("0",F27,1)-1)</f>
        <v>1</v>
      </c>
      <c r="L27" s="8" t="str">
        <f>MID(F27,5,FIND("0",F27,1)-1)</f>
        <v>0</v>
      </c>
      <c r="M27" s="8" t="str">
        <f>MID(F27,6,FIND("0",F27,1)-1)</f>
        <v>1</v>
      </c>
      <c r="N27" s="8" t="str">
        <f>MID(F27,7,FIND("0",F27,1)-1)</f>
        <v>0</v>
      </c>
      <c r="O27" s="8" t="str">
        <f>MID(F27,8,FIND("0",F27,1)-1)</f>
        <v>1</v>
      </c>
      <c r="P27" t="str">
        <f>IF(J27="1",IF(O27="0","Brenner AUS"),"Brenner EIN")</f>
        <v>Brenner EIN</v>
      </c>
      <c r="Q27" t="str">
        <f>IF(L27="1","Mischer AUF",IF(K27="1","Mischer ZU","Mischer STOP"))</f>
        <v>Mischer ZU</v>
      </c>
    </row>
    <row r="28" spans="1:17" hidden="1" x14ac:dyDescent="0.25">
      <c r="A28" t="s">
        <v>2627</v>
      </c>
      <c r="B28" t="s">
        <v>4</v>
      </c>
      <c r="C28" t="s">
        <v>12</v>
      </c>
      <c r="D28" t="s">
        <v>6</v>
      </c>
      <c r="E28">
        <v>1</v>
      </c>
      <c r="F28" t="s">
        <v>246</v>
      </c>
      <c r="G28" t="s">
        <v>8</v>
      </c>
    </row>
    <row r="29" spans="1:17" hidden="1" x14ac:dyDescent="0.25">
      <c r="A29" s="1" t="s">
        <v>2628</v>
      </c>
      <c r="B29" s="1" t="s">
        <v>1</v>
      </c>
      <c r="C29" s="1" t="s">
        <v>43</v>
      </c>
      <c r="D29" s="42" t="s">
        <v>3295</v>
      </c>
      <c r="E29" s="8">
        <f>HEX2DEC(G29)</f>
        <v>133</v>
      </c>
      <c r="F29" s="10" t="str">
        <f>HEX2BIN(G29)</f>
        <v>10000101</v>
      </c>
      <c r="G29" s="8" t="str">
        <f>MID(C29,7,FIND(":",C29,1)-1)</f>
        <v>85</v>
      </c>
      <c r="H29" s="8" t="str">
        <f>MID(F29,1,FIND("0",F29,1)-1)</f>
        <v>1</v>
      </c>
      <c r="I29" s="8" t="str">
        <f>MID(F29,2,FIND("0",F29,1)-1)</f>
        <v>0</v>
      </c>
      <c r="J29" s="8" t="str">
        <f>MID(F29,3,FIND("0",F29,1)-1)</f>
        <v>0</v>
      </c>
      <c r="K29" s="8" t="str">
        <f>MID(F29,4,FIND("0",F29,1)-1)</f>
        <v>0</v>
      </c>
      <c r="L29" s="8" t="str">
        <f>MID(F29,5,FIND("0",F29,1)-1)</f>
        <v>0</v>
      </c>
      <c r="M29" s="8" t="str">
        <f>MID(F29,6,FIND("0",F29,1)-1)</f>
        <v>1</v>
      </c>
      <c r="N29" s="8" t="str">
        <f>MID(F29,7,FIND("0",F29,1)-1)</f>
        <v>0</v>
      </c>
      <c r="O29" s="8" t="str">
        <f>MID(F29,8,FIND("0",F29,1)-1)</f>
        <v>1</v>
      </c>
      <c r="P29" t="str">
        <f>IF(J29="1",IF(O29="0","Brenner AUS"),"Brenner EIN")</f>
        <v>Brenner EIN</v>
      </c>
      <c r="Q29" t="str">
        <f>IF(L29="1","Mischer AUF",IF(K29="1","Mischer ZU","Mischer STOP"))</f>
        <v>Mischer STOP</v>
      </c>
    </row>
    <row r="30" spans="1:17" hidden="1" x14ac:dyDescent="0.25">
      <c r="A30" t="s">
        <v>2629</v>
      </c>
      <c r="B30" t="s">
        <v>4</v>
      </c>
      <c r="C30" t="s">
        <v>12</v>
      </c>
      <c r="D30" t="s">
        <v>6</v>
      </c>
      <c r="E30">
        <v>1</v>
      </c>
      <c r="F30" t="s">
        <v>45</v>
      </c>
      <c r="G30" t="s">
        <v>8</v>
      </c>
    </row>
    <row r="31" spans="1:17" hidden="1" x14ac:dyDescent="0.25">
      <c r="A31" s="1" t="s">
        <v>2630</v>
      </c>
      <c r="B31" s="1" t="s">
        <v>1</v>
      </c>
      <c r="C31" s="1" t="s">
        <v>244</v>
      </c>
      <c r="D31" s="42" t="s">
        <v>3295</v>
      </c>
      <c r="E31" s="8">
        <f>HEX2DEC(G31)</f>
        <v>149</v>
      </c>
      <c r="F31" s="10" t="str">
        <f>HEX2BIN(G31)</f>
        <v>10010101</v>
      </c>
      <c r="G31" s="8" t="str">
        <f>MID(C31,7,FIND(":",C31,1)-1)</f>
        <v>95</v>
      </c>
      <c r="H31" s="8" t="str">
        <f>MID(F31,1,FIND("0",F31,1)-1)</f>
        <v>1</v>
      </c>
      <c r="I31" s="8" t="str">
        <f>MID(F31,2,FIND("0",F31,1)-1)</f>
        <v>0</v>
      </c>
      <c r="J31" s="8" t="str">
        <f>MID(F31,3,FIND("0",F31,1)-1)</f>
        <v>0</v>
      </c>
      <c r="K31" s="8" t="str">
        <f>MID(F31,4,FIND("0",F31,1)-1)</f>
        <v>1</v>
      </c>
      <c r="L31" s="8" t="str">
        <f>MID(F31,5,FIND("0",F31,1)-1)</f>
        <v>0</v>
      </c>
      <c r="M31" s="8" t="str">
        <f>MID(F31,6,FIND("0",F31,1)-1)</f>
        <v>1</v>
      </c>
      <c r="N31" s="8" t="str">
        <f>MID(F31,7,FIND("0",F31,1)-1)</f>
        <v>0</v>
      </c>
      <c r="O31" s="8" t="str">
        <f>MID(F31,8,FIND("0",F31,1)-1)</f>
        <v>1</v>
      </c>
      <c r="P31" t="str">
        <f>IF(J31="1",IF(O31="0","Brenner AUS"),"Brenner EIN")</f>
        <v>Brenner EIN</v>
      </c>
      <c r="Q31" t="str">
        <f>IF(L31="1","Mischer AUF",IF(K31="1","Mischer ZU","Mischer STOP"))</f>
        <v>Mischer ZU</v>
      </c>
    </row>
    <row r="32" spans="1:17" hidden="1" x14ac:dyDescent="0.25">
      <c r="A32" t="s">
        <v>2631</v>
      </c>
      <c r="B32" t="s">
        <v>4</v>
      </c>
      <c r="C32" t="s">
        <v>12</v>
      </c>
      <c r="D32" t="s">
        <v>6</v>
      </c>
      <c r="E32">
        <v>1</v>
      </c>
      <c r="F32" t="s">
        <v>246</v>
      </c>
      <c r="G32" t="s">
        <v>8</v>
      </c>
    </row>
    <row r="33" spans="1:17" hidden="1" x14ac:dyDescent="0.25">
      <c r="A33" s="3" t="s">
        <v>2632</v>
      </c>
      <c r="B33" s="3" t="s">
        <v>1</v>
      </c>
      <c r="C33" s="3" t="s">
        <v>61</v>
      </c>
      <c r="D33" t="s">
        <v>390</v>
      </c>
      <c r="E33" s="8">
        <f>HEX2DEC(G33)</f>
        <v>42</v>
      </c>
      <c r="F33" s="10" t="str">
        <f>HEX2BIN(G33)</f>
        <v>101010</v>
      </c>
      <c r="G33" s="8" t="str">
        <f>MID(C33,7,FIND(":",C33,1)-1)</f>
        <v>2A</v>
      </c>
    </row>
    <row r="34" spans="1:17" hidden="1" x14ac:dyDescent="0.25">
      <c r="A34" t="s">
        <v>2633</v>
      </c>
      <c r="B34" t="s">
        <v>4</v>
      </c>
      <c r="C34" t="s">
        <v>5</v>
      </c>
      <c r="D34" t="s">
        <v>6</v>
      </c>
      <c r="E34">
        <v>1</v>
      </c>
      <c r="F34" t="s">
        <v>63</v>
      </c>
      <c r="G34" t="s">
        <v>8</v>
      </c>
    </row>
    <row r="35" spans="1:17" hidden="1" x14ac:dyDescent="0.25">
      <c r="A35" t="s">
        <v>2634</v>
      </c>
      <c r="B35" t="s">
        <v>862</v>
      </c>
      <c r="C35" t="s">
        <v>176</v>
      </c>
      <c r="D35" t="s">
        <v>177</v>
      </c>
      <c r="E35" s="5">
        <v>4200000</v>
      </c>
      <c r="F35" t="s">
        <v>863</v>
      </c>
      <c r="G35" t="s">
        <v>178</v>
      </c>
      <c r="H35">
        <v>0</v>
      </c>
      <c r="I35" t="s">
        <v>179</v>
      </c>
      <c r="J35" t="s">
        <v>163</v>
      </c>
      <c r="K35" t="s">
        <v>180</v>
      </c>
    </row>
    <row r="36" spans="1:17" hidden="1" x14ac:dyDescent="0.25">
      <c r="A36" s="15" t="s">
        <v>2632</v>
      </c>
      <c r="B36" s="15" t="s">
        <v>1</v>
      </c>
      <c r="C36" s="15" t="s">
        <v>2951</v>
      </c>
      <c r="D36" s="33" t="s">
        <v>1738</v>
      </c>
      <c r="E36" s="8">
        <f>HEX2DEC(G36)</f>
        <v>2</v>
      </c>
      <c r="F36" s="10" t="str">
        <f>HEX2BIN(G36)</f>
        <v>10</v>
      </c>
      <c r="G36" s="8" t="str">
        <f>MID(C36,7,FIND(":",C36,1)-1)</f>
        <v>02</v>
      </c>
      <c r="H36" s="8"/>
      <c r="I36" s="8"/>
      <c r="J36" s="8"/>
      <c r="K36" s="8"/>
      <c r="L36" s="8"/>
      <c r="M36" s="8"/>
      <c r="N36" s="18">
        <v>1</v>
      </c>
      <c r="O36" s="18">
        <v>0</v>
      </c>
    </row>
    <row r="37" spans="1:17" hidden="1" x14ac:dyDescent="0.25">
      <c r="A37" t="s">
        <v>2633</v>
      </c>
      <c r="B37" t="s">
        <v>4</v>
      </c>
      <c r="C37" t="s">
        <v>1332</v>
      </c>
      <c r="D37" t="s">
        <v>6</v>
      </c>
      <c r="E37">
        <v>1</v>
      </c>
      <c r="F37" t="s">
        <v>72</v>
      </c>
      <c r="G37" t="s">
        <v>8</v>
      </c>
    </row>
    <row r="38" spans="1:17" hidden="1" x14ac:dyDescent="0.25">
      <c r="A38" s="7" t="s">
        <v>2635</v>
      </c>
      <c r="B38" s="7" t="s">
        <v>1</v>
      </c>
      <c r="C38" s="7" t="s">
        <v>2733</v>
      </c>
      <c r="D38" s="34" t="s">
        <v>1447</v>
      </c>
      <c r="E38" s="8">
        <f>HEX2DEC(G38)</f>
        <v>2</v>
      </c>
      <c r="F38" s="10" t="str">
        <f>HEX2BIN(G38)</f>
        <v>10</v>
      </c>
      <c r="G38" s="18" t="str">
        <f>MID(C38,10,FIND(":",C38,1)-1)</f>
        <v>02</v>
      </c>
    </row>
    <row r="39" spans="1:17" hidden="1" x14ac:dyDescent="0.25">
      <c r="A39" t="s">
        <v>2636</v>
      </c>
      <c r="B39" t="s">
        <v>4</v>
      </c>
      <c r="C39" t="s">
        <v>1365</v>
      </c>
      <c r="D39" t="s">
        <v>6</v>
      </c>
      <c r="E39">
        <v>1</v>
      </c>
      <c r="F39" t="s">
        <v>72</v>
      </c>
      <c r="G39" t="s">
        <v>8</v>
      </c>
    </row>
    <row r="40" spans="1:17" hidden="1" x14ac:dyDescent="0.25">
      <c r="A40" s="1" t="s">
        <v>2637</v>
      </c>
      <c r="B40" s="1" t="s">
        <v>1</v>
      </c>
      <c r="C40" s="1" t="s">
        <v>43</v>
      </c>
      <c r="D40" s="42" t="s">
        <v>3295</v>
      </c>
      <c r="E40" s="8">
        <f>HEX2DEC(G40)</f>
        <v>133</v>
      </c>
      <c r="F40" s="10" t="str">
        <f>HEX2BIN(G40)</f>
        <v>10000101</v>
      </c>
      <c r="G40" s="8" t="str">
        <f>MID(C40,7,FIND(":",C40,1)-1)</f>
        <v>85</v>
      </c>
      <c r="H40" s="8" t="str">
        <f>MID(F40,1,FIND("0",F40,1)-1)</f>
        <v>1</v>
      </c>
      <c r="I40" s="8" t="str">
        <f>MID(F40,2,FIND("0",F40,1)-1)</f>
        <v>0</v>
      </c>
      <c r="J40" s="8" t="str">
        <f>MID(F40,3,FIND("0",F40,1)-1)</f>
        <v>0</v>
      </c>
      <c r="K40" s="8" t="str">
        <f>MID(F40,4,FIND("0",F40,1)-1)</f>
        <v>0</v>
      </c>
      <c r="L40" s="8" t="str">
        <f>MID(F40,5,FIND("0",F40,1)-1)</f>
        <v>0</v>
      </c>
      <c r="M40" s="8" t="str">
        <f>MID(F40,6,FIND("0",F40,1)-1)</f>
        <v>1</v>
      </c>
      <c r="N40" s="8" t="str">
        <f>MID(F40,7,FIND("0",F40,1)-1)</f>
        <v>0</v>
      </c>
      <c r="O40" s="8" t="str">
        <f>MID(F40,8,FIND("0",F40,1)-1)</f>
        <v>1</v>
      </c>
      <c r="P40" t="str">
        <f>IF(J40="1",IF(O40="0","Brenner AUS"),"Brenner EIN")</f>
        <v>Brenner EIN</v>
      </c>
      <c r="Q40" t="str">
        <f>IF(L40="1","Mischer AUF",IF(K40="1","Mischer ZU","Mischer STOP"))</f>
        <v>Mischer STOP</v>
      </c>
    </row>
    <row r="41" spans="1:17" hidden="1" x14ac:dyDescent="0.25">
      <c r="A41" t="s">
        <v>2638</v>
      </c>
      <c r="B41" t="s">
        <v>4</v>
      </c>
      <c r="C41" t="s">
        <v>12</v>
      </c>
      <c r="D41" t="s">
        <v>6</v>
      </c>
      <c r="E41">
        <v>1</v>
      </c>
      <c r="F41" t="s">
        <v>45</v>
      </c>
      <c r="G41" t="s">
        <v>8</v>
      </c>
    </row>
    <row r="42" spans="1:17" hidden="1" x14ac:dyDescent="0.25">
      <c r="A42" s="1" t="s">
        <v>2639</v>
      </c>
      <c r="B42" s="1" t="s">
        <v>1</v>
      </c>
      <c r="C42" s="1" t="s">
        <v>244</v>
      </c>
      <c r="D42" s="42" t="s">
        <v>3295</v>
      </c>
      <c r="E42" s="8">
        <f>HEX2DEC(G42)</f>
        <v>149</v>
      </c>
      <c r="F42" s="10" t="str">
        <f>HEX2BIN(G42)</f>
        <v>10010101</v>
      </c>
      <c r="G42" s="8" t="str">
        <f>MID(C42,7,FIND(":",C42,1)-1)</f>
        <v>95</v>
      </c>
      <c r="H42" s="8" t="str">
        <f>MID(F42,1,FIND("0",F42,1)-1)</f>
        <v>1</v>
      </c>
      <c r="I42" s="8" t="str">
        <f>MID(F42,2,FIND("0",F42,1)-1)</f>
        <v>0</v>
      </c>
      <c r="J42" s="8" t="str">
        <f>MID(F42,3,FIND("0",F42,1)-1)</f>
        <v>0</v>
      </c>
      <c r="K42" s="8" t="str">
        <f>MID(F42,4,FIND("0",F42,1)-1)</f>
        <v>1</v>
      </c>
      <c r="L42" s="8" t="str">
        <f>MID(F42,5,FIND("0",F42,1)-1)</f>
        <v>0</v>
      </c>
      <c r="M42" s="8" t="str">
        <f>MID(F42,6,FIND("0",F42,1)-1)</f>
        <v>1</v>
      </c>
      <c r="N42" s="8" t="str">
        <f>MID(F42,7,FIND("0",F42,1)-1)</f>
        <v>0</v>
      </c>
      <c r="O42" s="8" t="str">
        <f>MID(F42,8,FIND("0",F42,1)-1)</f>
        <v>1</v>
      </c>
      <c r="P42" t="str">
        <f>IF(J42="1",IF(O42="0","Brenner AUS"),"Brenner EIN")</f>
        <v>Brenner EIN</v>
      </c>
      <c r="Q42" t="str">
        <f>IF(L42="1","Mischer AUF",IF(K42="1","Mischer ZU","Mischer STOP"))</f>
        <v>Mischer ZU</v>
      </c>
    </row>
    <row r="43" spans="1:17" hidden="1" x14ac:dyDescent="0.25">
      <c r="A43" t="s">
        <v>2640</v>
      </c>
      <c r="B43" t="s">
        <v>4</v>
      </c>
      <c r="C43" t="s">
        <v>12</v>
      </c>
      <c r="D43" t="s">
        <v>6</v>
      </c>
      <c r="E43">
        <v>1</v>
      </c>
      <c r="F43" t="s">
        <v>246</v>
      </c>
      <c r="G43" t="s">
        <v>8</v>
      </c>
    </row>
    <row r="44" spans="1:17" hidden="1" x14ac:dyDescent="0.25">
      <c r="A44" s="1" t="s">
        <v>2641</v>
      </c>
      <c r="B44" s="1" t="s">
        <v>1</v>
      </c>
      <c r="C44" s="1" t="s">
        <v>43</v>
      </c>
      <c r="D44" s="42" t="s">
        <v>3295</v>
      </c>
      <c r="E44" s="8">
        <f>HEX2DEC(G44)</f>
        <v>133</v>
      </c>
      <c r="F44" s="10" t="str">
        <f>HEX2BIN(G44)</f>
        <v>10000101</v>
      </c>
      <c r="G44" s="8" t="str">
        <f>MID(C44,7,FIND(":",C44,1)-1)</f>
        <v>85</v>
      </c>
      <c r="H44" s="8" t="str">
        <f>MID(F44,1,FIND("0",F44,1)-1)</f>
        <v>1</v>
      </c>
      <c r="I44" s="8" t="str">
        <f>MID(F44,2,FIND("0",F44,1)-1)</f>
        <v>0</v>
      </c>
      <c r="J44" s="8" t="str">
        <f>MID(F44,3,FIND("0",F44,1)-1)</f>
        <v>0</v>
      </c>
      <c r="K44" s="8" t="str">
        <f>MID(F44,4,FIND("0",F44,1)-1)</f>
        <v>0</v>
      </c>
      <c r="L44" s="8" t="str">
        <f>MID(F44,5,FIND("0",F44,1)-1)</f>
        <v>0</v>
      </c>
      <c r="M44" s="8" t="str">
        <f>MID(F44,6,FIND("0",F44,1)-1)</f>
        <v>1</v>
      </c>
      <c r="N44" s="8" t="str">
        <f>MID(F44,7,FIND("0",F44,1)-1)</f>
        <v>0</v>
      </c>
      <c r="O44" s="8" t="str">
        <f>MID(F44,8,FIND("0",F44,1)-1)</f>
        <v>1</v>
      </c>
      <c r="P44" t="str">
        <f>IF(J44="1",IF(O44="0","Brenner AUS"),"Brenner EIN")</f>
        <v>Brenner EIN</v>
      </c>
      <c r="Q44" t="str">
        <f>IF(L44="1","Mischer AUF",IF(K44="1","Mischer ZU","Mischer STOP"))</f>
        <v>Mischer STOP</v>
      </c>
    </row>
    <row r="45" spans="1:17" hidden="1" x14ac:dyDescent="0.25">
      <c r="A45" t="s">
        <v>2642</v>
      </c>
      <c r="B45" t="s">
        <v>4</v>
      </c>
      <c r="C45" t="s">
        <v>12</v>
      </c>
      <c r="D45" t="s">
        <v>6</v>
      </c>
      <c r="E45">
        <v>1</v>
      </c>
      <c r="F45" t="s">
        <v>45</v>
      </c>
      <c r="G45" t="s">
        <v>8</v>
      </c>
    </row>
    <row r="46" spans="1:17" hidden="1" x14ac:dyDescent="0.25">
      <c r="A46" s="3" t="s">
        <v>2643</v>
      </c>
      <c r="B46" s="3" t="s">
        <v>1</v>
      </c>
      <c r="C46" s="3" t="s">
        <v>47</v>
      </c>
      <c r="D46" t="s">
        <v>390</v>
      </c>
      <c r="E46" s="8">
        <f>HEX2DEC(G46)</f>
        <v>43</v>
      </c>
      <c r="F46" s="10" t="str">
        <f>HEX2BIN(G46)</f>
        <v>101011</v>
      </c>
      <c r="G46" s="8" t="str">
        <f>MID(C46,7,FIND(":",C46,1)-1)</f>
        <v>2B</v>
      </c>
    </row>
    <row r="47" spans="1:17" hidden="1" x14ac:dyDescent="0.25">
      <c r="A47" t="s">
        <v>2644</v>
      </c>
      <c r="B47" t="s">
        <v>4</v>
      </c>
      <c r="C47" t="s">
        <v>5</v>
      </c>
      <c r="D47" t="s">
        <v>6</v>
      </c>
      <c r="E47">
        <v>1</v>
      </c>
      <c r="F47" t="s">
        <v>49</v>
      </c>
      <c r="G47" t="s">
        <v>8</v>
      </c>
    </row>
    <row r="48" spans="1:17" hidden="1" x14ac:dyDescent="0.25">
      <c r="A48" t="s">
        <v>2645</v>
      </c>
      <c r="B48" t="s">
        <v>862</v>
      </c>
      <c r="C48" t="s">
        <v>176</v>
      </c>
      <c r="D48" t="s">
        <v>177</v>
      </c>
      <c r="E48" s="5">
        <v>4300000</v>
      </c>
      <c r="F48" t="s">
        <v>863</v>
      </c>
      <c r="G48" t="s">
        <v>178</v>
      </c>
      <c r="H48">
        <v>0</v>
      </c>
      <c r="I48" t="s">
        <v>179</v>
      </c>
      <c r="J48" t="s">
        <v>163</v>
      </c>
      <c r="K48" t="s">
        <v>180</v>
      </c>
    </row>
    <row r="49" spans="1:17" x14ac:dyDescent="0.25">
      <c r="A49" t="s">
        <v>2646</v>
      </c>
      <c r="B49" t="s">
        <v>1</v>
      </c>
      <c r="C49" s="2" t="s">
        <v>219</v>
      </c>
      <c r="D49" t="s">
        <v>2670</v>
      </c>
      <c r="E49" s="8">
        <f>HEX2DEC(G49)</f>
        <v>42</v>
      </c>
      <c r="F49" s="10" t="str">
        <f>HEX2BIN(G49)</f>
        <v>101010</v>
      </c>
      <c r="G49" s="8" t="str">
        <f>MID(C49,7,FIND(":",C49,1)-1)</f>
        <v>2A</v>
      </c>
    </row>
    <row r="50" spans="1:17" hidden="1" x14ac:dyDescent="0.25">
      <c r="A50" t="s">
        <v>2647</v>
      </c>
      <c r="B50" t="s">
        <v>4</v>
      </c>
      <c r="C50" t="s">
        <v>71</v>
      </c>
      <c r="D50" t="s">
        <v>6</v>
      </c>
      <c r="E50">
        <v>1</v>
      </c>
      <c r="F50" t="s">
        <v>63</v>
      </c>
      <c r="G50" t="s">
        <v>8</v>
      </c>
    </row>
    <row r="51" spans="1:17" hidden="1" x14ac:dyDescent="0.25">
      <c r="A51" s="1" t="s">
        <v>2648</v>
      </c>
      <c r="B51" s="1" t="s">
        <v>1</v>
      </c>
      <c r="C51" s="1" t="s">
        <v>244</v>
      </c>
      <c r="D51" s="42" t="s">
        <v>3295</v>
      </c>
      <c r="E51" s="8">
        <f>HEX2DEC(G51)</f>
        <v>149</v>
      </c>
      <c r="F51" s="10" t="str">
        <f>HEX2BIN(G51)</f>
        <v>10010101</v>
      </c>
      <c r="G51" s="8" t="str">
        <f>MID(C51,7,FIND(":",C51,1)-1)</f>
        <v>95</v>
      </c>
      <c r="H51" s="8" t="str">
        <f>MID(F51,1,FIND("0",F51,1)-1)</f>
        <v>1</v>
      </c>
      <c r="I51" s="8" t="str">
        <f>MID(F51,2,FIND("0",F51,1)-1)</f>
        <v>0</v>
      </c>
      <c r="J51" s="8" t="str">
        <f>MID(F51,3,FIND("0",F51,1)-1)</f>
        <v>0</v>
      </c>
      <c r="K51" s="8" t="str">
        <f>MID(F51,4,FIND("0",F51,1)-1)</f>
        <v>1</v>
      </c>
      <c r="L51" s="8" t="str">
        <f>MID(F51,5,FIND("0",F51,1)-1)</f>
        <v>0</v>
      </c>
      <c r="M51" s="8" t="str">
        <f>MID(F51,6,FIND("0",F51,1)-1)</f>
        <v>1</v>
      </c>
      <c r="N51" s="8" t="str">
        <f>MID(F51,7,FIND("0",F51,1)-1)</f>
        <v>0</v>
      </c>
      <c r="O51" s="8" t="str">
        <f>MID(F51,8,FIND("0",F51,1)-1)</f>
        <v>1</v>
      </c>
      <c r="P51" t="str">
        <f>IF(J51="1",IF(O51="0","Brenner AUS"),"Brenner EIN")</f>
        <v>Brenner EIN</v>
      </c>
      <c r="Q51" t="str">
        <f>IF(L51="1","Mischer AUF",IF(K51="1","Mischer ZU","Mischer STOP"))</f>
        <v>Mischer ZU</v>
      </c>
    </row>
    <row r="52" spans="1:17" hidden="1" x14ac:dyDescent="0.25">
      <c r="A52" t="s">
        <v>2649</v>
      </c>
      <c r="B52" t="s">
        <v>4</v>
      </c>
      <c r="C52" t="s">
        <v>12</v>
      </c>
      <c r="D52" t="s">
        <v>6</v>
      </c>
      <c r="E52">
        <v>1</v>
      </c>
      <c r="F52" t="s">
        <v>246</v>
      </c>
      <c r="G52" t="s">
        <v>8</v>
      </c>
    </row>
    <row r="53" spans="1:17" hidden="1" x14ac:dyDescent="0.25">
      <c r="A53" s="1" t="s">
        <v>2650</v>
      </c>
      <c r="B53" s="1" t="s">
        <v>1</v>
      </c>
      <c r="C53" s="1" t="s">
        <v>43</v>
      </c>
      <c r="D53" s="42" t="s">
        <v>3295</v>
      </c>
      <c r="E53" s="8">
        <f>HEX2DEC(G53)</f>
        <v>133</v>
      </c>
      <c r="F53" s="10" t="str">
        <f>HEX2BIN(G53)</f>
        <v>10000101</v>
      </c>
      <c r="G53" s="8" t="str">
        <f>MID(C53,7,FIND(":",C53,1)-1)</f>
        <v>85</v>
      </c>
      <c r="H53" s="8" t="str">
        <f>MID(F53,1,FIND("0",F53,1)-1)</f>
        <v>1</v>
      </c>
      <c r="I53" s="8" t="str">
        <f>MID(F53,2,FIND("0",F53,1)-1)</f>
        <v>0</v>
      </c>
      <c r="J53" s="8" t="str">
        <f>MID(F53,3,FIND("0",F53,1)-1)</f>
        <v>0</v>
      </c>
      <c r="K53" s="8" t="str">
        <f>MID(F53,4,FIND("0",F53,1)-1)</f>
        <v>0</v>
      </c>
      <c r="L53" s="8" t="str">
        <f>MID(F53,5,FIND("0",F53,1)-1)</f>
        <v>0</v>
      </c>
      <c r="M53" s="8" t="str">
        <f>MID(F53,6,FIND("0",F53,1)-1)</f>
        <v>1</v>
      </c>
      <c r="N53" s="8" t="str">
        <f>MID(F53,7,FIND("0",F53,1)-1)</f>
        <v>0</v>
      </c>
      <c r="O53" s="8" t="str">
        <f>MID(F53,8,FIND("0",F53,1)-1)</f>
        <v>1</v>
      </c>
      <c r="P53" t="str">
        <f>IF(J53="1",IF(O53="0","Brenner AUS"),"Brenner EIN")</f>
        <v>Brenner EIN</v>
      </c>
      <c r="Q53" t="str">
        <f>IF(L53="1","Mischer AUF",IF(K53="1","Mischer ZU","Mischer STOP"))</f>
        <v>Mischer STOP</v>
      </c>
    </row>
    <row r="54" spans="1:17" hidden="1" x14ac:dyDescent="0.25">
      <c r="A54" t="s">
        <v>2651</v>
      </c>
      <c r="B54" t="s">
        <v>4</v>
      </c>
      <c r="C54" t="s">
        <v>12</v>
      </c>
      <c r="D54" t="s">
        <v>6</v>
      </c>
      <c r="E54">
        <v>1</v>
      </c>
      <c r="F54" t="s">
        <v>45</v>
      </c>
      <c r="G54" t="s">
        <v>8</v>
      </c>
    </row>
    <row r="55" spans="1:17" hidden="1" x14ac:dyDescent="0.25">
      <c r="A55" s="1" t="s">
        <v>2652</v>
      </c>
      <c r="B55" s="1" t="s">
        <v>1</v>
      </c>
      <c r="C55" s="1" t="s">
        <v>244</v>
      </c>
      <c r="D55" s="42" t="s">
        <v>3295</v>
      </c>
      <c r="E55" s="8">
        <f>HEX2DEC(G55)</f>
        <v>149</v>
      </c>
      <c r="F55" s="10" t="str">
        <f>HEX2BIN(G55)</f>
        <v>10010101</v>
      </c>
      <c r="G55" s="8" t="str">
        <f>MID(C55,7,FIND(":",C55,1)-1)</f>
        <v>95</v>
      </c>
      <c r="H55" s="8" t="str">
        <f>MID(F55,1,FIND("0",F55,1)-1)</f>
        <v>1</v>
      </c>
      <c r="I55" s="8" t="str">
        <f>MID(F55,2,FIND("0",F55,1)-1)</f>
        <v>0</v>
      </c>
      <c r="J55" s="8" t="str">
        <f>MID(F55,3,FIND("0",F55,1)-1)</f>
        <v>0</v>
      </c>
      <c r="K55" s="8" t="str">
        <f>MID(F55,4,FIND("0",F55,1)-1)</f>
        <v>1</v>
      </c>
      <c r="L55" s="8" t="str">
        <f>MID(F55,5,FIND("0",F55,1)-1)</f>
        <v>0</v>
      </c>
      <c r="M55" s="8" t="str">
        <f>MID(F55,6,FIND("0",F55,1)-1)</f>
        <v>1</v>
      </c>
      <c r="N55" s="8" t="str">
        <f>MID(F55,7,FIND("0",F55,1)-1)</f>
        <v>0</v>
      </c>
      <c r="O55" s="8" t="str">
        <f>MID(F55,8,FIND("0",F55,1)-1)</f>
        <v>1</v>
      </c>
      <c r="P55" t="str">
        <f>IF(J55="1",IF(O55="0","Brenner AUS"),"Brenner EIN")</f>
        <v>Brenner EIN</v>
      </c>
      <c r="Q55" t="str">
        <f>IF(L55="1","Mischer AUF",IF(K55="1","Mischer ZU","Mischer STOP"))</f>
        <v>Mischer ZU</v>
      </c>
    </row>
    <row r="56" spans="1:17" hidden="1" x14ac:dyDescent="0.25">
      <c r="A56" t="s">
        <v>2653</v>
      </c>
      <c r="B56" t="s">
        <v>4</v>
      </c>
      <c r="C56" t="s">
        <v>12</v>
      </c>
      <c r="D56" t="s">
        <v>6</v>
      </c>
      <c r="E56">
        <v>1</v>
      </c>
      <c r="F56" t="s">
        <v>246</v>
      </c>
      <c r="G56" t="s">
        <v>8</v>
      </c>
    </row>
    <row r="57" spans="1:17" hidden="1" x14ac:dyDescent="0.25">
      <c r="A57" s="3" t="s">
        <v>2654</v>
      </c>
      <c r="B57" s="3" t="s">
        <v>1</v>
      </c>
      <c r="C57" s="3" t="s">
        <v>209</v>
      </c>
      <c r="D57" t="s">
        <v>390</v>
      </c>
      <c r="E57" s="8">
        <f>HEX2DEC(G57)</f>
        <v>45</v>
      </c>
      <c r="F57" s="10" t="str">
        <f>HEX2BIN(G57)</f>
        <v>101101</v>
      </c>
      <c r="G57" s="8" t="str">
        <f>MID(C57,7,FIND(":",C57,1)-1)</f>
        <v>2D</v>
      </c>
    </row>
    <row r="58" spans="1:17" hidden="1" x14ac:dyDescent="0.25">
      <c r="A58" t="s">
        <v>2655</v>
      </c>
      <c r="B58" t="s">
        <v>4</v>
      </c>
      <c r="C58" t="s">
        <v>5</v>
      </c>
      <c r="D58" t="s">
        <v>6</v>
      </c>
      <c r="E58">
        <v>1</v>
      </c>
      <c r="F58" t="s">
        <v>211</v>
      </c>
      <c r="G58" t="s">
        <v>8</v>
      </c>
    </row>
    <row r="59" spans="1:17" hidden="1" x14ac:dyDescent="0.25">
      <c r="A59" t="s">
        <v>2656</v>
      </c>
      <c r="B59" t="s">
        <v>862</v>
      </c>
      <c r="C59" t="s">
        <v>176</v>
      </c>
      <c r="D59" t="s">
        <v>177</v>
      </c>
      <c r="E59" s="5">
        <v>4500000</v>
      </c>
      <c r="F59" t="s">
        <v>863</v>
      </c>
      <c r="G59" t="s">
        <v>178</v>
      </c>
      <c r="H59">
        <v>0</v>
      </c>
      <c r="I59" t="s">
        <v>179</v>
      </c>
      <c r="J59" t="s">
        <v>163</v>
      </c>
      <c r="K59" t="s">
        <v>180</v>
      </c>
    </row>
    <row r="60" spans="1:17" hidden="1" x14ac:dyDescent="0.25">
      <c r="A60" s="1" t="s">
        <v>2657</v>
      </c>
      <c r="B60" s="1" t="s">
        <v>1</v>
      </c>
      <c r="C60" s="1" t="s">
        <v>43</v>
      </c>
      <c r="D60" s="42" t="s">
        <v>3295</v>
      </c>
      <c r="E60" s="8">
        <f>HEX2DEC(G60)</f>
        <v>133</v>
      </c>
      <c r="F60" s="10" t="str">
        <f>HEX2BIN(G60)</f>
        <v>10000101</v>
      </c>
      <c r="G60" s="8" t="str">
        <f>MID(C60,7,FIND(":",C60,1)-1)</f>
        <v>85</v>
      </c>
      <c r="H60" s="8" t="str">
        <f>MID(F60,1,FIND("0",F60,1)-1)</f>
        <v>1</v>
      </c>
      <c r="I60" s="8" t="str">
        <f>MID(F60,2,FIND("0",F60,1)-1)</f>
        <v>0</v>
      </c>
      <c r="J60" s="8" t="str">
        <f>MID(F60,3,FIND("0",F60,1)-1)</f>
        <v>0</v>
      </c>
      <c r="K60" s="8" t="str">
        <f>MID(F60,4,FIND("0",F60,1)-1)</f>
        <v>0</v>
      </c>
      <c r="L60" s="8" t="str">
        <f>MID(F60,5,FIND("0",F60,1)-1)</f>
        <v>0</v>
      </c>
      <c r="M60" s="8" t="str">
        <f>MID(F60,6,FIND("0",F60,1)-1)</f>
        <v>1</v>
      </c>
      <c r="N60" s="8" t="str">
        <f>MID(F60,7,FIND("0",F60,1)-1)</f>
        <v>0</v>
      </c>
      <c r="O60" s="8" t="str">
        <f>MID(F60,8,FIND("0",F60,1)-1)</f>
        <v>1</v>
      </c>
      <c r="P60" t="str">
        <f>IF(J60="1",IF(O60="0","Brenner AUS"),"Brenner EIN")</f>
        <v>Brenner EIN</v>
      </c>
      <c r="Q60" t="str">
        <f>IF(L60="1","Mischer AUF",IF(K60="1","Mischer ZU","Mischer STOP"))</f>
        <v>Mischer STOP</v>
      </c>
    </row>
    <row r="61" spans="1:17" hidden="1" x14ac:dyDescent="0.25">
      <c r="A61" t="s">
        <v>2658</v>
      </c>
      <c r="B61" t="s">
        <v>4</v>
      </c>
      <c r="C61" t="s">
        <v>12</v>
      </c>
      <c r="D61" t="s">
        <v>6</v>
      </c>
      <c r="E61">
        <v>1</v>
      </c>
      <c r="F61" t="s">
        <v>45</v>
      </c>
      <c r="G61" t="s">
        <v>8</v>
      </c>
    </row>
    <row r="62" spans="1:17" hidden="1" x14ac:dyDescent="0.25">
      <c r="A62" s="1" t="s">
        <v>2659</v>
      </c>
      <c r="B62" s="1" t="s">
        <v>1</v>
      </c>
      <c r="C62" s="1" t="s">
        <v>244</v>
      </c>
      <c r="D62" s="42" t="s">
        <v>3295</v>
      </c>
      <c r="E62" s="8">
        <f>HEX2DEC(G62)</f>
        <v>149</v>
      </c>
      <c r="F62" s="10" t="str">
        <f>HEX2BIN(G62)</f>
        <v>10010101</v>
      </c>
      <c r="G62" s="8" t="str">
        <f>MID(C62,7,FIND(":",C62,1)-1)</f>
        <v>95</v>
      </c>
      <c r="H62" s="8" t="str">
        <f>MID(F62,1,FIND("0",F62,1)-1)</f>
        <v>1</v>
      </c>
      <c r="I62" s="8" t="str">
        <f>MID(F62,2,FIND("0",F62,1)-1)</f>
        <v>0</v>
      </c>
      <c r="J62" s="8" t="str">
        <f>MID(F62,3,FIND("0",F62,1)-1)</f>
        <v>0</v>
      </c>
      <c r="K62" s="8" t="str">
        <f>MID(F62,4,FIND("0",F62,1)-1)</f>
        <v>1</v>
      </c>
      <c r="L62" s="8" t="str">
        <f>MID(F62,5,FIND("0",F62,1)-1)</f>
        <v>0</v>
      </c>
      <c r="M62" s="8" t="str">
        <f>MID(F62,6,FIND("0",F62,1)-1)</f>
        <v>1</v>
      </c>
      <c r="N62" s="8" t="str">
        <f>MID(F62,7,FIND("0",F62,1)-1)</f>
        <v>0</v>
      </c>
      <c r="O62" s="8" t="str">
        <f>MID(F62,8,FIND("0",F62,1)-1)</f>
        <v>1</v>
      </c>
      <c r="P62" t="str">
        <f>IF(J62="1",IF(O62="0","Brenner AUS"),"Brenner EIN")</f>
        <v>Brenner EIN</v>
      </c>
      <c r="Q62" t="str">
        <f>IF(L62="1","Mischer AUF",IF(K62="1","Mischer ZU","Mischer STOP"))</f>
        <v>Mischer ZU</v>
      </c>
    </row>
    <row r="63" spans="1:17" hidden="1" x14ac:dyDescent="0.25">
      <c r="A63" t="s">
        <v>2660</v>
      </c>
      <c r="B63" t="s">
        <v>4</v>
      </c>
      <c r="C63" t="s">
        <v>12</v>
      </c>
      <c r="D63" t="s">
        <v>6</v>
      </c>
      <c r="E63">
        <v>1</v>
      </c>
      <c r="F63" t="s">
        <v>246</v>
      </c>
      <c r="G63" t="s">
        <v>8</v>
      </c>
    </row>
    <row r="64" spans="1:17" hidden="1" x14ac:dyDescent="0.25">
      <c r="A64" s="1" t="s">
        <v>2661</v>
      </c>
      <c r="B64" s="1" t="s">
        <v>1</v>
      </c>
      <c r="C64" s="1" t="s">
        <v>43</v>
      </c>
      <c r="D64" s="42" t="s">
        <v>3295</v>
      </c>
      <c r="E64" s="8">
        <f>HEX2DEC(G64)</f>
        <v>133</v>
      </c>
      <c r="F64" s="10" t="str">
        <f>HEX2BIN(G64)</f>
        <v>10000101</v>
      </c>
      <c r="G64" s="8" t="str">
        <f>MID(C64,7,FIND(":",C64,1)-1)</f>
        <v>85</v>
      </c>
      <c r="H64" s="8" t="str">
        <f>MID(F64,1,FIND("0",F64,1)-1)</f>
        <v>1</v>
      </c>
      <c r="I64" s="8" t="str">
        <f>MID(F64,2,FIND("0",F64,1)-1)</f>
        <v>0</v>
      </c>
      <c r="J64" s="8" t="str">
        <f>MID(F64,3,FIND("0",F64,1)-1)</f>
        <v>0</v>
      </c>
      <c r="K64" s="8" t="str">
        <f>MID(F64,4,FIND("0",F64,1)-1)</f>
        <v>0</v>
      </c>
      <c r="L64" s="8" t="str">
        <f>MID(F64,5,FIND("0",F64,1)-1)</f>
        <v>0</v>
      </c>
      <c r="M64" s="8" t="str">
        <f>MID(F64,6,FIND("0",F64,1)-1)</f>
        <v>1</v>
      </c>
      <c r="N64" s="8" t="str">
        <f>MID(F64,7,FIND("0",F64,1)-1)</f>
        <v>0</v>
      </c>
      <c r="O64" s="8" t="str">
        <f>MID(F64,8,FIND("0",F64,1)-1)</f>
        <v>1</v>
      </c>
      <c r="P64" t="str">
        <f>IF(J64="1",IF(O64="0","Brenner AUS"),"Brenner EIN")</f>
        <v>Brenner EIN</v>
      </c>
      <c r="Q64" t="str">
        <f>IF(L64="1","Mischer AUF",IF(K64="1","Mischer ZU","Mischer STOP"))</f>
        <v>Mischer STOP</v>
      </c>
    </row>
    <row r="65" spans="1:17" hidden="1" x14ac:dyDescent="0.25">
      <c r="A65" t="s">
        <v>2662</v>
      </c>
      <c r="B65" t="s">
        <v>4</v>
      </c>
      <c r="C65" t="s">
        <v>12</v>
      </c>
      <c r="D65" t="s">
        <v>6</v>
      </c>
      <c r="E65">
        <v>1</v>
      </c>
      <c r="F65" t="s">
        <v>45</v>
      </c>
      <c r="G65" t="s">
        <v>8</v>
      </c>
    </row>
    <row r="66" spans="1:17" hidden="1" x14ac:dyDescent="0.25">
      <c r="A66" s="3" t="s">
        <v>2663</v>
      </c>
      <c r="B66" s="3" t="s">
        <v>1</v>
      </c>
      <c r="C66" s="3" t="s">
        <v>2</v>
      </c>
      <c r="D66" t="s">
        <v>390</v>
      </c>
      <c r="E66" s="8">
        <f>HEX2DEC(G66)</f>
        <v>46</v>
      </c>
      <c r="F66" s="10" t="str">
        <f>HEX2BIN(G66)</f>
        <v>101110</v>
      </c>
      <c r="G66" s="8" t="str">
        <f>MID(C66,7,FIND(":",C66,1)-1)</f>
        <v>2E</v>
      </c>
    </row>
    <row r="67" spans="1:17" hidden="1" x14ac:dyDescent="0.25">
      <c r="A67" t="s">
        <v>2664</v>
      </c>
      <c r="B67" t="s">
        <v>4</v>
      </c>
      <c r="C67" t="s">
        <v>5</v>
      </c>
      <c r="D67" t="s">
        <v>6</v>
      </c>
      <c r="E67">
        <v>1</v>
      </c>
      <c r="F67" t="s">
        <v>7</v>
      </c>
      <c r="G67" t="s">
        <v>8</v>
      </c>
    </row>
    <row r="68" spans="1:17" hidden="1" x14ac:dyDescent="0.25">
      <c r="A68" t="s">
        <v>2665</v>
      </c>
      <c r="B68" t="s">
        <v>862</v>
      </c>
      <c r="C68" t="s">
        <v>176</v>
      </c>
      <c r="D68" t="s">
        <v>177</v>
      </c>
      <c r="E68" s="5">
        <v>4600000</v>
      </c>
      <c r="F68" t="s">
        <v>863</v>
      </c>
      <c r="G68" t="s">
        <v>178</v>
      </c>
      <c r="H68">
        <v>0</v>
      </c>
      <c r="I68" t="s">
        <v>179</v>
      </c>
      <c r="J68" t="s">
        <v>163</v>
      </c>
      <c r="K68" t="s">
        <v>180</v>
      </c>
    </row>
    <row r="69" spans="1:17" hidden="1" x14ac:dyDescent="0.25">
      <c r="A69" s="1" t="s">
        <v>2666</v>
      </c>
      <c r="B69" s="1" t="s">
        <v>1</v>
      </c>
      <c r="C69" s="1" t="s">
        <v>244</v>
      </c>
      <c r="D69" s="42" t="s">
        <v>3295</v>
      </c>
      <c r="E69" s="8">
        <f>HEX2DEC(G69)</f>
        <v>149</v>
      </c>
      <c r="F69" s="10" t="str">
        <f>HEX2BIN(G69)</f>
        <v>10010101</v>
      </c>
      <c r="G69" s="8" t="str">
        <f>MID(C69,7,FIND(":",C69,1)-1)</f>
        <v>95</v>
      </c>
      <c r="H69" s="8" t="str">
        <f>MID(F69,1,FIND("0",F69,1)-1)</f>
        <v>1</v>
      </c>
      <c r="I69" s="8" t="str">
        <f>MID(F69,2,FIND("0",F69,1)-1)</f>
        <v>0</v>
      </c>
      <c r="J69" s="8" t="str">
        <f>MID(F69,3,FIND("0",F69,1)-1)</f>
        <v>0</v>
      </c>
      <c r="K69" s="8" t="str">
        <f>MID(F69,4,FIND("0",F69,1)-1)</f>
        <v>1</v>
      </c>
      <c r="L69" s="8" t="str">
        <f>MID(F69,5,FIND("0",F69,1)-1)</f>
        <v>0</v>
      </c>
      <c r="M69" s="8" t="str">
        <f>MID(F69,6,FIND("0",F69,1)-1)</f>
        <v>1</v>
      </c>
      <c r="N69" s="8" t="str">
        <f>MID(F69,7,FIND("0",F69,1)-1)</f>
        <v>0</v>
      </c>
      <c r="O69" s="8" t="str">
        <f>MID(F69,8,FIND("0",F69,1)-1)</f>
        <v>1</v>
      </c>
      <c r="P69" t="str">
        <f>IF(J69="1",IF(O69="0","Brenner AUS"),"Brenner EIN")</f>
        <v>Brenner EIN</v>
      </c>
      <c r="Q69" t="str">
        <f>IF(L69="1","Mischer AUF",IF(K69="1","Mischer ZU","Mischer STOP"))</f>
        <v>Mischer ZU</v>
      </c>
    </row>
    <row r="70" spans="1:17" hidden="1" x14ac:dyDescent="0.25">
      <c r="A70" t="s">
        <v>2667</v>
      </c>
      <c r="B70" t="s">
        <v>4</v>
      </c>
      <c r="C70" t="s">
        <v>12</v>
      </c>
      <c r="D70" t="s">
        <v>6</v>
      </c>
      <c r="E70">
        <v>1</v>
      </c>
      <c r="F70" t="s">
        <v>246</v>
      </c>
      <c r="G70" t="s">
        <v>8</v>
      </c>
    </row>
    <row r="71" spans="1:17" hidden="1" x14ac:dyDescent="0.25">
      <c r="A71" s="1" t="s">
        <v>2668</v>
      </c>
      <c r="B71" s="1" t="s">
        <v>1</v>
      </c>
      <c r="C71" s="1" t="s">
        <v>43</v>
      </c>
      <c r="D71" s="42" t="s">
        <v>3295</v>
      </c>
      <c r="E71" s="8">
        <f>HEX2DEC(G71)</f>
        <v>133</v>
      </c>
      <c r="F71" s="10" t="str">
        <f>HEX2BIN(G71)</f>
        <v>10000101</v>
      </c>
      <c r="G71" s="8" t="str">
        <f>MID(C71,7,FIND(":",C71,1)-1)</f>
        <v>85</v>
      </c>
      <c r="H71" s="8" t="str">
        <f>MID(F71,1,FIND("0",F71,1)-1)</f>
        <v>1</v>
      </c>
      <c r="I71" s="8" t="str">
        <f>MID(F71,2,FIND("0",F71,1)-1)</f>
        <v>0</v>
      </c>
      <c r="J71" s="8" t="str">
        <f>MID(F71,3,FIND("0",F71,1)-1)</f>
        <v>0</v>
      </c>
      <c r="K71" s="8" t="str">
        <f>MID(F71,4,FIND("0",F71,1)-1)</f>
        <v>0</v>
      </c>
      <c r="L71" s="8" t="str">
        <f>MID(F71,5,FIND("0",F71,1)-1)</f>
        <v>0</v>
      </c>
      <c r="M71" s="8" t="str">
        <f>MID(F71,6,FIND("0",F71,1)-1)</f>
        <v>1</v>
      </c>
      <c r="N71" s="8" t="str">
        <f>MID(F71,7,FIND("0",F71,1)-1)</f>
        <v>0</v>
      </c>
      <c r="O71" s="8" t="str">
        <f>MID(F71,8,FIND("0",F71,1)-1)</f>
        <v>1</v>
      </c>
      <c r="P71" t="str">
        <f>IF(J71="1",IF(O71="0","Brenner AUS"),"Brenner EIN")</f>
        <v>Brenner EIN</v>
      </c>
      <c r="Q71" t="str">
        <f>IF(L71="1","Mischer AUF",IF(K71="1","Mischer ZU","Mischer STOP"))</f>
        <v>Mischer STOP</v>
      </c>
    </row>
    <row r="72" spans="1:17" hidden="1" x14ac:dyDescent="0.25">
      <c r="A72" t="s">
        <v>2669</v>
      </c>
      <c r="B72" t="s">
        <v>4</v>
      </c>
      <c r="C72" t="s">
        <v>12</v>
      </c>
      <c r="D72" t="s">
        <v>6</v>
      </c>
      <c r="E72">
        <v>1</v>
      </c>
      <c r="F72" t="s">
        <v>45</v>
      </c>
      <c r="G72" t="s">
        <v>8</v>
      </c>
    </row>
  </sheetData>
  <autoFilter ref="A2:Q72">
    <filterColumn colId="1">
      <filters>
        <filter val="&lt;&lt;&lt;"/>
      </filters>
    </filterColumn>
    <filterColumn colId="3">
      <filters>
        <filter val="Brennerlaufzeit Minuten"/>
      </filters>
    </filterColumn>
  </autoFilter>
  <pageMargins left="0.7" right="0.7" top="0.78740157499999996" bottom="0.78740157499999996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412"/>
  <sheetViews>
    <sheetView workbookViewId="0">
      <pane xSplit="3" ySplit="2" topLeftCell="D3" activePane="bottomRight" state="frozenSplit"/>
      <selection activeCell="M8" sqref="M8"/>
      <selection pane="topRight" activeCell="M8" sqref="M8"/>
      <selection pane="bottomLeft" activeCell="M8" sqref="M8"/>
      <selection pane="bottomRight" activeCell="I26" sqref="I26"/>
    </sheetView>
  </sheetViews>
  <sheetFormatPr baseColWidth="10" defaultRowHeight="15" x14ac:dyDescent="0.25"/>
  <cols>
    <col min="1" max="1" width="37.5703125" bestFit="1" customWidth="1"/>
    <col min="2" max="2" width="27.140625" bestFit="1" customWidth="1"/>
    <col min="3" max="3" width="26.7109375" bestFit="1" customWidth="1"/>
    <col min="4" max="4" width="20.5703125" customWidth="1"/>
    <col min="5" max="6" width="13.140625" bestFit="1" customWidth="1"/>
    <col min="7" max="7" width="9.85546875" bestFit="1" customWidth="1"/>
    <col min="8" max="11" width="11" style="8" customWidth="1"/>
    <col min="12" max="12" width="12.28515625" style="8" customWidth="1"/>
    <col min="13" max="13" width="11" style="8" customWidth="1"/>
    <col min="14" max="14" width="12.7109375" style="8" customWidth="1"/>
    <col min="15" max="15" width="13" style="8" bestFit="1" customWidth="1"/>
    <col min="16" max="16" width="13" customWidth="1"/>
    <col min="17" max="17" width="13" bestFit="1" customWidth="1"/>
  </cols>
  <sheetData>
    <row r="1" spans="1:19" ht="60" x14ac:dyDescent="0.25">
      <c r="H1"/>
      <c r="I1"/>
      <c r="J1" s="20" t="s">
        <v>2600</v>
      </c>
      <c r="K1" s="19" t="s">
        <v>2602</v>
      </c>
      <c r="L1" s="23" t="s">
        <v>2601</v>
      </c>
      <c r="N1" s="46" t="s">
        <v>3297</v>
      </c>
      <c r="O1" s="20" t="s">
        <v>2604</v>
      </c>
      <c r="P1" s="13"/>
      <c r="Q1" s="12"/>
    </row>
    <row r="2" spans="1:19" x14ac:dyDescent="0.25">
      <c r="E2" s="8" t="s">
        <v>496</v>
      </c>
      <c r="F2" s="8" t="s">
        <v>2596</v>
      </c>
      <c r="G2" s="8" t="s">
        <v>1320</v>
      </c>
      <c r="H2" s="8" t="s">
        <v>2595</v>
      </c>
      <c r="I2" s="8" t="s">
        <v>2594</v>
      </c>
      <c r="J2" s="22" t="s">
        <v>2587</v>
      </c>
      <c r="K2" s="28" t="s">
        <v>2103</v>
      </c>
      <c r="L2" s="24" t="s">
        <v>2593</v>
      </c>
      <c r="M2" s="8" t="s">
        <v>2592</v>
      </c>
      <c r="N2" s="45" t="s">
        <v>2591</v>
      </c>
      <c r="O2" s="22" t="s">
        <v>3293</v>
      </c>
      <c r="P2" s="21" t="s">
        <v>2598</v>
      </c>
      <c r="Q2" s="29" t="s">
        <v>2599</v>
      </c>
    </row>
    <row r="3" spans="1:19" hidden="1" x14ac:dyDescent="0.25">
      <c r="A3" t="s">
        <v>2296</v>
      </c>
      <c r="B3" t="s">
        <v>4</v>
      </c>
      <c r="C3" t="s">
        <v>148</v>
      </c>
      <c r="D3" t="s">
        <v>6</v>
      </c>
      <c r="E3">
        <v>1</v>
      </c>
      <c r="F3" s="10" t="s">
        <v>149</v>
      </c>
      <c r="G3" t="s">
        <v>8</v>
      </c>
      <c r="H3"/>
      <c r="I3"/>
      <c r="J3"/>
      <c r="K3"/>
      <c r="L3"/>
      <c r="M3"/>
      <c r="N3"/>
      <c r="O3"/>
    </row>
    <row r="4" spans="1:19" hidden="1" x14ac:dyDescent="0.25">
      <c r="A4" t="s">
        <v>2297</v>
      </c>
      <c r="B4" t="s">
        <v>1454</v>
      </c>
      <c r="C4" t="s">
        <v>1455</v>
      </c>
      <c r="D4" t="s">
        <v>176</v>
      </c>
      <c r="E4" t="s">
        <v>177</v>
      </c>
      <c r="F4" s="10">
        <v>500000</v>
      </c>
      <c r="G4" t="s">
        <v>1456</v>
      </c>
      <c r="H4" t="s">
        <v>178</v>
      </c>
      <c r="I4">
        <v>0</v>
      </c>
      <c r="J4" t="s">
        <v>179</v>
      </c>
      <c r="K4" t="s">
        <v>163</v>
      </c>
      <c r="L4" t="s">
        <v>180</v>
      </c>
      <c r="M4"/>
      <c r="N4"/>
      <c r="O4"/>
    </row>
    <row r="5" spans="1:19" hidden="1" x14ac:dyDescent="0.25">
      <c r="A5" s="4" t="s">
        <v>2295</v>
      </c>
      <c r="B5" s="4" t="s">
        <v>1</v>
      </c>
      <c r="C5" s="4" t="s">
        <v>146</v>
      </c>
      <c r="D5" t="s">
        <v>1443</v>
      </c>
      <c r="E5" s="8">
        <f>HEX2DEC(G5)</f>
        <v>5</v>
      </c>
      <c r="F5" s="10" t="str">
        <f>HEX2BIN(G5)</f>
        <v>101</v>
      </c>
      <c r="G5" s="8" t="str">
        <f>MID(C5,7,FIND(":",C5,1)-1)</f>
        <v>05</v>
      </c>
    </row>
    <row r="6" spans="1:19" hidden="1" x14ac:dyDescent="0.25">
      <c r="A6" t="s">
        <v>2300</v>
      </c>
      <c r="B6" t="s">
        <v>4</v>
      </c>
      <c r="C6" t="s">
        <v>2274</v>
      </c>
      <c r="D6" t="s">
        <v>6</v>
      </c>
      <c r="E6">
        <v>1</v>
      </c>
      <c r="F6" s="10" t="s">
        <v>2301</v>
      </c>
      <c r="G6" t="s">
        <v>8</v>
      </c>
      <c r="H6"/>
      <c r="I6"/>
      <c r="J6"/>
      <c r="K6"/>
      <c r="L6"/>
      <c r="M6"/>
      <c r="N6"/>
      <c r="O6"/>
    </row>
    <row r="7" spans="1:19" hidden="1" x14ac:dyDescent="0.25">
      <c r="A7" t="s">
        <v>2300</v>
      </c>
      <c r="B7" t="s">
        <v>4</v>
      </c>
      <c r="C7" t="s">
        <v>12</v>
      </c>
      <c r="D7" t="s">
        <v>6</v>
      </c>
      <c r="E7">
        <v>1</v>
      </c>
      <c r="F7" s="10" t="s">
        <v>45</v>
      </c>
      <c r="G7" t="s">
        <v>8</v>
      </c>
      <c r="H7"/>
      <c r="I7"/>
      <c r="J7"/>
      <c r="K7"/>
      <c r="L7"/>
      <c r="M7"/>
      <c r="N7"/>
      <c r="O7"/>
    </row>
    <row r="8" spans="1:19" hidden="1" x14ac:dyDescent="0.25">
      <c r="A8" s="1" t="s">
        <v>2298</v>
      </c>
      <c r="B8" s="1" t="s">
        <v>1</v>
      </c>
      <c r="C8" s="1" t="s">
        <v>43</v>
      </c>
      <c r="D8" s="42" t="s">
        <v>3295</v>
      </c>
      <c r="E8" s="8">
        <f>HEX2DEC(G8)</f>
        <v>133</v>
      </c>
      <c r="F8" s="10" t="str">
        <f>HEX2BIN(G8)</f>
        <v>10000101</v>
      </c>
      <c r="G8" s="8" t="str">
        <f>MID(C8,7,FIND(":",C8,1)-1)</f>
        <v>85</v>
      </c>
      <c r="H8" s="8" t="str">
        <f>MID(F8,1,FIND("0",F8,1)-1)</f>
        <v>1</v>
      </c>
      <c r="I8" s="8" t="str">
        <f>MID(F8,2,FIND("0",F8,1)-1)</f>
        <v>0</v>
      </c>
      <c r="J8" s="8" t="str">
        <f>MID(F8,3,FIND("0",F8,1)-1)</f>
        <v>0</v>
      </c>
      <c r="K8" s="8" t="str">
        <f>MID(F8,4,FIND("0",F8,1)-1)</f>
        <v>0</v>
      </c>
      <c r="L8" s="8" t="str">
        <f>MID(F8,5,FIND("0",F8,1)-1)</f>
        <v>0</v>
      </c>
      <c r="M8" s="8" t="str">
        <f>MID(F8,6,FIND("0",F8,1)-1)</f>
        <v>1</v>
      </c>
      <c r="N8" s="8" t="str">
        <f>MID(F8,7,FIND("0",F8,1)-1)</f>
        <v>0</v>
      </c>
      <c r="O8" s="8" t="str">
        <f>MID(F8,8,FIND("0",F8,1)-1)</f>
        <v>1</v>
      </c>
      <c r="P8" t="str">
        <f>IF(J8="1",IF(O8="0","Brenner AUS"),"Brenner EIN")</f>
        <v>Brenner EIN</v>
      </c>
      <c r="Q8" t="str">
        <f>IF(L8="1","Mischer AUF",IF(K8="1","Mischer ZU","Mischer STOP"))</f>
        <v>Mischer STOP</v>
      </c>
    </row>
    <row r="9" spans="1:19" x14ac:dyDescent="0.25">
      <c r="A9" s="42" t="s">
        <v>2298</v>
      </c>
      <c r="B9" s="42" t="s">
        <v>1</v>
      </c>
      <c r="C9" s="39" t="s">
        <v>2299</v>
      </c>
      <c r="E9" s="8">
        <f>HEX2DEC(G9)</f>
        <v>225</v>
      </c>
      <c r="F9" s="10" t="str">
        <f>HEX2BIN(G9)</f>
        <v>11100001</v>
      </c>
      <c r="G9" s="8" t="str">
        <f>MID(C9,7,FIND(":",C9,1)-1)</f>
        <v>E1</v>
      </c>
      <c r="H9" s="8" t="str">
        <f>MID($F9,1,1)</f>
        <v>1</v>
      </c>
      <c r="I9" s="18" t="str">
        <f>MID($F9,2,1)</f>
        <v>1</v>
      </c>
      <c r="J9" s="8" t="str">
        <f>MID($F9,3,1)</f>
        <v>1</v>
      </c>
      <c r="K9" s="8" t="str">
        <f>MID($F9,4,1)</f>
        <v>0</v>
      </c>
      <c r="L9" s="8" t="str">
        <f>MID($F9,5,1)</f>
        <v>0</v>
      </c>
      <c r="M9" s="18" t="str">
        <f>MID($F9,6,1)</f>
        <v>0</v>
      </c>
      <c r="N9" s="8" t="str">
        <f>MID($F9,7,1)</f>
        <v>0</v>
      </c>
      <c r="O9" s="8" t="str">
        <f>MID($F9,8,1)</f>
        <v>1</v>
      </c>
    </row>
    <row r="10" spans="1:19" hidden="1" x14ac:dyDescent="0.25">
      <c r="A10" t="s">
        <v>2303</v>
      </c>
      <c r="B10" t="s">
        <v>4</v>
      </c>
      <c r="C10" t="s">
        <v>5</v>
      </c>
      <c r="D10" t="s">
        <v>6</v>
      </c>
      <c r="E10">
        <v>1</v>
      </c>
      <c r="F10" s="10" t="s">
        <v>84</v>
      </c>
      <c r="G10" t="s">
        <v>8</v>
      </c>
      <c r="H10"/>
      <c r="I10"/>
      <c r="J10"/>
      <c r="K10"/>
      <c r="L10"/>
      <c r="M10"/>
      <c r="N10"/>
      <c r="O10"/>
    </row>
    <row r="11" spans="1:19" hidden="1" x14ac:dyDescent="0.25">
      <c r="A11" t="s">
        <v>2304</v>
      </c>
      <c r="B11" t="s">
        <v>862</v>
      </c>
      <c r="C11" t="s">
        <v>176</v>
      </c>
      <c r="D11" t="s">
        <v>177</v>
      </c>
      <c r="E11" s="5">
        <v>4100000</v>
      </c>
      <c r="F11" s="10" t="s">
        <v>863</v>
      </c>
      <c r="G11" t="s">
        <v>178</v>
      </c>
      <c r="H11">
        <v>0</v>
      </c>
      <c r="I11" t="s">
        <v>179</v>
      </c>
      <c r="J11" t="s">
        <v>163</v>
      </c>
      <c r="K11" t="s">
        <v>180</v>
      </c>
      <c r="L11"/>
      <c r="M11"/>
      <c r="N11"/>
      <c r="O11"/>
    </row>
    <row r="12" spans="1:19" hidden="1" x14ac:dyDescent="0.25">
      <c r="A12" s="3" t="s">
        <v>2302</v>
      </c>
      <c r="B12" s="3" t="s">
        <v>1</v>
      </c>
      <c r="C12" s="3" t="s">
        <v>82</v>
      </c>
      <c r="D12" t="s">
        <v>390</v>
      </c>
      <c r="E12" s="8">
        <f>HEX2DEC(G12)</f>
        <v>41</v>
      </c>
      <c r="F12" s="10" t="str">
        <f>HEX2BIN(G12)</f>
        <v>101001</v>
      </c>
      <c r="G12" s="8" t="str">
        <f>MID(C12,7,FIND(":",C12,1)-1)</f>
        <v>29</v>
      </c>
    </row>
    <row r="13" spans="1:19" hidden="1" x14ac:dyDescent="0.25">
      <c r="A13" t="s">
        <v>2306</v>
      </c>
      <c r="B13" t="s">
        <v>4</v>
      </c>
      <c r="C13" t="s">
        <v>12</v>
      </c>
      <c r="D13" t="s">
        <v>6</v>
      </c>
      <c r="E13">
        <v>1</v>
      </c>
      <c r="F13" s="10" t="s">
        <v>53</v>
      </c>
      <c r="G13" t="s">
        <v>8</v>
      </c>
      <c r="H13"/>
      <c r="I13"/>
      <c r="J13"/>
      <c r="K13"/>
      <c r="L13"/>
      <c r="M13"/>
      <c r="N13"/>
      <c r="O13"/>
      <c r="R13" t="s">
        <v>1447</v>
      </c>
      <c r="S13" t="s">
        <v>1738</v>
      </c>
    </row>
    <row r="14" spans="1:19" hidden="1" x14ac:dyDescent="0.25">
      <c r="A14" t="s">
        <v>2306</v>
      </c>
      <c r="B14" t="s">
        <v>4</v>
      </c>
      <c r="C14" t="s">
        <v>12</v>
      </c>
      <c r="D14" t="s">
        <v>6</v>
      </c>
      <c r="E14">
        <v>1</v>
      </c>
      <c r="F14" s="10" t="s">
        <v>45</v>
      </c>
      <c r="G14" t="s">
        <v>8</v>
      </c>
      <c r="H14"/>
      <c r="I14"/>
      <c r="J14"/>
      <c r="K14"/>
      <c r="L14"/>
      <c r="M14"/>
      <c r="N14"/>
      <c r="O14"/>
    </row>
    <row r="15" spans="1:19" hidden="1" x14ac:dyDescent="0.25">
      <c r="A15" s="1" t="s">
        <v>2305</v>
      </c>
      <c r="B15" s="1" t="s">
        <v>1</v>
      </c>
      <c r="C15" s="1" t="s">
        <v>51</v>
      </c>
      <c r="D15" s="42" t="s">
        <v>3295</v>
      </c>
      <c r="E15" s="8">
        <f>HEX2DEC(G15)</f>
        <v>141</v>
      </c>
      <c r="F15" s="10" t="str">
        <f>HEX2BIN(G15)</f>
        <v>10001101</v>
      </c>
      <c r="G15" s="8" t="str">
        <f>MID(C15,7,FIND(":",C15,1)-1)</f>
        <v>8D</v>
      </c>
      <c r="H15" s="8" t="str">
        <f>MID(F15,1,FIND("0",F15,1)-1)</f>
        <v>1</v>
      </c>
      <c r="I15" s="8" t="str">
        <f>MID(F15,2,FIND("0",F15,1)-1)</f>
        <v>0</v>
      </c>
      <c r="J15" s="8" t="str">
        <f>MID(F15,3,FIND("0",F15,1)-1)</f>
        <v>0</v>
      </c>
      <c r="K15" s="8" t="str">
        <f>MID(F15,4,FIND("0",F15,1)-1)</f>
        <v>0</v>
      </c>
      <c r="L15" s="8" t="str">
        <f>MID(F15,5,FIND("0",F15,1)-1)</f>
        <v>1</v>
      </c>
      <c r="M15" s="8" t="str">
        <f>MID(F15,6,FIND("0",F15,1)-1)</f>
        <v>1</v>
      </c>
      <c r="N15" s="8" t="str">
        <f>MID(F15,7,FIND("0",F15,1)-1)</f>
        <v>0</v>
      </c>
      <c r="O15" s="8" t="str">
        <f>MID(F15,8,FIND("0",F15,1)-1)</f>
        <v>1</v>
      </c>
      <c r="P15" t="str">
        <f>IF(J15="1",IF(O15="0","Brenner AUS"),"Brenner EIN")</f>
        <v>Brenner EIN</v>
      </c>
      <c r="Q15" t="str">
        <f>IF(L15="1","Mischer AUF",IF(K15="1","Mischer ZU","Mischer STOP"))</f>
        <v>Mischer AUF</v>
      </c>
    </row>
    <row r="16" spans="1:19" hidden="1" x14ac:dyDescent="0.25">
      <c r="A16" s="1" t="s">
        <v>2305</v>
      </c>
      <c r="B16" s="1" t="s">
        <v>1</v>
      </c>
      <c r="C16" s="1" t="s">
        <v>43</v>
      </c>
      <c r="D16" s="42" t="s">
        <v>3295</v>
      </c>
      <c r="E16" s="8">
        <f>HEX2DEC(G16)</f>
        <v>133</v>
      </c>
      <c r="F16" s="10" t="str">
        <f>HEX2BIN(G16)</f>
        <v>10000101</v>
      </c>
      <c r="G16" s="8" t="str">
        <f>MID(C16,7,FIND(":",C16,1)-1)</f>
        <v>85</v>
      </c>
      <c r="H16" s="8" t="str">
        <f>MID(F16,1,FIND("0",F16,1)-1)</f>
        <v>1</v>
      </c>
      <c r="I16" s="8" t="str">
        <f>MID(F16,2,FIND("0",F16,1)-1)</f>
        <v>0</v>
      </c>
      <c r="J16" s="8" t="str">
        <f>MID(F16,3,FIND("0",F16,1)-1)</f>
        <v>0</v>
      </c>
      <c r="K16" s="8" t="str">
        <f>MID(F16,4,FIND("0",F16,1)-1)</f>
        <v>0</v>
      </c>
      <c r="L16" s="8" t="str">
        <f>MID(F16,5,FIND("0",F16,1)-1)</f>
        <v>0</v>
      </c>
      <c r="M16" s="8" t="str">
        <f>MID(F16,6,FIND("0",F16,1)-1)</f>
        <v>1</v>
      </c>
      <c r="N16" s="8" t="str">
        <f>MID(F16,7,FIND("0",F16,1)-1)</f>
        <v>0</v>
      </c>
      <c r="O16" s="8" t="str">
        <f>MID(F16,8,FIND("0",F16,1)-1)</f>
        <v>1</v>
      </c>
      <c r="P16" t="str">
        <f>IF(J16="1",IF(O16="0","Brenner AUS"),"Brenner EIN")</f>
        <v>Brenner EIN</v>
      </c>
      <c r="Q16" t="str">
        <f>IF(L16="1","Mischer AUF",IF(K16="1","Mischer ZU","Mischer STOP"))</f>
        <v>Mischer STOP</v>
      </c>
    </row>
    <row r="17" spans="1:19" hidden="1" x14ac:dyDescent="0.25">
      <c r="A17" t="s">
        <v>2308</v>
      </c>
      <c r="B17" t="s">
        <v>4</v>
      </c>
      <c r="C17" t="s">
        <v>148</v>
      </c>
      <c r="D17" t="s">
        <v>6</v>
      </c>
      <c r="E17">
        <v>1</v>
      </c>
      <c r="F17" s="10" t="s">
        <v>106</v>
      </c>
      <c r="G17" t="s">
        <v>8</v>
      </c>
      <c r="H17"/>
      <c r="I17"/>
      <c r="J17"/>
      <c r="K17"/>
      <c r="L17"/>
      <c r="M17"/>
      <c r="N17"/>
      <c r="O17"/>
    </row>
    <row r="18" spans="1:19" hidden="1" x14ac:dyDescent="0.25">
      <c r="A18" t="s">
        <v>2309</v>
      </c>
      <c r="B18" t="s">
        <v>1454</v>
      </c>
      <c r="C18" t="s">
        <v>1455</v>
      </c>
      <c r="D18" t="s">
        <v>176</v>
      </c>
      <c r="E18" t="s">
        <v>177</v>
      </c>
      <c r="F18" s="10">
        <v>300000</v>
      </c>
      <c r="G18" t="s">
        <v>1456</v>
      </c>
      <c r="H18" t="s">
        <v>178</v>
      </c>
      <c r="I18">
        <v>0</v>
      </c>
      <c r="J18" t="s">
        <v>179</v>
      </c>
      <c r="K18" t="s">
        <v>163</v>
      </c>
      <c r="L18" t="s">
        <v>180</v>
      </c>
      <c r="M18"/>
      <c r="N18"/>
      <c r="O18"/>
    </row>
    <row r="19" spans="1:19" hidden="1" x14ac:dyDescent="0.25">
      <c r="A19" s="4" t="s">
        <v>2307</v>
      </c>
      <c r="B19" s="4" t="s">
        <v>1</v>
      </c>
      <c r="C19" s="4" t="s">
        <v>222</v>
      </c>
      <c r="D19" t="s">
        <v>1443</v>
      </c>
      <c r="E19" s="8">
        <f>HEX2DEC(G19)</f>
        <v>3</v>
      </c>
      <c r="F19" s="10" t="str">
        <f>HEX2BIN(G19)</f>
        <v>11</v>
      </c>
      <c r="G19" s="8" t="str">
        <f>MID(C19,7,FIND(":",C19,1)-1)</f>
        <v>03</v>
      </c>
    </row>
    <row r="20" spans="1:19" hidden="1" x14ac:dyDescent="0.25">
      <c r="A20" t="s">
        <v>2311</v>
      </c>
      <c r="B20" t="s">
        <v>4</v>
      </c>
      <c r="C20" t="s">
        <v>5</v>
      </c>
      <c r="D20" t="s">
        <v>6</v>
      </c>
      <c r="E20">
        <v>1</v>
      </c>
      <c r="F20" s="10" t="s">
        <v>63</v>
      </c>
      <c r="G20" t="s">
        <v>8</v>
      </c>
      <c r="H20"/>
      <c r="I20"/>
      <c r="J20"/>
      <c r="K20"/>
      <c r="L20"/>
      <c r="M20"/>
      <c r="N20"/>
      <c r="O20"/>
    </row>
    <row r="21" spans="1:19" hidden="1" x14ac:dyDescent="0.25">
      <c r="A21" t="s">
        <v>2312</v>
      </c>
      <c r="B21" t="s">
        <v>862</v>
      </c>
      <c r="C21" t="s">
        <v>176</v>
      </c>
      <c r="D21" t="s">
        <v>177</v>
      </c>
      <c r="E21" s="5">
        <v>4200000</v>
      </c>
      <c r="F21" s="10" t="s">
        <v>863</v>
      </c>
      <c r="G21" t="s">
        <v>178</v>
      </c>
      <c r="H21">
        <v>0</v>
      </c>
      <c r="I21" t="s">
        <v>179</v>
      </c>
      <c r="J21" t="s">
        <v>163</v>
      </c>
      <c r="K21" t="s">
        <v>180</v>
      </c>
      <c r="L21"/>
      <c r="M21"/>
      <c r="N21"/>
      <c r="O21"/>
    </row>
    <row r="22" spans="1:19" hidden="1" x14ac:dyDescent="0.25">
      <c r="A22" s="3" t="s">
        <v>2310</v>
      </c>
      <c r="B22" s="3" t="s">
        <v>1</v>
      </c>
      <c r="C22" s="3" t="s">
        <v>61</v>
      </c>
      <c r="D22" t="s">
        <v>390</v>
      </c>
      <c r="E22" s="8">
        <f>HEX2DEC(G22)</f>
        <v>42</v>
      </c>
      <c r="F22" s="10" t="str">
        <f>HEX2BIN(G22)</f>
        <v>101010</v>
      </c>
      <c r="G22" s="8" t="str">
        <f>MID(C22,7,FIND(":",C22,1)-1)</f>
        <v>2A</v>
      </c>
    </row>
    <row r="23" spans="1:19" hidden="1" x14ac:dyDescent="0.25">
      <c r="A23" t="s">
        <v>2314</v>
      </c>
      <c r="B23" t="s">
        <v>4</v>
      </c>
      <c r="C23" t="s">
        <v>12</v>
      </c>
      <c r="D23" t="s">
        <v>6</v>
      </c>
      <c r="E23">
        <v>1</v>
      </c>
      <c r="F23" t="s">
        <v>53</v>
      </c>
      <c r="G23" t="s">
        <v>8</v>
      </c>
      <c r="H23"/>
      <c r="I23"/>
      <c r="J23"/>
      <c r="K23"/>
      <c r="L23"/>
      <c r="M23"/>
      <c r="N23"/>
      <c r="O23"/>
      <c r="R23" t="s">
        <v>1447</v>
      </c>
      <c r="S23" t="s">
        <v>1738</v>
      </c>
    </row>
    <row r="24" spans="1:19" hidden="1" x14ac:dyDescent="0.25">
      <c r="A24" t="s">
        <v>2314</v>
      </c>
      <c r="B24" t="s">
        <v>4</v>
      </c>
      <c r="C24" t="s">
        <v>12</v>
      </c>
      <c r="D24" t="s">
        <v>6</v>
      </c>
      <c r="E24">
        <v>1</v>
      </c>
      <c r="F24" t="s">
        <v>45</v>
      </c>
      <c r="G24" t="s">
        <v>8</v>
      </c>
      <c r="H24"/>
      <c r="I24"/>
      <c r="J24"/>
      <c r="K24"/>
      <c r="L24"/>
      <c r="M24"/>
      <c r="N24"/>
      <c r="O24"/>
    </row>
    <row r="25" spans="1:19" hidden="1" x14ac:dyDescent="0.25">
      <c r="A25" s="1" t="s">
        <v>2313</v>
      </c>
      <c r="B25" s="1" t="s">
        <v>1</v>
      </c>
      <c r="C25" s="1" t="s">
        <v>51</v>
      </c>
      <c r="D25" s="42" t="s">
        <v>3295</v>
      </c>
      <c r="E25" s="8">
        <f>HEX2DEC(G25)</f>
        <v>141</v>
      </c>
      <c r="F25" s="10" t="str">
        <f>HEX2BIN(G25)</f>
        <v>10001101</v>
      </c>
      <c r="G25" s="8" t="str">
        <f>MID(C25,7,FIND(":",C25,1)-1)</f>
        <v>8D</v>
      </c>
      <c r="H25" s="8" t="str">
        <f>MID(F25,1,FIND("0",F25,1)-1)</f>
        <v>1</v>
      </c>
      <c r="I25" s="8" t="str">
        <f>MID(F25,2,FIND("0",F25,1)-1)</f>
        <v>0</v>
      </c>
      <c r="J25" s="8" t="str">
        <f>MID(F25,3,FIND("0",F25,1)-1)</f>
        <v>0</v>
      </c>
      <c r="K25" s="8" t="str">
        <f>MID(F25,4,FIND("0",F25,1)-1)</f>
        <v>0</v>
      </c>
      <c r="L25" s="8" t="str">
        <f>MID(F25,5,FIND("0",F25,1)-1)</f>
        <v>1</v>
      </c>
      <c r="M25" s="8" t="str">
        <f>MID(F25,6,FIND("0",F25,1)-1)</f>
        <v>1</v>
      </c>
      <c r="N25" s="8" t="str">
        <f>MID(F25,7,FIND("0",F25,1)-1)</f>
        <v>0</v>
      </c>
      <c r="O25" s="8" t="str">
        <f>MID(F25,8,FIND("0",F25,1)-1)</f>
        <v>1</v>
      </c>
      <c r="P25" t="str">
        <f>IF(J25="1",IF(O25="0","Brenner AUS"),"Brenner EIN")</f>
        <v>Brenner EIN</v>
      </c>
      <c r="Q25" t="str">
        <f>IF(L25="1","Mischer AUF",IF(K25="1","Mischer ZU","Mischer STOP"))</f>
        <v>Mischer AUF</v>
      </c>
    </row>
    <row r="26" spans="1:19" hidden="1" x14ac:dyDescent="0.25">
      <c r="A26" s="1" t="s">
        <v>2313</v>
      </c>
      <c r="B26" s="1" t="s">
        <v>1</v>
      </c>
      <c r="C26" s="1" t="s">
        <v>43</v>
      </c>
      <c r="D26" s="42" t="s">
        <v>3295</v>
      </c>
      <c r="E26" s="8">
        <f>HEX2DEC(G26)</f>
        <v>133</v>
      </c>
      <c r="F26" s="10" t="str">
        <f>HEX2BIN(G26)</f>
        <v>10000101</v>
      </c>
      <c r="G26" s="8" t="str">
        <f>MID(C26,7,FIND(":",C26,1)-1)</f>
        <v>85</v>
      </c>
      <c r="H26" s="8" t="str">
        <f>MID(F26,1,FIND("0",F26,1)-1)</f>
        <v>1</v>
      </c>
      <c r="I26" s="8" t="str">
        <f>MID(F26,2,FIND("0",F26,1)-1)</f>
        <v>0</v>
      </c>
      <c r="J26" s="8" t="str">
        <f>MID(F26,3,FIND("0",F26,1)-1)</f>
        <v>0</v>
      </c>
      <c r="K26" s="8" t="str">
        <f>MID(F26,4,FIND("0",F26,1)-1)</f>
        <v>0</v>
      </c>
      <c r="L26" s="8" t="str">
        <f>MID(F26,5,FIND("0",F26,1)-1)</f>
        <v>0</v>
      </c>
      <c r="M26" s="8" t="str">
        <f>MID(F26,6,FIND("0",F26,1)-1)</f>
        <v>1</v>
      </c>
      <c r="N26" s="8" t="str">
        <f>MID(F26,7,FIND("0",F26,1)-1)</f>
        <v>0</v>
      </c>
      <c r="O26" s="8" t="str">
        <f>MID(F26,8,FIND("0",F26,1)-1)</f>
        <v>1</v>
      </c>
      <c r="P26" t="str">
        <f>IF(J26="1",IF(O26="0","Brenner AUS"),"Brenner EIN")</f>
        <v>Brenner EIN</v>
      </c>
      <c r="Q26" t="str">
        <f>IF(L26="1","Mischer AUF",IF(K26="1","Mischer ZU","Mischer STOP"))</f>
        <v>Mischer STOP</v>
      </c>
    </row>
    <row r="27" spans="1:19" hidden="1" x14ac:dyDescent="0.25">
      <c r="A27" t="s">
        <v>2316</v>
      </c>
      <c r="B27" t="s">
        <v>4</v>
      </c>
      <c r="C27" t="s">
        <v>5</v>
      </c>
      <c r="D27" t="s">
        <v>6</v>
      </c>
      <c r="E27">
        <v>1</v>
      </c>
      <c r="F27" t="s">
        <v>29</v>
      </c>
      <c r="G27" t="s">
        <v>8</v>
      </c>
      <c r="H27"/>
      <c r="I27"/>
      <c r="J27"/>
      <c r="K27"/>
      <c r="L27"/>
      <c r="M27"/>
      <c r="N27"/>
      <c r="O27"/>
    </row>
    <row r="28" spans="1:19" hidden="1" x14ac:dyDescent="0.25">
      <c r="A28" t="s">
        <v>2317</v>
      </c>
      <c r="B28" t="s">
        <v>862</v>
      </c>
      <c r="C28" t="s">
        <v>176</v>
      </c>
      <c r="D28" t="s">
        <v>177</v>
      </c>
      <c r="E28" s="5">
        <v>4400000</v>
      </c>
      <c r="F28" t="s">
        <v>863</v>
      </c>
      <c r="G28" t="s">
        <v>178</v>
      </c>
      <c r="H28">
        <v>0</v>
      </c>
      <c r="I28" t="s">
        <v>179</v>
      </c>
      <c r="J28" t="s">
        <v>163</v>
      </c>
      <c r="K28" t="s">
        <v>180</v>
      </c>
      <c r="L28"/>
      <c r="M28"/>
      <c r="N28"/>
      <c r="O28"/>
    </row>
    <row r="29" spans="1:19" hidden="1" x14ac:dyDescent="0.25">
      <c r="A29" s="3" t="s">
        <v>2315</v>
      </c>
      <c r="B29" s="3" t="s">
        <v>1</v>
      </c>
      <c r="C29" s="3" t="s">
        <v>27</v>
      </c>
      <c r="D29" t="s">
        <v>390</v>
      </c>
      <c r="E29" s="8">
        <f>HEX2DEC(G29)</f>
        <v>44</v>
      </c>
      <c r="F29" s="10" t="str">
        <f>HEX2BIN(G29)</f>
        <v>101100</v>
      </c>
      <c r="G29" s="8" t="str">
        <f>MID(C29,7,FIND(":",C29,1)-1)</f>
        <v>2C</v>
      </c>
    </row>
    <row r="30" spans="1:19" hidden="1" x14ac:dyDescent="0.25">
      <c r="A30" t="s">
        <v>2320</v>
      </c>
      <c r="B30" t="s">
        <v>4</v>
      </c>
      <c r="C30" t="s">
        <v>71</v>
      </c>
      <c r="D30" t="s">
        <v>6</v>
      </c>
      <c r="E30">
        <v>1</v>
      </c>
      <c r="F30" t="s">
        <v>2321</v>
      </c>
      <c r="G30" t="s">
        <v>8</v>
      </c>
      <c r="H30"/>
      <c r="I30"/>
      <c r="J30"/>
      <c r="K30"/>
      <c r="L30"/>
      <c r="M30"/>
      <c r="N30"/>
      <c r="O30"/>
    </row>
    <row r="31" spans="1:19" x14ac:dyDescent="0.25">
      <c r="A31" t="s">
        <v>2318</v>
      </c>
      <c r="B31" t="s">
        <v>1</v>
      </c>
      <c r="C31" s="2" t="s">
        <v>2319</v>
      </c>
      <c r="D31" t="s">
        <v>2670</v>
      </c>
      <c r="E31" s="8">
        <f>HEX2DEC(G31)</f>
        <v>21</v>
      </c>
      <c r="F31" s="10" t="str">
        <f>HEX2BIN(G31)</f>
        <v>10101</v>
      </c>
      <c r="G31" s="8" t="str">
        <f>MID(C31,7,FIND(":",C31,1)-1)</f>
        <v>15</v>
      </c>
      <c r="H31" s="30">
        <v>0</v>
      </c>
      <c r="I31" s="30">
        <v>0</v>
      </c>
      <c r="J31" s="30">
        <v>0</v>
      </c>
      <c r="K31" s="30">
        <v>1</v>
      </c>
      <c r="L31" s="30">
        <v>0</v>
      </c>
      <c r="M31" s="30">
        <v>1</v>
      </c>
      <c r="N31" s="32">
        <v>0</v>
      </c>
      <c r="O31" s="32">
        <v>1</v>
      </c>
    </row>
    <row r="32" spans="1:19" hidden="1" x14ac:dyDescent="0.25">
      <c r="A32" t="s">
        <v>2323</v>
      </c>
      <c r="B32" t="s">
        <v>4</v>
      </c>
      <c r="C32" t="s">
        <v>148</v>
      </c>
      <c r="D32" t="s">
        <v>6</v>
      </c>
      <c r="E32">
        <v>1</v>
      </c>
      <c r="F32" t="s">
        <v>106</v>
      </c>
      <c r="G32" t="s">
        <v>8</v>
      </c>
      <c r="H32"/>
      <c r="I32"/>
      <c r="J32"/>
      <c r="K32"/>
      <c r="L32"/>
      <c r="M32"/>
      <c r="N32"/>
      <c r="O32"/>
    </row>
    <row r="33" spans="1:19" hidden="1" x14ac:dyDescent="0.25">
      <c r="A33" t="s">
        <v>2324</v>
      </c>
      <c r="B33" t="s">
        <v>1454</v>
      </c>
      <c r="C33" t="s">
        <v>1455</v>
      </c>
      <c r="D33" t="s">
        <v>176</v>
      </c>
      <c r="E33" t="s">
        <v>177</v>
      </c>
      <c r="F33" s="5">
        <v>300000</v>
      </c>
      <c r="G33" t="s">
        <v>1456</v>
      </c>
      <c r="H33" t="s">
        <v>178</v>
      </c>
      <c r="I33">
        <v>0</v>
      </c>
      <c r="J33" t="s">
        <v>179</v>
      </c>
      <c r="K33" t="s">
        <v>163</v>
      </c>
      <c r="L33" t="s">
        <v>180</v>
      </c>
      <c r="M33"/>
      <c r="N33"/>
      <c r="O33"/>
    </row>
    <row r="34" spans="1:19" hidden="1" x14ac:dyDescent="0.25">
      <c r="A34" s="4" t="s">
        <v>2322</v>
      </c>
      <c r="B34" s="4" t="s">
        <v>1</v>
      </c>
      <c r="C34" s="4" t="s">
        <v>222</v>
      </c>
      <c r="D34" t="s">
        <v>1443</v>
      </c>
      <c r="E34" s="8">
        <f>HEX2DEC(G34)</f>
        <v>3</v>
      </c>
      <c r="F34" s="10" t="str">
        <f>HEX2BIN(G34)</f>
        <v>11</v>
      </c>
      <c r="G34" s="8" t="str">
        <f>MID(C34,7,FIND(":",C34,1)-1)</f>
        <v>03</v>
      </c>
    </row>
    <row r="35" spans="1:19" hidden="1" x14ac:dyDescent="0.25">
      <c r="A35" t="s">
        <v>2326</v>
      </c>
      <c r="B35" t="s">
        <v>4</v>
      </c>
      <c r="C35" t="s">
        <v>12</v>
      </c>
      <c r="D35" t="s">
        <v>6</v>
      </c>
      <c r="E35">
        <v>1</v>
      </c>
      <c r="F35" t="s">
        <v>53</v>
      </c>
      <c r="G35" t="s">
        <v>8</v>
      </c>
      <c r="H35"/>
      <c r="I35"/>
      <c r="J35"/>
      <c r="K35"/>
      <c r="L35"/>
      <c r="M35"/>
      <c r="N35"/>
      <c r="O35"/>
      <c r="R35" t="s">
        <v>1447</v>
      </c>
      <c r="S35" t="s">
        <v>1738</v>
      </c>
    </row>
    <row r="36" spans="1:19" hidden="1" x14ac:dyDescent="0.25">
      <c r="A36" t="s">
        <v>2326</v>
      </c>
      <c r="B36" t="s">
        <v>4</v>
      </c>
      <c r="C36" t="s">
        <v>12</v>
      </c>
      <c r="D36" t="s">
        <v>6</v>
      </c>
      <c r="E36">
        <v>1</v>
      </c>
      <c r="F36" t="s">
        <v>45</v>
      </c>
      <c r="G36" t="s">
        <v>8</v>
      </c>
      <c r="H36"/>
      <c r="I36"/>
      <c r="J36"/>
      <c r="K36"/>
      <c r="L36"/>
      <c r="M36"/>
      <c r="N36"/>
      <c r="O36"/>
    </row>
    <row r="37" spans="1:19" hidden="1" x14ac:dyDescent="0.25">
      <c r="A37" s="1" t="s">
        <v>2325</v>
      </c>
      <c r="B37" s="1" t="s">
        <v>1</v>
      </c>
      <c r="C37" s="1" t="s">
        <v>51</v>
      </c>
      <c r="D37" s="42" t="s">
        <v>3295</v>
      </c>
      <c r="E37" s="8">
        <f>HEX2DEC(G37)</f>
        <v>141</v>
      </c>
      <c r="F37" s="10" t="str">
        <f>HEX2BIN(G37)</f>
        <v>10001101</v>
      </c>
      <c r="G37" s="8" t="str">
        <f>MID(C37,7,FIND(":",C37,1)-1)</f>
        <v>8D</v>
      </c>
      <c r="H37" s="8" t="str">
        <f>MID(F37,1,FIND("0",F37,1)-1)</f>
        <v>1</v>
      </c>
      <c r="I37" s="8" t="str">
        <f>MID(F37,2,FIND("0",F37,1)-1)</f>
        <v>0</v>
      </c>
      <c r="J37" s="8" t="str">
        <f>MID(F37,3,FIND("0",F37,1)-1)</f>
        <v>0</v>
      </c>
      <c r="K37" s="8" t="str">
        <f>MID(F37,4,FIND("0",F37,1)-1)</f>
        <v>0</v>
      </c>
      <c r="L37" s="8" t="str">
        <f>MID(F37,5,FIND("0",F37,1)-1)</f>
        <v>1</v>
      </c>
      <c r="M37" s="8" t="str">
        <f>MID(F37,6,FIND("0",F37,1)-1)</f>
        <v>1</v>
      </c>
      <c r="N37" s="8" t="str">
        <f>MID(F37,7,FIND("0",F37,1)-1)</f>
        <v>0</v>
      </c>
      <c r="O37" s="8" t="str">
        <f>MID(F37,8,FIND("0",F37,1)-1)</f>
        <v>1</v>
      </c>
      <c r="P37" t="str">
        <f>IF(J37="1",IF(O37="0","Brenner AUS"),"Brenner EIN")</f>
        <v>Brenner EIN</v>
      </c>
      <c r="Q37" t="str">
        <f>IF(L37="1","Mischer AUF",IF(K37="1","Mischer ZU","Mischer STOP"))</f>
        <v>Mischer AUF</v>
      </c>
    </row>
    <row r="38" spans="1:19" hidden="1" x14ac:dyDescent="0.25">
      <c r="A38" s="1" t="s">
        <v>2325</v>
      </c>
      <c r="B38" s="1" t="s">
        <v>1</v>
      </c>
      <c r="C38" s="1" t="s">
        <v>43</v>
      </c>
      <c r="D38" s="42" t="s">
        <v>3295</v>
      </c>
      <c r="E38" s="8">
        <f>HEX2DEC(G38)</f>
        <v>133</v>
      </c>
      <c r="F38" s="10" t="str">
        <f>HEX2BIN(G38)</f>
        <v>10000101</v>
      </c>
      <c r="G38" s="8" t="str">
        <f>MID(C38,7,FIND(":",C38,1)-1)</f>
        <v>85</v>
      </c>
      <c r="H38" s="8" t="str">
        <f>MID(F38,1,FIND("0",F38,1)-1)</f>
        <v>1</v>
      </c>
      <c r="I38" s="8" t="str">
        <f>MID(F38,2,FIND("0",F38,1)-1)</f>
        <v>0</v>
      </c>
      <c r="J38" s="8" t="str">
        <f>MID(F38,3,FIND("0",F38,1)-1)</f>
        <v>0</v>
      </c>
      <c r="K38" s="8" t="str">
        <f>MID(F38,4,FIND("0",F38,1)-1)</f>
        <v>0</v>
      </c>
      <c r="L38" s="8" t="str">
        <f>MID(F38,5,FIND("0",F38,1)-1)</f>
        <v>0</v>
      </c>
      <c r="M38" s="8" t="str">
        <f>MID(F38,6,FIND("0",F38,1)-1)</f>
        <v>1</v>
      </c>
      <c r="N38" s="8" t="str">
        <f>MID(F38,7,FIND("0",F38,1)-1)</f>
        <v>0</v>
      </c>
      <c r="O38" s="8" t="str">
        <f>MID(F38,8,FIND("0",F38,1)-1)</f>
        <v>1</v>
      </c>
      <c r="P38" t="str">
        <f>IF(J38="1",IF(O38="0","Brenner AUS"),"Brenner EIN")</f>
        <v>Brenner EIN</v>
      </c>
      <c r="Q38" t="str">
        <f>IF(L38="1","Mischer AUF",IF(K38="1","Mischer ZU","Mischer STOP"))</f>
        <v>Mischer STOP</v>
      </c>
    </row>
    <row r="39" spans="1:19" hidden="1" x14ac:dyDescent="0.25">
      <c r="A39" t="s">
        <v>2328</v>
      </c>
      <c r="B39" t="s">
        <v>4</v>
      </c>
      <c r="C39" t="s">
        <v>5</v>
      </c>
      <c r="D39" t="s">
        <v>6</v>
      </c>
      <c r="E39">
        <v>1</v>
      </c>
      <c r="F39" t="s">
        <v>7</v>
      </c>
      <c r="G39" t="s">
        <v>8</v>
      </c>
      <c r="H39"/>
      <c r="I39"/>
      <c r="J39"/>
      <c r="K39"/>
      <c r="L39"/>
      <c r="M39"/>
      <c r="N39"/>
      <c r="O39"/>
    </row>
    <row r="40" spans="1:19" hidden="1" x14ac:dyDescent="0.25">
      <c r="A40" t="s">
        <v>2329</v>
      </c>
      <c r="B40" t="s">
        <v>862</v>
      </c>
      <c r="C40" t="s">
        <v>176</v>
      </c>
      <c r="D40" t="s">
        <v>177</v>
      </c>
      <c r="E40" s="5">
        <v>4600000</v>
      </c>
      <c r="F40" t="s">
        <v>863</v>
      </c>
      <c r="G40" t="s">
        <v>178</v>
      </c>
      <c r="H40">
        <v>0</v>
      </c>
      <c r="I40" t="s">
        <v>179</v>
      </c>
      <c r="J40" t="s">
        <v>163</v>
      </c>
      <c r="K40" t="s">
        <v>180</v>
      </c>
      <c r="L40"/>
      <c r="M40"/>
      <c r="N40"/>
      <c r="O40"/>
    </row>
    <row r="41" spans="1:19" hidden="1" x14ac:dyDescent="0.25">
      <c r="A41" s="3" t="s">
        <v>2327</v>
      </c>
      <c r="B41" s="3" t="s">
        <v>1</v>
      </c>
      <c r="C41" s="3" t="s">
        <v>2</v>
      </c>
      <c r="D41" t="s">
        <v>390</v>
      </c>
      <c r="E41" s="8">
        <f>HEX2DEC(G41)</f>
        <v>46</v>
      </c>
      <c r="F41" s="10" t="str">
        <f>HEX2BIN(G41)</f>
        <v>101110</v>
      </c>
      <c r="G41" s="8" t="str">
        <f>MID(C41,7,FIND(":",C41,1)-1)</f>
        <v>2E</v>
      </c>
    </row>
    <row r="42" spans="1:19" hidden="1" x14ac:dyDescent="0.25">
      <c r="A42" t="s">
        <v>2331</v>
      </c>
      <c r="B42" t="s">
        <v>4</v>
      </c>
      <c r="C42" t="s">
        <v>946</v>
      </c>
      <c r="D42" t="s">
        <v>6</v>
      </c>
      <c r="E42">
        <v>1</v>
      </c>
      <c r="F42" t="s">
        <v>254</v>
      </c>
      <c r="G42" t="s">
        <v>8</v>
      </c>
      <c r="H42"/>
      <c r="I42"/>
      <c r="J42"/>
      <c r="K42"/>
      <c r="L42"/>
      <c r="M42"/>
      <c r="N42"/>
      <c r="O42"/>
    </row>
    <row r="43" spans="1:19" hidden="1" x14ac:dyDescent="0.25">
      <c r="A43" t="s">
        <v>2332</v>
      </c>
      <c r="B43" t="s">
        <v>1340</v>
      </c>
      <c r="C43" t="s">
        <v>176</v>
      </c>
      <c r="D43" t="s">
        <v>177</v>
      </c>
      <c r="E43" s="5">
        <v>5000000</v>
      </c>
      <c r="F43" t="s">
        <v>863</v>
      </c>
      <c r="G43" t="s">
        <v>178</v>
      </c>
      <c r="H43">
        <v>0</v>
      </c>
      <c r="I43" t="s">
        <v>179</v>
      </c>
      <c r="J43" t="s">
        <v>163</v>
      </c>
      <c r="K43" t="s">
        <v>180</v>
      </c>
      <c r="L43"/>
      <c r="M43"/>
      <c r="N43"/>
      <c r="O43"/>
    </row>
    <row r="44" spans="1:19" hidden="1" x14ac:dyDescent="0.25">
      <c r="A44" s="7" t="s">
        <v>2330</v>
      </c>
      <c r="B44" s="7" t="s">
        <v>1</v>
      </c>
      <c r="C44" s="7" t="s">
        <v>1337</v>
      </c>
      <c r="D44" t="s">
        <v>1321</v>
      </c>
      <c r="E44" s="8">
        <f>HEX2DEC(G44)</f>
        <v>50</v>
      </c>
      <c r="F44" s="10" t="str">
        <f>HEX2BIN(G44)</f>
        <v>110010</v>
      </c>
      <c r="G44" s="8" t="str">
        <f>MID(C44,7,FIND(":",C44,1)-1)</f>
        <v>32</v>
      </c>
    </row>
    <row r="45" spans="1:19" hidden="1" x14ac:dyDescent="0.25">
      <c r="A45" t="s">
        <v>2334</v>
      </c>
      <c r="B45" t="s">
        <v>4</v>
      </c>
      <c r="C45" t="s">
        <v>148</v>
      </c>
      <c r="D45" t="s">
        <v>6</v>
      </c>
      <c r="E45">
        <v>1</v>
      </c>
      <c r="F45" t="s">
        <v>149</v>
      </c>
      <c r="G45" t="s">
        <v>8</v>
      </c>
      <c r="H45"/>
      <c r="I45"/>
      <c r="J45"/>
      <c r="K45"/>
      <c r="L45"/>
      <c r="M45"/>
      <c r="N45"/>
      <c r="O45"/>
    </row>
    <row r="46" spans="1:19" hidden="1" x14ac:dyDescent="0.25">
      <c r="A46" t="s">
        <v>2335</v>
      </c>
      <c r="B46" t="s">
        <v>1454</v>
      </c>
      <c r="C46" t="s">
        <v>1455</v>
      </c>
      <c r="D46" t="s">
        <v>176</v>
      </c>
      <c r="E46" t="s">
        <v>177</v>
      </c>
      <c r="F46" s="5">
        <v>500000</v>
      </c>
      <c r="G46" t="s">
        <v>1456</v>
      </c>
      <c r="H46" t="s">
        <v>178</v>
      </c>
      <c r="I46">
        <v>0</v>
      </c>
      <c r="J46" t="s">
        <v>179</v>
      </c>
      <c r="K46" t="s">
        <v>163</v>
      </c>
      <c r="L46" t="s">
        <v>180</v>
      </c>
      <c r="M46"/>
      <c r="N46"/>
      <c r="O46"/>
    </row>
    <row r="47" spans="1:19" hidden="1" x14ac:dyDescent="0.25">
      <c r="A47" s="4" t="s">
        <v>2333</v>
      </c>
      <c r="B47" s="4" t="s">
        <v>1</v>
      </c>
      <c r="C47" s="4" t="s">
        <v>146</v>
      </c>
      <c r="D47" t="s">
        <v>1443</v>
      </c>
      <c r="E47" s="8">
        <f>HEX2DEC(G47)</f>
        <v>5</v>
      </c>
      <c r="F47" s="10" t="str">
        <f>HEX2BIN(G47)</f>
        <v>101</v>
      </c>
      <c r="G47" s="8" t="str">
        <f>MID(C47,7,FIND(":",C47,1)-1)</f>
        <v>05</v>
      </c>
    </row>
    <row r="48" spans="1:19" hidden="1" x14ac:dyDescent="0.25">
      <c r="A48" t="s">
        <v>2337</v>
      </c>
      <c r="B48" t="s">
        <v>4</v>
      </c>
      <c r="C48" t="s">
        <v>5</v>
      </c>
      <c r="D48" t="s">
        <v>6</v>
      </c>
      <c r="E48">
        <v>1</v>
      </c>
      <c r="F48" t="s">
        <v>162</v>
      </c>
      <c r="G48" t="s">
        <v>8</v>
      </c>
      <c r="H48"/>
      <c r="I48"/>
      <c r="J48"/>
      <c r="K48"/>
      <c r="L48"/>
      <c r="M48"/>
      <c r="N48"/>
      <c r="O48"/>
    </row>
    <row r="49" spans="1:19" hidden="1" x14ac:dyDescent="0.25">
      <c r="A49" t="s">
        <v>2338</v>
      </c>
      <c r="B49" t="s">
        <v>862</v>
      </c>
      <c r="C49" t="s">
        <v>176</v>
      </c>
      <c r="D49" t="s">
        <v>177</v>
      </c>
      <c r="E49" s="5">
        <v>4700000</v>
      </c>
      <c r="F49" t="s">
        <v>863</v>
      </c>
      <c r="G49" t="s">
        <v>178</v>
      </c>
      <c r="H49">
        <v>0</v>
      </c>
      <c r="I49" t="s">
        <v>179</v>
      </c>
      <c r="J49" t="s">
        <v>163</v>
      </c>
      <c r="K49" t="s">
        <v>180</v>
      </c>
      <c r="L49"/>
      <c r="M49"/>
      <c r="N49"/>
      <c r="O49"/>
    </row>
    <row r="50" spans="1:19" hidden="1" x14ac:dyDescent="0.25">
      <c r="A50" s="3" t="s">
        <v>2336</v>
      </c>
      <c r="B50" s="3" t="s">
        <v>1</v>
      </c>
      <c r="C50" s="3" t="s">
        <v>160</v>
      </c>
      <c r="D50" t="s">
        <v>390</v>
      </c>
      <c r="E50" s="8">
        <f>HEX2DEC(G50)</f>
        <v>47</v>
      </c>
      <c r="F50" s="10" t="str">
        <f>HEX2BIN(G50)</f>
        <v>101111</v>
      </c>
      <c r="G50" s="8" t="str">
        <f>MID(C50,7,FIND(":",C50,1)-1)</f>
        <v>2F</v>
      </c>
    </row>
    <row r="51" spans="1:19" hidden="1" x14ac:dyDescent="0.25">
      <c r="A51" t="s">
        <v>2340</v>
      </c>
      <c r="B51" t="s">
        <v>4</v>
      </c>
      <c r="C51" t="s">
        <v>12</v>
      </c>
      <c r="D51" t="s">
        <v>6</v>
      </c>
      <c r="E51">
        <v>1</v>
      </c>
      <c r="F51" t="s">
        <v>53</v>
      </c>
      <c r="G51" t="s">
        <v>8</v>
      </c>
      <c r="H51"/>
      <c r="I51"/>
      <c r="J51"/>
      <c r="K51"/>
      <c r="L51"/>
      <c r="M51"/>
      <c r="N51"/>
      <c r="O51"/>
      <c r="R51" t="s">
        <v>1447</v>
      </c>
      <c r="S51" t="s">
        <v>1738</v>
      </c>
    </row>
    <row r="52" spans="1:19" hidden="1" x14ac:dyDescent="0.25">
      <c r="A52" s="1" t="s">
        <v>2339</v>
      </c>
      <c r="B52" s="1" t="s">
        <v>1</v>
      </c>
      <c r="C52" s="1" t="s">
        <v>51</v>
      </c>
      <c r="D52" s="42" t="s">
        <v>3295</v>
      </c>
      <c r="E52" s="8">
        <f>HEX2DEC(G52)</f>
        <v>141</v>
      </c>
      <c r="F52" s="10" t="str">
        <f>HEX2BIN(G52)</f>
        <v>10001101</v>
      </c>
      <c r="G52" s="8" t="str">
        <f>MID(C52,7,FIND(":",C52,1)-1)</f>
        <v>8D</v>
      </c>
      <c r="H52" s="8" t="str">
        <f>MID(F52,1,FIND("0",F52,1)-1)</f>
        <v>1</v>
      </c>
      <c r="I52" s="8" t="str">
        <f>MID(F52,2,FIND("0",F52,1)-1)</f>
        <v>0</v>
      </c>
      <c r="J52" s="8" t="str">
        <f>MID(F52,3,FIND("0",F52,1)-1)</f>
        <v>0</v>
      </c>
      <c r="K52" s="8" t="str">
        <f>MID(F52,4,FIND("0",F52,1)-1)</f>
        <v>0</v>
      </c>
      <c r="L52" s="8" t="str">
        <f>MID(F52,5,FIND("0",F52,1)-1)</f>
        <v>1</v>
      </c>
      <c r="M52" s="8" t="str">
        <f>MID(F52,6,FIND("0",F52,1)-1)</f>
        <v>1</v>
      </c>
      <c r="N52" s="8" t="str">
        <f>MID(F52,7,FIND("0",F52,1)-1)</f>
        <v>0</v>
      </c>
      <c r="O52" s="8" t="str">
        <f>MID(F52,8,FIND("0",F52,1)-1)</f>
        <v>1</v>
      </c>
      <c r="P52" t="str">
        <f>IF(J52="1",IF(O52="0","Brenner AUS"),"Brenner EIN")</f>
        <v>Brenner EIN</v>
      </c>
      <c r="Q52" t="str">
        <f>IF(L52="1","Mischer AUF",IF(K52="1","Mischer ZU","Mischer STOP"))</f>
        <v>Mischer AUF</v>
      </c>
    </row>
    <row r="53" spans="1:19" hidden="1" x14ac:dyDescent="0.25">
      <c r="A53" t="s">
        <v>2342</v>
      </c>
      <c r="B53" t="s">
        <v>4</v>
      </c>
      <c r="C53" t="s">
        <v>12</v>
      </c>
      <c r="D53" t="s">
        <v>6</v>
      </c>
      <c r="E53">
        <v>1</v>
      </c>
      <c r="F53" t="s">
        <v>45</v>
      </c>
      <c r="G53" t="s">
        <v>8</v>
      </c>
      <c r="H53"/>
      <c r="I53"/>
      <c r="J53"/>
      <c r="K53"/>
      <c r="L53"/>
      <c r="M53"/>
      <c r="N53"/>
      <c r="O53"/>
      <c r="R53" t="s">
        <v>1447</v>
      </c>
      <c r="S53" t="s">
        <v>1738</v>
      </c>
    </row>
    <row r="54" spans="1:19" hidden="1" x14ac:dyDescent="0.25">
      <c r="A54" s="1" t="s">
        <v>2341</v>
      </c>
      <c r="B54" s="1" t="s">
        <v>1</v>
      </c>
      <c r="C54" s="1" t="s">
        <v>43</v>
      </c>
      <c r="D54" s="42" t="s">
        <v>3295</v>
      </c>
      <c r="E54" s="8">
        <f>HEX2DEC(G54)</f>
        <v>133</v>
      </c>
      <c r="F54" s="10" t="str">
        <f>HEX2BIN(G54)</f>
        <v>10000101</v>
      </c>
      <c r="G54" s="8" t="str">
        <f>MID(C54,7,FIND(":",C54,1)-1)</f>
        <v>85</v>
      </c>
      <c r="H54" s="8" t="str">
        <f>MID(F54,1,FIND("0",F54,1)-1)</f>
        <v>1</v>
      </c>
      <c r="I54" s="8" t="str">
        <f>MID(F54,2,FIND("0",F54,1)-1)</f>
        <v>0</v>
      </c>
      <c r="J54" s="8" t="str">
        <f>MID(F54,3,FIND("0",F54,1)-1)</f>
        <v>0</v>
      </c>
      <c r="K54" s="8" t="str">
        <f>MID(F54,4,FIND("0",F54,1)-1)</f>
        <v>0</v>
      </c>
      <c r="L54" s="8" t="str">
        <f>MID(F54,5,FIND("0",F54,1)-1)</f>
        <v>0</v>
      </c>
      <c r="M54" s="8" t="str">
        <f>MID(F54,6,FIND("0",F54,1)-1)</f>
        <v>1</v>
      </c>
      <c r="N54" s="8" t="str">
        <f>MID(F54,7,FIND("0",F54,1)-1)</f>
        <v>0</v>
      </c>
      <c r="O54" s="8" t="str">
        <f>MID(F54,8,FIND("0",F54,1)-1)</f>
        <v>1</v>
      </c>
      <c r="P54" t="str">
        <f>IF(J54="1",IF(O54="0","Brenner AUS"),"Brenner EIN")</f>
        <v>Brenner EIN</v>
      </c>
      <c r="Q54" t="str">
        <f>IF(L54="1","Mischer AUF",IF(K54="1","Mischer ZU","Mischer STOP"))</f>
        <v>Mischer STOP</v>
      </c>
    </row>
    <row r="55" spans="1:19" hidden="1" x14ac:dyDescent="0.25">
      <c r="A55" t="s">
        <v>2344</v>
      </c>
      <c r="B55" t="s">
        <v>4</v>
      </c>
      <c r="C55" t="s">
        <v>148</v>
      </c>
      <c r="D55" t="s">
        <v>6</v>
      </c>
      <c r="E55">
        <v>1</v>
      </c>
      <c r="F55" t="s">
        <v>136</v>
      </c>
      <c r="G55" t="s">
        <v>8</v>
      </c>
      <c r="H55"/>
      <c r="I55"/>
      <c r="J55"/>
      <c r="K55"/>
      <c r="L55"/>
      <c r="M55"/>
      <c r="N55"/>
      <c r="O55"/>
    </row>
    <row r="56" spans="1:19" hidden="1" x14ac:dyDescent="0.25">
      <c r="A56" t="s">
        <v>2345</v>
      </c>
      <c r="B56" t="s">
        <v>1454</v>
      </c>
      <c r="C56" t="s">
        <v>1455</v>
      </c>
      <c r="D56" t="s">
        <v>176</v>
      </c>
      <c r="E56" t="s">
        <v>177</v>
      </c>
      <c r="F56" s="5">
        <v>400000</v>
      </c>
      <c r="G56" t="s">
        <v>1456</v>
      </c>
      <c r="H56" t="s">
        <v>178</v>
      </c>
      <c r="I56">
        <v>0</v>
      </c>
      <c r="J56" t="s">
        <v>179</v>
      </c>
      <c r="K56" t="s">
        <v>163</v>
      </c>
      <c r="L56" t="s">
        <v>180</v>
      </c>
      <c r="M56"/>
      <c r="N56"/>
      <c r="O56"/>
    </row>
    <row r="57" spans="1:19" hidden="1" x14ac:dyDescent="0.25">
      <c r="A57" s="4" t="s">
        <v>2343</v>
      </c>
      <c r="B57" s="4" t="s">
        <v>1</v>
      </c>
      <c r="C57" s="4" t="s">
        <v>418</v>
      </c>
      <c r="D57" t="s">
        <v>1443</v>
      </c>
      <c r="E57" s="8">
        <f>HEX2DEC(G57)</f>
        <v>4</v>
      </c>
      <c r="F57" s="10" t="str">
        <f>HEX2BIN(G57)</f>
        <v>100</v>
      </c>
      <c r="G57" s="8" t="str">
        <f>MID(C57,7,FIND(":",C57,1)-1)</f>
        <v>04</v>
      </c>
    </row>
    <row r="58" spans="1:19" hidden="1" x14ac:dyDescent="0.25">
      <c r="A58" t="s">
        <v>2347</v>
      </c>
      <c r="B58" t="s">
        <v>4</v>
      </c>
      <c r="C58" t="s">
        <v>5</v>
      </c>
      <c r="D58" t="s">
        <v>6</v>
      </c>
      <c r="E58">
        <v>1</v>
      </c>
      <c r="F58" t="s">
        <v>242</v>
      </c>
      <c r="G58" t="s">
        <v>8</v>
      </c>
      <c r="H58"/>
      <c r="I58"/>
      <c r="J58"/>
      <c r="K58"/>
      <c r="L58"/>
      <c r="M58"/>
      <c r="N58"/>
      <c r="O58"/>
    </row>
    <row r="59" spans="1:19" hidden="1" x14ac:dyDescent="0.25">
      <c r="A59" t="s">
        <v>2348</v>
      </c>
      <c r="B59" t="s">
        <v>862</v>
      </c>
      <c r="C59" t="s">
        <v>176</v>
      </c>
      <c r="D59" t="s">
        <v>177</v>
      </c>
      <c r="E59" s="5">
        <v>4900000</v>
      </c>
      <c r="F59" t="s">
        <v>863</v>
      </c>
      <c r="G59" t="s">
        <v>178</v>
      </c>
      <c r="H59">
        <v>0</v>
      </c>
      <c r="I59" t="s">
        <v>179</v>
      </c>
      <c r="J59" t="s">
        <v>163</v>
      </c>
      <c r="K59" t="s">
        <v>180</v>
      </c>
      <c r="L59"/>
      <c r="M59"/>
      <c r="N59"/>
      <c r="O59"/>
    </row>
    <row r="60" spans="1:19" hidden="1" x14ac:dyDescent="0.25">
      <c r="A60" s="3" t="s">
        <v>2346</v>
      </c>
      <c r="B60" s="3" t="s">
        <v>1</v>
      </c>
      <c r="C60" s="3" t="s">
        <v>240</v>
      </c>
      <c r="D60" t="s">
        <v>390</v>
      </c>
      <c r="E60" s="8">
        <f>HEX2DEC(G60)</f>
        <v>49</v>
      </c>
      <c r="F60" s="10" t="str">
        <f>HEX2BIN(G60)</f>
        <v>110001</v>
      </c>
      <c r="G60" s="8" t="str">
        <f>MID(C60,7,FIND(":",C60,1)-1)</f>
        <v>31</v>
      </c>
    </row>
    <row r="61" spans="1:19" hidden="1" x14ac:dyDescent="0.25">
      <c r="A61" t="s">
        <v>2350</v>
      </c>
      <c r="B61" t="s">
        <v>4</v>
      </c>
      <c r="C61" t="s">
        <v>12</v>
      </c>
      <c r="D61" t="s">
        <v>6</v>
      </c>
      <c r="E61">
        <v>1</v>
      </c>
      <c r="F61" t="s">
        <v>53</v>
      </c>
      <c r="G61" t="s">
        <v>8</v>
      </c>
      <c r="H61"/>
      <c r="I61"/>
      <c r="J61"/>
      <c r="K61"/>
      <c r="L61"/>
      <c r="M61"/>
      <c r="N61"/>
      <c r="O61"/>
      <c r="R61" t="s">
        <v>1447</v>
      </c>
      <c r="S61" t="s">
        <v>1738</v>
      </c>
    </row>
    <row r="62" spans="1:19" hidden="1" x14ac:dyDescent="0.25">
      <c r="A62" s="1" t="s">
        <v>2349</v>
      </c>
      <c r="B62" s="1" t="s">
        <v>1</v>
      </c>
      <c r="C62" s="1" t="s">
        <v>51</v>
      </c>
      <c r="D62" s="42" t="s">
        <v>3295</v>
      </c>
      <c r="E62" s="8">
        <f>HEX2DEC(G62)</f>
        <v>141</v>
      </c>
      <c r="F62" s="10" t="str">
        <f>HEX2BIN(G62)</f>
        <v>10001101</v>
      </c>
      <c r="G62" s="8" t="str">
        <f>MID(C62,7,FIND(":",C62,1)-1)</f>
        <v>8D</v>
      </c>
      <c r="H62" s="8" t="str">
        <f>MID(F62,1,FIND("0",F62,1)-1)</f>
        <v>1</v>
      </c>
      <c r="I62" s="8" t="str">
        <f>MID(F62,2,FIND("0",F62,1)-1)</f>
        <v>0</v>
      </c>
      <c r="J62" s="8" t="str">
        <f>MID(F62,3,FIND("0",F62,1)-1)</f>
        <v>0</v>
      </c>
      <c r="K62" s="8" t="str">
        <f>MID(F62,4,FIND("0",F62,1)-1)</f>
        <v>0</v>
      </c>
      <c r="L62" s="8" t="str">
        <f>MID(F62,5,FIND("0",F62,1)-1)</f>
        <v>1</v>
      </c>
      <c r="M62" s="8" t="str">
        <f>MID(F62,6,FIND("0",F62,1)-1)</f>
        <v>1</v>
      </c>
      <c r="N62" s="8" t="str">
        <f>MID(F62,7,FIND("0",F62,1)-1)</f>
        <v>0</v>
      </c>
      <c r="O62" s="8" t="str">
        <f>MID(F62,8,FIND("0",F62,1)-1)</f>
        <v>1</v>
      </c>
      <c r="P62" t="str">
        <f>IF(J62="1",IF(O62="0","Brenner AUS"),"Brenner EIN")</f>
        <v>Brenner EIN</v>
      </c>
      <c r="Q62" t="str">
        <f>IF(L62="1","Mischer AUF",IF(K62="1","Mischer ZU","Mischer STOP"))</f>
        <v>Mischer AUF</v>
      </c>
    </row>
    <row r="63" spans="1:19" ht="15.75" hidden="1" thickBot="1" x14ac:dyDescent="0.3">
      <c r="A63" t="s">
        <v>2352</v>
      </c>
      <c r="B63" t="s">
        <v>4</v>
      </c>
      <c r="C63" t="s">
        <v>12</v>
      </c>
      <c r="D63" t="s">
        <v>6</v>
      </c>
      <c r="E63">
        <v>1</v>
      </c>
      <c r="F63" s="27" t="s">
        <v>45</v>
      </c>
      <c r="G63" s="27" t="s">
        <v>8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 t="s">
        <v>1447</v>
      </c>
      <c r="S63" s="27" t="s">
        <v>1738</v>
      </c>
    </row>
    <row r="64" spans="1:19" hidden="1" x14ac:dyDescent="0.25">
      <c r="A64" s="1" t="s">
        <v>2351</v>
      </c>
      <c r="B64" s="1" t="s">
        <v>1</v>
      </c>
      <c r="C64" s="1" t="s">
        <v>43</v>
      </c>
      <c r="D64" s="42" t="s">
        <v>3295</v>
      </c>
      <c r="E64" s="8">
        <f>HEX2DEC(G64)</f>
        <v>133</v>
      </c>
      <c r="F64" s="10" t="str">
        <f>HEX2BIN(G64)</f>
        <v>10000101</v>
      </c>
      <c r="G64" s="8" t="str">
        <f>MID(C64,7,FIND(":",C64,1)-1)</f>
        <v>85</v>
      </c>
      <c r="H64" s="8" t="str">
        <f>MID(F64,1,FIND("0",F64,1)-1)</f>
        <v>1</v>
      </c>
      <c r="I64" s="8" t="str">
        <f>MID(F64,2,FIND("0",F64,1)-1)</f>
        <v>0</v>
      </c>
      <c r="J64" s="8" t="str">
        <f>MID(F64,3,FIND("0",F64,1)-1)</f>
        <v>0</v>
      </c>
      <c r="K64" s="8" t="str">
        <f>MID(F64,4,FIND("0",F64,1)-1)</f>
        <v>0</v>
      </c>
      <c r="L64" s="8" t="str">
        <f>MID(F64,5,FIND("0",F64,1)-1)</f>
        <v>0</v>
      </c>
      <c r="M64" s="8" t="str">
        <f>MID(F64,6,FIND("0",F64,1)-1)</f>
        <v>1</v>
      </c>
      <c r="N64" s="8" t="str">
        <f>MID(F64,7,FIND("0",F64,1)-1)</f>
        <v>0</v>
      </c>
      <c r="O64" s="8" t="str">
        <f>MID(F64,8,FIND("0",F64,1)-1)</f>
        <v>1</v>
      </c>
      <c r="P64" t="str">
        <f>IF(J64="1",IF(O64="0","Brenner AUS"),"Brenner EIN")</f>
        <v>Brenner EIN</v>
      </c>
      <c r="Q64" t="str">
        <f>IF(L64="1","Mischer AUF",IF(K64="1","Mischer ZU","Mischer STOP"))</f>
        <v>Mischer STOP</v>
      </c>
    </row>
    <row r="65" spans="1:19" hidden="1" x14ac:dyDescent="0.25">
      <c r="A65" t="s">
        <v>2354</v>
      </c>
      <c r="B65" t="s">
        <v>4</v>
      </c>
      <c r="C65" t="s">
        <v>5</v>
      </c>
      <c r="D65" t="s">
        <v>6</v>
      </c>
      <c r="E65">
        <v>1</v>
      </c>
      <c r="F65" t="s">
        <v>262</v>
      </c>
      <c r="G65" t="s">
        <v>8</v>
      </c>
      <c r="H65"/>
      <c r="I65"/>
      <c r="J65"/>
      <c r="K65"/>
      <c r="L65"/>
      <c r="M65"/>
      <c r="N65"/>
      <c r="O65"/>
    </row>
    <row r="66" spans="1:19" hidden="1" x14ac:dyDescent="0.25">
      <c r="A66" t="s">
        <v>2355</v>
      </c>
      <c r="B66" t="s">
        <v>862</v>
      </c>
      <c r="C66" t="s">
        <v>176</v>
      </c>
      <c r="D66" t="s">
        <v>177</v>
      </c>
      <c r="E66" s="5">
        <v>5100000</v>
      </c>
      <c r="F66" t="s">
        <v>863</v>
      </c>
      <c r="G66" t="s">
        <v>178</v>
      </c>
      <c r="H66">
        <v>0</v>
      </c>
      <c r="I66" t="s">
        <v>179</v>
      </c>
      <c r="J66" t="s">
        <v>163</v>
      </c>
      <c r="K66" t="s">
        <v>180</v>
      </c>
      <c r="L66"/>
      <c r="M66"/>
      <c r="N66"/>
      <c r="O66"/>
    </row>
    <row r="67" spans="1:19" hidden="1" x14ac:dyDescent="0.25">
      <c r="A67" s="3" t="s">
        <v>2353</v>
      </c>
      <c r="B67" s="3" t="s">
        <v>1</v>
      </c>
      <c r="C67" s="3" t="s">
        <v>260</v>
      </c>
      <c r="D67" t="s">
        <v>390</v>
      </c>
      <c r="E67" s="8">
        <f>HEX2DEC(G67)</f>
        <v>51</v>
      </c>
      <c r="F67" s="10" t="str">
        <f>HEX2BIN(G67)</f>
        <v>110011</v>
      </c>
      <c r="G67" s="8" t="str">
        <f>MID(C67,7,FIND(":",C67,1)-1)</f>
        <v>33</v>
      </c>
    </row>
    <row r="68" spans="1:19" hidden="1" x14ac:dyDescent="0.25">
      <c r="A68" t="s">
        <v>2358</v>
      </c>
      <c r="B68" t="s">
        <v>4</v>
      </c>
      <c r="C68" t="s">
        <v>71</v>
      </c>
      <c r="D68" t="s">
        <v>6</v>
      </c>
      <c r="E68">
        <v>1</v>
      </c>
      <c r="F68" t="s">
        <v>1094</v>
      </c>
      <c r="G68" t="s">
        <v>8</v>
      </c>
      <c r="H68"/>
      <c r="I68"/>
      <c r="J68"/>
      <c r="K68"/>
      <c r="L68"/>
      <c r="M68"/>
      <c r="N68"/>
      <c r="O68"/>
    </row>
    <row r="69" spans="1:19" x14ac:dyDescent="0.25">
      <c r="A69" t="s">
        <v>2356</v>
      </c>
      <c r="B69" t="s">
        <v>1</v>
      </c>
      <c r="C69" s="2" t="s">
        <v>2357</v>
      </c>
      <c r="D69" t="s">
        <v>2670</v>
      </c>
      <c r="E69" s="8">
        <f>HEX2DEC(G69)</f>
        <v>22</v>
      </c>
      <c r="F69" s="10" t="str">
        <f>HEX2BIN(G69)</f>
        <v>10110</v>
      </c>
      <c r="G69" s="8" t="str">
        <f>MID(C69,7,FIND(":",C69,1)-1)</f>
        <v>16</v>
      </c>
      <c r="H69" s="30">
        <v>0</v>
      </c>
      <c r="I69" s="30">
        <v>0</v>
      </c>
      <c r="J69" s="30">
        <v>0</v>
      </c>
      <c r="K69" s="30">
        <v>1</v>
      </c>
      <c r="L69" s="30">
        <v>0</v>
      </c>
      <c r="M69" s="30">
        <v>1</v>
      </c>
      <c r="N69" s="32">
        <v>1</v>
      </c>
      <c r="O69" s="32">
        <v>0</v>
      </c>
    </row>
    <row r="70" spans="1:19" hidden="1" x14ac:dyDescent="0.25">
      <c r="A70" t="s">
        <v>2360</v>
      </c>
      <c r="B70" t="s">
        <v>4</v>
      </c>
      <c r="C70" t="s">
        <v>148</v>
      </c>
      <c r="D70" t="s">
        <v>6</v>
      </c>
      <c r="E70">
        <v>1</v>
      </c>
      <c r="F70" t="s">
        <v>72</v>
      </c>
      <c r="G70" t="s">
        <v>8</v>
      </c>
      <c r="H70"/>
      <c r="I70"/>
      <c r="J70"/>
      <c r="K70"/>
      <c r="L70"/>
      <c r="M70"/>
      <c r="N70"/>
      <c r="O70"/>
    </row>
    <row r="71" spans="1:19" hidden="1" x14ac:dyDescent="0.25">
      <c r="A71" t="s">
        <v>2361</v>
      </c>
      <c r="B71" t="s">
        <v>1454</v>
      </c>
      <c r="C71" t="s">
        <v>1455</v>
      </c>
      <c r="D71" t="s">
        <v>176</v>
      </c>
      <c r="E71" t="s">
        <v>177</v>
      </c>
      <c r="F71" s="5">
        <v>200000</v>
      </c>
      <c r="G71" t="s">
        <v>1456</v>
      </c>
      <c r="H71" t="s">
        <v>178</v>
      </c>
      <c r="I71">
        <v>0</v>
      </c>
      <c r="J71" t="s">
        <v>179</v>
      </c>
      <c r="K71" t="s">
        <v>163</v>
      </c>
      <c r="L71" t="s">
        <v>180</v>
      </c>
      <c r="M71"/>
      <c r="N71"/>
      <c r="O71"/>
    </row>
    <row r="72" spans="1:19" hidden="1" x14ac:dyDescent="0.25">
      <c r="A72" s="4" t="s">
        <v>2359</v>
      </c>
      <c r="B72" s="4" t="s">
        <v>1</v>
      </c>
      <c r="C72" s="4" t="s">
        <v>157</v>
      </c>
      <c r="D72" t="s">
        <v>1443</v>
      </c>
      <c r="E72" s="8">
        <f>HEX2DEC(G72)</f>
        <v>2</v>
      </c>
      <c r="F72" s="10" t="str">
        <f>HEX2BIN(G72)</f>
        <v>10</v>
      </c>
      <c r="G72" s="8" t="str">
        <f>MID(C72,7,FIND(":",C72,1)-1)</f>
        <v>02</v>
      </c>
    </row>
    <row r="73" spans="1:19" hidden="1" x14ac:dyDescent="0.25">
      <c r="A73" t="s">
        <v>2363</v>
      </c>
      <c r="B73" t="s">
        <v>4</v>
      </c>
      <c r="C73" t="s">
        <v>148</v>
      </c>
      <c r="D73" t="s">
        <v>6</v>
      </c>
      <c r="E73">
        <v>1</v>
      </c>
      <c r="F73" t="s">
        <v>149</v>
      </c>
      <c r="G73" t="s">
        <v>8</v>
      </c>
      <c r="H73"/>
      <c r="I73"/>
      <c r="J73"/>
      <c r="K73"/>
      <c r="L73"/>
      <c r="M73"/>
      <c r="N73"/>
      <c r="O73"/>
    </row>
    <row r="74" spans="1:19" hidden="1" x14ac:dyDescent="0.25">
      <c r="A74" t="s">
        <v>2364</v>
      </c>
      <c r="B74" t="s">
        <v>1454</v>
      </c>
      <c r="C74" t="s">
        <v>1455</v>
      </c>
      <c r="D74" t="s">
        <v>176</v>
      </c>
      <c r="E74" t="s">
        <v>177</v>
      </c>
      <c r="F74" s="5">
        <v>500000</v>
      </c>
      <c r="G74" t="s">
        <v>1456</v>
      </c>
      <c r="H74" t="s">
        <v>178</v>
      </c>
      <c r="I74">
        <v>0</v>
      </c>
      <c r="J74" t="s">
        <v>179</v>
      </c>
      <c r="K74" t="s">
        <v>163</v>
      </c>
      <c r="L74" t="s">
        <v>180</v>
      </c>
      <c r="M74"/>
      <c r="N74"/>
      <c r="O74"/>
    </row>
    <row r="75" spans="1:19" hidden="1" x14ac:dyDescent="0.25">
      <c r="A75" s="4" t="s">
        <v>2362</v>
      </c>
      <c r="B75" s="4" t="s">
        <v>1</v>
      </c>
      <c r="C75" s="4" t="s">
        <v>146</v>
      </c>
      <c r="D75" t="s">
        <v>1443</v>
      </c>
      <c r="E75" s="8">
        <f>HEX2DEC(G75)</f>
        <v>5</v>
      </c>
      <c r="F75" s="10" t="str">
        <f>HEX2BIN(G75)</f>
        <v>101</v>
      </c>
      <c r="G75" s="8" t="str">
        <f>MID(C75,7,FIND(":",C75,1)-1)</f>
        <v>05</v>
      </c>
    </row>
    <row r="76" spans="1:19" hidden="1" x14ac:dyDescent="0.25">
      <c r="A76" t="s">
        <v>2367</v>
      </c>
      <c r="B76" t="s">
        <v>4</v>
      </c>
      <c r="C76" t="s">
        <v>5</v>
      </c>
      <c r="D76" t="s">
        <v>6</v>
      </c>
      <c r="E76">
        <v>1</v>
      </c>
      <c r="F76" t="s">
        <v>1376</v>
      </c>
      <c r="G76" t="s">
        <v>8</v>
      </c>
      <c r="H76"/>
      <c r="I76"/>
      <c r="J76"/>
      <c r="K76"/>
      <c r="L76"/>
      <c r="M76"/>
      <c r="N76"/>
      <c r="O76"/>
    </row>
    <row r="77" spans="1:19" hidden="1" x14ac:dyDescent="0.25">
      <c r="A77" t="s">
        <v>2368</v>
      </c>
      <c r="B77" t="s">
        <v>862</v>
      </c>
      <c r="C77" t="s">
        <v>176</v>
      </c>
      <c r="D77" t="s">
        <v>177</v>
      </c>
      <c r="E77" s="5">
        <v>5200000</v>
      </c>
      <c r="F77" t="s">
        <v>863</v>
      </c>
      <c r="G77" t="s">
        <v>178</v>
      </c>
      <c r="H77">
        <v>0</v>
      </c>
      <c r="I77" t="s">
        <v>179</v>
      </c>
      <c r="J77" t="s">
        <v>163</v>
      </c>
      <c r="K77" t="s">
        <v>180</v>
      </c>
      <c r="L77"/>
      <c r="M77"/>
      <c r="N77"/>
      <c r="O77"/>
    </row>
    <row r="78" spans="1:19" hidden="1" x14ac:dyDescent="0.25">
      <c r="A78" s="3" t="s">
        <v>2365</v>
      </c>
      <c r="B78" s="3" t="s">
        <v>1</v>
      </c>
      <c r="C78" s="3" t="s">
        <v>2366</v>
      </c>
      <c r="D78" t="s">
        <v>390</v>
      </c>
      <c r="E78" s="8">
        <f>HEX2DEC(G78)</f>
        <v>52</v>
      </c>
      <c r="F78" s="10" t="str">
        <f>HEX2BIN(G78)</f>
        <v>110100</v>
      </c>
      <c r="G78" s="8" t="str">
        <f>MID(C78,7,FIND(":",C78,1)-1)</f>
        <v>34</v>
      </c>
    </row>
    <row r="79" spans="1:19" hidden="1" x14ac:dyDescent="0.25">
      <c r="A79" t="s">
        <v>2370</v>
      </c>
      <c r="B79" t="s">
        <v>4</v>
      </c>
      <c r="C79" t="s">
        <v>12</v>
      </c>
      <c r="D79" t="s">
        <v>6</v>
      </c>
      <c r="E79">
        <v>1</v>
      </c>
      <c r="F79" t="s">
        <v>17</v>
      </c>
      <c r="G79" t="s">
        <v>8</v>
      </c>
      <c r="H79"/>
      <c r="I79"/>
      <c r="J79"/>
      <c r="K79"/>
      <c r="L79"/>
      <c r="M79"/>
      <c r="N79"/>
      <c r="O79"/>
      <c r="R79" t="s">
        <v>1447</v>
      </c>
      <c r="S79" t="s">
        <v>1738</v>
      </c>
    </row>
    <row r="80" spans="1:19" hidden="1" x14ac:dyDescent="0.25">
      <c r="A80" s="1" t="s">
        <v>2369</v>
      </c>
      <c r="B80" s="1" t="s">
        <v>1</v>
      </c>
      <c r="C80" s="1" t="s">
        <v>15</v>
      </c>
      <c r="D80" s="42" t="s">
        <v>3295</v>
      </c>
      <c r="E80" s="8">
        <f>HEX2DEC(G80)</f>
        <v>164</v>
      </c>
      <c r="F80" s="10" t="str">
        <f>HEX2BIN(G80)</f>
        <v>10100100</v>
      </c>
      <c r="G80" s="8" t="str">
        <f>MID(C80,7,FIND(":",C80,1)-1)</f>
        <v>A4</v>
      </c>
      <c r="H80" s="8" t="str">
        <f>MID(F80,1,FIND("0",F80,1)-1)</f>
        <v>1</v>
      </c>
      <c r="I80" s="8" t="str">
        <f>MID(F80,2,FIND("0",F80,1)-1)</f>
        <v>0</v>
      </c>
      <c r="J80" s="8" t="str">
        <f>MID(F80,3,FIND("0",F80,1)-1)</f>
        <v>1</v>
      </c>
      <c r="K80" s="8" t="str">
        <f>MID(F80,4,FIND("0",F80,1)-1)</f>
        <v>0</v>
      </c>
      <c r="L80" s="8" t="str">
        <f>MID(F80,5,FIND("0",F80,1)-1)</f>
        <v>0</v>
      </c>
      <c r="M80" s="8" t="str">
        <f>MID(F80,6,FIND("0",F80,1)-1)</f>
        <v>1</v>
      </c>
      <c r="N80" s="8" t="str">
        <f>MID(F80,7,FIND("0",F80,1)-1)</f>
        <v>0</v>
      </c>
      <c r="O80" s="8" t="str">
        <f>MID(F80,8,FIND("0",F80,1)-1)</f>
        <v>0</v>
      </c>
      <c r="P80" t="str">
        <f>IF(J80="1",IF(O80="0","Brenner AUS"),"Brenner EIN")</f>
        <v>Brenner AUS</v>
      </c>
      <c r="Q80" t="str">
        <f>IF(L80="1","Mischer AUF",IF(K80="1","Mischer ZU","Mischer STOP"))</f>
        <v>Mischer STOP</v>
      </c>
    </row>
    <row r="81" spans="1:19" hidden="1" x14ac:dyDescent="0.25">
      <c r="A81" t="s">
        <v>2372</v>
      </c>
      <c r="B81" t="s">
        <v>4</v>
      </c>
      <c r="C81" t="s">
        <v>12</v>
      </c>
      <c r="D81" t="s">
        <v>6</v>
      </c>
      <c r="E81">
        <v>1</v>
      </c>
      <c r="F81" t="s">
        <v>13</v>
      </c>
      <c r="G81" t="s">
        <v>8</v>
      </c>
      <c r="H81"/>
      <c r="I81"/>
      <c r="J81"/>
      <c r="K81"/>
      <c r="L81"/>
      <c r="M81"/>
      <c r="N81"/>
      <c r="O81"/>
      <c r="R81" t="s">
        <v>1447</v>
      </c>
      <c r="S81" t="s">
        <v>1738</v>
      </c>
    </row>
    <row r="82" spans="1:19" hidden="1" x14ac:dyDescent="0.25">
      <c r="A82" s="1" t="s">
        <v>2371</v>
      </c>
      <c r="B82" s="1" t="s">
        <v>1</v>
      </c>
      <c r="C82" s="1" t="s">
        <v>10</v>
      </c>
      <c r="D82" s="42" t="s">
        <v>3295</v>
      </c>
      <c r="E82" s="8">
        <f>HEX2DEC(G82)</f>
        <v>172</v>
      </c>
      <c r="F82" s="10" t="str">
        <f>HEX2BIN(G82)</f>
        <v>10101100</v>
      </c>
      <c r="G82" s="8" t="str">
        <f>MID(C82,7,FIND(":",C82,1)-1)</f>
        <v>AC</v>
      </c>
      <c r="H82" s="8" t="str">
        <f>MID(F82,1,FIND("0",F82,1)-1)</f>
        <v>1</v>
      </c>
      <c r="I82" s="8" t="str">
        <f>MID(F82,2,FIND("0",F82,1)-1)</f>
        <v>0</v>
      </c>
      <c r="J82" s="8" t="str">
        <f>MID(F82,3,FIND("0",F82,1)-1)</f>
        <v>1</v>
      </c>
      <c r="K82" s="8" t="str">
        <f>MID(F82,4,FIND("0",F82,1)-1)</f>
        <v>0</v>
      </c>
      <c r="L82" s="8" t="str">
        <f>MID(F82,5,FIND("0",F82,1)-1)</f>
        <v>1</v>
      </c>
      <c r="M82" s="8" t="str">
        <f>MID(F82,6,FIND("0",F82,1)-1)</f>
        <v>1</v>
      </c>
      <c r="N82" s="8" t="str">
        <f>MID(F82,7,FIND("0",F82,1)-1)</f>
        <v>0</v>
      </c>
      <c r="O82" s="8" t="str">
        <f>MID(F82,8,FIND("0",F82,1)-1)</f>
        <v>0</v>
      </c>
      <c r="P82" t="str">
        <f>IF(J82="1",IF(O82="0","Brenner AUS"),"Brenner EIN")</f>
        <v>Brenner AUS</v>
      </c>
      <c r="Q82" t="str">
        <f>IF(L82="1","Mischer AUF",IF(K82="1","Mischer ZU","Mischer STOP"))</f>
        <v>Mischer AUF</v>
      </c>
    </row>
    <row r="83" spans="1:19" hidden="1" x14ac:dyDescent="0.25">
      <c r="A83" t="s">
        <v>2374</v>
      </c>
      <c r="B83" t="s">
        <v>4</v>
      </c>
      <c r="C83" t="s">
        <v>12</v>
      </c>
      <c r="D83" t="s">
        <v>6</v>
      </c>
      <c r="E83">
        <v>1</v>
      </c>
      <c r="F83" t="s">
        <v>17</v>
      </c>
      <c r="G83" t="s">
        <v>8</v>
      </c>
      <c r="H83"/>
      <c r="I83"/>
      <c r="J83"/>
      <c r="K83"/>
      <c r="L83"/>
      <c r="M83"/>
      <c r="N83"/>
      <c r="O83"/>
      <c r="R83" t="s">
        <v>1447</v>
      </c>
      <c r="S83" t="s">
        <v>1738</v>
      </c>
    </row>
    <row r="84" spans="1:19" hidden="1" x14ac:dyDescent="0.25">
      <c r="A84" s="1" t="s">
        <v>2373</v>
      </c>
      <c r="B84" s="1" t="s">
        <v>1</v>
      </c>
      <c r="C84" s="1" t="s">
        <v>15</v>
      </c>
      <c r="D84" s="42" t="s">
        <v>3295</v>
      </c>
      <c r="E84" s="8">
        <f>HEX2DEC(G84)</f>
        <v>164</v>
      </c>
      <c r="F84" s="10" t="str">
        <f>HEX2BIN(G84)</f>
        <v>10100100</v>
      </c>
      <c r="G84" s="8" t="str">
        <f>MID(C84,7,FIND(":",C84,1)-1)</f>
        <v>A4</v>
      </c>
      <c r="H84" s="8" t="str">
        <f>MID(F84,1,FIND("0",F84,1)-1)</f>
        <v>1</v>
      </c>
      <c r="I84" s="8" t="str">
        <f>MID(F84,2,FIND("0",F84,1)-1)</f>
        <v>0</v>
      </c>
      <c r="J84" s="8" t="str">
        <f>MID(F84,3,FIND("0",F84,1)-1)</f>
        <v>1</v>
      </c>
      <c r="K84" s="8" t="str">
        <f>MID(F84,4,FIND("0",F84,1)-1)</f>
        <v>0</v>
      </c>
      <c r="L84" s="8" t="str">
        <f>MID(F84,5,FIND("0",F84,1)-1)</f>
        <v>0</v>
      </c>
      <c r="M84" s="8" t="str">
        <f>MID(F84,6,FIND("0",F84,1)-1)</f>
        <v>1</v>
      </c>
      <c r="N84" s="8" t="str">
        <f>MID(F84,7,FIND("0",F84,1)-1)</f>
        <v>0</v>
      </c>
      <c r="O84" s="8" t="str">
        <f>MID(F84,8,FIND("0",F84,1)-1)</f>
        <v>0</v>
      </c>
      <c r="P84" t="str">
        <f>IF(J84="1",IF(O84="0","Brenner AUS"),"Brenner EIN")</f>
        <v>Brenner AUS</v>
      </c>
      <c r="Q84" t="str">
        <f>IF(L84="1","Mischer AUF",IF(K84="1","Mischer ZU","Mischer STOP"))</f>
        <v>Mischer STOP</v>
      </c>
    </row>
    <row r="85" spans="1:19" hidden="1" x14ac:dyDescent="0.25">
      <c r="A85" t="s">
        <v>2376</v>
      </c>
      <c r="B85" t="s">
        <v>4</v>
      </c>
      <c r="C85" t="s">
        <v>5</v>
      </c>
      <c r="D85" t="s">
        <v>6</v>
      </c>
      <c r="E85">
        <v>1</v>
      </c>
      <c r="F85" t="s">
        <v>285</v>
      </c>
      <c r="G85" t="s">
        <v>8</v>
      </c>
      <c r="H85"/>
      <c r="I85"/>
      <c r="J85"/>
      <c r="K85"/>
      <c r="L85"/>
      <c r="M85"/>
      <c r="N85"/>
      <c r="O85"/>
    </row>
    <row r="86" spans="1:19" hidden="1" x14ac:dyDescent="0.25">
      <c r="A86" t="s">
        <v>2377</v>
      </c>
      <c r="B86" t="s">
        <v>862</v>
      </c>
      <c r="C86" t="s">
        <v>176</v>
      </c>
      <c r="D86" t="s">
        <v>177</v>
      </c>
      <c r="E86" s="5">
        <v>5400000</v>
      </c>
      <c r="F86" t="s">
        <v>863</v>
      </c>
      <c r="G86" t="s">
        <v>178</v>
      </c>
      <c r="H86">
        <v>0</v>
      </c>
      <c r="I86" t="s">
        <v>179</v>
      </c>
      <c r="J86" t="s">
        <v>163</v>
      </c>
      <c r="K86" t="s">
        <v>180</v>
      </c>
      <c r="L86"/>
      <c r="M86"/>
      <c r="N86"/>
      <c r="O86"/>
    </row>
    <row r="87" spans="1:19" hidden="1" x14ac:dyDescent="0.25">
      <c r="A87" s="3" t="s">
        <v>2375</v>
      </c>
      <c r="B87" s="3" t="s">
        <v>1</v>
      </c>
      <c r="C87" s="3" t="s">
        <v>283</v>
      </c>
      <c r="D87" t="s">
        <v>390</v>
      </c>
      <c r="E87" s="8">
        <f>HEX2DEC(G87)</f>
        <v>54</v>
      </c>
      <c r="F87" s="10" t="str">
        <f>HEX2BIN(G87)</f>
        <v>110110</v>
      </c>
      <c r="G87" s="8" t="str">
        <f>MID(C87,7,FIND(":",C87,1)-1)</f>
        <v>36</v>
      </c>
    </row>
    <row r="88" spans="1:19" hidden="1" x14ac:dyDescent="0.25">
      <c r="A88" t="s">
        <v>2379</v>
      </c>
      <c r="B88" t="s">
        <v>4</v>
      </c>
      <c r="C88" t="s">
        <v>148</v>
      </c>
      <c r="D88" t="s">
        <v>6</v>
      </c>
      <c r="E88">
        <v>1</v>
      </c>
      <c r="F88" t="s">
        <v>106</v>
      </c>
      <c r="G88" t="s">
        <v>8</v>
      </c>
      <c r="H88"/>
      <c r="I88"/>
      <c r="J88"/>
      <c r="K88"/>
      <c r="L88"/>
      <c r="M88"/>
      <c r="N88"/>
      <c r="O88"/>
    </row>
    <row r="89" spans="1:19" hidden="1" x14ac:dyDescent="0.25">
      <c r="A89" t="s">
        <v>2380</v>
      </c>
      <c r="B89" t="s">
        <v>1454</v>
      </c>
      <c r="C89" t="s">
        <v>1455</v>
      </c>
      <c r="D89" t="s">
        <v>176</v>
      </c>
      <c r="E89" t="s">
        <v>177</v>
      </c>
      <c r="F89" s="5">
        <v>300000</v>
      </c>
      <c r="G89" t="s">
        <v>1456</v>
      </c>
      <c r="H89" t="s">
        <v>178</v>
      </c>
      <c r="I89">
        <v>0</v>
      </c>
      <c r="J89" t="s">
        <v>179</v>
      </c>
      <c r="K89" t="s">
        <v>163</v>
      </c>
      <c r="L89" t="s">
        <v>180</v>
      </c>
      <c r="M89"/>
      <c r="N89"/>
      <c r="O89"/>
    </row>
    <row r="90" spans="1:19" hidden="1" x14ac:dyDescent="0.25">
      <c r="A90" s="4" t="s">
        <v>2378</v>
      </c>
      <c r="B90" s="4" t="s">
        <v>1</v>
      </c>
      <c r="C90" s="4" t="s">
        <v>222</v>
      </c>
      <c r="D90" t="s">
        <v>1443</v>
      </c>
      <c r="E90" s="8">
        <f>HEX2DEC(G90)</f>
        <v>3</v>
      </c>
      <c r="F90" s="10" t="str">
        <f>HEX2BIN(G90)</f>
        <v>11</v>
      </c>
      <c r="G90" s="8" t="str">
        <f>MID(C90,7,FIND(":",C90,1)-1)</f>
        <v>03</v>
      </c>
    </row>
    <row r="91" spans="1:19" hidden="1" x14ac:dyDescent="0.25">
      <c r="A91" t="s">
        <v>2382</v>
      </c>
      <c r="B91" t="s">
        <v>4</v>
      </c>
      <c r="C91" t="s">
        <v>12</v>
      </c>
      <c r="D91" t="s">
        <v>6</v>
      </c>
      <c r="E91">
        <v>1</v>
      </c>
      <c r="F91" t="s">
        <v>13</v>
      </c>
      <c r="G91" t="s">
        <v>8</v>
      </c>
      <c r="H91"/>
      <c r="I91"/>
      <c r="J91"/>
      <c r="K91"/>
      <c r="L91"/>
      <c r="M91"/>
      <c r="N91"/>
      <c r="O91"/>
      <c r="R91" t="s">
        <v>1447</v>
      </c>
      <c r="S91" t="s">
        <v>1738</v>
      </c>
    </row>
    <row r="92" spans="1:19" hidden="1" x14ac:dyDescent="0.25">
      <c r="A92" t="s">
        <v>2382</v>
      </c>
      <c r="B92" t="s">
        <v>4</v>
      </c>
      <c r="C92" t="s">
        <v>12</v>
      </c>
      <c r="D92" t="s">
        <v>6</v>
      </c>
      <c r="E92">
        <v>1</v>
      </c>
      <c r="F92" t="s">
        <v>17</v>
      </c>
      <c r="G92" t="s">
        <v>8</v>
      </c>
      <c r="H92"/>
      <c r="I92"/>
      <c r="J92"/>
      <c r="K92"/>
      <c r="L92"/>
      <c r="M92"/>
      <c r="N92"/>
      <c r="O92"/>
    </row>
    <row r="93" spans="1:19" hidden="1" x14ac:dyDescent="0.25">
      <c r="A93" s="1" t="s">
        <v>2381</v>
      </c>
      <c r="B93" s="1" t="s">
        <v>1</v>
      </c>
      <c r="C93" s="1" t="s">
        <v>10</v>
      </c>
      <c r="D93" s="42" t="s">
        <v>3295</v>
      </c>
      <c r="E93" s="8">
        <f>HEX2DEC(G93)</f>
        <v>172</v>
      </c>
      <c r="F93" s="10" t="str">
        <f>HEX2BIN(G93)</f>
        <v>10101100</v>
      </c>
      <c r="G93" s="8" t="str">
        <f>MID(C93,7,FIND(":",C93,1)-1)</f>
        <v>AC</v>
      </c>
      <c r="H93" s="8" t="str">
        <f>MID(F93,1,FIND("0",F93,1)-1)</f>
        <v>1</v>
      </c>
      <c r="I93" s="8" t="str">
        <f>MID(F93,2,FIND("0",F93,1)-1)</f>
        <v>0</v>
      </c>
      <c r="J93" s="8" t="str">
        <f>MID(F93,3,FIND("0",F93,1)-1)</f>
        <v>1</v>
      </c>
      <c r="K93" s="8" t="str">
        <f>MID(F93,4,FIND("0",F93,1)-1)</f>
        <v>0</v>
      </c>
      <c r="L93" s="8" t="str">
        <f>MID(F93,5,FIND("0",F93,1)-1)</f>
        <v>1</v>
      </c>
      <c r="M93" s="8" t="str">
        <f>MID(F93,6,FIND("0",F93,1)-1)</f>
        <v>1</v>
      </c>
      <c r="N93" s="8" t="str">
        <f>MID(F93,7,FIND("0",F93,1)-1)</f>
        <v>0</v>
      </c>
      <c r="O93" s="8" t="str">
        <f>MID(F93,8,FIND("0",F93,1)-1)</f>
        <v>0</v>
      </c>
      <c r="P93" t="str">
        <f>IF(J93="1",IF(O93="0","Brenner AUS"),"Brenner EIN")</f>
        <v>Brenner AUS</v>
      </c>
      <c r="Q93" t="str">
        <f>IF(L93="1","Mischer AUF",IF(K93="1","Mischer ZU","Mischer STOP"))</f>
        <v>Mischer AUF</v>
      </c>
    </row>
    <row r="94" spans="1:19" hidden="1" x14ac:dyDescent="0.25">
      <c r="A94" s="1" t="s">
        <v>2381</v>
      </c>
      <c r="B94" s="1" t="s">
        <v>1</v>
      </c>
      <c r="C94" s="1" t="s">
        <v>15</v>
      </c>
      <c r="D94" s="42" t="s">
        <v>3295</v>
      </c>
      <c r="E94" s="8">
        <f>HEX2DEC(G94)</f>
        <v>164</v>
      </c>
      <c r="F94" s="10" t="str">
        <f>HEX2BIN(G94)</f>
        <v>10100100</v>
      </c>
      <c r="G94" s="8" t="str">
        <f>MID(C94,7,FIND(":",C94,1)-1)</f>
        <v>A4</v>
      </c>
      <c r="H94" s="8" t="str">
        <f>MID(F94,1,FIND("0",F94,1)-1)</f>
        <v>1</v>
      </c>
      <c r="I94" s="8" t="str">
        <f>MID(F94,2,FIND("0",F94,1)-1)</f>
        <v>0</v>
      </c>
      <c r="J94" s="8" t="str">
        <f>MID(F94,3,FIND("0",F94,1)-1)</f>
        <v>1</v>
      </c>
      <c r="K94" s="8" t="str">
        <f>MID(F94,4,FIND("0",F94,1)-1)</f>
        <v>0</v>
      </c>
      <c r="L94" s="8" t="str">
        <f>MID(F94,5,FIND("0",F94,1)-1)</f>
        <v>0</v>
      </c>
      <c r="M94" s="8" t="str">
        <f>MID(F94,6,FIND("0",F94,1)-1)</f>
        <v>1</v>
      </c>
      <c r="N94" s="8" t="str">
        <f>MID(F94,7,FIND("0",F94,1)-1)</f>
        <v>0</v>
      </c>
      <c r="O94" s="8" t="str">
        <f>MID(F94,8,FIND("0",F94,1)-1)</f>
        <v>0</v>
      </c>
      <c r="P94" t="str">
        <f>IF(J94="1",IF(O94="0","Brenner AUS"),"Brenner EIN")</f>
        <v>Brenner AUS</v>
      </c>
      <c r="Q94" t="str">
        <f>IF(L94="1","Mischer AUF",IF(K94="1","Mischer ZU","Mischer STOP"))</f>
        <v>Mischer STOP</v>
      </c>
    </row>
    <row r="95" spans="1:19" hidden="1" x14ac:dyDescent="0.25">
      <c r="A95" t="s">
        <v>2384</v>
      </c>
      <c r="B95" t="s">
        <v>4</v>
      </c>
      <c r="C95" t="s">
        <v>5</v>
      </c>
      <c r="D95" t="s">
        <v>6</v>
      </c>
      <c r="E95">
        <v>1</v>
      </c>
      <c r="F95" t="s">
        <v>297</v>
      </c>
      <c r="G95" t="s">
        <v>8</v>
      </c>
      <c r="H95"/>
      <c r="I95"/>
      <c r="J95"/>
      <c r="K95"/>
      <c r="L95"/>
      <c r="M95"/>
      <c r="N95"/>
      <c r="O95"/>
    </row>
    <row r="96" spans="1:19" hidden="1" x14ac:dyDescent="0.25">
      <c r="A96" t="s">
        <v>2385</v>
      </c>
      <c r="B96" t="s">
        <v>862</v>
      </c>
      <c r="C96" t="s">
        <v>176</v>
      </c>
      <c r="D96" t="s">
        <v>177</v>
      </c>
      <c r="E96" s="5">
        <v>5500000</v>
      </c>
      <c r="F96" t="s">
        <v>863</v>
      </c>
      <c r="G96" t="s">
        <v>178</v>
      </c>
      <c r="H96">
        <v>0</v>
      </c>
      <c r="I96" t="s">
        <v>179</v>
      </c>
      <c r="J96" t="s">
        <v>163</v>
      </c>
      <c r="K96" t="s">
        <v>180</v>
      </c>
      <c r="L96"/>
      <c r="M96"/>
      <c r="N96"/>
      <c r="O96"/>
    </row>
    <row r="97" spans="1:19" hidden="1" x14ac:dyDescent="0.25">
      <c r="A97" s="3" t="s">
        <v>2383</v>
      </c>
      <c r="B97" s="3" t="s">
        <v>1</v>
      </c>
      <c r="C97" s="3" t="s">
        <v>295</v>
      </c>
      <c r="D97" t="s">
        <v>390</v>
      </c>
      <c r="E97" s="8">
        <f>HEX2DEC(G97)</f>
        <v>55</v>
      </c>
      <c r="F97" s="10" t="str">
        <f>HEX2BIN(G97)</f>
        <v>110111</v>
      </c>
      <c r="G97" s="8" t="str">
        <f>MID(C97,7,FIND(":",C97,1)-1)</f>
        <v>37</v>
      </c>
    </row>
    <row r="98" spans="1:19" hidden="1" x14ac:dyDescent="0.25">
      <c r="A98" t="s">
        <v>2387</v>
      </c>
      <c r="B98" t="s">
        <v>4</v>
      </c>
      <c r="C98" t="s">
        <v>148</v>
      </c>
      <c r="D98" t="s">
        <v>6</v>
      </c>
      <c r="E98">
        <v>1</v>
      </c>
      <c r="F98" t="s">
        <v>106</v>
      </c>
      <c r="G98" t="s">
        <v>8</v>
      </c>
      <c r="H98"/>
      <c r="I98"/>
      <c r="J98"/>
      <c r="K98"/>
      <c r="L98"/>
      <c r="M98"/>
      <c r="N98"/>
      <c r="O98"/>
    </row>
    <row r="99" spans="1:19" hidden="1" x14ac:dyDescent="0.25">
      <c r="A99" t="s">
        <v>2388</v>
      </c>
      <c r="B99" t="s">
        <v>1454</v>
      </c>
      <c r="C99" t="s">
        <v>1455</v>
      </c>
      <c r="D99" t="s">
        <v>176</v>
      </c>
      <c r="E99" t="s">
        <v>177</v>
      </c>
      <c r="F99" s="5">
        <v>300000</v>
      </c>
      <c r="G99" t="s">
        <v>1456</v>
      </c>
      <c r="H99" t="s">
        <v>178</v>
      </c>
      <c r="I99">
        <v>0</v>
      </c>
      <c r="J99" t="s">
        <v>179</v>
      </c>
      <c r="K99" t="s">
        <v>163</v>
      </c>
      <c r="L99" t="s">
        <v>180</v>
      </c>
      <c r="M99"/>
      <c r="N99"/>
      <c r="O99"/>
    </row>
    <row r="100" spans="1:19" hidden="1" x14ac:dyDescent="0.25">
      <c r="A100" s="4" t="s">
        <v>2386</v>
      </c>
      <c r="B100" s="4" t="s">
        <v>1</v>
      </c>
      <c r="C100" s="4" t="s">
        <v>222</v>
      </c>
      <c r="D100" t="s">
        <v>1443</v>
      </c>
      <c r="E100" s="8">
        <f>HEX2DEC(G100)</f>
        <v>3</v>
      </c>
      <c r="F100" s="10" t="str">
        <f>HEX2BIN(G100)</f>
        <v>11</v>
      </c>
      <c r="G100" s="8" t="str">
        <f>MID(C100,7,FIND(":",C100,1)-1)</f>
        <v>03</v>
      </c>
    </row>
    <row r="101" spans="1:19" hidden="1" x14ac:dyDescent="0.25">
      <c r="A101" t="s">
        <v>2390</v>
      </c>
      <c r="B101" t="s">
        <v>4</v>
      </c>
      <c r="C101" t="s">
        <v>5</v>
      </c>
      <c r="D101" t="s">
        <v>6</v>
      </c>
      <c r="E101">
        <v>1</v>
      </c>
      <c r="F101" t="s">
        <v>760</v>
      </c>
      <c r="G101" t="s">
        <v>8</v>
      </c>
      <c r="H101"/>
      <c r="I101"/>
      <c r="J101"/>
      <c r="K101"/>
      <c r="L101"/>
      <c r="M101"/>
      <c r="N101"/>
      <c r="O101"/>
    </row>
    <row r="102" spans="1:19" hidden="1" x14ac:dyDescent="0.25">
      <c r="A102" t="s">
        <v>2391</v>
      </c>
      <c r="B102" t="s">
        <v>862</v>
      </c>
      <c r="C102" t="s">
        <v>176</v>
      </c>
      <c r="D102" t="s">
        <v>177</v>
      </c>
      <c r="E102" s="5">
        <v>5600000</v>
      </c>
      <c r="F102" t="s">
        <v>863</v>
      </c>
      <c r="G102" t="s">
        <v>178</v>
      </c>
      <c r="H102">
        <v>0</v>
      </c>
      <c r="I102" t="s">
        <v>179</v>
      </c>
      <c r="J102" t="s">
        <v>163</v>
      </c>
      <c r="K102" t="s">
        <v>180</v>
      </c>
      <c r="L102"/>
      <c r="M102"/>
      <c r="N102"/>
      <c r="O102"/>
    </row>
    <row r="103" spans="1:19" hidden="1" x14ac:dyDescent="0.25">
      <c r="A103" s="3" t="s">
        <v>2389</v>
      </c>
      <c r="B103" s="3" t="s">
        <v>1</v>
      </c>
      <c r="C103" s="3" t="s">
        <v>758</v>
      </c>
      <c r="D103" t="s">
        <v>390</v>
      </c>
      <c r="E103" s="8">
        <f>HEX2DEC(G103)</f>
        <v>56</v>
      </c>
      <c r="F103" s="10" t="str">
        <f>HEX2BIN(G103)</f>
        <v>111000</v>
      </c>
      <c r="G103" s="8" t="str">
        <f>MID(C103,7,FIND(":",C103,1)-1)</f>
        <v>38</v>
      </c>
    </row>
    <row r="104" spans="1:19" hidden="1" x14ac:dyDescent="0.25">
      <c r="A104" t="s">
        <v>2393</v>
      </c>
      <c r="B104" t="s">
        <v>4</v>
      </c>
      <c r="C104" t="s">
        <v>12</v>
      </c>
      <c r="D104" t="s">
        <v>6</v>
      </c>
      <c r="E104">
        <v>1</v>
      </c>
      <c r="F104" t="s">
        <v>13</v>
      </c>
      <c r="G104" t="s">
        <v>8</v>
      </c>
      <c r="H104"/>
      <c r="I104"/>
      <c r="J104"/>
      <c r="K104"/>
      <c r="L104"/>
      <c r="M104"/>
      <c r="N104"/>
      <c r="O104"/>
      <c r="R104" t="s">
        <v>1447</v>
      </c>
      <c r="S104" t="s">
        <v>1738</v>
      </c>
    </row>
    <row r="105" spans="1:19" hidden="1" x14ac:dyDescent="0.25">
      <c r="A105" t="s">
        <v>2393</v>
      </c>
      <c r="B105" t="s">
        <v>4</v>
      </c>
      <c r="C105" t="s">
        <v>12</v>
      </c>
      <c r="D105" t="s">
        <v>6</v>
      </c>
      <c r="E105">
        <v>1</v>
      </c>
      <c r="F105" t="s">
        <v>17</v>
      </c>
      <c r="G105" t="s">
        <v>8</v>
      </c>
      <c r="H105"/>
      <c r="I105"/>
      <c r="J105"/>
      <c r="K105"/>
      <c r="L105"/>
      <c r="M105"/>
      <c r="N105"/>
      <c r="O105"/>
    </row>
    <row r="106" spans="1:19" hidden="1" x14ac:dyDescent="0.25">
      <c r="A106" s="1" t="s">
        <v>2392</v>
      </c>
      <c r="B106" s="1" t="s">
        <v>1</v>
      </c>
      <c r="C106" s="1" t="s">
        <v>10</v>
      </c>
      <c r="D106" s="42" t="s">
        <v>3295</v>
      </c>
      <c r="E106" s="8">
        <f>HEX2DEC(G106)</f>
        <v>172</v>
      </c>
      <c r="F106" s="10" t="str">
        <f>HEX2BIN(G106)</f>
        <v>10101100</v>
      </c>
      <c r="G106" s="8" t="str">
        <f>MID(C106,7,FIND(":",C106,1)-1)</f>
        <v>AC</v>
      </c>
      <c r="H106" s="8" t="str">
        <f>MID(F106,1,FIND("0",F106,1)-1)</f>
        <v>1</v>
      </c>
      <c r="I106" s="8" t="str">
        <f>MID(F106,2,FIND("0",F106,1)-1)</f>
        <v>0</v>
      </c>
      <c r="J106" s="8" t="str">
        <f>MID(F106,3,FIND("0",F106,1)-1)</f>
        <v>1</v>
      </c>
      <c r="K106" s="8" t="str">
        <f>MID(F106,4,FIND("0",F106,1)-1)</f>
        <v>0</v>
      </c>
      <c r="L106" s="8" t="str">
        <f>MID(F106,5,FIND("0",F106,1)-1)</f>
        <v>1</v>
      </c>
      <c r="M106" s="8" t="str">
        <f>MID(F106,6,FIND("0",F106,1)-1)</f>
        <v>1</v>
      </c>
      <c r="N106" s="8" t="str">
        <f>MID(F106,7,FIND("0",F106,1)-1)</f>
        <v>0</v>
      </c>
      <c r="O106" s="8" t="str">
        <f>MID(F106,8,FIND("0",F106,1)-1)</f>
        <v>0</v>
      </c>
      <c r="P106" t="str">
        <f>IF(J106="1",IF(O106="0","Brenner AUS"),"Brenner EIN")</f>
        <v>Brenner AUS</v>
      </c>
      <c r="Q106" t="str">
        <f>IF(L106="1","Mischer AUF",IF(K106="1","Mischer ZU","Mischer STOP"))</f>
        <v>Mischer AUF</v>
      </c>
    </row>
    <row r="107" spans="1:19" hidden="1" x14ac:dyDescent="0.25">
      <c r="A107" s="1" t="s">
        <v>2392</v>
      </c>
      <c r="B107" s="1" t="s">
        <v>1</v>
      </c>
      <c r="C107" s="1" t="s">
        <v>15</v>
      </c>
      <c r="D107" s="42" t="s">
        <v>3295</v>
      </c>
      <c r="E107" s="8">
        <f>HEX2DEC(G107)</f>
        <v>164</v>
      </c>
      <c r="F107" s="10" t="str">
        <f>HEX2BIN(G107)</f>
        <v>10100100</v>
      </c>
      <c r="G107" s="8" t="str">
        <f>MID(C107,7,FIND(":",C107,1)-1)</f>
        <v>A4</v>
      </c>
      <c r="H107" s="8" t="str">
        <f>MID(F107,1,FIND("0",F107,1)-1)</f>
        <v>1</v>
      </c>
      <c r="I107" s="8" t="str">
        <f>MID(F107,2,FIND("0",F107,1)-1)</f>
        <v>0</v>
      </c>
      <c r="J107" s="8" t="str">
        <f>MID(F107,3,FIND("0",F107,1)-1)</f>
        <v>1</v>
      </c>
      <c r="K107" s="8" t="str">
        <f>MID(F107,4,FIND("0",F107,1)-1)</f>
        <v>0</v>
      </c>
      <c r="L107" s="8" t="str">
        <f>MID(F107,5,FIND("0",F107,1)-1)</f>
        <v>0</v>
      </c>
      <c r="M107" s="8" t="str">
        <f>MID(F107,6,FIND("0",F107,1)-1)</f>
        <v>1</v>
      </c>
      <c r="N107" s="8" t="str">
        <f>MID(F107,7,FIND("0",F107,1)-1)</f>
        <v>0</v>
      </c>
      <c r="O107" s="8" t="str">
        <f>MID(F107,8,FIND("0",F107,1)-1)</f>
        <v>0</v>
      </c>
      <c r="P107" t="str">
        <f>IF(J107="1",IF(O107="0","Brenner AUS"),"Brenner EIN")</f>
        <v>Brenner AUS</v>
      </c>
      <c r="Q107" t="str">
        <f>IF(L107="1","Mischer AUF",IF(K107="1","Mischer ZU","Mischer STOP"))</f>
        <v>Mischer STOP</v>
      </c>
    </row>
    <row r="108" spans="1:19" hidden="1" x14ac:dyDescent="0.25">
      <c r="A108" t="s">
        <v>2395</v>
      </c>
      <c r="B108" t="s">
        <v>4</v>
      </c>
      <c r="C108" t="s">
        <v>148</v>
      </c>
      <c r="D108" t="s">
        <v>6</v>
      </c>
      <c r="E108">
        <v>1</v>
      </c>
      <c r="F108" t="s">
        <v>106</v>
      </c>
      <c r="G108" t="s">
        <v>8</v>
      </c>
      <c r="H108"/>
      <c r="I108"/>
      <c r="J108"/>
      <c r="K108"/>
      <c r="L108"/>
      <c r="M108"/>
      <c r="N108"/>
      <c r="O108"/>
    </row>
    <row r="109" spans="1:19" hidden="1" x14ac:dyDescent="0.25">
      <c r="A109" t="s">
        <v>2396</v>
      </c>
      <c r="B109" t="s">
        <v>1454</v>
      </c>
      <c r="C109" t="s">
        <v>1455</v>
      </c>
      <c r="D109" t="s">
        <v>176</v>
      </c>
      <c r="E109" t="s">
        <v>177</v>
      </c>
      <c r="F109" s="5">
        <v>300000</v>
      </c>
      <c r="G109" t="s">
        <v>1456</v>
      </c>
      <c r="H109" t="s">
        <v>178</v>
      </c>
      <c r="I109">
        <v>0</v>
      </c>
      <c r="J109" t="s">
        <v>179</v>
      </c>
      <c r="K109" t="s">
        <v>163</v>
      </c>
      <c r="L109" t="s">
        <v>180</v>
      </c>
      <c r="M109"/>
      <c r="N109"/>
      <c r="O109"/>
    </row>
    <row r="110" spans="1:19" hidden="1" x14ac:dyDescent="0.25">
      <c r="A110" s="4" t="s">
        <v>2394</v>
      </c>
      <c r="B110" s="4" t="s">
        <v>1</v>
      </c>
      <c r="C110" s="4" t="s">
        <v>222</v>
      </c>
      <c r="D110" t="s">
        <v>1443</v>
      </c>
      <c r="E110" s="8">
        <f>HEX2DEC(G110)</f>
        <v>3</v>
      </c>
      <c r="F110" s="10" t="str">
        <f>HEX2BIN(G110)</f>
        <v>11</v>
      </c>
      <c r="G110" s="8" t="str">
        <f>MID(C110,7,FIND(":",C110,1)-1)</f>
        <v>03</v>
      </c>
    </row>
    <row r="111" spans="1:19" hidden="1" x14ac:dyDescent="0.25">
      <c r="A111" t="s">
        <v>2398</v>
      </c>
      <c r="B111" t="s">
        <v>4</v>
      </c>
      <c r="C111" t="s">
        <v>5</v>
      </c>
      <c r="D111" t="s">
        <v>6</v>
      </c>
      <c r="E111">
        <v>1</v>
      </c>
      <c r="F111" t="s">
        <v>305</v>
      </c>
      <c r="G111" t="s">
        <v>8</v>
      </c>
      <c r="H111"/>
      <c r="I111"/>
      <c r="J111"/>
      <c r="K111"/>
      <c r="L111"/>
      <c r="M111"/>
      <c r="N111"/>
      <c r="O111"/>
    </row>
    <row r="112" spans="1:19" hidden="1" x14ac:dyDescent="0.25">
      <c r="A112" t="s">
        <v>2399</v>
      </c>
      <c r="B112" t="s">
        <v>862</v>
      </c>
      <c r="C112" t="s">
        <v>176</v>
      </c>
      <c r="D112" t="s">
        <v>177</v>
      </c>
      <c r="E112" s="5">
        <v>5700000</v>
      </c>
      <c r="F112" t="s">
        <v>863</v>
      </c>
      <c r="G112" t="s">
        <v>178</v>
      </c>
      <c r="H112">
        <v>0</v>
      </c>
      <c r="I112" t="s">
        <v>179</v>
      </c>
      <c r="J112" t="s">
        <v>163</v>
      </c>
      <c r="K112" t="s">
        <v>180</v>
      </c>
      <c r="L112"/>
      <c r="M112"/>
      <c r="N112"/>
      <c r="O112"/>
    </row>
    <row r="113" spans="1:19" hidden="1" x14ac:dyDescent="0.25">
      <c r="A113" s="3" t="s">
        <v>2397</v>
      </c>
      <c r="B113" s="3" t="s">
        <v>1</v>
      </c>
      <c r="C113" s="3" t="s">
        <v>303</v>
      </c>
      <c r="D113" t="s">
        <v>390</v>
      </c>
      <c r="E113" s="8">
        <f>HEX2DEC(G113)</f>
        <v>57</v>
      </c>
      <c r="F113" s="10" t="str">
        <f>HEX2BIN(G113)</f>
        <v>111001</v>
      </c>
      <c r="G113" s="8" t="str">
        <f>MID(C113,7,FIND(":",C113,1)-1)</f>
        <v>39</v>
      </c>
    </row>
    <row r="114" spans="1:19" hidden="1" x14ac:dyDescent="0.25">
      <c r="A114" t="s">
        <v>2401</v>
      </c>
      <c r="B114" t="s">
        <v>4</v>
      </c>
      <c r="C114" t="s">
        <v>12</v>
      </c>
      <c r="D114" t="s">
        <v>6</v>
      </c>
      <c r="E114">
        <v>1</v>
      </c>
      <c r="F114" t="s">
        <v>13</v>
      </c>
      <c r="G114" t="s">
        <v>8</v>
      </c>
      <c r="H114"/>
      <c r="I114"/>
      <c r="J114"/>
      <c r="K114"/>
      <c r="L114"/>
      <c r="M114"/>
      <c r="N114"/>
      <c r="O114"/>
      <c r="R114" t="s">
        <v>1447</v>
      </c>
      <c r="S114" t="s">
        <v>1738</v>
      </c>
    </row>
    <row r="115" spans="1:19" hidden="1" x14ac:dyDescent="0.25">
      <c r="A115" t="s">
        <v>2401</v>
      </c>
      <c r="B115" t="s">
        <v>4</v>
      </c>
      <c r="C115" t="s">
        <v>12</v>
      </c>
      <c r="D115" t="s">
        <v>6</v>
      </c>
      <c r="E115">
        <v>1</v>
      </c>
      <c r="F115" t="s">
        <v>17</v>
      </c>
      <c r="G115" t="s">
        <v>8</v>
      </c>
      <c r="H115"/>
      <c r="I115"/>
      <c r="J115"/>
      <c r="K115"/>
      <c r="L115"/>
      <c r="M115"/>
      <c r="N115"/>
      <c r="O115"/>
    </row>
    <row r="116" spans="1:19" hidden="1" x14ac:dyDescent="0.25">
      <c r="A116" s="1" t="s">
        <v>2400</v>
      </c>
      <c r="B116" s="1" t="s">
        <v>1</v>
      </c>
      <c r="C116" s="1" t="s">
        <v>10</v>
      </c>
      <c r="D116" s="42" t="s">
        <v>3295</v>
      </c>
      <c r="E116" s="8">
        <f>HEX2DEC(G116)</f>
        <v>172</v>
      </c>
      <c r="F116" s="10" t="str">
        <f>HEX2BIN(G116)</f>
        <v>10101100</v>
      </c>
      <c r="G116" s="8" t="str">
        <f>MID(C116,7,FIND(":",C116,1)-1)</f>
        <v>AC</v>
      </c>
      <c r="H116" s="8" t="str">
        <f>MID(F116,1,FIND("0",F116,1)-1)</f>
        <v>1</v>
      </c>
      <c r="I116" s="8" t="str">
        <f>MID(F116,2,FIND("0",F116,1)-1)</f>
        <v>0</v>
      </c>
      <c r="J116" s="8" t="str">
        <f>MID(F116,3,FIND("0",F116,1)-1)</f>
        <v>1</v>
      </c>
      <c r="K116" s="8" t="str">
        <f>MID(F116,4,FIND("0",F116,1)-1)</f>
        <v>0</v>
      </c>
      <c r="L116" s="8" t="str">
        <f>MID(F116,5,FIND("0",F116,1)-1)</f>
        <v>1</v>
      </c>
      <c r="M116" s="8" t="str">
        <f>MID(F116,6,FIND("0",F116,1)-1)</f>
        <v>1</v>
      </c>
      <c r="N116" s="8" t="str">
        <f>MID(F116,7,FIND("0",F116,1)-1)</f>
        <v>0</v>
      </c>
      <c r="O116" s="8" t="str">
        <f>MID(F116,8,FIND("0",F116,1)-1)</f>
        <v>0</v>
      </c>
      <c r="P116" t="str">
        <f>IF(J116="1",IF(O116="0","Brenner AUS"),"Brenner EIN")</f>
        <v>Brenner AUS</v>
      </c>
      <c r="Q116" t="str">
        <f>IF(L116="1","Mischer AUF",IF(K116="1","Mischer ZU","Mischer STOP"))</f>
        <v>Mischer AUF</v>
      </c>
    </row>
    <row r="117" spans="1:19" hidden="1" x14ac:dyDescent="0.25">
      <c r="A117" s="1" t="s">
        <v>2400</v>
      </c>
      <c r="B117" s="1" t="s">
        <v>1</v>
      </c>
      <c r="C117" s="1" t="s">
        <v>15</v>
      </c>
      <c r="D117" s="42" t="s">
        <v>3295</v>
      </c>
      <c r="E117" s="8">
        <f>HEX2DEC(G117)</f>
        <v>164</v>
      </c>
      <c r="F117" s="10" t="str">
        <f>HEX2BIN(G117)</f>
        <v>10100100</v>
      </c>
      <c r="G117" s="8" t="str">
        <f>MID(C117,7,FIND(":",C117,1)-1)</f>
        <v>A4</v>
      </c>
      <c r="H117" s="8" t="str">
        <f>MID(F117,1,FIND("0",F117,1)-1)</f>
        <v>1</v>
      </c>
      <c r="I117" s="8" t="str">
        <f>MID(F117,2,FIND("0",F117,1)-1)</f>
        <v>0</v>
      </c>
      <c r="J117" s="8" t="str">
        <f>MID(F117,3,FIND("0",F117,1)-1)</f>
        <v>1</v>
      </c>
      <c r="K117" s="8" t="str">
        <f>MID(F117,4,FIND("0",F117,1)-1)</f>
        <v>0</v>
      </c>
      <c r="L117" s="8" t="str">
        <f>MID(F117,5,FIND("0",F117,1)-1)</f>
        <v>0</v>
      </c>
      <c r="M117" s="8" t="str">
        <f>MID(F117,6,FIND("0",F117,1)-1)</f>
        <v>1</v>
      </c>
      <c r="N117" s="8" t="str">
        <f>MID(F117,7,FIND("0",F117,1)-1)</f>
        <v>0</v>
      </c>
      <c r="O117" s="8" t="str">
        <f>MID(F117,8,FIND("0",F117,1)-1)</f>
        <v>0</v>
      </c>
      <c r="P117" t="str">
        <f>IF(J117="1",IF(O117="0","Brenner AUS"),"Brenner EIN")</f>
        <v>Brenner AUS</v>
      </c>
      <c r="Q117" t="str">
        <f>IF(L117="1","Mischer AUF",IF(K117="1","Mischer ZU","Mischer STOP"))</f>
        <v>Mischer STOP</v>
      </c>
    </row>
    <row r="118" spans="1:19" hidden="1" x14ac:dyDescent="0.25">
      <c r="A118" t="s">
        <v>2403</v>
      </c>
      <c r="B118" t="s">
        <v>4</v>
      </c>
      <c r="C118" t="s">
        <v>5</v>
      </c>
      <c r="D118" t="s">
        <v>6</v>
      </c>
      <c r="E118">
        <v>1</v>
      </c>
      <c r="F118" t="s">
        <v>1106</v>
      </c>
      <c r="G118" t="s">
        <v>8</v>
      </c>
      <c r="H118"/>
      <c r="I118"/>
      <c r="J118"/>
      <c r="K118"/>
      <c r="L118"/>
      <c r="M118"/>
      <c r="N118"/>
      <c r="O118"/>
    </row>
    <row r="119" spans="1:19" hidden="1" x14ac:dyDescent="0.25">
      <c r="A119" t="s">
        <v>2404</v>
      </c>
      <c r="B119" t="s">
        <v>862</v>
      </c>
      <c r="C119" t="s">
        <v>176</v>
      </c>
      <c r="D119" t="s">
        <v>177</v>
      </c>
      <c r="E119" s="5">
        <v>5800000</v>
      </c>
      <c r="F119" t="s">
        <v>863</v>
      </c>
      <c r="G119" t="s">
        <v>178</v>
      </c>
      <c r="H119">
        <v>0</v>
      </c>
      <c r="I119" t="s">
        <v>179</v>
      </c>
      <c r="J119" t="s">
        <v>163</v>
      </c>
      <c r="K119" t="s">
        <v>180</v>
      </c>
      <c r="L119"/>
      <c r="M119"/>
      <c r="N119"/>
      <c r="O119"/>
    </row>
    <row r="120" spans="1:19" hidden="1" x14ac:dyDescent="0.25">
      <c r="A120" s="3" t="s">
        <v>2402</v>
      </c>
      <c r="B120" s="3" t="s">
        <v>1</v>
      </c>
      <c r="C120" s="3" t="s">
        <v>1104</v>
      </c>
      <c r="D120" t="s">
        <v>390</v>
      </c>
      <c r="E120" s="8">
        <f>HEX2DEC(G120)</f>
        <v>58</v>
      </c>
      <c r="F120" s="10" t="str">
        <f>HEX2BIN(G120)</f>
        <v>111010</v>
      </c>
      <c r="G120" s="8" t="str">
        <f>MID(C120,7,FIND(":",C120,1)-1)</f>
        <v>3A</v>
      </c>
    </row>
    <row r="121" spans="1:19" hidden="1" x14ac:dyDescent="0.25">
      <c r="A121" t="s">
        <v>2406</v>
      </c>
      <c r="B121" t="s">
        <v>4</v>
      </c>
      <c r="C121" t="s">
        <v>148</v>
      </c>
      <c r="D121" t="s">
        <v>6</v>
      </c>
      <c r="E121">
        <v>1</v>
      </c>
      <c r="F121" t="s">
        <v>106</v>
      </c>
      <c r="G121" t="s">
        <v>8</v>
      </c>
      <c r="H121"/>
      <c r="I121"/>
      <c r="J121"/>
      <c r="K121"/>
      <c r="L121"/>
      <c r="M121"/>
      <c r="N121"/>
      <c r="O121"/>
    </row>
    <row r="122" spans="1:19" hidden="1" x14ac:dyDescent="0.25">
      <c r="A122" t="s">
        <v>2407</v>
      </c>
      <c r="B122" t="s">
        <v>1454</v>
      </c>
      <c r="C122" t="s">
        <v>1455</v>
      </c>
      <c r="D122" t="s">
        <v>176</v>
      </c>
      <c r="E122" t="s">
        <v>177</v>
      </c>
      <c r="F122" s="5">
        <v>300000</v>
      </c>
      <c r="G122" t="s">
        <v>1456</v>
      </c>
      <c r="H122" t="s">
        <v>178</v>
      </c>
      <c r="I122">
        <v>0</v>
      </c>
      <c r="J122" t="s">
        <v>179</v>
      </c>
      <c r="K122" t="s">
        <v>163</v>
      </c>
      <c r="L122" t="s">
        <v>180</v>
      </c>
      <c r="M122"/>
      <c r="N122"/>
      <c r="O122"/>
    </row>
    <row r="123" spans="1:19" hidden="1" x14ac:dyDescent="0.25">
      <c r="A123" s="4" t="s">
        <v>2405</v>
      </c>
      <c r="B123" s="4" t="s">
        <v>1</v>
      </c>
      <c r="C123" s="4" t="s">
        <v>222</v>
      </c>
      <c r="D123" t="s">
        <v>1443</v>
      </c>
      <c r="E123" s="8">
        <f>HEX2DEC(G123)</f>
        <v>3</v>
      </c>
      <c r="F123" s="10" t="str">
        <f>HEX2BIN(G123)</f>
        <v>11</v>
      </c>
      <c r="G123" s="8" t="str">
        <f>MID(C123,7,FIND(":",C123,1)-1)</f>
        <v>03</v>
      </c>
    </row>
    <row r="124" spans="1:19" hidden="1" x14ac:dyDescent="0.25">
      <c r="A124" t="s">
        <v>2409</v>
      </c>
      <c r="B124" t="s">
        <v>4</v>
      </c>
      <c r="C124" t="s">
        <v>12</v>
      </c>
      <c r="D124" t="s">
        <v>6</v>
      </c>
      <c r="E124">
        <v>1</v>
      </c>
      <c r="F124" t="s">
        <v>13</v>
      </c>
      <c r="G124" t="s">
        <v>8</v>
      </c>
      <c r="H124"/>
      <c r="I124"/>
      <c r="J124"/>
      <c r="K124"/>
      <c r="L124"/>
      <c r="M124"/>
      <c r="N124"/>
      <c r="O124"/>
      <c r="R124" t="s">
        <v>1447</v>
      </c>
      <c r="S124" t="s">
        <v>1738</v>
      </c>
    </row>
    <row r="125" spans="1:19" hidden="1" x14ac:dyDescent="0.25">
      <c r="A125" t="s">
        <v>2409</v>
      </c>
      <c r="B125" t="s">
        <v>4</v>
      </c>
      <c r="C125" t="s">
        <v>12</v>
      </c>
      <c r="D125" t="s">
        <v>6</v>
      </c>
      <c r="E125">
        <v>1</v>
      </c>
      <c r="F125" t="s">
        <v>17</v>
      </c>
      <c r="G125" t="s">
        <v>8</v>
      </c>
      <c r="H125"/>
      <c r="I125"/>
      <c r="J125"/>
      <c r="K125"/>
      <c r="L125"/>
      <c r="M125"/>
      <c r="N125"/>
      <c r="O125"/>
    </row>
    <row r="126" spans="1:19" hidden="1" x14ac:dyDescent="0.25">
      <c r="A126" s="1" t="s">
        <v>2408</v>
      </c>
      <c r="B126" s="1" t="s">
        <v>1</v>
      </c>
      <c r="C126" s="1" t="s">
        <v>10</v>
      </c>
      <c r="D126" s="42" t="s">
        <v>3295</v>
      </c>
      <c r="E126" s="8">
        <f>HEX2DEC(G126)</f>
        <v>172</v>
      </c>
      <c r="F126" s="10" t="str">
        <f>HEX2BIN(G126)</f>
        <v>10101100</v>
      </c>
      <c r="G126" s="8" t="str">
        <f>MID(C126,7,FIND(":",C126,1)-1)</f>
        <v>AC</v>
      </c>
      <c r="H126" s="8" t="str">
        <f>MID(F126,1,FIND("0",F126,1)-1)</f>
        <v>1</v>
      </c>
      <c r="I126" s="8" t="str">
        <f>MID(F126,2,FIND("0",F126,1)-1)</f>
        <v>0</v>
      </c>
      <c r="J126" s="8" t="str">
        <f>MID(F126,3,FIND("0",F126,1)-1)</f>
        <v>1</v>
      </c>
      <c r="K126" s="8" t="str">
        <f>MID(F126,4,FIND("0",F126,1)-1)</f>
        <v>0</v>
      </c>
      <c r="L126" s="8" t="str">
        <f>MID(F126,5,FIND("0",F126,1)-1)</f>
        <v>1</v>
      </c>
      <c r="M126" s="8" t="str">
        <f>MID(F126,6,FIND("0",F126,1)-1)</f>
        <v>1</v>
      </c>
      <c r="N126" s="8" t="str">
        <f>MID(F126,7,FIND("0",F126,1)-1)</f>
        <v>0</v>
      </c>
      <c r="O126" s="8" t="str">
        <f>MID(F126,8,FIND("0",F126,1)-1)</f>
        <v>0</v>
      </c>
      <c r="P126" t="str">
        <f>IF(J126="1",IF(O126="0","Brenner AUS"),"Brenner EIN")</f>
        <v>Brenner AUS</v>
      </c>
      <c r="Q126" t="str">
        <f>IF(L126="1","Mischer AUF",IF(K126="1","Mischer ZU","Mischer STOP"))</f>
        <v>Mischer AUF</v>
      </c>
    </row>
    <row r="127" spans="1:19" hidden="1" x14ac:dyDescent="0.25">
      <c r="A127" s="1" t="s">
        <v>2408</v>
      </c>
      <c r="B127" s="1" t="s">
        <v>1</v>
      </c>
      <c r="C127" s="1" t="s">
        <v>15</v>
      </c>
      <c r="D127" s="42" t="s">
        <v>3295</v>
      </c>
      <c r="E127" s="8">
        <f>HEX2DEC(G127)</f>
        <v>164</v>
      </c>
      <c r="F127" s="10" t="str">
        <f>HEX2BIN(G127)</f>
        <v>10100100</v>
      </c>
      <c r="G127" s="8" t="str">
        <f>MID(C127,7,FIND(":",C127,1)-1)</f>
        <v>A4</v>
      </c>
      <c r="H127" s="8" t="str">
        <f>MID(F127,1,FIND("0",F127,1)-1)</f>
        <v>1</v>
      </c>
      <c r="I127" s="8" t="str">
        <f>MID(F127,2,FIND("0",F127,1)-1)</f>
        <v>0</v>
      </c>
      <c r="J127" s="8" t="str">
        <f>MID(F127,3,FIND("0",F127,1)-1)</f>
        <v>1</v>
      </c>
      <c r="K127" s="8" t="str">
        <f>MID(F127,4,FIND("0",F127,1)-1)</f>
        <v>0</v>
      </c>
      <c r="L127" s="8" t="str">
        <f>MID(F127,5,FIND("0",F127,1)-1)</f>
        <v>0</v>
      </c>
      <c r="M127" s="8" t="str">
        <f>MID(F127,6,FIND("0",F127,1)-1)</f>
        <v>1</v>
      </c>
      <c r="N127" s="8" t="str">
        <f>MID(F127,7,FIND("0",F127,1)-1)</f>
        <v>0</v>
      </c>
      <c r="O127" s="8" t="str">
        <f>MID(F127,8,FIND("0",F127,1)-1)</f>
        <v>0</v>
      </c>
      <c r="P127" t="str">
        <f>IF(J127="1",IF(O127="0","Brenner AUS"),"Brenner EIN")</f>
        <v>Brenner AUS</v>
      </c>
      <c r="Q127" t="str">
        <f>IF(L127="1","Mischer AUF",IF(K127="1","Mischer ZU","Mischer STOP"))</f>
        <v>Mischer STOP</v>
      </c>
    </row>
    <row r="128" spans="1:19" hidden="1" x14ac:dyDescent="0.25">
      <c r="A128" t="s">
        <v>2411</v>
      </c>
      <c r="B128" t="s">
        <v>4</v>
      </c>
      <c r="C128" t="s">
        <v>148</v>
      </c>
      <c r="D128" t="s">
        <v>6</v>
      </c>
      <c r="E128">
        <v>1</v>
      </c>
      <c r="F128" t="s">
        <v>106</v>
      </c>
      <c r="G128" t="s">
        <v>8</v>
      </c>
      <c r="H128"/>
      <c r="I128"/>
      <c r="J128"/>
      <c r="K128"/>
      <c r="L128"/>
      <c r="M128"/>
      <c r="N128"/>
      <c r="O128"/>
    </row>
    <row r="129" spans="1:19" hidden="1" x14ac:dyDescent="0.25">
      <c r="A129" t="s">
        <v>2412</v>
      </c>
      <c r="B129" t="s">
        <v>1454</v>
      </c>
      <c r="C129" t="s">
        <v>1455</v>
      </c>
      <c r="D129" t="s">
        <v>176</v>
      </c>
      <c r="E129" t="s">
        <v>177</v>
      </c>
      <c r="F129" s="5">
        <v>300000</v>
      </c>
      <c r="G129" t="s">
        <v>1456</v>
      </c>
      <c r="H129" t="s">
        <v>178</v>
      </c>
      <c r="I129">
        <v>0</v>
      </c>
      <c r="J129" t="s">
        <v>179</v>
      </c>
      <c r="K129" t="s">
        <v>163</v>
      </c>
      <c r="L129" t="s">
        <v>180</v>
      </c>
      <c r="M129"/>
      <c r="N129"/>
      <c r="O129"/>
    </row>
    <row r="130" spans="1:19" hidden="1" x14ac:dyDescent="0.25">
      <c r="A130" s="4" t="s">
        <v>2410</v>
      </c>
      <c r="B130" s="4" t="s">
        <v>1</v>
      </c>
      <c r="C130" s="4" t="s">
        <v>222</v>
      </c>
      <c r="D130" t="s">
        <v>1443</v>
      </c>
      <c r="E130" s="8">
        <f>HEX2DEC(G130)</f>
        <v>3</v>
      </c>
      <c r="F130" s="10" t="str">
        <f>HEX2BIN(G130)</f>
        <v>11</v>
      </c>
      <c r="G130" s="8" t="str">
        <f>MID(C130,7,FIND(":",C130,1)-1)</f>
        <v>03</v>
      </c>
    </row>
    <row r="131" spans="1:19" hidden="1" x14ac:dyDescent="0.25">
      <c r="A131" t="s">
        <v>2414</v>
      </c>
      <c r="B131" t="s">
        <v>4</v>
      </c>
      <c r="C131" t="s">
        <v>12</v>
      </c>
      <c r="D131" t="s">
        <v>6</v>
      </c>
      <c r="E131">
        <v>1</v>
      </c>
      <c r="F131" t="s">
        <v>13</v>
      </c>
      <c r="G131" t="s">
        <v>8</v>
      </c>
      <c r="H131"/>
      <c r="I131"/>
      <c r="J131"/>
      <c r="K131"/>
      <c r="L131"/>
      <c r="M131"/>
      <c r="N131"/>
      <c r="O131"/>
      <c r="R131" t="s">
        <v>1447</v>
      </c>
      <c r="S131" t="s">
        <v>1738</v>
      </c>
    </row>
    <row r="132" spans="1:19" hidden="1" x14ac:dyDescent="0.25">
      <c r="A132" t="s">
        <v>2414</v>
      </c>
      <c r="B132" t="s">
        <v>4</v>
      </c>
      <c r="C132" t="s">
        <v>12</v>
      </c>
      <c r="D132" t="s">
        <v>6</v>
      </c>
      <c r="E132">
        <v>1</v>
      </c>
      <c r="F132" t="s">
        <v>17</v>
      </c>
      <c r="G132" t="s">
        <v>8</v>
      </c>
      <c r="H132"/>
      <c r="I132"/>
      <c r="J132"/>
      <c r="K132"/>
      <c r="L132"/>
      <c r="M132"/>
      <c r="N132"/>
      <c r="O132"/>
    </row>
    <row r="133" spans="1:19" hidden="1" x14ac:dyDescent="0.25">
      <c r="A133" s="1" t="s">
        <v>2413</v>
      </c>
      <c r="B133" s="1" t="s">
        <v>1</v>
      </c>
      <c r="C133" s="1" t="s">
        <v>10</v>
      </c>
      <c r="D133" s="42" t="s">
        <v>3295</v>
      </c>
      <c r="E133" s="8">
        <f>HEX2DEC(G133)</f>
        <v>172</v>
      </c>
      <c r="F133" s="10" t="str">
        <f>HEX2BIN(G133)</f>
        <v>10101100</v>
      </c>
      <c r="G133" s="8" t="str">
        <f>MID(C133,7,FIND(":",C133,1)-1)</f>
        <v>AC</v>
      </c>
      <c r="H133" s="8" t="str">
        <f>MID(F133,1,FIND("0",F133,1)-1)</f>
        <v>1</v>
      </c>
      <c r="I133" s="8" t="str">
        <f>MID(F133,2,FIND("0",F133,1)-1)</f>
        <v>0</v>
      </c>
      <c r="J133" s="8" t="str">
        <f>MID(F133,3,FIND("0",F133,1)-1)</f>
        <v>1</v>
      </c>
      <c r="K133" s="8" t="str">
        <f>MID(F133,4,FIND("0",F133,1)-1)</f>
        <v>0</v>
      </c>
      <c r="L133" s="8" t="str">
        <f>MID(F133,5,FIND("0",F133,1)-1)</f>
        <v>1</v>
      </c>
      <c r="M133" s="8" t="str">
        <f>MID(F133,6,FIND("0",F133,1)-1)</f>
        <v>1</v>
      </c>
      <c r="N133" s="8" t="str">
        <f>MID(F133,7,FIND("0",F133,1)-1)</f>
        <v>0</v>
      </c>
      <c r="O133" s="8" t="str">
        <f>MID(F133,8,FIND("0",F133,1)-1)</f>
        <v>0</v>
      </c>
      <c r="P133" t="str">
        <f>IF(J133="1",IF(O133="0","Brenner AUS"),"Brenner EIN")</f>
        <v>Brenner AUS</v>
      </c>
      <c r="Q133" t="str">
        <f>IF(L133="1","Mischer AUF",IF(K133="1","Mischer ZU","Mischer STOP"))</f>
        <v>Mischer AUF</v>
      </c>
    </row>
    <row r="134" spans="1:19" hidden="1" x14ac:dyDescent="0.25">
      <c r="A134" s="1" t="s">
        <v>2413</v>
      </c>
      <c r="B134" s="1" t="s">
        <v>1</v>
      </c>
      <c r="C134" s="1" t="s">
        <v>15</v>
      </c>
      <c r="D134" s="42" t="s">
        <v>3295</v>
      </c>
      <c r="E134" s="8">
        <f>HEX2DEC(G134)</f>
        <v>164</v>
      </c>
      <c r="F134" s="10" t="str">
        <f>HEX2BIN(G134)</f>
        <v>10100100</v>
      </c>
      <c r="G134" s="8" t="str">
        <f>MID(C134,7,FIND(":",C134,1)-1)</f>
        <v>A4</v>
      </c>
      <c r="H134" s="8" t="str">
        <f>MID(F134,1,FIND("0",F134,1)-1)</f>
        <v>1</v>
      </c>
      <c r="I134" s="8" t="str">
        <f>MID(F134,2,FIND("0",F134,1)-1)</f>
        <v>0</v>
      </c>
      <c r="J134" s="8" t="str">
        <f>MID(F134,3,FIND("0",F134,1)-1)</f>
        <v>1</v>
      </c>
      <c r="K134" s="8" t="str">
        <f>MID(F134,4,FIND("0",F134,1)-1)</f>
        <v>0</v>
      </c>
      <c r="L134" s="8" t="str">
        <f>MID(F134,5,FIND("0",F134,1)-1)</f>
        <v>0</v>
      </c>
      <c r="M134" s="8" t="str">
        <f>MID(F134,6,FIND("0",F134,1)-1)</f>
        <v>1</v>
      </c>
      <c r="N134" s="8" t="str">
        <f>MID(F134,7,FIND("0",F134,1)-1)</f>
        <v>0</v>
      </c>
      <c r="O134" s="8" t="str">
        <f>MID(F134,8,FIND("0",F134,1)-1)</f>
        <v>0</v>
      </c>
      <c r="P134" t="str">
        <f>IF(J134="1",IF(O134="0","Brenner AUS"),"Brenner EIN")</f>
        <v>Brenner AUS</v>
      </c>
      <c r="Q134" t="str">
        <f>IF(L134="1","Mischer AUF",IF(K134="1","Mischer ZU","Mischer STOP"))</f>
        <v>Mischer STOP</v>
      </c>
    </row>
    <row r="135" spans="1:19" hidden="1" x14ac:dyDescent="0.25">
      <c r="A135" t="s">
        <v>2416</v>
      </c>
      <c r="B135" t="s">
        <v>4</v>
      </c>
      <c r="C135" t="s">
        <v>148</v>
      </c>
      <c r="D135" t="s">
        <v>6</v>
      </c>
      <c r="E135">
        <v>1</v>
      </c>
      <c r="F135" t="s">
        <v>106</v>
      </c>
      <c r="G135" t="s">
        <v>8</v>
      </c>
      <c r="H135"/>
      <c r="I135"/>
      <c r="J135"/>
      <c r="K135"/>
      <c r="L135"/>
      <c r="M135"/>
      <c r="N135"/>
      <c r="O135"/>
    </row>
    <row r="136" spans="1:19" hidden="1" x14ac:dyDescent="0.25">
      <c r="A136" t="s">
        <v>2417</v>
      </c>
      <c r="B136" t="s">
        <v>1454</v>
      </c>
      <c r="C136" t="s">
        <v>1455</v>
      </c>
      <c r="D136" t="s">
        <v>176</v>
      </c>
      <c r="E136" t="s">
        <v>177</v>
      </c>
      <c r="F136" s="5">
        <v>300000</v>
      </c>
      <c r="G136" t="s">
        <v>1456</v>
      </c>
      <c r="H136" t="s">
        <v>178</v>
      </c>
      <c r="I136">
        <v>0</v>
      </c>
      <c r="J136" t="s">
        <v>179</v>
      </c>
      <c r="K136" t="s">
        <v>163</v>
      </c>
      <c r="L136" t="s">
        <v>180</v>
      </c>
      <c r="M136"/>
      <c r="N136"/>
      <c r="O136"/>
    </row>
    <row r="137" spans="1:19" hidden="1" x14ac:dyDescent="0.25">
      <c r="A137" s="4" t="s">
        <v>2415</v>
      </c>
      <c r="B137" s="4" t="s">
        <v>1</v>
      </c>
      <c r="C137" s="4" t="s">
        <v>222</v>
      </c>
      <c r="D137" t="s">
        <v>1443</v>
      </c>
      <c r="E137" s="8">
        <f>HEX2DEC(G137)</f>
        <v>3</v>
      </c>
      <c r="F137" s="10" t="str">
        <f>HEX2BIN(G137)</f>
        <v>11</v>
      </c>
      <c r="G137" s="8" t="str">
        <f>MID(C137,7,FIND(":",C137,1)-1)</f>
        <v>03</v>
      </c>
    </row>
    <row r="138" spans="1:19" hidden="1" x14ac:dyDescent="0.25">
      <c r="A138" t="s">
        <v>2419</v>
      </c>
      <c r="B138" t="s">
        <v>4</v>
      </c>
      <c r="C138" t="s">
        <v>5</v>
      </c>
      <c r="D138" t="s">
        <v>6</v>
      </c>
      <c r="E138">
        <v>1</v>
      </c>
      <c r="F138" t="s">
        <v>324</v>
      </c>
      <c r="G138" t="s">
        <v>8</v>
      </c>
      <c r="H138"/>
      <c r="I138"/>
      <c r="J138"/>
      <c r="K138"/>
      <c r="L138"/>
      <c r="M138"/>
      <c r="N138"/>
      <c r="O138"/>
    </row>
    <row r="139" spans="1:19" hidden="1" x14ac:dyDescent="0.25">
      <c r="A139" t="s">
        <v>2420</v>
      </c>
      <c r="B139" t="s">
        <v>862</v>
      </c>
      <c r="C139" t="s">
        <v>176</v>
      </c>
      <c r="D139" t="s">
        <v>177</v>
      </c>
      <c r="E139" s="5">
        <v>5900000</v>
      </c>
      <c r="F139" t="s">
        <v>863</v>
      </c>
      <c r="G139" t="s">
        <v>178</v>
      </c>
      <c r="H139">
        <v>0</v>
      </c>
      <c r="I139" t="s">
        <v>179</v>
      </c>
      <c r="J139" t="s">
        <v>163</v>
      </c>
      <c r="K139" t="s">
        <v>180</v>
      </c>
      <c r="L139"/>
      <c r="M139"/>
      <c r="N139"/>
      <c r="O139"/>
    </row>
    <row r="140" spans="1:19" hidden="1" x14ac:dyDescent="0.25">
      <c r="A140" s="3" t="s">
        <v>2418</v>
      </c>
      <c r="B140" s="3" t="s">
        <v>1</v>
      </c>
      <c r="C140" s="3" t="s">
        <v>322</v>
      </c>
      <c r="D140" t="s">
        <v>390</v>
      </c>
      <c r="E140" s="8">
        <f>HEX2DEC(G140)</f>
        <v>59</v>
      </c>
      <c r="F140" s="10" t="str">
        <f>HEX2BIN(G140)</f>
        <v>111011</v>
      </c>
      <c r="G140" s="8" t="str">
        <f>MID(C140,7,FIND(":",C140,1)-1)</f>
        <v>3B</v>
      </c>
    </row>
    <row r="141" spans="1:19" hidden="1" x14ac:dyDescent="0.25">
      <c r="A141" t="s">
        <v>2422</v>
      </c>
      <c r="B141" t="s">
        <v>4</v>
      </c>
      <c r="C141" t="s">
        <v>12</v>
      </c>
      <c r="D141" t="s">
        <v>6</v>
      </c>
      <c r="E141">
        <v>1</v>
      </c>
      <c r="F141" t="s">
        <v>13</v>
      </c>
      <c r="G141" t="s">
        <v>8</v>
      </c>
      <c r="H141"/>
      <c r="I141"/>
      <c r="J141"/>
      <c r="K141"/>
      <c r="L141"/>
      <c r="M141"/>
      <c r="N141"/>
      <c r="O141"/>
      <c r="R141" t="s">
        <v>1447</v>
      </c>
      <c r="S141" t="s">
        <v>1738</v>
      </c>
    </row>
    <row r="142" spans="1:19" hidden="1" x14ac:dyDescent="0.25">
      <c r="A142" t="s">
        <v>2422</v>
      </c>
      <c r="B142" t="s">
        <v>4</v>
      </c>
      <c r="C142" t="s">
        <v>12</v>
      </c>
      <c r="D142" t="s">
        <v>6</v>
      </c>
      <c r="E142">
        <v>1</v>
      </c>
      <c r="F142" t="s">
        <v>17</v>
      </c>
      <c r="G142" t="s">
        <v>8</v>
      </c>
      <c r="H142"/>
      <c r="I142"/>
      <c r="J142"/>
      <c r="K142"/>
      <c r="L142"/>
      <c r="M142"/>
      <c r="N142"/>
      <c r="O142"/>
    </row>
    <row r="143" spans="1:19" hidden="1" x14ac:dyDescent="0.25">
      <c r="A143" s="1" t="s">
        <v>2421</v>
      </c>
      <c r="B143" s="1" t="s">
        <v>1</v>
      </c>
      <c r="C143" s="1" t="s">
        <v>10</v>
      </c>
      <c r="D143" s="42" t="s">
        <v>3295</v>
      </c>
      <c r="E143" s="8">
        <f>HEX2DEC(G143)</f>
        <v>172</v>
      </c>
      <c r="F143" s="10" t="str">
        <f>HEX2BIN(G143)</f>
        <v>10101100</v>
      </c>
      <c r="G143" s="8" t="str">
        <f>MID(C143,7,FIND(":",C143,1)-1)</f>
        <v>AC</v>
      </c>
      <c r="H143" s="8" t="str">
        <f>MID(F143,1,FIND("0",F143,1)-1)</f>
        <v>1</v>
      </c>
      <c r="I143" s="8" t="str">
        <f>MID(F143,2,FIND("0",F143,1)-1)</f>
        <v>0</v>
      </c>
      <c r="J143" s="8" t="str">
        <f>MID(F143,3,FIND("0",F143,1)-1)</f>
        <v>1</v>
      </c>
      <c r="K143" s="8" t="str">
        <f>MID(F143,4,FIND("0",F143,1)-1)</f>
        <v>0</v>
      </c>
      <c r="L143" s="8" t="str">
        <f>MID(F143,5,FIND("0",F143,1)-1)</f>
        <v>1</v>
      </c>
      <c r="M143" s="8" t="str">
        <f>MID(F143,6,FIND("0",F143,1)-1)</f>
        <v>1</v>
      </c>
      <c r="N143" s="8" t="str">
        <f>MID(F143,7,FIND("0",F143,1)-1)</f>
        <v>0</v>
      </c>
      <c r="O143" s="8" t="str">
        <f>MID(F143,8,FIND("0",F143,1)-1)</f>
        <v>0</v>
      </c>
      <c r="P143" t="str">
        <f>IF(J143="1",IF(O143="0","Brenner AUS"),"Brenner EIN")</f>
        <v>Brenner AUS</v>
      </c>
      <c r="Q143" t="str">
        <f>IF(L143="1","Mischer AUF",IF(K143="1","Mischer ZU","Mischer STOP"))</f>
        <v>Mischer AUF</v>
      </c>
    </row>
    <row r="144" spans="1:19" hidden="1" x14ac:dyDescent="0.25">
      <c r="A144" s="1" t="s">
        <v>2421</v>
      </c>
      <c r="B144" s="1" t="s">
        <v>1</v>
      </c>
      <c r="C144" s="1" t="s">
        <v>15</v>
      </c>
      <c r="D144" s="42" t="s">
        <v>3295</v>
      </c>
      <c r="E144" s="8">
        <f>HEX2DEC(G144)</f>
        <v>164</v>
      </c>
      <c r="F144" s="10" t="str">
        <f>HEX2BIN(G144)</f>
        <v>10100100</v>
      </c>
      <c r="G144" s="8" t="str">
        <f>MID(C144,7,FIND(":",C144,1)-1)</f>
        <v>A4</v>
      </c>
      <c r="H144" s="8" t="str">
        <f>MID(F144,1,FIND("0",F144,1)-1)</f>
        <v>1</v>
      </c>
      <c r="I144" s="8" t="str">
        <f>MID(F144,2,FIND("0",F144,1)-1)</f>
        <v>0</v>
      </c>
      <c r="J144" s="8" t="str">
        <f>MID(F144,3,FIND("0",F144,1)-1)</f>
        <v>1</v>
      </c>
      <c r="K144" s="8" t="str">
        <f>MID(F144,4,FIND("0",F144,1)-1)</f>
        <v>0</v>
      </c>
      <c r="L144" s="8" t="str">
        <f>MID(F144,5,FIND("0",F144,1)-1)</f>
        <v>0</v>
      </c>
      <c r="M144" s="8" t="str">
        <f>MID(F144,6,FIND("0",F144,1)-1)</f>
        <v>1</v>
      </c>
      <c r="N144" s="8" t="str">
        <f>MID(F144,7,FIND("0",F144,1)-1)</f>
        <v>0</v>
      </c>
      <c r="O144" s="8" t="str">
        <f>MID(F144,8,FIND("0",F144,1)-1)</f>
        <v>0</v>
      </c>
      <c r="P144" t="str">
        <f>IF(J144="1",IF(O144="0","Brenner AUS"),"Brenner EIN")</f>
        <v>Brenner AUS</v>
      </c>
      <c r="Q144" t="str">
        <f>IF(L144="1","Mischer AUF",IF(K144="1","Mischer ZU","Mischer STOP"))</f>
        <v>Mischer STOP</v>
      </c>
    </row>
    <row r="145" spans="1:19" hidden="1" x14ac:dyDescent="0.25">
      <c r="A145" t="s">
        <v>2424</v>
      </c>
      <c r="B145" t="s">
        <v>4</v>
      </c>
      <c r="C145" t="s">
        <v>148</v>
      </c>
      <c r="D145" t="s">
        <v>6</v>
      </c>
      <c r="E145">
        <v>1</v>
      </c>
      <c r="F145" t="s">
        <v>106</v>
      </c>
      <c r="G145" t="s">
        <v>8</v>
      </c>
      <c r="H145"/>
      <c r="I145"/>
      <c r="J145"/>
      <c r="K145"/>
      <c r="L145"/>
      <c r="M145"/>
      <c r="N145"/>
      <c r="O145"/>
    </row>
    <row r="146" spans="1:19" hidden="1" x14ac:dyDescent="0.25">
      <c r="A146" t="s">
        <v>2425</v>
      </c>
      <c r="B146" t="s">
        <v>1454</v>
      </c>
      <c r="C146" t="s">
        <v>1455</v>
      </c>
      <c r="D146" t="s">
        <v>176</v>
      </c>
      <c r="E146" t="s">
        <v>177</v>
      </c>
      <c r="F146" s="5">
        <v>300000</v>
      </c>
      <c r="G146" t="s">
        <v>1456</v>
      </c>
      <c r="H146" t="s">
        <v>178</v>
      </c>
      <c r="I146">
        <v>0</v>
      </c>
      <c r="J146" t="s">
        <v>179</v>
      </c>
      <c r="K146" t="s">
        <v>163</v>
      </c>
      <c r="L146" t="s">
        <v>180</v>
      </c>
      <c r="M146"/>
      <c r="N146"/>
      <c r="O146"/>
    </row>
    <row r="147" spans="1:19" hidden="1" x14ac:dyDescent="0.25">
      <c r="A147" s="4" t="s">
        <v>2423</v>
      </c>
      <c r="B147" s="4" t="s">
        <v>1</v>
      </c>
      <c r="C147" s="4" t="s">
        <v>222</v>
      </c>
      <c r="D147" t="s">
        <v>1443</v>
      </c>
      <c r="E147" s="8">
        <f>HEX2DEC(G147)</f>
        <v>3</v>
      </c>
      <c r="F147" s="10" t="str">
        <f>HEX2BIN(G147)</f>
        <v>11</v>
      </c>
      <c r="G147" s="8" t="str">
        <f>MID(C147,7,FIND(":",C147,1)-1)</f>
        <v>03</v>
      </c>
    </row>
    <row r="148" spans="1:19" hidden="1" x14ac:dyDescent="0.25">
      <c r="A148" t="s">
        <v>2427</v>
      </c>
      <c r="B148" t="s">
        <v>4</v>
      </c>
      <c r="C148" t="s">
        <v>12</v>
      </c>
      <c r="D148" t="s">
        <v>6</v>
      </c>
      <c r="E148">
        <v>1</v>
      </c>
      <c r="F148" t="s">
        <v>13</v>
      </c>
      <c r="G148" t="s">
        <v>8</v>
      </c>
      <c r="H148"/>
      <c r="I148"/>
      <c r="J148"/>
      <c r="K148"/>
      <c r="L148"/>
      <c r="M148"/>
      <c r="N148"/>
      <c r="O148"/>
      <c r="R148" t="s">
        <v>1447</v>
      </c>
      <c r="S148" t="s">
        <v>1738</v>
      </c>
    </row>
    <row r="149" spans="1:19" hidden="1" x14ac:dyDescent="0.25">
      <c r="A149" t="s">
        <v>2427</v>
      </c>
      <c r="B149" t="s">
        <v>4</v>
      </c>
      <c r="C149" t="s">
        <v>12</v>
      </c>
      <c r="D149" t="s">
        <v>6</v>
      </c>
      <c r="E149">
        <v>1</v>
      </c>
      <c r="F149" t="s">
        <v>17</v>
      </c>
      <c r="G149" t="s">
        <v>8</v>
      </c>
      <c r="H149"/>
      <c r="I149"/>
      <c r="J149"/>
      <c r="K149"/>
      <c r="L149"/>
      <c r="M149"/>
      <c r="N149"/>
      <c r="O149"/>
    </row>
    <row r="150" spans="1:19" hidden="1" x14ac:dyDescent="0.25">
      <c r="A150" s="1" t="s">
        <v>2426</v>
      </c>
      <c r="B150" s="1" t="s">
        <v>1</v>
      </c>
      <c r="C150" s="1" t="s">
        <v>10</v>
      </c>
      <c r="D150" s="42" t="s">
        <v>3295</v>
      </c>
      <c r="E150" s="8">
        <f>HEX2DEC(G150)</f>
        <v>172</v>
      </c>
      <c r="F150" s="10" t="str">
        <f>HEX2BIN(G150)</f>
        <v>10101100</v>
      </c>
      <c r="G150" s="8" t="str">
        <f>MID(C150,7,FIND(":",C150,1)-1)</f>
        <v>AC</v>
      </c>
      <c r="H150" s="8" t="str">
        <f>MID(F150,1,FIND("0",F150,1)-1)</f>
        <v>1</v>
      </c>
      <c r="I150" s="8" t="str">
        <f>MID(F150,2,FIND("0",F150,1)-1)</f>
        <v>0</v>
      </c>
      <c r="J150" s="8" t="str">
        <f>MID(F150,3,FIND("0",F150,1)-1)</f>
        <v>1</v>
      </c>
      <c r="K150" s="8" t="str">
        <f>MID(F150,4,FIND("0",F150,1)-1)</f>
        <v>0</v>
      </c>
      <c r="L150" s="8" t="str">
        <f>MID(F150,5,FIND("0",F150,1)-1)</f>
        <v>1</v>
      </c>
      <c r="M150" s="8" t="str">
        <f>MID(F150,6,FIND("0",F150,1)-1)</f>
        <v>1</v>
      </c>
      <c r="N150" s="8" t="str">
        <f>MID(F150,7,FIND("0",F150,1)-1)</f>
        <v>0</v>
      </c>
      <c r="O150" s="8" t="str">
        <f>MID(F150,8,FIND("0",F150,1)-1)</f>
        <v>0</v>
      </c>
      <c r="P150" t="str">
        <f>IF(J150="1",IF(O150="0","Brenner AUS"),"Brenner EIN")</f>
        <v>Brenner AUS</v>
      </c>
      <c r="Q150" t="str">
        <f>IF(L150="1","Mischer AUF",IF(K150="1","Mischer ZU","Mischer STOP"))</f>
        <v>Mischer AUF</v>
      </c>
    </row>
    <row r="151" spans="1:19" hidden="1" x14ac:dyDescent="0.25">
      <c r="A151" s="1" t="s">
        <v>2426</v>
      </c>
      <c r="B151" s="1" t="s">
        <v>1</v>
      </c>
      <c r="C151" s="1" t="s">
        <v>15</v>
      </c>
      <c r="D151" s="42" t="s">
        <v>3295</v>
      </c>
      <c r="E151" s="8">
        <f>HEX2DEC(G151)</f>
        <v>164</v>
      </c>
      <c r="F151" s="10" t="str">
        <f>HEX2BIN(G151)</f>
        <v>10100100</v>
      </c>
      <c r="G151" s="8" t="str">
        <f>MID(C151,7,FIND(":",C151,1)-1)</f>
        <v>A4</v>
      </c>
      <c r="H151" s="8" t="str">
        <f>MID(F151,1,FIND("0",F151,1)-1)</f>
        <v>1</v>
      </c>
      <c r="I151" s="8" t="str">
        <f>MID(F151,2,FIND("0",F151,1)-1)</f>
        <v>0</v>
      </c>
      <c r="J151" s="8" t="str">
        <f>MID(F151,3,FIND("0",F151,1)-1)</f>
        <v>1</v>
      </c>
      <c r="K151" s="8" t="str">
        <f>MID(F151,4,FIND("0",F151,1)-1)</f>
        <v>0</v>
      </c>
      <c r="L151" s="8" t="str">
        <f>MID(F151,5,FIND("0",F151,1)-1)</f>
        <v>0</v>
      </c>
      <c r="M151" s="8" t="str">
        <f>MID(F151,6,FIND("0",F151,1)-1)</f>
        <v>1</v>
      </c>
      <c r="N151" s="8" t="str">
        <f>MID(F151,7,FIND("0",F151,1)-1)</f>
        <v>0</v>
      </c>
      <c r="O151" s="8" t="str">
        <f>MID(F151,8,FIND("0",F151,1)-1)</f>
        <v>0</v>
      </c>
      <c r="P151" t="str">
        <f>IF(J151="1",IF(O151="0","Brenner AUS"),"Brenner EIN")</f>
        <v>Brenner AUS</v>
      </c>
      <c r="Q151" t="str">
        <f>IF(L151="1","Mischer AUF",IF(K151="1","Mischer ZU","Mischer STOP"))</f>
        <v>Mischer STOP</v>
      </c>
    </row>
    <row r="152" spans="1:19" hidden="1" x14ac:dyDescent="0.25">
      <c r="A152" t="s">
        <v>2429</v>
      </c>
      <c r="B152" t="s">
        <v>4</v>
      </c>
      <c r="C152" t="s">
        <v>148</v>
      </c>
      <c r="D152" t="s">
        <v>6</v>
      </c>
      <c r="E152">
        <v>1</v>
      </c>
      <c r="F152" t="s">
        <v>106</v>
      </c>
      <c r="G152" t="s">
        <v>8</v>
      </c>
      <c r="H152"/>
      <c r="I152"/>
      <c r="J152"/>
      <c r="K152"/>
      <c r="L152"/>
      <c r="M152"/>
      <c r="N152"/>
      <c r="O152"/>
    </row>
    <row r="153" spans="1:19" hidden="1" x14ac:dyDescent="0.25">
      <c r="A153" t="s">
        <v>2430</v>
      </c>
      <c r="B153" t="s">
        <v>1454</v>
      </c>
      <c r="C153" t="s">
        <v>1455</v>
      </c>
      <c r="D153" t="s">
        <v>176</v>
      </c>
      <c r="E153" t="s">
        <v>177</v>
      </c>
      <c r="F153" s="5">
        <v>300000</v>
      </c>
      <c r="G153" t="s">
        <v>1456</v>
      </c>
      <c r="H153" t="s">
        <v>178</v>
      </c>
      <c r="I153">
        <v>0</v>
      </c>
      <c r="J153" t="s">
        <v>179</v>
      </c>
      <c r="K153" t="s">
        <v>163</v>
      </c>
      <c r="L153" t="s">
        <v>180</v>
      </c>
      <c r="M153"/>
      <c r="N153"/>
      <c r="O153"/>
    </row>
    <row r="154" spans="1:19" hidden="1" x14ac:dyDescent="0.25">
      <c r="A154" s="4" t="s">
        <v>2428</v>
      </c>
      <c r="B154" s="4" t="s">
        <v>1</v>
      </c>
      <c r="C154" s="4" t="s">
        <v>222</v>
      </c>
      <c r="D154" t="s">
        <v>1443</v>
      </c>
      <c r="E154" s="8">
        <f>HEX2DEC(G154)</f>
        <v>3</v>
      </c>
      <c r="F154" s="10" t="str">
        <f>HEX2BIN(G154)</f>
        <v>11</v>
      </c>
      <c r="G154" s="8" t="str">
        <f>MID(C154,7,FIND(":",C154,1)-1)</f>
        <v>03</v>
      </c>
    </row>
    <row r="155" spans="1:19" hidden="1" x14ac:dyDescent="0.25">
      <c r="A155" t="s">
        <v>2432</v>
      </c>
      <c r="B155" t="s">
        <v>4</v>
      </c>
      <c r="C155" t="s">
        <v>12</v>
      </c>
      <c r="D155" t="s">
        <v>6</v>
      </c>
      <c r="E155">
        <v>1</v>
      </c>
      <c r="F155" t="s">
        <v>13</v>
      </c>
      <c r="G155" t="s">
        <v>8</v>
      </c>
      <c r="H155"/>
      <c r="I155"/>
      <c r="J155"/>
      <c r="K155"/>
      <c r="L155"/>
      <c r="M155"/>
      <c r="N155"/>
      <c r="O155"/>
      <c r="R155" t="s">
        <v>1447</v>
      </c>
      <c r="S155" t="s">
        <v>1738</v>
      </c>
    </row>
    <row r="156" spans="1:19" hidden="1" x14ac:dyDescent="0.25">
      <c r="A156" t="s">
        <v>2432</v>
      </c>
      <c r="B156" t="s">
        <v>4</v>
      </c>
      <c r="C156" t="s">
        <v>12</v>
      </c>
      <c r="D156" t="s">
        <v>6</v>
      </c>
      <c r="E156">
        <v>1</v>
      </c>
      <c r="F156" t="s">
        <v>17</v>
      </c>
      <c r="G156" t="s">
        <v>8</v>
      </c>
      <c r="H156"/>
      <c r="I156"/>
      <c r="J156"/>
      <c r="K156"/>
      <c r="L156"/>
      <c r="M156"/>
      <c r="N156"/>
      <c r="O156"/>
    </row>
    <row r="157" spans="1:19" hidden="1" x14ac:dyDescent="0.25">
      <c r="A157" s="1" t="s">
        <v>2431</v>
      </c>
      <c r="B157" s="1" t="s">
        <v>1</v>
      </c>
      <c r="C157" s="1" t="s">
        <v>10</v>
      </c>
      <c r="D157" s="42" t="s">
        <v>3295</v>
      </c>
      <c r="E157" s="8">
        <f>HEX2DEC(G157)</f>
        <v>172</v>
      </c>
      <c r="F157" s="10" t="str">
        <f>HEX2BIN(G157)</f>
        <v>10101100</v>
      </c>
      <c r="G157" s="8" t="str">
        <f>MID(C157,7,FIND(":",C157,1)-1)</f>
        <v>AC</v>
      </c>
      <c r="H157" s="8" t="str">
        <f>MID(F157,1,FIND("0",F157,1)-1)</f>
        <v>1</v>
      </c>
      <c r="I157" s="8" t="str">
        <f>MID(F157,2,FIND("0",F157,1)-1)</f>
        <v>0</v>
      </c>
      <c r="J157" s="8" t="str">
        <f>MID(F157,3,FIND("0",F157,1)-1)</f>
        <v>1</v>
      </c>
      <c r="K157" s="8" t="str">
        <f>MID(F157,4,FIND("0",F157,1)-1)</f>
        <v>0</v>
      </c>
      <c r="L157" s="8" t="str">
        <f>MID(F157,5,FIND("0",F157,1)-1)</f>
        <v>1</v>
      </c>
      <c r="M157" s="8" t="str">
        <f>MID(F157,6,FIND("0",F157,1)-1)</f>
        <v>1</v>
      </c>
      <c r="N157" s="8" t="str">
        <f>MID(F157,7,FIND("0",F157,1)-1)</f>
        <v>0</v>
      </c>
      <c r="O157" s="8" t="str">
        <f>MID(F157,8,FIND("0",F157,1)-1)</f>
        <v>0</v>
      </c>
      <c r="P157" t="str">
        <f>IF(J157="1",IF(O157="0","Brenner AUS"),"Brenner EIN")</f>
        <v>Brenner AUS</v>
      </c>
      <c r="Q157" t="str">
        <f>IF(L157="1","Mischer AUF",IF(K157="1","Mischer ZU","Mischer STOP"))</f>
        <v>Mischer AUF</v>
      </c>
    </row>
    <row r="158" spans="1:19" hidden="1" x14ac:dyDescent="0.25">
      <c r="A158" s="1" t="s">
        <v>2431</v>
      </c>
      <c r="B158" s="1" t="s">
        <v>1</v>
      </c>
      <c r="C158" s="1" t="s">
        <v>15</v>
      </c>
      <c r="D158" s="42" t="s">
        <v>3295</v>
      </c>
      <c r="E158" s="8">
        <f>HEX2DEC(G158)</f>
        <v>164</v>
      </c>
      <c r="F158" s="10" t="str">
        <f>HEX2BIN(G158)</f>
        <v>10100100</v>
      </c>
      <c r="G158" s="8" t="str">
        <f>MID(C158,7,FIND(":",C158,1)-1)</f>
        <v>A4</v>
      </c>
      <c r="H158" s="8" t="str">
        <f>MID(F158,1,FIND("0",F158,1)-1)</f>
        <v>1</v>
      </c>
      <c r="I158" s="8" t="str">
        <f>MID(F158,2,FIND("0",F158,1)-1)</f>
        <v>0</v>
      </c>
      <c r="J158" s="8" t="str">
        <f>MID(F158,3,FIND("0",F158,1)-1)</f>
        <v>1</v>
      </c>
      <c r="K158" s="8" t="str">
        <f>MID(F158,4,FIND("0",F158,1)-1)</f>
        <v>0</v>
      </c>
      <c r="L158" s="8" t="str">
        <f>MID(F158,5,FIND("0",F158,1)-1)</f>
        <v>0</v>
      </c>
      <c r="M158" s="8" t="str">
        <f>MID(F158,6,FIND("0",F158,1)-1)</f>
        <v>1</v>
      </c>
      <c r="N158" s="8" t="str">
        <f>MID(F158,7,FIND("0",F158,1)-1)</f>
        <v>0</v>
      </c>
      <c r="O158" s="8" t="str">
        <f>MID(F158,8,FIND("0",F158,1)-1)</f>
        <v>0</v>
      </c>
      <c r="P158" t="str">
        <f>IF(J158="1",IF(O158="0","Brenner AUS"),"Brenner EIN")</f>
        <v>Brenner AUS</v>
      </c>
      <c r="Q158" t="str">
        <f>IF(L158="1","Mischer AUF",IF(K158="1","Mischer ZU","Mischer STOP"))</f>
        <v>Mischer STOP</v>
      </c>
    </row>
    <row r="159" spans="1:19" hidden="1" x14ac:dyDescent="0.25">
      <c r="A159" t="s">
        <v>2434</v>
      </c>
      <c r="B159" t="s">
        <v>4</v>
      </c>
      <c r="C159" t="s">
        <v>148</v>
      </c>
      <c r="D159" t="s">
        <v>6</v>
      </c>
      <c r="E159">
        <v>1</v>
      </c>
      <c r="F159" t="s">
        <v>106</v>
      </c>
      <c r="G159" t="s">
        <v>8</v>
      </c>
      <c r="H159"/>
      <c r="I159"/>
      <c r="J159"/>
      <c r="K159"/>
      <c r="L159"/>
      <c r="M159"/>
      <c r="N159"/>
      <c r="O159"/>
    </row>
    <row r="160" spans="1:19" hidden="1" x14ac:dyDescent="0.25">
      <c r="A160" t="s">
        <v>2435</v>
      </c>
      <c r="B160" t="s">
        <v>1454</v>
      </c>
      <c r="C160" t="s">
        <v>1455</v>
      </c>
      <c r="D160" t="s">
        <v>176</v>
      </c>
      <c r="E160" t="s">
        <v>177</v>
      </c>
      <c r="F160" s="5">
        <v>300000</v>
      </c>
      <c r="G160" t="s">
        <v>1456</v>
      </c>
      <c r="H160" t="s">
        <v>178</v>
      </c>
      <c r="I160">
        <v>0</v>
      </c>
      <c r="J160" t="s">
        <v>179</v>
      </c>
      <c r="K160" t="s">
        <v>163</v>
      </c>
      <c r="L160" t="s">
        <v>180</v>
      </c>
      <c r="M160"/>
      <c r="N160"/>
      <c r="O160"/>
    </row>
    <row r="161" spans="1:19" hidden="1" x14ac:dyDescent="0.25">
      <c r="A161" s="4" t="s">
        <v>2433</v>
      </c>
      <c r="B161" s="4" t="s">
        <v>1</v>
      </c>
      <c r="C161" s="4" t="s">
        <v>222</v>
      </c>
      <c r="D161" t="s">
        <v>1443</v>
      </c>
      <c r="E161" s="8">
        <f>HEX2DEC(G161)</f>
        <v>3</v>
      </c>
      <c r="F161" s="10" t="str">
        <f>HEX2BIN(G161)</f>
        <v>11</v>
      </c>
      <c r="G161" s="8" t="str">
        <f>MID(C161,7,FIND(":",C161,1)-1)</f>
        <v>03</v>
      </c>
    </row>
    <row r="162" spans="1:19" hidden="1" x14ac:dyDescent="0.25">
      <c r="A162" t="s">
        <v>2437</v>
      </c>
      <c r="B162" t="s">
        <v>4</v>
      </c>
      <c r="C162" t="s">
        <v>12</v>
      </c>
      <c r="D162" t="s">
        <v>6</v>
      </c>
      <c r="E162">
        <v>1</v>
      </c>
      <c r="F162" t="s">
        <v>13</v>
      </c>
      <c r="G162" t="s">
        <v>8</v>
      </c>
      <c r="H162"/>
      <c r="I162"/>
      <c r="J162"/>
      <c r="K162"/>
      <c r="L162"/>
      <c r="M162"/>
      <c r="N162"/>
      <c r="O162"/>
      <c r="R162" t="s">
        <v>1447</v>
      </c>
      <c r="S162" t="s">
        <v>1738</v>
      </c>
    </row>
    <row r="163" spans="1:19" hidden="1" x14ac:dyDescent="0.25">
      <c r="A163" t="s">
        <v>2437</v>
      </c>
      <c r="B163" t="s">
        <v>4</v>
      </c>
      <c r="C163" t="s">
        <v>12</v>
      </c>
      <c r="D163" t="s">
        <v>6</v>
      </c>
      <c r="E163">
        <v>1</v>
      </c>
      <c r="F163" t="s">
        <v>17</v>
      </c>
      <c r="G163" t="s">
        <v>8</v>
      </c>
      <c r="H163"/>
      <c r="I163"/>
      <c r="J163"/>
      <c r="K163"/>
      <c r="L163"/>
      <c r="M163"/>
      <c r="N163"/>
      <c r="O163"/>
    </row>
    <row r="164" spans="1:19" hidden="1" x14ac:dyDescent="0.25">
      <c r="A164" s="1" t="s">
        <v>2436</v>
      </c>
      <c r="B164" s="1" t="s">
        <v>1</v>
      </c>
      <c r="C164" s="1" t="s">
        <v>10</v>
      </c>
      <c r="D164" s="42" t="s">
        <v>3295</v>
      </c>
      <c r="E164" s="8">
        <f>HEX2DEC(G164)</f>
        <v>172</v>
      </c>
      <c r="F164" s="10" t="str">
        <f>HEX2BIN(G164)</f>
        <v>10101100</v>
      </c>
      <c r="G164" s="8" t="str">
        <f>MID(C164,7,FIND(":",C164,1)-1)</f>
        <v>AC</v>
      </c>
      <c r="H164" s="8" t="str">
        <f>MID(F164,1,FIND("0",F164,1)-1)</f>
        <v>1</v>
      </c>
      <c r="I164" s="8" t="str">
        <f>MID(F164,2,FIND("0",F164,1)-1)</f>
        <v>0</v>
      </c>
      <c r="J164" s="8" t="str">
        <f>MID(F164,3,FIND("0",F164,1)-1)</f>
        <v>1</v>
      </c>
      <c r="K164" s="8" t="str">
        <f>MID(F164,4,FIND("0",F164,1)-1)</f>
        <v>0</v>
      </c>
      <c r="L164" s="8" t="str">
        <f>MID(F164,5,FIND("0",F164,1)-1)</f>
        <v>1</v>
      </c>
      <c r="M164" s="8" t="str">
        <f>MID(F164,6,FIND("0",F164,1)-1)</f>
        <v>1</v>
      </c>
      <c r="N164" s="8" t="str">
        <f>MID(F164,7,FIND("0",F164,1)-1)</f>
        <v>0</v>
      </c>
      <c r="O164" s="8" t="str">
        <f>MID(F164,8,FIND("0",F164,1)-1)</f>
        <v>0</v>
      </c>
      <c r="P164" t="str">
        <f>IF(J164="1",IF(O164="0","Brenner AUS"),"Brenner EIN")</f>
        <v>Brenner AUS</v>
      </c>
      <c r="Q164" t="str">
        <f>IF(L164="1","Mischer AUF",IF(K164="1","Mischer ZU","Mischer STOP"))</f>
        <v>Mischer AUF</v>
      </c>
    </row>
    <row r="165" spans="1:19" hidden="1" x14ac:dyDescent="0.25">
      <c r="A165" s="1" t="s">
        <v>2436</v>
      </c>
      <c r="B165" s="1" t="s">
        <v>1</v>
      </c>
      <c r="C165" s="1" t="s">
        <v>15</v>
      </c>
      <c r="D165" s="42" t="s">
        <v>3295</v>
      </c>
      <c r="E165" s="8">
        <f>HEX2DEC(G165)</f>
        <v>164</v>
      </c>
      <c r="F165" s="10" t="str">
        <f>HEX2BIN(G165)</f>
        <v>10100100</v>
      </c>
      <c r="G165" s="8" t="str">
        <f>MID(C165,7,FIND(":",C165,1)-1)</f>
        <v>A4</v>
      </c>
      <c r="H165" s="8" t="str">
        <f>MID(F165,1,FIND("0",F165,1)-1)</f>
        <v>1</v>
      </c>
      <c r="I165" s="8" t="str">
        <f>MID(F165,2,FIND("0",F165,1)-1)</f>
        <v>0</v>
      </c>
      <c r="J165" s="8" t="str">
        <f>MID(F165,3,FIND("0",F165,1)-1)</f>
        <v>1</v>
      </c>
      <c r="K165" s="8" t="str">
        <f>MID(F165,4,FIND("0",F165,1)-1)</f>
        <v>0</v>
      </c>
      <c r="L165" s="8" t="str">
        <f>MID(F165,5,FIND("0",F165,1)-1)</f>
        <v>0</v>
      </c>
      <c r="M165" s="8" t="str">
        <f>MID(F165,6,FIND("0",F165,1)-1)</f>
        <v>1</v>
      </c>
      <c r="N165" s="8" t="str">
        <f>MID(F165,7,FIND("0",F165,1)-1)</f>
        <v>0</v>
      </c>
      <c r="O165" s="8" t="str">
        <f>MID(F165,8,FIND("0",F165,1)-1)</f>
        <v>0</v>
      </c>
      <c r="P165" t="str">
        <f>IF(J165="1",IF(O165="0","Brenner AUS"),"Brenner EIN")</f>
        <v>Brenner AUS</v>
      </c>
      <c r="Q165" t="str">
        <f>IF(L165="1","Mischer AUF",IF(K165="1","Mischer ZU","Mischer STOP"))</f>
        <v>Mischer STOP</v>
      </c>
    </row>
    <row r="166" spans="1:19" hidden="1" x14ac:dyDescent="0.25">
      <c r="A166" t="s">
        <v>2439</v>
      </c>
      <c r="B166" t="s">
        <v>4</v>
      </c>
      <c r="C166" t="s">
        <v>148</v>
      </c>
      <c r="D166" t="s">
        <v>6</v>
      </c>
      <c r="E166">
        <v>1</v>
      </c>
      <c r="F166" t="s">
        <v>106</v>
      </c>
      <c r="G166" t="s">
        <v>8</v>
      </c>
      <c r="H166"/>
      <c r="I166"/>
      <c r="J166"/>
      <c r="K166"/>
      <c r="L166"/>
      <c r="M166"/>
      <c r="N166"/>
      <c r="O166"/>
    </row>
    <row r="167" spans="1:19" hidden="1" x14ac:dyDescent="0.25">
      <c r="A167" t="s">
        <v>2440</v>
      </c>
      <c r="B167" t="s">
        <v>1454</v>
      </c>
      <c r="C167" t="s">
        <v>1455</v>
      </c>
      <c r="D167" t="s">
        <v>176</v>
      </c>
      <c r="E167" t="s">
        <v>177</v>
      </c>
      <c r="F167" s="5">
        <v>300000</v>
      </c>
      <c r="G167" t="s">
        <v>1456</v>
      </c>
      <c r="H167" t="s">
        <v>178</v>
      </c>
      <c r="I167">
        <v>0</v>
      </c>
      <c r="J167" t="s">
        <v>179</v>
      </c>
      <c r="K167" t="s">
        <v>163</v>
      </c>
      <c r="L167" t="s">
        <v>180</v>
      </c>
      <c r="M167"/>
      <c r="N167"/>
      <c r="O167"/>
    </row>
    <row r="168" spans="1:19" hidden="1" x14ac:dyDescent="0.25">
      <c r="A168" s="4" t="s">
        <v>2438</v>
      </c>
      <c r="B168" s="4" t="s">
        <v>1</v>
      </c>
      <c r="C168" s="4" t="s">
        <v>222</v>
      </c>
      <c r="D168" t="s">
        <v>1443</v>
      </c>
      <c r="E168" s="8">
        <f>HEX2DEC(G168)</f>
        <v>3</v>
      </c>
      <c r="F168" s="10" t="str">
        <f>HEX2BIN(G168)</f>
        <v>11</v>
      </c>
      <c r="G168" s="8" t="str">
        <f>MID(C168,7,FIND(":",C168,1)-1)</f>
        <v>03</v>
      </c>
    </row>
    <row r="169" spans="1:19" hidden="1" x14ac:dyDescent="0.25">
      <c r="A169" t="s">
        <v>2442</v>
      </c>
      <c r="B169" t="s">
        <v>4</v>
      </c>
      <c r="C169" t="s">
        <v>12</v>
      </c>
      <c r="D169" t="s">
        <v>6</v>
      </c>
      <c r="E169">
        <v>1</v>
      </c>
      <c r="F169" t="s">
        <v>13</v>
      </c>
      <c r="G169" t="s">
        <v>8</v>
      </c>
      <c r="H169"/>
      <c r="I169"/>
      <c r="J169"/>
      <c r="K169"/>
      <c r="L169"/>
      <c r="M169"/>
      <c r="N169"/>
      <c r="O169"/>
      <c r="R169" t="s">
        <v>1447</v>
      </c>
      <c r="S169" t="s">
        <v>1738</v>
      </c>
    </row>
    <row r="170" spans="1:19" hidden="1" x14ac:dyDescent="0.25">
      <c r="A170" t="s">
        <v>2442</v>
      </c>
      <c r="B170" t="s">
        <v>4</v>
      </c>
      <c r="C170" t="s">
        <v>12</v>
      </c>
      <c r="D170" t="s">
        <v>6</v>
      </c>
      <c r="E170">
        <v>1</v>
      </c>
      <c r="F170" t="s">
        <v>17</v>
      </c>
      <c r="G170" t="s">
        <v>8</v>
      </c>
      <c r="H170"/>
      <c r="I170"/>
      <c r="J170"/>
      <c r="K170"/>
      <c r="L170"/>
      <c r="M170"/>
      <c r="N170"/>
      <c r="O170"/>
    </row>
    <row r="171" spans="1:19" hidden="1" x14ac:dyDescent="0.25">
      <c r="A171" s="1" t="s">
        <v>2441</v>
      </c>
      <c r="B171" s="1" t="s">
        <v>1</v>
      </c>
      <c r="C171" s="1" t="s">
        <v>10</v>
      </c>
      <c r="D171" s="42" t="s">
        <v>3295</v>
      </c>
      <c r="E171" s="8">
        <f>HEX2DEC(G171)</f>
        <v>172</v>
      </c>
      <c r="F171" s="10" t="str">
        <f>HEX2BIN(G171)</f>
        <v>10101100</v>
      </c>
      <c r="G171" s="8" t="str">
        <f>MID(C171,7,FIND(":",C171,1)-1)</f>
        <v>AC</v>
      </c>
      <c r="H171" s="8" t="str">
        <f>MID(F171,1,FIND("0",F171,1)-1)</f>
        <v>1</v>
      </c>
      <c r="I171" s="8" t="str">
        <f>MID(F171,2,FIND("0",F171,1)-1)</f>
        <v>0</v>
      </c>
      <c r="J171" s="8" t="str">
        <f>MID(F171,3,FIND("0",F171,1)-1)</f>
        <v>1</v>
      </c>
      <c r="K171" s="8" t="str">
        <f>MID(F171,4,FIND("0",F171,1)-1)</f>
        <v>0</v>
      </c>
      <c r="L171" s="8" t="str">
        <f>MID(F171,5,FIND("0",F171,1)-1)</f>
        <v>1</v>
      </c>
      <c r="M171" s="8" t="str">
        <f>MID(F171,6,FIND("0",F171,1)-1)</f>
        <v>1</v>
      </c>
      <c r="N171" s="8" t="str">
        <f>MID(F171,7,FIND("0",F171,1)-1)</f>
        <v>0</v>
      </c>
      <c r="O171" s="8" t="str">
        <f>MID(F171,8,FIND("0",F171,1)-1)</f>
        <v>0</v>
      </c>
      <c r="P171" t="str">
        <f>IF(J171="1",IF(O171="0","Brenner AUS"),"Brenner EIN")</f>
        <v>Brenner AUS</v>
      </c>
      <c r="Q171" t="str">
        <f>IF(L171="1","Mischer AUF",IF(K171="1","Mischer ZU","Mischer STOP"))</f>
        <v>Mischer AUF</v>
      </c>
    </row>
    <row r="172" spans="1:19" hidden="1" x14ac:dyDescent="0.25">
      <c r="A172" s="1" t="s">
        <v>2441</v>
      </c>
      <c r="B172" s="1" t="s">
        <v>1</v>
      </c>
      <c r="C172" s="1" t="s">
        <v>15</v>
      </c>
      <c r="D172" s="42" t="s">
        <v>3295</v>
      </c>
      <c r="E172" s="8">
        <f>HEX2DEC(G172)</f>
        <v>164</v>
      </c>
      <c r="F172" s="10" t="str">
        <f>HEX2BIN(G172)</f>
        <v>10100100</v>
      </c>
      <c r="G172" s="8" t="str">
        <f>MID(C172,7,FIND(":",C172,1)-1)</f>
        <v>A4</v>
      </c>
      <c r="H172" s="8" t="str">
        <f>MID(F172,1,FIND("0",F172,1)-1)</f>
        <v>1</v>
      </c>
      <c r="I172" s="8" t="str">
        <f>MID(F172,2,FIND("0",F172,1)-1)</f>
        <v>0</v>
      </c>
      <c r="J172" s="8" t="str">
        <f>MID(F172,3,FIND("0",F172,1)-1)</f>
        <v>1</v>
      </c>
      <c r="K172" s="8" t="str">
        <f>MID(F172,4,FIND("0",F172,1)-1)</f>
        <v>0</v>
      </c>
      <c r="L172" s="8" t="str">
        <f>MID(F172,5,FIND("0",F172,1)-1)</f>
        <v>0</v>
      </c>
      <c r="M172" s="8" t="str">
        <f>MID(F172,6,FIND("0",F172,1)-1)</f>
        <v>1</v>
      </c>
      <c r="N172" s="8" t="str">
        <f>MID(F172,7,FIND("0",F172,1)-1)</f>
        <v>0</v>
      </c>
      <c r="O172" s="8" t="str">
        <f>MID(F172,8,FIND("0",F172,1)-1)</f>
        <v>0</v>
      </c>
      <c r="P172" t="str">
        <f>IF(J172="1",IF(O172="0","Brenner AUS"),"Brenner EIN")</f>
        <v>Brenner AUS</v>
      </c>
      <c r="Q172" t="str">
        <f>IF(L172="1","Mischer AUF",IF(K172="1","Mischer ZU","Mischer STOP"))</f>
        <v>Mischer STOP</v>
      </c>
    </row>
    <row r="173" spans="1:19" hidden="1" x14ac:dyDescent="0.25">
      <c r="A173" t="s">
        <v>2444</v>
      </c>
      <c r="B173" t="s">
        <v>4</v>
      </c>
      <c r="C173" t="s">
        <v>148</v>
      </c>
      <c r="D173" t="s">
        <v>6</v>
      </c>
      <c r="E173">
        <v>1</v>
      </c>
      <c r="F173" t="s">
        <v>106</v>
      </c>
      <c r="G173" t="s">
        <v>8</v>
      </c>
      <c r="H173"/>
      <c r="I173"/>
      <c r="J173"/>
      <c r="K173"/>
      <c r="L173"/>
      <c r="M173"/>
      <c r="N173"/>
      <c r="O173"/>
    </row>
    <row r="174" spans="1:19" hidden="1" x14ac:dyDescent="0.25">
      <c r="A174" t="s">
        <v>2445</v>
      </c>
      <c r="B174" t="s">
        <v>1454</v>
      </c>
      <c r="C174" t="s">
        <v>1455</v>
      </c>
      <c r="D174" t="s">
        <v>176</v>
      </c>
      <c r="E174" t="s">
        <v>177</v>
      </c>
      <c r="F174" s="5">
        <v>300000</v>
      </c>
      <c r="G174" t="s">
        <v>1456</v>
      </c>
      <c r="H174" t="s">
        <v>178</v>
      </c>
      <c r="I174">
        <v>0</v>
      </c>
      <c r="J174" t="s">
        <v>179</v>
      </c>
      <c r="K174" t="s">
        <v>163</v>
      </c>
      <c r="L174" t="s">
        <v>180</v>
      </c>
      <c r="M174"/>
      <c r="N174"/>
      <c r="O174"/>
    </row>
    <row r="175" spans="1:19" hidden="1" x14ac:dyDescent="0.25">
      <c r="A175" s="4" t="s">
        <v>2443</v>
      </c>
      <c r="B175" s="4" t="s">
        <v>1</v>
      </c>
      <c r="C175" s="4" t="s">
        <v>222</v>
      </c>
      <c r="D175" t="s">
        <v>1443</v>
      </c>
      <c r="E175" s="8">
        <f>HEX2DEC(G175)</f>
        <v>3</v>
      </c>
      <c r="F175" s="10" t="str">
        <f>HEX2BIN(G175)</f>
        <v>11</v>
      </c>
      <c r="G175" s="8" t="str">
        <f>MID(C175,7,FIND(":",C175,1)-1)</f>
        <v>03</v>
      </c>
    </row>
    <row r="176" spans="1:19" hidden="1" x14ac:dyDescent="0.25">
      <c r="A176" t="s">
        <v>2447</v>
      </c>
      <c r="B176" t="s">
        <v>4</v>
      </c>
      <c r="C176" t="s">
        <v>12</v>
      </c>
      <c r="D176" t="s">
        <v>6</v>
      </c>
      <c r="E176">
        <v>1</v>
      </c>
      <c r="F176" t="s">
        <v>13</v>
      </c>
      <c r="G176" t="s">
        <v>8</v>
      </c>
      <c r="H176"/>
      <c r="I176"/>
      <c r="J176"/>
      <c r="K176"/>
      <c r="L176"/>
      <c r="M176"/>
      <c r="N176"/>
      <c r="O176"/>
      <c r="R176" t="s">
        <v>1447</v>
      </c>
      <c r="S176" t="s">
        <v>1738</v>
      </c>
    </row>
    <row r="177" spans="1:19" hidden="1" x14ac:dyDescent="0.25">
      <c r="A177" t="s">
        <v>2447</v>
      </c>
      <c r="B177" t="s">
        <v>4</v>
      </c>
      <c r="C177" t="s">
        <v>12</v>
      </c>
      <c r="D177" t="s">
        <v>6</v>
      </c>
      <c r="E177">
        <v>1</v>
      </c>
      <c r="F177" t="s">
        <v>17</v>
      </c>
      <c r="G177" t="s">
        <v>8</v>
      </c>
      <c r="H177"/>
      <c r="I177"/>
      <c r="J177"/>
      <c r="K177"/>
      <c r="L177"/>
      <c r="M177"/>
      <c r="N177"/>
      <c r="O177"/>
    </row>
    <row r="178" spans="1:19" hidden="1" x14ac:dyDescent="0.25">
      <c r="A178" s="1" t="s">
        <v>2446</v>
      </c>
      <c r="B178" s="1" t="s">
        <v>1</v>
      </c>
      <c r="C178" s="1" t="s">
        <v>10</v>
      </c>
      <c r="D178" s="42" t="s">
        <v>3295</v>
      </c>
      <c r="E178" s="8">
        <f>HEX2DEC(G178)</f>
        <v>172</v>
      </c>
      <c r="F178" s="10" t="str">
        <f>HEX2BIN(G178)</f>
        <v>10101100</v>
      </c>
      <c r="G178" s="8" t="str">
        <f>MID(C178,7,FIND(":",C178,1)-1)</f>
        <v>AC</v>
      </c>
      <c r="H178" s="8" t="str">
        <f>MID(F178,1,FIND("0",F178,1)-1)</f>
        <v>1</v>
      </c>
      <c r="I178" s="8" t="str">
        <f>MID(F178,2,FIND("0",F178,1)-1)</f>
        <v>0</v>
      </c>
      <c r="J178" s="8" t="str">
        <f>MID(F178,3,FIND("0",F178,1)-1)</f>
        <v>1</v>
      </c>
      <c r="K178" s="8" t="str">
        <f>MID(F178,4,FIND("0",F178,1)-1)</f>
        <v>0</v>
      </c>
      <c r="L178" s="8" t="str">
        <f>MID(F178,5,FIND("0",F178,1)-1)</f>
        <v>1</v>
      </c>
      <c r="M178" s="8" t="str">
        <f>MID(F178,6,FIND("0",F178,1)-1)</f>
        <v>1</v>
      </c>
      <c r="N178" s="8" t="str">
        <f>MID(F178,7,FIND("0",F178,1)-1)</f>
        <v>0</v>
      </c>
      <c r="O178" s="8" t="str">
        <f>MID(F178,8,FIND("0",F178,1)-1)</f>
        <v>0</v>
      </c>
      <c r="P178" t="str">
        <f>IF(J178="1",IF(O178="0","Brenner AUS"),"Brenner EIN")</f>
        <v>Brenner AUS</v>
      </c>
      <c r="Q178" t="str">
        <f>IF(L178="1","Mischer AUF",IF(K178="1","Mischer ZU","Mischer STOP"))</f>
        <v>Mischer AUF</v>
      </c>
    </row>
    <row r="179" spans="1:19" hidden="1" x14ac:dyDescent="0.25">
      <c r="A179" s="1" t="s">
        <v>2446</v>
      </c>
      <c r="B179" s="1" t="s">
        <v>1</v>
      </c>
      <c r="C179" s="1" t="s">
        <v>15</v>
      </c>
      <c r="D179" s="42" t="s">
        <v>3295</v>
      </c>
      <c r="E179" s="8">
        <f>HEX2DEC(G179)</f>
        <v>164</v>
      </c>
      <c r="F179" s="10" t="str">
        <f>HEX2BIN(G179)</f>
        <v>10100100</v>
      </c>
      <c r="G179" s="8" t="str">
        <f>MID(C179,7,FIND(":",C179,1)-1)</f>
        <v>A4</v>
      </c>
      <c r="H179" s="8" t="str">
        <f>MID(F179,1,FIND("0",F179,1)-1)</f>
        <v>1</v>
      </c>
      <c r="I179" s="8" t="str">
        <f>MID(F179,2,FIND("0",F179,1)-1)</f>
        <v>0</v>
      </c>
      <c r="J179" s="8" t="str">
        <f>MID(F179,3,FIND("0",F179,1)-1)</f>
        <v>1</v>
      </c>
      <c r="K179" s="8" t="str">
        <f>MID(F179,4,FIND("0",F179,1)-1)</f>
        <v>0</v>
      </c>
      <c r="L179" s="8" t="str">
        <f>MID(F179,5,FIND("0",F179,1)-1)</f>
        <v>0</v>
      </c>
      <c r="M179" s="8" t="str">
        <f>MID(F179,6,FIND("0",F179,1)-1)</f>
        <v>1</v>
      </c>
      <c r="N179" s="8" t="str">
        <f>MID(F179,7,FIND("0",F179,1)-1)</f>
        <v>0</v>
      </c>
      <c r="O179" s="8" t="str">
        <f>MID(F179,8,FIND("0",F179,1)-1)</f>
        <v>0</v>
      </c>
      <c r="P179" t="str">
        <f>IF(J179="1",IF(O179="0","Brenner AUS"),"Brenner EIN")</f>
        <v>Brenner AUS</v>
      </c>
      <c r="Q179" t="str">
        <f>IF(L179="1","Mischer AUF",IF(K179="1","Mischer ZU","Mischer STOP"))</f>
        <v>Mischer STOP</v>
      </c>
    </row>
    <row r="180" spans="1:19" hidden="1" x14ac:dyDescent="0.25">
      <c r="A180" t="s">
        <v>2449</v>
      </c>
      <c r="B180" t="s">
        <v>4</v>
      </c>
      <c r="C180" t="s">
        <v>148</v>
      </c>
      <c r="D180" t="s">
        <v>6</v>
      </c>
      <c r="E180">
        <v>1</v>
      </c>
      <c r="F180" t="s">
        <v>106</v>
      </c>
      <c r="G180" t="s">
        <v>8</v>
      </c>
      <c r="H180"/>
      <c r="I180"/>
      <c r="J180"/>
      <c r="K180"/>
      <c r="L180"/>
      <c r="M180"/>
      <c r="N180"/>
      <c r="O180"/>
    </row>
    <row r="181" spans="1:19" hidden="1" x14ac:dyDescent="0.25">
      <c r="A181" t="s">
        <v>2450</v>
      </c>
      <c r="B181" t="s">
        <v>1454</v>
      </c>
      <c r="C181" t="s">
        <v>1455</v>
      </c>
      <c r="D181" t="s">
        <v>176</v>
      </c>
      <c r="E181" t="s">
        <v>177</v>
      </c>
      <c r="F181" s="5">
        <v>300000</v>
      </c>
      <c r="G181" t="s">
        <v>1456</v>
      </c>
      <c r="H181" t="s">
        <v>178</v>
      </c>
      <c r="I181">
        <v>0</v>
      </c>
      <c r="J181" t="s">
        <v>179</v>
      </c>
      <c r="K181" t="s">
        <v>163</v>
      </c>
      <c r="L181" t="s">
        <v>180</v>
      </c>
      <c r="M181"/>
      <c r="N181"/>
      <c r="O181"/>
    </row>
    <row r="182" spans="1:19" hidden="1" x14ac:dyDescent="0.25">
      <c r="A182" s="4" t="s">
        <v>2448</v>
      </c>
      <c r="B182" s="4" t="s">
        <v>1</v>
      </c>
      <c r="C182" s="4" t="s">
        <v>222</v>
      </c>
      <c r="D182" t="s">
        <v>1443</v>
      </c>
      <c r="E182" s="8">
        <f>HEX2DEC(G182)</f>
        <v>3</v>
      </c>
      <c r="F182" s="10" t="str">
        <f>HEX2BIN(G182)</f>
        <v>11</v>
      </c>
      <c r="G182" s="8" t="str">
        <f>MID(C182,7,FIND(":",C182,1)-1)</f>
        <v>03</v>
      </c>
    </row>
    <row r="183" spans="1:19" hidden="1" x14ac:dyDescent="0.25">
      <c r="A183" t="s">
        <v>2452</v>
      </c>
      <c r="B183" t="s">
        <v>4</v>
      </c>
      <c r="C183" t="s">
        <v>12</v>
      </c>
      <c r="D183" t="s">
        <v>6</v>
      </c>
      <c r="E183">
        <v>1</v>
      </c>
      <c r="F183" t="s">
        <v>13</v>
      </c>
      <c r="G183" t="s">
        <v>8</v>
      </c>
      <c r="H183"/>
      <c r="I183"/>
      <c r="J183"/>
      <c r="K183"/>
      <c r="L183"/>
      <c r="M183"/>
      <c r="N183"/>
      <c r="O183"/>
      <c r="R183" t="s">
        <v>1447</v>
      </c>
      <c r="S183" t="s">
        <v>1738</v>
      </c>
    </row>
    <row r="184" spans="1:19" hidden="1" x14ac:dyDescent="0.25">
      <c r="A184" t="s">
        <v>2452</v>
      </c>
      <c r="B184" t="s">
        <v>4</v>
      </c>
      <c r="C184" t="s">
        <v>12</v>
      </c>
      <c r="D184" t="s">
        <v>6</v>
      </c>
      <c r="E184">
        <v>1</v>
      </c>
      <c r="F184" t="s">
        <v>17</v>
      </c>
      <c r="G184" t="s">
        <v>8</v>
      </c>
      <c r="H184"/>
      <c r="I184"/>
      <c r="J184"/>
      <c r="K184"/>
      <c r="L184"/>
      <c r="M184"/>
      <c r="N184"/>
      <c r="O184"/>
    </row>
    <row r="185" spans="1:19" hidden="1" x14ac:dyDescent="0.25">
      <c r="A185" s="1" t="s">
        <v>2451</v>
      </c>
      <c r="B185" s="1" t="s">
        <v>1</v>
      </c>
      <c r="C185" s="1" t="s">
        <v>10</v>
      </c>
      <c r="D185" s="42" t="s">
        <v>3295</v>
      </c>
      <c r="E185" s="8">
        <f>HEX2DEC(G185)</f>
        <v>172</v>
      </c>
      <c r="F185" s="10" t="str">
        <f>HEX2BIN(G185)</f>
        <v>10101100</v>
      </c>
      <c r="G185" s="8" t="str">
        <f>MID(C185,7,FIND(":",C185,1)-1)</f>
        <v>AC</v>
      </c>
      <c r="H185" s="8" t="str">
        <f>MID(F185,1,FIND("0",F185,1)-1)</f>
        <v>1</v>
      </c>
      <c r="I185" s="8" t="str">
        <f>MID(F185,2,FIND("0",F185,1)-1)</f>
        <v>0</v>
      </c>
      <c r="J185" s="8" t="str">
        <f>MID(F185,3,FIND("0",F185,1)-1)</f>
        <v>1</v>
      </c>
      <c r="K185" s="8" t="str">
        <f>MID(F185,4,FIND("0",F185,1)-1)</f>
        <v>0</v>
      </c>
      <c r="L185" s="8" t="str">
        <f>MID(F185,5,FIND("0",F185,1)-1)</f>
        <v>1</v>
      </c>
      <c r="M185" s="8" t="str">
        <f>MID(F185,6,FIND("0",F185,1)-1)</f>
        <v>1</v>
      </c>
      <c r="N185" s="8" t="str">
        <f>MID(F185,7,FIND("0",F185,1)-1)</f>
        <v>0</v>
      </c>
      <c r="O185" s="8" t="str">
        <f>MID(F185,8,FIND("0",F185,1)-1)</f>
        <v>0</v>
      </c>
      <c r="P185" t="str">
        <f>IF(J185="1",IF(O185="0","Brenner AUS"),"Brenner EIN")</f>
        <v>Brenner AUS</v>
      </c>
      <c r="Q185" t="str">
        <f>IF(L185="1","Mischer AUF",IF(K185="1","Mischer ZU","Mischer STOP"))</f>
        <v>Mischer AUF</v>
      </c>
    </row>
    <row r="186" spans="1:19" hidden="1" x14ac:dyDescent="0.25">
      <c r="A186" s="1" t="s">
        <v>2451</v>
      </c>
      <c r="B186" s="1" t="s">
        <v>1</v>
      </c>
      <c r="C186" s="1" t="s">
        <v>15</v>
      </c>
      <c r="D186" s="42" t="s">
        <v>3295</v>
      </c>
      <c r="E186" s="8">
        <f>HEX2DEC(G186)</f>
        <v>164</v>
      </c>
      <c r="F186" s="10" t="str">
        <f>HEX2BIN(G186)</f>
        <v>10100100</v>
      </c>
      <c r="G186" s="8" t="str">
        <f>MID(C186,7,FIND(":",C186,1)-1)</f>
        <v>A4</v>
      </c>
      <c r="H186" s="8" t="str">
        <f>MID(F186,1,FIND("0",F186,1)-1)</f>
        <v>1</v>
      </c>
      <c r="I186" s="8" t="str">
        <f>MID(F186,2,FIND("0",F186,1)-1)</f>
        <v>0</v>
      </c>
      <c r="J186" s="8" t="str">
        <f>MID(F186,3,FIND("0",F186,1)-1)</f>
        <v>1</v>
      </c>
      <c r="K186" s="8" t="str">
        <f>MID(F186,4,FIND("0",F186,1)-1)</f>
        <v>0</v>
      </c>
      <c r="L186" s="8" t="str">
        <f>MID(F186,5,FIND("0",F186,1)-1)</f>
        <v>0</v>
      </c>
      <c r="M186" s="8" t="str">
        <f>MID(F186,6,FIND("0",F186,1)-1)</f>
        <v>1</v>
      </c>
      <c r="N186" s="8" t="str">
        <f>MID(F186,7,FIND("0",F186,1)-1)</f>
        <v>0</v>
      </c>
      <c r="O186" s="8" t="str">
        <f>MID(F186,8,FIND("0",F186,1)-1)</f>
        <v>0</v>
      </c>
      <c r="P186" t="str">
        <f>IF(J186="1",IF(O186="0","Brenner AUS"),"Brenner EIN")</f>
        <v>Brenner AUS</v>
      </c>
      <c r="Q186" t="str">
        <f>IF(L186="1","Mischer AUF",IF(K186="1","Mischer ZU","Mischer STOP"))</f>
        <v>Mischer STOP</v>
      </c>
    </row>
    <row r="187" spans="1:19" hidden="1" x14ac:dyDescent="0.25">
      <c r="A187" t="s">
        <v>2454</v>
      </c>
      <c r="B187" t="s">
        <v>4</v>
      </c>
      <c r="C187" t="s">
        <v>148</v>
      </c>
      <c r="D187" t="s">
        <v>6</v>
      </c>
      <c r="E187">
        <v>1</v>
      </c>
      <c r="F187" t="s">
        <v>106</v>
      </c>
      <c r="G187" t="s">
        <v>8</v>
      </c>
      <c r="H187"/>
      <c r="I187"/>
      <c r="J187"/>
      <c r="K187"/>
      <c r="L187"/>
      <c r="M187"/>
      <c r="N187"/>
      <c r="O187"/>
    </row>
    <row r="188" spans="1:19" hidden="1" x14ac:dyDescent="0.25">
      <c r="A188" t="s">
        <v>2455</v>
      </c>
      <c r="B188" t="s">
        <v>1454</v>
      </c>
      <c r="C188" t="s">
        <v>1455</v>
      </c>
      <c r="D188" t="s">
        <v>176</v>
      </c>
      <c r="E188" t="s">
        <v>177</v>
      </c>
      <c r="F188" s="5">
        <v>300000</v>
      </c>
      <c r="G188" t="s">
        <v>1456</v>
      </c>
      <c r="H188" t="s">
        <v>178</v>
      </c>
      <c r="I188">
        <v>0</v>
      </c>
      <c r="J188" t="s">
        <v>179</v>
      </c>
      <c r="K188" t="s">
        <v>163</v>
      </c>
      <c r="L188" t="s">
        <v>180</v>
      </c>
      <c r="M188"/>
      <c r="N188"/>
      <c r="O188"/>
    </row>
    <row r="189" spans="1:19" hidden="1" x14ac:dyDescent="0.25">
      <c r="A189" s="4" t="s">
        <v>2453</v>
      </c>
      <c r="B189" s="4" t="s">
        <v>1</v>
      </c>
      <c r="C189" s="4" t="s">
        <v>222</v>
      </c>
      <c r="D189" t="s">
        <v>1443</v>
      </c>
      <c r="E189" s="8">
        <f>HEX2DEC(G189)</f>
        <v>3</v>
      </c>
      <c r="F189" s="10" t="str">
        <f>HEX2BIN(G189)</f>
        <v>11</v>
      </c>
      <c r="G189" s="8" t="str">
        <f>MID(C189,7,FIND(":",C189,1)-1)</f>
        <v>03</v>
      </c>
    </row>
    <row r="190" spans="1:19" hidden="1" x14ac:dyDescent="0.25">
      <c r="A190" t="s">
        <v>2457</v>
      </c>
      <c r="B190" t="s">
        <v>4</v>
      </c>
      <c r="C190" t="s">
        <v>12</v>
      </c>
      <c r="D190" t="s">
        <v>6</v>
      </c>
      <c r="E190">
        <v>1</v>
      </c>
      <c r="F190" t="s">
        <v>13</v>
      </c>
      <c r="G190" t="s">
        <v>8</v>
      </c>
      <c r="H190"/>
      <c r="I190"/>
      <c r="J190"/>
      <c r="K190"/>
      <c r="L190"/>
      <c r="M190"/>
      <c r="N190"/>
      <c r="O190"/>
      <c r="R190" t="s">
        <v>1447</v>
      </c>
      <c r="S190" t="s">
        <v>1738</v>
      </c>
    </row>
    <row r="191" spans="1:19" hidden="1" x14ac:dyDescent="0.25">
      <c r="A191" t="s">
        <v>2457</v>
      </c>
      <c r="B191" t="s">
        <v>4</v>
      </c>
      <c r="C191" t="s">
        <v>12</v>
      </c>
      <c r="D191" t="s">
        <v>6</v>
      </c>
      <c r="E191">
        <v>1</v>
      </c>
      <c r="F191" t="s">
        <v>17</v>
      </c>
      <c r="G191" t="s">
        <v>8</v>
      </c>
      <c r="H191"/>
      <c r="I191"/>
      <c r="J191"/>
      <c r="K191"/>
      <c r="L191"/>
      <c r="M191"/>
      <c r="N191"/>
      <c r="O191"/>
    </row>
    <row r="192" spans="1:19" hidden="1" x14ac:dyDescent="0.25">
      <c r="A192" s="1" t="s">
        <v>2456</v>
      </c>
      <c r="B192" s="1" t="s">
        <v>1</v>
      </c>
      <c r="C192" s="1" t="s">
        <v>10</v>
      </c>
      <c r="D192" s="42" t="s">
        <v>3295</v>
      </c>
      <c r="E192" s="8">
        <f>HEX2DEC(G192)</f>
        <v>172</v>
      </c>
      <c r="F192" s="10" t="str">
        <f>HEX2BIN(G192)</f>
        <v>10101100</v>
      </c>
      <c r="G192" s="8" t="str">
        <f>MID(C192,7,FIND(":",C192,1)-1)</f>
        <v>AC</v>
      </c>
      <c r="H192" s="8" t="str">
        <f>MID(F192,1,FIND("0",F192,1)-1)</f>
        <v>1</v>
      </c>
      <c r="I192" s="8" t="str">
        <f>MID(F192,2,FIND("0",F192,1)-1)</f>
        <v>0</v>
      </c>
      <c r="J192" s="8" t="str">
        <f>MID(F192,3,FIND("0",F192,1)-1)</f>
        <v>1</v>
      </c>
      <c r="K192" s="8" t="str">
        <f>MID(F192,4,FIND("0",F192,1)-1)</f>
        <v>0</v>
      </c>
      <c r="L192" s="8" t="str">
        <f>MID(F192,5,FIND("0",F192,1)-1)</f>
        <v>1</v>
      </c>
      <c r="M192" s="8" t="str">
        <f>MID(F192,6,FIND("0",F192,1)-1)</f>
        <v>1</v>
      </c>
      <c r="N192" s="8" t="str">
        <f>MID(F192,7,FIND("0",F192,1)-1)</f>
        <v>0</v>
      </c>
      <c r="O192" s="8" t="str">
        <f>MID(F192,8,FIND("0",F192,1)-1)</f>
        <v>0</v>
      </c>
      <c r="P192" t="str">
        <f>IF(J192="1",IF(O192="0","Brenner AUS"),"Brenner EIN")</f>
        <v>Brenner AUS</v>
      </c>
      <c r="Q192" t="str">
        <f>IF(L192="1","Mischer AUF",IF(K192="1","Mischer ZU","Mischer STOP"))</f>
        <v>Mischer AUF</v>
      </c>
    </row>
    <row r="193" spans="1:19" hidden="1" x14ac:dyDescent="0.25">
      <c r="A193" s="1" t="s">
        <v>2456</v>
      </c>
      <c r="B193" s="1" t="s">
        <v>1</v>
      </c>
      <c r="C193" s="1" t="s">
        <v>15</v>
      </c>
      <c r="D193" s="42" t="s">
        <v>3295</v>
      </c>
      <c r="E193" s="8">
        <f>HEX2DEC(G193)</f>
        <v>164</v>
      </c>
      <c r="F193" s="10" t="str">
        <f>HEX2BIN(G193)</f>
        <v>10100100</v>
      </c>
      <c r="G193" s="8" t="str">
        <f>MID(C193,7,FIND(":",C193,1)-1)</f>
        <v>A4</v>
      </c>
      <c r="H193" s="8" t="str">
        <f>MID(F193,1,FIND("0",F193,1)-1)</f>
        <v>1</v>
      </c>
      <c r="I193" s="8" t="str">
        <f>MID(F193,2,FIND("0",F193,1)-1)</f>
        <v>0</v>
      </c>
      <c r="J193" s="8" t="str">
        <f>MID(F193,3,FIND("0",F193,1)-1)</f>
        <v>1</v>
      </c>
      <c r="K193" s="8" t="str">
        <f>MID(F193,4,FIND("0",F193,1)-1)</f>
        <v>0</v>
      </c>
      <c r="L193" s="8" t="str">
        <f>MID(F193,5,FIND("0",F193,1)-1)</f>
        <v>0</v>
      </c>
      <c r="M193" s="8" t="str">
        <f>MID(F193,6,FIND("0",F193,1)-1)</f>
        <v>1</v>
      </c>
      <c r="N193" s="8" t="str">
        <f>MID(F193,7,FIND("0",F193,1)-1)</f>
        <v>0</v>
      </c>
      <c r="O193" s="8" t="str">
        <f>MID(F193,8,FIND("0",F193,1)-1)</f>
        <v>0</v>
      </c>
      <c r="P193" t="str">
        <f>IF(J193="1",IF(O193="0","Brenner AUS"),"Brenner EIN")</f>
        <v>Brenner AUS</v>
      </c>
      <c r="Q193" t="str">
        <f>IF(L193="1","Mischer AUF",IF(K193="1","Mischer ZU","Mischer STOP"))</f>
        <v>Mischer STOP</v>
      </c>
    </row>
    <row r="194" spans="1:19" hidden="1" x14ac:dyDescent="0.25">
      <c r="A194" t="s">
        <v>2459</v>
      </c>
      <c r="B194" t="s">
        <v>4</v>
      </c>
      <c r="C194" t="s">
        <v>148</v>
      </c>
      <c r="D194" t="s">
        <v>6</v>
      </c>
      <c r="E194">
        <v>1</v>
      </c>
      <c r="F194" t="s">
        <v>106</v>
      </c>
      <c r="G194" t="s">
        <v>8</v>
      </c>
      <c r="H194"/>
      <c r="I194"/>
      <c r="J194"/>
      <c r="K194"/>
      <c r="L194"/>
      <c r="M194"/>
      <c r="N194"/>
      <c r="O194"/>
    </row>
    <row r="195" spans="1:19" hidden="1" x14ac:dyDescent="0.25">
      <c r="A195" t="s">
        <v>2460</v>
      </c>
      <c r="B195" t="s">
        <v>1454</v>
      </c>
      <c r="C195" t="s">
        <v>1455</v>
      </c>
      <c r="D195" t="s">
        <v>176</v>
      </c>
      <c r="E195" t="s">
        <v>177</v>
      </c>
      <c r="F195" s="5">
        <v>300000</v>
      </c>
      <c r="G195" t="s">
        <v>1456</v>
      </c>
      <c r="H195" t="s">
        <v>178</v>
      </c>
      <c r="I195">
        <v>0</v>
      </c>
      <c r="J195" t="s">
        <v>179</v>
      </c>
      <c r="K195" t="s">
        <v>163</v>
      </c>
      <c r="L195" t="s">
        <v>180</v>
      </c>
      <c r="M195"/>
      <c r="N195"/>
      <c r="O195"/>
    </row>
    <row r="196" spans="1:19" hidden="1" x14ac:dyDescent="0.25">
      <c r="A196" s="4" t="s">
        <v>2458</v>
      </c>
      <c r="B196" s="4" t="s">
        <v>1</v>
      </c>
      <c r="C196" s="4" t="s">
        <v>222</v>
      </c>
      <c r="D196" t="s">
        <v>1443</v>
      </c>
      <c r="E196" s="8">
        <f>HEX2DEC(G196)</f>
        <v>3</v>
      </c>
      <c r="F196" s="10" t="str">
        <f>HEX2BIN(G196)</f>
        <v>11</v>
      </c>
      <c r="G196" s="8" t="str">
        <f>MID(C196,7,FIND(":",C196,1)-1)</f>
        <v>03</v>
      </c>
    </row>
    <row r="197" spans="1:19" hidden="1" x14ac:dyDescent="0.25">
      <c r="A197" t="s">
        <v>2462</v>
      </c>
      <c r="B197" t="s">
        <v>4</v>
      </c>
      <c r="C197" t="s">
        <v>12</v>
      </c>
      <c r="D197" t="s">
        <v>6</v>
      </c>
      <c r="E197">
        <v>1</v>
      </c>
      <c r="F197" t="s">
        <v>13</v>
      </c>
      <c r="G197" t="s">
        <v>8</v>
      </c>
      <c r="H197"/>
      <c r="I197"/>
      <c r="J197"/>
      <c r="K197"/>
      <c r="L197"/>
      <c r="M197"/>
      <c r="N197"/>
      <c r="O197"/>
      <c r="R197" t="s">
        <v>1447</v>
      </c>
      <c r="S197" t="s">
        <v>1738</v>
      </c>
    </row>
    <row r="198" spans="1:19" hidden="1" x14ac:dyDescent="0.25">
      <c r="A198" t="s">
        <v>2462</v>
      </c>
      <c r="B198" t="s">
        <v>4</v>
      </c>
      <c r="C198" t="s">
        <v>12</v>
      </c>
      <c r="D198" t="s">
        <v>6</v>
      </c>
      <c r="E198">
        <v>1</v>
      </c>
      <c r="F198" t="s">
        <v>17</v>
      </c>
      <c r="G198" t="s">
        <v>8</v>
      </c>
      <c r="H198"/>
      <c r="I198"/>
      <c r="J198"/>
      <c r="K198"/>
      <c r="L198"/>
      <c r="M198"/>
      <c r="N198"/>
      <c r="O198"/>
    </row>
    <row r="199" spans="1:19" hidden="1" x14ac:dyDescent="0.25">
      <c r="A199" s="1" t="s">
        <v>2461</v>
      </c>
      <c r="B199" s="1" t="s">
        <v>1</v>
      </c>
      <c r="C199" s="1" t="s">
        <v>10</v>
      </c>
      <c r="D199" s="42" t="s">
        <v>3295</v>
      </c>
      <c r="E199" s="8">
        <f>HEX2DEC(G199)</f>
        <v>172</v>
      </c>
      <c r="F199" s="10" t="str">
        <f>HEX2BIN(G199)</f>
        <v>10101100</v>
      </c>
      <c r="G199" s="8" t="str">
        <f>MID(C199,7,FIND(":",C199,1)-1)</f>
        <v>AC</v>
      </c>
      <c r="H199" s="8" t="str">
        <f>MID(F199,1,FIND("0",F199,1)-1)</f>
        <v>1</v>
      </c>
      <c r="I199" s="8" t="str">
        <f>MID(F199,2,FIND("0",F199,1)-1)</f>
        <v>0</v>
      </c>
      <c r="J199" s="8" t="str">
        <f>MID(F199,3,FIND("0",F199,1)-1)</f>
        <v>1</v>
      </c>
      <c r="K199" s="8" t="str">
        <f>MID(F199,4,FIND("0",F199,1)-1)</f>
        <v>0</v>
      </c>
      <c r="L199" s="8" t="str">
        <f>MID(F199,5,FIND("0",F199,1)-1)</f>
        <v>1</v>
      </c>
      <c r="M199" s="8" t="str">
        <f>MID(F199,6,FIND("0",F199,1)-1)</f>
        <v>1</v>
      </c>
      <c r="N199" s="8" t="str">
        <f>MID(F199,7,FIND("0",F199,1)-1)</f>
        <v>0</v>
      </c>
      <c r="O199" s="8" t="str">
        <f>MID(F199,8,FIND("0",F199,1)-1)</f>
        <v>0</v>
      </c>
      <c r="P199" t="str">
        <f>IF(J199="1",IF(O199="0","Brenner AUS"),"Brenner EIN")</f>
        <v>Brenner AUS</v>
      </c>
      <c r="Q199" t="str">
        <f>IF(L199="1","Mischer AUF",IF(K199="1","Mischer ZU","Mischer STOP"))</f>
        <v>Mischer AUF</v>
      </c>
    </row>
    <row r="200" spans="1:19" hidden="1" x14ac:dyDescent="0.25">
      <c r="A200" s="1" t="s">
        <v>2461</v>
      </c>
      <c r="B200" s="1" t="s">
        <v>1</v>
      </c>
      <c r="C200" s="1" t="s">
        <v>15</v>
      </c>
      <c r="D200" s="42" t="s">
        <v>3295</v>
      </c>
      <c r="E200" s="8">
        <f>HEX2DEC(G200)</f>
        <v>164</v>
      </c>
      <c r="F200" s="10" t="str">
        <f>HEX2BIN(G200)</f>
        <v>10100100</v>
      </c>
      <c r="G200" s="8" t="str">
        <f>MID(C200,7,FIND(":",C200,1)-1)</f>
        <v>A4</v>
      </c>
      <c r="H200" s="8" t="str">
        <f>MID(F200,1,FIND("0",F200,1)-1)</f>
        <v>1</v>
      </c>
      <c r="I200" s="8" t="str">
        <f>MID(F200,2,FIND("0",F200,1)-1)</f>
        <v>0</v>
      </c>
      <c r="J200" s="8" t="str">
        <f>MID(F200,3,FIND("0",F200,1)-1)</f>
        <v>1</v>
      </c>
      <c r="K200" s="8" t="str">
        <f>MID(F200,4,FIND("0",F200,1)-1)</f>
        <v>0</v>
      </c>
      <c r="L200" s="8" t="str">
        <f>MID(F200,5,FIND("0",F200,1)-1)</f>
        <v>0</v>
      </c>
      <c r="M200" s="8" t="str">
        <f>MID(F200,6,FIND("0",F200,1)-1)</f>
        <v>1</v>
      </c>
      <c r="N200" s="8" t="str">
        <f>MID(F200,7,FIND("0",F200,1)-1)</f>
        <v>0</v>
      </c>
      <c r="O200" s="8" t="str">
        <f>MID(F200,8,FIND("0",F200,1)-1)</f>
        <v>0</v>
      </c>
      <c r="P200" t="str">
        <f>IF(J200="1",IF(O200="0","Brenner AUS"),"Brenner EIN")</f>
        <v>Brenner AUS</v>
      </c>
      <c r="Q200" t="str">
        <f>IF(L200="1","Mischer AUF",IF(K200="1","Mischer ZU","Mischer STOP"))</f>
        <v>Mischer STOP</v>
      </c>
    </row>
    <row r="201" spans="1:19" hidden="1" x14ac:dyDescent="0.25">
      <c r="A201" t="s">
        <v>2464</v>
      </c>
      <c r="B201" t="s">
        <v>4</v>
      </c>
      <c r="C201" t="s">
        <v>148</v>
      </c>
      <c r="D201" t="s">
        <v>6</v>
      </c>
      <c r="E201">
        <v>1</v>
      </c>
      <c r="F201" t="s">
        <v>106</v>
      </c>
      <c r="G201" t="s">
        <v>8</v>
      </c>
      <c r="H201"/>
      <c r="I201"/>
      <c r="J201"/>
      <c r="K201"/>
      <c r="L201"/>
      <c r="M201"/>
      <c r="N201"/>
      <c r="O201"/>
    </row>
    <row r="202" spans="1:19" hidden="1" x14ac:dyDescent="0.25">
      <c r="A202" t="s">
        <v>2465</v>
      </c>
      <c r="B202" t="s">
        <v>1454</v>
      </c>
      <c r="C202" t="s">
        <v>1455</v>
      </c>
      <c r="D202" t="s">
        <v>176</v>
      </c>
      <c r="E202" t="s">
        <v>177</v>
      </c>
      <c r="F202" s="5">
        <v>300000</v>
      </c>
      <c r="G202" t="s">
        <v>1456</v>
      </c>
      <c r="H202" t="s">
        <v>178</v>
      </c>
      <c r="I202">
        <v>0</v>
      </c>
      <c r="J202" t="s">
        <v>179</v>
      </c>
      <c r="K202" t="s">
        <v>163</v>
      </c>
      <c r="L202" t="s">
        <v>180</v>
      </c>
      <c r="M202"/>
      <c r="N202"/>
      <c r="O202"/>
    </row>
    <row r="203" spans="1:19" hidden="1" x14ac:dyDescent="0.25">
      <c r="A203" s="4" t="s">
        <v>2463</v>
      </c>
      <c r="B203" s="4" t="s">
        <v>1</v>
      </c>
      <c r="C203" s="4" t="s">
        <v>222</v>
      </c>
      <c r="D203" t="s">
        <v>1443</v>
      </c>
      <c r="E203" s="8">
        <f>HEX2DEC(G203)</f>
        <v>3</v>
      </c>
      <c r="F203" s="10" t="str">
        <f>HEX2BIN(G203)</f>
        <v>11</v>
      </c>
      <c r="G203" s="8" t="str">
        <f>MID(C203,7,FIND(":",C203,1)-1)</f>
        <v>03</v>
      </c>
    </row>
    <row r="204" spans="1:19" hidden="1" x14ac:dyDescent="0.25">
      <c r="A204" t="s">
        <v>2467</v>
      </c>
      <c r="B204" t="s">
        <v>4</v>
      </c>
      <c r="C204" t="s">
        <v>12</v>
      </c>
      <c r="D204" t="s">
        <v>6</v>
      </c>
      <c r="E204">
        <v>1</v>
      </c>
      <c r="F204" t="s">
        <v>13</v>
      </c>
      <c r="G204" t="s">
        <v>8</v>
      </c>
      <c r="H204"/>
      <c r="I204"/>
      <c r="J204"/>
      <c r="K204"/>
      <c r="L204"/>
      <c r="M204"/>
      <c r="N204"/>
      <c r="O204"/>
      <c r="R204" t="s">
        <v>1447</v>
      </c>
      <c r="S204" t="s">
        <v>1738</v>
      </c>
    </row>
    <row r="205" spans="1:19" hidden="1" x14ac:dyDescent="0.25">
      <c r="A205" t="s">
        <v>2467</v>
      </c>
      <c r="B205" t="s">
        <v>4</v>
      </c>
      <c r="C205" t="s">
        <v>12</v>
      </c>
      <c r="D205" t="s">
        <v>6</v>
      </c>
      <c r="E205">
        <v>1</v>
      </c>
      <c r="F205" t="s">
        <v>17</v>
      </c>
      <c r="G205" t="s">
        <v>8</v>
      </c>
      <c r="H205"/>
      <c r="I205"/>
      <c r="J205"/>
      <c r="K205"/>
      <c r="L205"/>
      <c r="M205"/>
      <c r="N205"/>
      <c r="O205"/>
    </row>
    <row r="206" spans="1:19" hidden="1" x14ac:dyDescent="0.25">
      <c r="A206" s="1" t="s">
        <v>2466</v>
      </c>
      <c r="B206" s="1" t="s">
        <v>1</v>
      </c>
      <c r="C206" s="1" t="s">
        <v>10</v>
      </c>
      <c r="D206" s="42" t="s">
        <v>3295</v>
      </c>
      <c r="E206" s="8">
        <f>HEX2DEC(G206)</f>
        <v>172</v>
      </c>
      <c r="F206" s="10" t="str">
        <f>HEX2BIN(G206)</f>
        <v>10101100</v>
      </c>
      <c r="G206" s="8" t="str">
        <f>MID(C206,7,FIND(":",C206,1)-1)</f>
        <v>AC</v>
      </c>
      <c r="H206" s="8" t="str">
        <f>MID(F206,1,FIND("0",F206,1)-1)</f>
        <v>1</v>
      </c>
      <c r="I206" s="8" t="str">
        <f>MID(F206,2,FIND("0",F206,1)-1)</f>
        <v>0</v>
      </c>
      <c r="J206" s="8" t="str">
        <f>MID(F206,3,FIND("0",F206,1)-1)</f>
        <v>1</v>
      </c>
      <c r="K206" s="8" t="str">
        <f>MID(F206,4,FIND("0",F206,1)-1)</f>
        <v>0</v>
      </c>
      <c r="L206" s="8" t="str">
        <f>MID(F206,5,FIND("0",F206,1)-1)</f>
        <v>1</v>
      </c>
      <c r="M206" s="8" t="str">
        <f>MID(F206,6,FIND("0",F206,1)-1)</f>
        <v>1</v>
      </c>
      <c r="N206" s="8" t="str">
        <f>MID(F206,7,FIND("0",F206,1)-1)</f>
        <v>0</v>
      </c>
      <c r="O206" s="8" t="str">
        <f>MID(F206,8,FIND("0",F206,1)-1)</f>
        <v>0</v>
      </c>
      <c r="P206" t="str">
        <f>IF(J206="1",IF(O206="0","Brenner AUS"),"Brenner EIN")</f>
        <v>Brenner AUS</v>
      </c>
      <c r="Q206" t="str">
        <f>IF(L206="1","Mischer AUF",IF(K206="1","Mischer ZU","Mischer STOP"))</f>
        <v>Mischer AUF</v>
      </c>
    </row>
    <row r="207" spans="1:19" hidden="1" x14ac:dyDescent="0.25">
      <c r="A207" s="1" t="s">
        <v>2466</v>
      </c>
      <c r="B207" s="1" t="s">
        <v>1</v>
      </c>
      <c r="C207" s="1" t="s">
        <v>15</v>
      </c>
      <c r="D207" s="42" t="s">
        <v>3295</v>
      </c>
      <c r="E207" s="8">
        <f>HEX2DEC(G207)</f>
        <v>164</v>
      </c>
      <c r="F207" s="10" t="str">
        <f>HEX2BIN(G207)</f>
        <v>10100100</v>
      </c>
      <c r="G207" s="8" t="str">
        <f>MID(C207,7,FIND(":",C207,1)-1)</f>
        <v>A4</v>
      </c>
      <c r="H207" s="8" t="str">
        <f>MID(F207,1,FIND("0",F207,1)-1)</f>
        <v>1</v>
      </c>
      <c r="I207" s="8" t="str">
        <f>MID(F207,2,FIND("0",F207,1)-1)</f>
        <v>0</v>
      </c>
      <c r="J207" s="8" t="str">
        <f>MID(F207,3,FIND("0",F207,1)-1)</f>
        <v>1</v>
      </c>
      <c r="K207" s="8" t="str">
        <f>MID(F207,4,FIND("0",F207,1)-1)</f>
        <v>0</v>
      </c>
      <c r="L207" s="8" t="str">
        <f>MID(F207,5,FIND("0",F207,1)-1)</f>
        <v>0</v>
      </c>
      <c r="M207" s="8" t="str">
        <f>MID(F207,6,FIND("0",F207,1)-1)</f>
        <v>1</v>
      </c>
      <c r="N207" s="8" t="str">
        <f>MID(F207,7,FIND("0",F207,1)-1)</f>
        <v>0</v>
      </c>
      <c r="O207" s="8" t="str">
        <f>MID(F207,8,FIND("0",F207,1)-1)</f>
        <v>0</v>
      </c>
      <c r="P207" t="str">
        <f>IF(J207="1",IF(O207="0","Brenner AUS"),"Brenner EIN")</f>
        <v>Brenner AUS</v>
      </c>
      <c r="Q207" t="str">
        <f>IF(L207="1","Mischer AUF",IF(K207="1","Mischer ZU","Mischer STOP"))</f>
        <v>Mischer STOP</v>
      </c>
    </row>
    <row r="208" spans="1:19" hidden="1" x14ac:dyDescent="0.25">
      <c r="A208" s="4" t="s">
        <v>2468</v>
      </c>
      <c r="B208" s="4" t="s">
        <v>1</v>
      </c>
      <c r="C208" s="4" t="s">
        <v>222</v>
      </c>
      <c r="D208" t="s">
        <v>1443</v>
      </c>
      <c r="E208" s="8">
        <f>HEX2DEC(G208)</f>
        <v>3</v>
      </c>
      <c r="F208" s="10" t="str">
        <f>HEX2BIN(G208)</f>
        <v>11</v>
      </c>
      <c r="G208" s="8" t="str">
        <f>MID(C208,7,FIND(":",C208,1)-1)</f>
        <v>03</v>
      </c>
    </row>
    <row r="209" spans="1:19" hidden="1" x14ac:dyDescent="0.25">
      <c r="A209" t="s">
        <v>2470</v>
      </c>
      <c r="B209" t="s">
        <v>4</v>
      </c>
      <c r="C209" t="s">
        <v>12</v>
      </c>
      <c r="D209" t="s">
        <v>6</v>
      </c>
      <c r="E209">
        <v>1</v>
      </c>
      <c r="F209" t="s">
        <v>13</v>
      </c>
      <c r="G209" t="s">
        <v>8</v>
      </c>
      <c r="H209"/>
      <c r="I209"/>
      <c r="J209"/>
      <c r="K209"/>
      <c r="L209"/>
      <c r="M209"/>
      <c r="N209"/>
      <c r="O209"/>
      <c r="R209" t="s">
        <v>1447</v>
      </c>
      <c r="S209" t="s">
        <v>1738</v>
      </c>
    </row>
    <row r="210" spans="1:19" hidden="1" x14ac:dyDescent="0.25">
      <c r="A210" t="s">
        <v>2470</v>
      </c>
      <c r="B210" t="s">
        <v>4</v>
      </c>
      <c r="C210" t="s">
        <v>12</v>
      </c>
      <c r="D210" t="s">
        <v>6</v>
      </c>
      <c r="E210">
        <v>1</v>
      </c>
      <c r="F210" t="s">
        <v>17</v>
      </c>
      <c r="G210" t="s">
        <v>8</v>
      </c>
      <c r="H210"/>
      <c r="I210"/>
      <c r="J210"/>
      <c r="K210"/>
      <c r="L210"/>
      <c r="M210"/>
      <c r="N210"/>
      <c r="O210"/>
    </row>
    <row r="211" spans="1:19" hidden="1" x14ac:dyDescent="0.25">
      <c r="A211" s="1" t="s">
        <v>2469</v>
      </c>
      <c r="B211" s="1" t="s">
        <v>1</v>
      </c>
      <c r="C211" s="1" t="s">
        <v>10</v>
      </c>
      <c r="D211" s="42" t="s">
        <v>3295</v>
      </c>
      <c r="E211" s="8">
        <f>HEX2DEC(G211)</f>
        <v>172</v>
      </c>
      <c r="F211" s="10" t="str">
        <f>HEX2BIN(G211)</f>
        <v>10101100</v>
      </c>
      <c r="G211" s="8" t="str">
        <f>MID(C211,7,FIND(":",C211,1)-1)</f>
        <v>AC</v>
      </c>
      <c r="H211" s="8" t="str">
        <f>MID(F211,1,FIND("0",F211,1)-1)</f>
        <v>1</v>
      </c>
      <c r="I211" s="8" t="str">
        <f>MID(F211,2,FIND("0",F211,1)-1)</f>
        <v>0</v>
      </c>
      <c r="J211" s="8" t="str">
        <f>MID(F211,3,FIND("0",F211,1)-1)</f>
        <v>1</v>
      </c>
      <c r="K211" s="8" t="str">
        <f>MID(F211,4,FIND("0",F211,1)-1)</f>
        <v>0</v>
      </c>
      <c r="L211" s="8" t="str">
        <f>MID(F211,5,FIND("0",F211,1)-1)</f>
        <v>1</v>
      </c>
      <c r="M211" s="8" t="str">
        <f>MID(F211,6,FIND("0",F211,1)-1)</f>
        <v>1</v>
      </c>
      <c r="N211" s="8" t="str">
        <f>MID(F211,7,FIND("0",F211,1)-1)</f>
        <v>0</v>
      </c>
      <c r="O211" s="8" t="str">
        <f>MID(F211,8,FIND("0",F211,1)-1)</f>
        <v>0</v>
      </c>
      <c r="P211" t="str">
        <f>IF(J211="1",IF(O211="0","Brenner AUS"),"Brenner EIN")</f>
        <v>Brenner AUS</v>
      </c>
      <c r="Q211" t="str">
        <f>IF(L211="1","Mischer AUF",IF(K211="1","Mischer ZU","Mischer STOP"))</f>
        <v>Mischer AUF</v>
      </c>
    </row>
    <row r="212" spans="1:19" hidden="1" x14ac:dyDescent="0.25">
      <c r="A212" s="1" t="s">
        <v>2469</v>
      </c>
      <c r="B212" s="1" t="s">
        <v>1</v>
      </c>
      <c r="C212" s="1" t="s">
        <v>15</v>
      </c>
      <c r="D212" s="42" t="s">
        <v>3295</v>
      </c>
      <c r="E212" s="8">
        <f>HEX2DEC(G212)</f>
        <v>164</v>
      </c>
      <c r="F212" s="10" t="str">
        <f>HEX2BIN(G212)</f>
        <v>10100100</v>
      </c>
      <c r="G212" s="8" t="str">
        <f>MID(C212,7,FIND(":",C212,1)-1)</f>
        <v>A4</v>
      </c>
      <c r="H212" s="8" t="str">
        <f>MID(F212,1,FIND("0",F212,1)-1)</f>
        <v>1</v>
      </c>
      <c r="I212" s="8" t="str">
        <f>MID(F212,2,FIND("0",F212,1)-1)</f>
        <v>0</v>
      </c>
      <c r="J212" s="8" t="str">
        <f>MID(F212,3,FIND("0",F212,1)-1)</f>
        <v>1</v>
      </c>
      <c r="K212" s="8" t="str">
        <f>MID(F212,4,FIND("0",F212,1)-1)</f>
        <v>0</v>
      </c>
      <c r="L212" s="8" t="str">
        <f>MID(F212,5,FIND("0",F212,1)-1)</f>
        <v>0</v>
      </c>
      <c r="M212" s="8" t="str">
        <f>MID(F212,6,FIND("0",F212,1)-1)</f>
        <v>1</v>
      </c>
      <c r="N212" s="8" t="str">
        <f>MID(F212,7,FIND("0",F212,1)-1)</f>
        <v>0</v>
      </c>
      <c r="O212" s="8" t="str">
        <f>MID(F212,8,FIND("0",F212,1)-1)</f>
        <v>0</v>
      </c>
      <c r="P212" t="str">
        <f>IF(J212="1",IF(O212="0","Brenner AUS"),"Brenner EIN")</f>
        <v>Brenner AUS</v>
      </c>
      <c r="Q212" t="str">
        <f>IF(L212="1","Mischer AUF",IF(K212="1","Mischer ZU","Mischer STOP"))</f>
        <v>Mischer STOP</v>
      </c>
    </row>
    <row r="213" spans="1:19" hidden="1" x14ac:dyDescent="0.25">
      <c r="A213" t="s">
        <v>2472</v>
      </c>
      <c r="B213" t="s">
        <v>4</v>
      </c>
      <c r="C213" t="s">
        <v>148</v>
      </c>
      <c r="D213" t="s">
        <v>6</v>
      </c>
      <c r="E213">
        <v>1</v>
      </c>
      <c r="F213" t="s">
        <v>106</v>
      </c>
      <c r="G213" t="s">
        <v>8</v>
      </c>
      <c r="H213"/>
      <c r="I213"/>
      <c r="J213"/>
      <c r="K213"/>
      <c r="L213"/>
      <c r="M213"/>
      <c r="N213"/>
      <c r="O213"/>
    </row>
    <row r="214" spans="1:19" hidden="1" x14ac:dyDescent="0.25">
      <c r="A214" t="s">
        <v>2473</v>
      </c>
      <c r="B214" t="s">
        <v>1454</v>
      </c>
      <c r="C214" t="s">
        <v>1455</v>
      </c>
      <c r="D214" t="s">
        <v>176</v>
      </c>
      <c r="E214" t="s">
        <v>177</v>
      </c>
      <c r="F214" s="5">
        <v>300000</v>
      </c>
      <c r="G214" t="s">
        <v>1456</v>
      </c>
      <c r="H214" t="s">
        <v>178</v>
      </c>
      <c r="I214">
        <v>0</v>
      </c>
      <c r="J214" t="s">
        <v>179</v>
      </c>
      <c r="K214" t="s">
        <v>163</v>
      </c>
      <c r="L214" t="s">
        <v>180</v>
      </c>
      <c r="M214"/>
      <c r="N214"/>
      <c r="O214"/>
    </row>
    <row r="215" spans="1:19" hidden="1" x14ac:dyDescent="0.25">
      <c r="A215" s="4" t="s">
        <v>2471</v>
      </c>
      <c r="B215" s="4" t="s">
        <v>1</v>
      </c>
      <c r="C215" s="4" t="s">
        <v>222</v>
      </c>
      <c r="D215" t="s">
        <v>1443</v>
      </c>
      <c r="E215" s="8">
        <f>HEX2DEC(G215)</f>
        <v>3</v>
      </c>
      <c r="F215" s="10" t="str">
        <f>HEX2BIN(G215)</f>
        <v>11</v>
      </c>
      <c r="G215" s="8" t="str">
        <f>MID(C215,7,FIND(":",C215,1)-1)</f>
        <v>03</v>
      </c>
    </row>
    <row r="216" spans="1:19" hidden="1" x14ac:dyDescent="0.25">
      <c r="A216" t="s">
        <v>2475</v>
      </c>
      <c r="B216" t="s">
        <v>4</v>
      </c>
      <c r="C216" t="s">
        <v>12</v>
      </c>
      <c r="D216" t="s">
        <v>6</v>
      </c>
      <c r="E216">
        <v>1</v>
      </c>
      <c r="F216" t="s">
        <v>13</v>
      </c>
      <c r="G216" t="s">
        <v>8</v>
      </c>
      <c r="H216"/>
      <c r="I216"/>
      <c r="J216"/>
      <c r="K216"/>
      <c r="L216"/>
      <c r="M216"/>
      <c r="N216"/>
      <c r="O216"/>
      <c r="R216" t="s">
        <v>1447</v>
      </c>
      <c r="S216" t="s">
        <v>1738</v>
      </c>
    </row>
    <row r="217" spans="1:19" hidden="1" x14ac:dyDescent="0.25">
      <c r="A217" t="s">
        <v>2475</v>
      </c>
      <c r="B217" t="s">
        <v>4</v>
      </c>
      <c r="C217" t="s">
        <v>12</v>
      </c>
      <c r="D217" t="s">
        <v>6</v>
      </c>
      <c r="E217">
        <v>1</v>
      </c>
      <c r="F217" t="s">
        <v>17</v>
      </c>
      <c r="G217" t="s">
        <v>8</v>
      </c>
      <c r="H217"/>
      <c r="I217"/>
      <c r="J217"/>
      <c r="K217"/>
      <c r="L217"/>
      <c r="M217"/>
      <c r="N217"/>
      <c r="O217"/>
    </row>
    <row r="218" spans="1:19" hidden="1" x14ac:dyDescent="0.25">
      <c r="A218" s="1" t="s">
        <v>2474</v>
      </c>
      <c r="B218" s="1" t="s">
        <v>1</v>
      </c>
      <c r="C218" s="1" t="s">
        <v>10</v>
      </c>
      <c r="D218" s="42" t="s">
        <v>3295</v>
      </c>
      <c r="E218" s="8">
        <f>HEX2DEC(G218)</f>
        <v>172</v>
      </c>
      <c r="F218" s="10" t="str">
        <f>HEX2BIN(G218)</f>
        <v>10101100</v>
      </c>
      <c r="G218" s="8" t="str">
        <f>MID(C218,7,FIND(":",C218,1)-1)</f>
        <v>AC</v>
      </c>
      <c r="H218" s="8" t="str">
        <f>MID(F218,1,FIND("0",F218,1)-1)</f>
        <v>1</v>
      </c>
      <c r="I218" s="8" t="str">
        <f>MID(F218,2,FIND("0",F218,1)-1)</f>
        <v>0</v>
      </c>
      <c r="J218" s="8" t="str">
        <f>MID(F218,3,FIND("0",F218,1)-1)</f>
        <v>1</v>
      </c>
      <c r="K218" s="8" t="str">
        <f>MID(F218,4,FIND("0",F218,1)-1)</f>
        <v>0</v>
      </c>
      <c r="L218" s="8" t="str">
        <f>MID(F218,5,FIND("0",F218,1)-1)</f>
        <v>1</v>
      </c>
      <c r="M218" s="8" t="str">
        <f>MID(F218,6,FIND("0",F218,1)-1)</f>
        <v>1</v>
      </c>
      <c r="N218" s="8" t="str">
        <f>MID(F218,7,FIND("0",F218,1)-1)</f>
        <v>0</v>
      </c>
      <c r="O218" s="8" t="str">
        <f>MID(F218,8,FIND("0",F218,1)-1)</f>
        <v>0</v>
      </c>
      <c r="P218" t="str">
        <f>IF(J218="1",IF(O218="0","Brenner AUS"),"Brenner EIN")</f>
        <v>Brenner AUS</v>
      </c>
      <c r="Q218" t="str">
        <f>IF(L218="1","Mischer AUF",IF(K218="1","Mischer ZU","Mischer STOP"))</f>
        <v>Mischer AUF</v>
      </c>
    </row>
    <row r="219" spans="1:19" hidden="1" x14ac:dyDescent="0.25">
      <c r="A219" s="1" t="s">
        <v>2474</v>
      </c>
      <c r="B219" s="1" t="s">
        <v>1</v>
      </c>
      <c r="C219" s="1" t="s">
        <v>15</v>
      </c>
      <c r="D219" s="42" t="s">
        <v>3295</v>
      </c>
      <c r="E219" s="8">
        <f>HEX2DEC(G219)</f>
        <v>164</v>
      </c>
      <c r="F219" s="10" t="str">
        <f>HEX2BIN(G219)</f>
        <v>10100100</v>
      </c>
      <c r="G219" s="8" t="str">
        <f>MID(C219,7,FIND(":",C219,1)-1)</f>
        <v>A4</v>
      </c>
      <c r="H219" s="8" t="str">
        <f>MID(F219,1,FIND("0",F219,1)-1)</f>
        <v>1</v>
      </c>
      <c r="I219" s="8" t="str">
        <f>MID(F219,2,FIND("0",F219,1)-1)</f>
        <v>0</v>
      </c>
      <c r="J219" s="8" t="str">
        <f>MID(F219,3,FIND("0",F219,1)-1)</f>
        <v>1</v>
      </c>
      <c r="K219" s="8" t="str">
        <f>MID(F219,4,FIND("0",F219,1)-1)</f>
        <v>0</v>
      </c>
      <c r="L219" s="8" t="str">
        <f>MID(F219,5,FIND("0",F219,1)-1)</f>
        <v>0</v>
      </c>
      <c r="M219" s="8" t="str">
        <f>MID(F219,6,FIND("0",F219,1)-1)</f>
        <v>1</v>
      </c>
      <c r="N219" s="8" t="str">
        <f>MID(F219,7,FIND("0",F219,1)-1)</f>
        <v>0</v>
      </c>
      <c r="O219" s="8" t="str">
        <f>MID(F219,8,FIND("0",F219,1)-1)</f>
        <v>0</v>
      </c>
      <c r="P219" t="str">
        <f>IF(J219="1",IF(O219="0","Brenner AUS"),"Brenner EIN")</f>
        <v>Brenner AUS</v>
      </c>
      <c r="Q219" t="str">
        <f>IF(L219="1","Mischer AUF",IF(K219="1","Mischer ZU","Mischer STOP"))</f>
        <v>Mischer STOP</v>
      </c>
    </row>
    <row r="220" spans="1:19" hidden="1" x14ac:dyDescent="0.25">
      <c r="A220" t="s">
        <v>2477</v>
      </c>
      <c r="B220" t="s">
        <v>4</v>
      </c>
      <c r="C220" t="s">
        <v>148</v>
      </c>
      <c r="D220" t="s">
        <v>6</v>
      </c>
      <c r="E220">
        <v>1</v>
      </c>
      <c r="F220" t="s">
        <v>149</v>
      </c>
      <c r="G220" t="s">
        <v>8</v>
      </c>
      <c r="H220"/>
      <c r="I220"/>
      <c r="J220"/>
      <c r="K220"/>
      <c r="L220"/>
      <c r="M220"/>
      <c r="N220"/>
      <c r="O220"/>
    </row>
    <row r="221" spans="1:19" hidden="1" x14ac:dyDescent="0.25">
      <c r="A221" t="s">
        <v>2478</v>
      </c>
      <c r="B221" t="s">
        <v>1454</v>
      </c>
      <c r="C221" t="s">
        <v>1455</v>
      </c>
      <c r="D221" t="s">
        <v>176</v>
      </c>
      <c r="E221" t="s">
        <v>177</v>
      </c>
      <c r="F221" s="5">
        <v>500000</v>
      </c>
      <c r="G221" t="s">
        <v>1456</v>
      </c>
      <c r="H221" t="s">
        <v>178</v>
      </c>
      <c r="I221">
        <v>0</v>
      </c>
      <c r="J221" t="s">
        <v>179</v>
      </c>
      <c r="K221" t="s">
        <v>163</v>
      </c>
      <c r="L221" t="s">
        <v>180</v>
      </c>
      <c r="M221"/>
      <c r="N221"/>
      <c r="O221"/>
    </row>
    <row r="222" spans="1:19" hidden="1" x14ac:dyDescent="0.25">
      <c r="A222" s="4" t="s">
        <v>2476</v>
      </c>
      <c r="B222" s="4" t="s">
        <v>1</v>
      </c>
      <c r="C222" s="4" t="s">
        <v>146</v>
      </c>
      <c r="D222" t="s">
        <v>1443</v>
      </c>
      <c r="E222" s="8">
        <f>HEX2DEC(G222)</f>
        <v>5</v>
      </c>
      <c r="F222" s="10" t="str">
        <f>HEX2BIN(G222)</f>
        <v>101</v>
      </c>
      <c r="G222" s="8" t="str">
        <f>MID(C222,7,FIND(":",C222,1)-1)</f>
        <v>05</v>
      </c>
    </row>
    <row r="223" spans="1:19" hidden="1" x14ac:dyDescent="0.25">
      <c r="A223" t="s">
        <v>2480</v>
      </c>
      <c r="B223" t="s">
        <v>4</v>
      </c>
      <c r="C223" t="s">
        <v>12</v>
      </c>
      <c r="D223" t="s">
        <v>6</v>
      </c>
      <c r="E223">
        <v>1</v>
      </c>
      <c r="F223" t="s">
        <v>13</v>
      </c>
      <c r="G223" t="s">
        <v>8</v>
      </c>
      <c r="H223"/>
      <c r="I223"/>
      <c r="J223"/>
      <c r="K223"/>
      <c r="L223"/>
      <c r="M223"/>
      <c r="N223"/>
      <c r="O223"/>
      <c r="R223" t="s">
        <v>1447</v>
      </c>
      <c r="S223" t="s">
        <v>1738</v>
      </c>
    </row>
    <row r="224" spans="1:19" hidden="1" x14ac:dyDescent="0.25">
      <c r="A224" s="1" t="s">
        <v>2479</v>
      </c>
      <c r="B224" s="1" t="s">
        <v>1</v>
      </c>
      <c r="C224" s="1" t="s">
        <v>10</v>
      </c>
      <c r="D224" s="42" t="s">
        <v>3295</v>
      </c>
      <c r="E224" s="8">
        <f>HEX2DEC(G224)</f>
        <v>172</v>
      </c>
      <c r="F224" s="10" t="str">
        <f>HEX2BIN(G224)</f>
        <v>10101100</v>
      </c>
      <c r="G224" s="8" t="str">
        <f>MID(C224,7,FIND(":",C224,1)-1)</f>
        <v>AC</v>
      </c>
      <c r="H224" s="8" t="str">
        <f>MID(F224,1,FIND("0",F224,1)-1)</f>
        <v>1</v>
      </c>
      <c r="I224" s="8" t="str">
        <f>MID(F224,2,FIND("0",F224,1)-1)</f>
        <v>0</v>
      </c>
      <c r="J224" s="8" t="str">
        <f>MID(F224,3,FIND("0",F224,1)-1)</f>
        <v>1</v>
      </c>
      <c r="K224" s="8" t="str">
        <f>MID(F224,4,FIND("0",F224,1)-1)</f>
        <v>0</v>
      </c>
      <c r="L224" s="8" t="str">
        <f>MID(F224,5,FIND("0",F224,1)-1)</f>
        <v>1</v>
      </c>
      <c r="M224" s="8" t="str">
        <f>MID(F224,6,FIND("0",F224,1)-1)</f>
        <v>1</v>
      </c>
      <c r="N224" s="8" t="str">
        <f>MID(F224,7,FIND("0",F224,1)-1)</f>
        <v>0</v>
      </c>
      <c r="O224" s="8" t="str">
        <f>MID(F224,8,FIND("0",F224,1)-1)</f>
        <v>0</v>
      </c>
      <c r="P224" t="str">
        <f>IF(J224="1",IF(O224="0","Brenner AUS"),"Brenner EIN")</f>
        <v>Brenner AUS</v>
      </c>
      <c r="Q224" t="str">
        <f>IF(L224="1","Mischer AUF",IF(K224="1","Mischer ZU","Mischer STOP"))</f>
        <v>Mischer AUF</v>
      </c>
    </row>
    <row r="225" spans="1:19" hidden="1" x14ac:dyDescent="0.25">
      <c r="A225" t="s">
        <v>2482</v>
      </c>
      <c r="B225" t="s">
        <v>4</v>
      </c>
      <c r="C225" t="s">
        <v>12</v>
      </c>
      <c r="D225" t="s">
        <v>6</v>
      </c>
      <c r="E225">
        <v>1</v>
      </c>
      <c r="F225" t="s">
        <v>17</v>
      </c>
      <c r="G225" t="s">
        <v>8</v>
      </c>
      <c r="H225"/>
      <c r="I225"/>
      <c r="J225"/>
      <c r="K225"/>
      <c r="L225"/>
      <c r="M225"/>
      <c r="N225"/>
      <c r="O225"/>
      <c r="R225" t="s">
        <v>1447</v>
      </c>
      <c r="S225" t="s">
        <v>1738</v>
      </c>
    </row>
    <row r="226" spans="1:19" hidden="1" x14ac:dyDescent="0.25">
      <c r="A226" s="1" t="s">
        <v>2481</v>
      </c>
      <c r="B226" s="1" t="s">
        <v>1</v>
      </c>
      <c r="C226" s="1" t="s">
        <v>15</v>
      </c>
      <c r="D226" s="42" t="s">
        <v>3295</v>
      </c>
      <c r="E226" s="8">
        <f>HEX2DEC(G226)</f>
        <v>164</v>
      </c>
      <c r="F226" s="10" t="str">
        <f>HEX2BIN(G226)</f>
        <v>10100100</v>
      </c>
      <c r="G226" s="8" t="str">
        <f>MID(C226,7,FIND(":",C226,1)-1)</f>
        <v>A4</v>
      </c>
      <c r="H226" s="8" t="str">
        <f>MID(F226,1,FIND("0",F226,1)-1)</f>
        <v>1</v>
      </c>
      <c r="I226" s="8" t="str">
        <f>MID(F226,2,FIND("0",F226,1)-1)</f>
        <v>0</v>
      </c>
      <c r="J226" s="8" t="str">
        <f>MID(F226,3,FIND("0",F226,1)-1)</f>
        <v>1</v>
      </c>
      <c r="K226" s="8" t="str">
        <f>MID(F226,4,FIND("0",F226,1)-1)</f>
        <v>0</v>
      </c>
      <c r="L226" s="8" t="str">
        <f>MID(F226,5,FIND("0",F226,1)-1)</f>
        <v>0</v>
      </c>
      <c r="M226" s="8" t="str">
        <f>MID(F226,6,FIND("0",F226,1)-1)</f>
        <v>1</v>
      </c>
      <c r="N226" s="8" t="str">
        <f>MID(F226,7,FIND("0",F226,1)-1)</f>
        <v>0</v>
      </c>
      <c r="O226" s="8" t="str">
        <f>MID(F226,8,FIND("0",F226,1)-1)</f>
        <v>0</v>
      </c>
      <c r="P226" t="str">
        <f>IF(J226="1",IF(O226="0","Brenner AUS"),"Brenner EIN")</f>
        <v>Brenner AUS</v>
      </c>
      <c r="Q226" t="str">
        <f>IF(L226="1","Mischer AUF",IF(K226="1","Mischer ZU","Mischer STOP"))</f>
        <v>Mischer STOP</v>
      </c>
    </row>
    <row r="227" spans="1:19" hidden="1" x14ac:dyDescent="0.25">
      <c r="A227" t="s">
        <v>2484</v>
      </c>
      <c r="B227" t="s">
        <v>4</v>
      </c>
      <c r="C227" t="s">
        <v>148</v>
      </c>
      <c r="D227" t="s">
        <v>6</v>
      </c>
      <c r="E227">
        <v>1</v>
      </c>
      <c r="F227" t="s">
        <v>136</v>
      </c>
      <c r="G227" t="s">
        <v>8</v>
      </c>
      <c r="H227"/>
      <c r="I227"/>
      <c r="J227"/>
      <c r="K227"/>
      <c r="L227"/>
      <c r="M227"/>
      <c r="N227"/>
      <c r="O227"/>
    </row>
    <row r="228" spans="1:19" hidden="1" x14ac:dyDescent="0.25">
      <c r="A228" t="s">
        <v>2485</v>
      </c>
      <c r="B228" t="s">
        <v>1454</v>
      </c>
      <c r="C228" t="s">
        <v>1455</v>
      </c>
      <c r="D228" t="s">
        <v>176</v>
      </c>
      <c r="E228" t="s">
        <v>177</v>
      </c>
      <c r="F228" s="5">
        <v>400000</v>
      </c>
      <c r="G228" t="s">
        <v>1456</v>
      </c>
      <c r="H228" t="s">
        <v>178</v>
      </c>
      <c r="I228">
        <v>0</v>
      </c>
      <c r="J228" t="s">
        <v>179</v>
      </c>
      <c r="K228" t="s">
        <v>163</v>
      </c>
      <c r="L228" t="s">
        <v>180</v>
      </c>
      <c r="M228"/>
      <c r="N228"/>
      <c r="O228"/>
    </row>
    <row r="229" spans="1:19" hidden="1" x14ac:dyDescent="0.25">
      <c r="A229" s="4" t="s">
        <v>2483</v>
      </c>
      <c r="B229" s="4" t="s">
        <v>1</v>
      </c>
      <c r="C229" s="4" t="s">
        <v>418</v>
      </c>
      <c r="D229" t="s">
        <v>1443</v>
      </c>
      <c r="E229" s="8">
        <f>HEX2DEC(G229)</f>
        <v>4</v>
      </c>
      <c r="F229" s="10" t="str">
        <f>HEX2BIN(G229)</f>
        <v>100</v>
      </c>
      <c r="G229" s="8" t="str">
        <f>MID(C229,7,FIND(":",C229,1)-1)</f>
        <v>04</v>
      </c>
    </row>
    <row r="230" spans="1:19" hidden="1" x14ac:dyDescent="0.25">
      <c r="A230" t="s">
        <v>2487</v>
      </c>
      <c r="B230" t="s">
        <v>4</v>
      </c>
      <c r="C230" t="s">
        <v>12</v>
      </c>
      <c r="D230" t="s">
        <v>6</v>
      </c>
      <c r="E230">
        <v>1</v>
      </c>
      <c r="F230" t="s">
        <v>13</v>
      </c>
      <c r="G230" t="s">
        <v>8</v>
      </c>
      <c r="H230"/>
      <c r="I230"/>
      <c r="J230"/>
      <c r="K230"/>
      <c r="L230"/>
      <c r="M230"/>
      <c r="N230"/>
      <c r="O230"/>
      <c r="R230" t="s">
        <v>1447</v>
      </c>
      <c r="S230" t="s">
        <v>1738</v>
      </c>
    </row>
    <row r="231" spans="1:19" hidden="1" x14ac:dyDescent="0.25">
      <c r="A231" s="1" t="s">
        <v>2486</v>
      </c>
      <c r="B231" s="1" t="s">
        <v>1</v>
      </c>
      <c r="C231" s="1" t="s">
        <v>10</v>
      </c>
      <c r="D231" s="42" t="s">
        <v>3295</v>
      </c>
      <c r="E231" s="8">
        <f>HEX2DEC(G231)</f>
        <v>172</v>
      </c>
      <c r="F231" s="10" t="str">
        <f>HEX2BIN(G231)</f>
        <v>10101100</v>
      </c>
      <c r="G231" s="8" t="str">
        <f>MID(C231,7,FIND(":",C231,1)-1)</f>
        <v>AC</v>
      </c>
      <c r="H231" s="8" t="str">
        <f>MID(F231,1,FIND("0",F231,1)-1)</f>
        <v>1</v>
      </c>
      <c r="I231" s="8" t="str">
        <f>MID(F231,2,FIND("0",F231,1)-1)</f>
        <v>0</v>
      </c>
      <c r="J231" s="8" t="str">
        <f>MID(F231,3,FIND("0",F231,1)-1)</f>
        <v>1</v>
      </c>
      <c r="K231" s="8" t="str">
        <f>MID(F231,4,FIND("0",F231,1)-1)</f>
        <v>0</v>
      </c>
      <c r="L231" s="8" t="str">
        <f>MID(F231,5,FIND("0",F231,1)-1)</f>
        <v>1</v>
      </c>
      <c r="M231" s="8" t="str">
        <f>MID(F231,6,FIND("0",F231,1)-1)</f>
        <v>1</v>
      </c>
      <c r="N231" s="8" t="str">
        <f>MID(F231,7,FIND("0",F231,1)-1)</f>
        <v>0</v>
      </c>
      <c r="O231" s="8" t="str">
        <f>MID(F231,8,FIND("0",F231,1)-1)</f>
        <v>0</v>
      </c>
      <c r="P231" t="str">
        <f>IF(J231="1",IF(O231="0","Brenner AUS"),"Brenner EIN")</f>
        <v>Brenner AUS</v>
      </c>
      <c r="Q231" t="str">
        <f>IF(L231="1","Mischer AUF",IF(K231="1","Mischer ZU","Mischer STOP"))</f>
        <v>Mischer AUF</v>
      </c>
    </row>
    <row r="232" spans="1:19" hidden="1" x14ac:dyDescent="0.25">
      <c r="A232" t="s">
        <v>2489</v>
      </c>
      <c r="B232" t="s">
        <v>4</v>
      </c>
      <c r="C232" t="s">
        <v>12</v>
      </c>
      <c r="D232" t="s">
        <v>6</v>
      </c>
      <c r="E232">
        <v>1</v>
      </c>
      <c r="F232" t="s">
        <v>17</v>
      </c>
      <c r="G232" t="s">
        <v>8</v>
      </c>
      <c r="H232"/>
      <c r="I232"/>
      <c r="J232"/>
      <c r="K232"/>
      <c r="L232"/>
      <c r="M232"/>
      <c r="N232"/>
      <c r="O232"/>
      <c r="R232" t="s">
        <v>1447</v>
      </c>
      <c r="S232" t="s">
        <v>1738</v>
      </c>
    </row>
    <row r="233" spans="1:19" hidden="1" x14ac:dyDescent="0.25">
      <c r="A233" s="1" t="s">
        <v>2488</v>
      </c>
      <c r="B233" s="1" t="s">
        <v>1</v>
      </c>
      <c r="C233" s="1" t="s">
        <v>15</v>
      </c>
      <c r="D233" s="42" t="s">
        <v>3295</v>
      </c>
      <c r="E233" s="8">
        <f>HEX2DEC(G233)</f>
        <v>164</v>
      </c>
      <c r="F233" s="10" t="str">
        <f>HEX2BIN(G233)</f>
        <v>10100100</v>
      </c>
      <c r="G233" s="8" t="str">
        <f>MID(C233,7,FIND(":",C233,1)-1)</f>
        <v>A4</v>
      </c>
      <c r="H233" s="8" t="str">
        <f>MID(F233,1,FIND("0",F233,1)-1)</f>
        <v>1</v>
      </c>
      <c r="I233" s="8" t="str">
        <f>MID(F233,2,FIND("0",F233,1)-1)</f>
        <v>0</v>
      </c>
      <c r="J233" s="8" t="str">
        <f>MID(F233,3,FIND("0",F233,1)-1)</f>
        <v>1</v>
      </c>
      <c r="K233" s="8" t="str">
        <f>MID(F233,4,FIND("0",F233,1)-1)</f>
        <v>0</v>
      </c>
      <c r="L233" s="8" t="str">
        <f>MID(F233,5,FIND("0",F233,1)-1)</f>
        <v>0</v>
      </c>
      <c r="M233" s="8" t="str">
        <f>MID(F233,6,FIND("0",F233,1)-1)</f>
        <v>1</v>
      </c>
      <c r="N233" s="8" t="str">
        <f>MID(F233,7,FIND("0",F233,1)-1)</f>
        <v>0</v>
      </c>
      <c r="O233" s="8" t="str">
        <f>MID(F233,8,FIND("0",F233,1)-1)</f>
        <v>0</v>
      </c>
      <c r="P233" t="str">
        <f>IF(J233="1",IF(O233="0","Brenner AUS"),"Brenner EIN")</f>
        <v>Brenner AUS</v>
      </c>
      <c r="Q233" t="str">
        <f>IF(L233="1","Mischer AUF",IF(K233="1","Mischer ZU","Mischer STOP"))</f>
        <v>Mischer STOP</v>
      </c>
    </row>
    <row r="234" spans="1:19" hidden="1" x14ac:dyDescent="0.25">
      <c r="A234" t="s">
        <v>2491</v>
      </c>
      <c r="B234" t="s">
        <v>4</v>
      </c>
      <c r="C234" t="s">
        <v>148</v>
      </c>
      <c r="D234" t="s">
        <v>6</v>
      </c>
      <c r="E234">
        <v>1</v>
      </c>
      <c r="F234" t="s">
        <v>136</v>
      </c>
      <c r="G234" t="s">
        <v>8</v>
      </c>
      <c r="H234"/>
      <c r="I234"/>
      <c r="J234"/>
      <c r="K234"/>
      <c r="L234"/>
      <c r="M234"/>
      <c r="N234"/>
      <c r="O234"/>
    </row>
    <row r="235" spans="1:19" hidden="1" x14ac:dyDescent="0.25">
      <c r="A235" t="s">
        <v>2492</v>
      </c>
      <c r="B235" t="s">
        <v>1454</v>
      </c>
      <c r="C235" t="s">
        <v>1455</v>
      </c>
      <c r="D235" t="s">
        <v>176</v>
      </c>
      <c r="E235" t="s">
        <v>177</v>
      </c>
      <c r="F235" s="5">
        <v>400000</v>
      </c>
      <c r="G235" t="s">
        <v>1456</v>
      </c>
      <c r="H235" t="s">
        <v>178</v>
      </c>
      <c r="I235">
        <v>0</v>
      </c>
      <c r="J235" t="s">
        <v>179</v>
      </c>
      <c r="K235" t="s">
        <v>163</v>
      </c>
      <c r="L235" t="s">
        <v>180</v>
      </c>
      <c r="M235"/>
      <c r="N235"/>
      <c r="O235"/>
    </row>
    <row r="236" spans="1:19" hidden="1" x14ac:dyDescent="0.25">
      <c r="A236" s="4" t="s">
        <v>2490</v>
      </c>
      <c r="B236" s="4" t="s">
        <v>1</v>
      </c>
      <c r="C236" s="4" t="s">
        <v>418</v>
      </c>
      <c r="D236" t="s">
        <v>1443</v>
      </c>
      <c r="E236" s="8">
        <f>HEX2DEC(G236)</f>
        <v>4</v>
      </c>
      <c r="F236" s="10" t="str">
        <f>HEX2BIN(G236)</f>
        <v>100</v>
      </c>
      <c r="G236" s="8" t="str">
        <f>MID(C236,7,FIND(":",C236,1)-1)</f>
        <v>04</v>
      </c>
    </row>
    <row r="237" spans="1:19" hidden="1" x14ac:dyDescent="0.25">
      <c r="A237" t="s">
        <v>2494</v>
      </c>
      <c r="B237" t="s">
        <v>4</v>
      </c>
      <c r="C237" t="s">
        <v>12</v>
      </c>
      <c r="D237" t="s">
        <v>6</v>
      </c>
      <c r="E237">
        <v>1</v>
      </c>
      <c r="F237" t="s">
        <v>13</v>
      </c>
      <c r="G237" t="s">
        <v>8</v>
      </c>
      <c r="H237"/>
      <c r="I237"/>
      <c r="J237"/>
      <c r="K237"/>
      <c r="L237"/>
      <c r="M237"/>
      <c r="N237"/>
      <c r="O237"/>
      <c r="R237" t="s">
        <v>1447</v>
      </c>
      <c r="S237" t="s">
        <v>1738</v>
      </c>
    </row>
    <row r="238" spans="1:19" hidden="1" x14ac:dyDescent="0.25">
      <c r="A238" s="1" t="s">
        <v>2493</v>
      </c>
      <c r="B238" s="1" t="s">
        <v>1</v>
      </c>
      <c r="C238" s="1" t="s">
        <v>10</v>
      </c>
      <c r="D238" s="42" t="s">
        <v>3295</v>
      </c>
      <c r="E238" s="8">
        <f>HEX2DEC(G238)</f>
        <v>172</v>
      </c>
      <c r="F238" s="10" t="str">
        <f>HEX2BIN(G238)</f>
        <v>10101100</v>
      </c>
      <c r="G238" s="8" t="str">
        <f>MID(C238,7,FIND(":",C238,1)-1)</f>
        <v>AC</v>
      </c>
      <c r="H238" s="8" t="str">
        <f>MID(F238,1,FIND("0",F238,1)-1)</f>
        <v>1</v>
      </c>
      <c r="I238" s="8" t="str">
        <f>MID(F238,2,FIND("0",F238,1)-1)</f>
        <v>0</v>
      </c>
      <c r="J238" s="8" t="str">
        <f>MID(F238,3,FIND("0",F238,1)-1)</f>
        <v>1</v>
      </c>
      <c r="K238" s="8" t="str">
        <f>MID(F238,4,FIND("0",F238,1)-1)</f>
        <v>0</v>
      </c>
      <c r="L238" s="8" t="str">
        <f>MID(F238,5,FIND("0",F238,1)-1)</f>
        <v>1</v>
      </c>
      <c r="M238" s="8" t="str">
        <f>MID(F238,6,FIND("0",F238,1)-1)</f>
        <v>1</v>
      </c>
      <c r="N238" s="8" t="str">
        <f>MID(F238,7,FIND("0",F238,1)-1)</f>
        <v>0</v>
      </c>
      <c r="O238" s="8" t="str">
        <f>MID(F238,8,FIND("0",F238,1)-1)</f>
        <v>0</v>
      </c>
      <c r="P238" t="str">
        <f>IF(J238="1",IF(O238="0","Brenner AUS"),"Brenner EIN")</f>
        <v>Brenner AUS</v>
      </c>
      <c r="Q238" t="str">
        <f>IF(L238="1","Mischer AUF",IF(K238="1","Mischer ZU","Mischer STOP"))</f>
        <v>Mischer AUF</v>
      </c>
    </row>
    <row r="239" spans="1:19" hidden="1" x14ac:dyDescent="0.25">
      <c r="A239" t="s">
        <v>2496</v>
      </c>
      <c r="B239" t="s">
        <v>4</v>
      </c>
      <c r="C239" t="s">
        <v>12</v>
      </c>
      <c r="D239" t="s">
        <v>6</v>
      </c>
      <c r="E239">
        <v>1</v>
      </c>
      <c r="F239" t="s">
        <v>17</v>
      </c>
      <c r="G239" t="s">
        <v>8</v>
      </c>
      <c r="H239"/>
      <c r="I239"/>
      <c r="J239"/>
      <c r="K239"/>
      <c r="L239"/>
      <c r="M239"/>
      <c r="N239"/>
      <c r="O239"/>
      <c r="R239" t="s">
        <v>1447</v>
      </c>
      <c r="S239" t="s">
        <v>1738</v>
      </c>
    </row>
    <row r="240" spans="1:19" hidden="1" x14ac:dyDescent="0.25">
      <c r="A240" s="1" t="s">
        <v>2495</v>
      </c>
      <c r="B240" s="1" t="s">
        <v>1</v>
      </c>
      <c r="C240" s="1" t="s">
        <v>15</v>
      </c>
      <c r="D240" s="42" t="s">
        <v>3295</v>
      </c>
      <c r="E240" s="8">
        <f>HEX2DEC(G240)</f>
        <v>164</v>
      </c>
      <c r="F240" s="10" t="str">
        <f>HEX2BIN(G240)</f>
        <v>10100100</v>
      </c>
      <c r="G240" s="8" t="str">
        <f>MID(C240,7,FIND(":",C240,1)-1)</f>
        <v>A4</v>
      </c>
      <c r="H240" s="8" t="str">
        <f>MID(F240,1,FIND("0",F240,1)-1)</f>
        <v>1</v>
      </c>
      <c r="I240" s="8" t="str">
        <f>MID(F240,2,FIND("0",F240,1)-1)</f>
        <v>0</v>
      </c>
      <c r="J240" s="8" t="str">
        <f>MID(F240,3,FIND("0",F240,1)-1)</f>
        <v>1</v>
      </c>
      <c r="K240" s="8" t="str">
        <f>MID(F240,4,FIND("0",F240,1)-1)</f>
        <v>0</v>
      </c>
      <c r="L240" s="8" t="str">
        <f>MID(F240,5,FIND("0",F240,1)-1)</f>
        <v>0</v>
      </c>
      <c r="M240" s="8" t="str">
        <f>MID(F240,6,FIND("0",F240,1)-1)</f>
        <v>1</v>
      </c>
      <c r="N240" s="8" t="str">
        <f>MID(F240,7,FIND("0",F240,1)-1)</f>
        <v>0</v>
      </c>
      <c r="O240" s="8" t="str">
        <f>MID(F240,8,FIND("0",F240,1)-1)</f>
        <v>0</v>
      </c>
      <c r="P240" t="str">
        <f>IF(J240="1",IF(O240="0","Brenner AUS"),"Brenner EIN")</f>
        <v>Brenner AUS</v>
      </c>
      <c r="Q240" t="str">
        <f>IF(L240="1","Mischer AUF",IF(K240="1","Mischer ZU","Mischer STOP"))</f>
        <v>Mischer STOP</v>
      </c>
    </row>
    <row r="241" spans="1:19" hidden="1" x14ac:dyDescent="0.25">
      <c r="A241" t="s">
        <v>2498</v>
      </c>
      <c r="B241" t="s">
        <v>4</v>
      </c>
      <c r="C241" t="s">
        <v>148</v>
      </c>
      <c r="D241" t="s">
        <v>6</v>
      </c>
      <c r="E241">
        <v>1</v>
      </c>
      <c r="F241" t="s">
        <v>136</v>
      </c>
      <c r="G241" t="s">
        <v>8</v>
      </c>
      <c r="H241"/>
      <c r="I241"/>
      <c r="J241"/>
      <c r="K241"/>
      <c r="L241"/>
      <c r="M241"/>
      <c r="N241"/>
      <c r="O241"/>
    </row>
    <row r="242" spans="1:19" hidden="1" x14ac:dyDescent="0.25">
      <c r="A242" t="s">
        <v>2499</v>
      </c>
      <c r="B242" t="s">
        <v>1454</v>
      </c>
      <c r="C242" t="s">
        <v>1455</v>
      </c>
      <c r="D242" t="s">
        <v>176</v>
      </c>
      <c r="E242" t="s">
        <v>177</v>
      </c>
      <c r="F242" s="5">
        <v>400000</v>
      </c>
      <c r="G242" t="s">
        <v>1456</v>
      </c>
      <c r="H242" t="s">
        <v>178</v>
      </c>
      <c r="I242">
        <v>0</v>
      </c>
      <c r="J242" t="s">
        <v>179</v>
      </c>
      <c r="K242" t="s">
        <v>163</v>
      </c>
      <c r="L242" t="s">
        <v>180</v>
      </c>
      <c r="M242"/>
      <c r="N242"/>
      <c r="O242"/>
    </row>
    <row r="243" spans="1:19" hidden="1" x14ac:dyDescent="0.25">
      <c r="A243" s="4" t="s">
        <v>2497</v>
      </c>
      <c r="B243" s="4" t="s">
        <v>1</v>
      </c>
      <c r="C243" s="4" t="s">
        <v>418</v>
      </c>
      <c r="D243" t="s">
        <v>1443</v>
      </c>
      <c r="E243" s="8">
        <f>HEX2DEC(G243)</f>
        <v>4</v>
      </c>
      <c r="F243" s="10" t="str">
        <f>HEX2BIN(G243)</f>
        <v>100</v>
      </c>
      <c r="G243" s="8" t="str">
        <f>MID(C243,7,FIND(":",C243,1)-1)</f>
        <v>04</v>
      </c>
    </row>
    <row r="244" spans="1:19" hidden="1" x14ac:dyDescent="0.25">
      <c r="A244" t="s">
        <v>2501</v>
      </c>
      <c r="B244" t="s">
        <v>4</v>
      </c>
      <c r="C244" t="s">
        <v>12</v>
      </c>
      <c r="D244" t="s">
        <v>6</v>
      </c>
      <c r="E244">
        <v>1</v>
      </c>
      <c r="F244" t="s">
        <v>13</v>
      </c>
      <c r="G244" t="s">
        <v>8</v>
      </c>
      <c r="H244"/>
      <c r="I244"/>
      <c r="J244"/>
      <c r="K244"/>
      <c r="L244"/>
      <c r="M244"/>
      <c r="N244"/>
      <c r="O244"/>
      <c r="R244" t="s">
        <v>1447</v>
      </c>
      <c r="S244" t="s">
        <v>1738</v>
      </c>
    </row>
    <row r="245" spans="1:19" hidden="1" x14ac:dyDescent="0.25">
      <c r="A245" s="1" t="s">
        <v>2500</v>
      </c>
      <c r="B245" s="1" t="s">
        <v>1</v>
      </c>
      <c r="C245" s="1" t="s">
        <v>10</v>
      </c>
      <c r="D245" s="42" t="s">
        <v>3295</v>
      </c>
      <c r="E245" s="8">
        <f>HEX2DEC(G245)</f>
        <v>172</v>
      </c>
      <c r="F245" s="10" t="str">
        <f>HEX2BIN(G245)</f>
        <v>10101100</v>
      </c>
      <c r="G245" s="8" t="str">
        <f>MID(C245,7,FIND(":",C245,1)-1)</f>
        <v>AC</v>
      </c>
      <c r="H245" s="8" t="str">
        <f>MID(F245,1,FIND("0",F245,1)-1)</f>
        <v>1</v>
      </c>
      <c r="I245" s="8" t="str">
        <f>MID(F245,2,FIND("0",F245,1)-1)</f>
        <v>0</v>
      </c>
      <c r="J245" s="8" t="str">
        <f>MID(F245,3,FIND("0",F245,1)-1)</f>
        <v>1</v>
      </c>
      <c r="K245" s="8" t="str">
        <f>MID(F245,4,FIND("0",F245,1)-1)</f>
        <v>0</v>
      </c>
      <c r="L245" s="8" t="str">
        <f>MID(F245,5,FIND("0",F245,1)-1)</f>
        <v>1</v>
      </c>
      <c r="M245" s="8" t="str">
        <f>MID(F245,6,FIND("0",F245,1)-1)</f>
        <v>1</v>
      </c>
      <c r="N245" s="8" t="str">
        <f>MID(F245,7,FIND("0",F245,1)-1)</f>
        <v>0</v>
      </c>
      <c r="O245" s="8" t="str">
        <f>MID(F245,8,FIND("0",F245,1)-1)</f>
        <v>0</v>
      </c>
      <c r="P245" t="str">
        <f>IF(J245="1",IF(O245="0","Brenner AUS"),"Brenner EIN")</f>
        <v>Brenner AUS</v>
      </c>
      <c r="Q245" t="str">
        <f>IF(L245="1","Mischer AUF",IF(K245="1","Mischer ZU","Mischer STOP"))</f>
        <v>Mischer AUF</v>
      </c>
    </row>
    <row r="246" spans="1:19" hidden="1" x14ac:dyDescent="0.25">
      <c r="A246" t="s">
        <v>2503</v>
      </c>
      <c r="B246" t="s">
        <v>4</v>
      </c>
      <c r="C246" t="s">
        <v>12</v>
      </c>
      <c r="D246" t="s">
        <v>6</v>
      </c>
      <c r="E246">
        <v>1</v>
      </c>
      <c r="F246" t="s">
        <v>17</v>
      </c>
      <c r="G246" t="s">
        <v>8</v>
      </c>
      <c r="H246"/>
      <c r="I246"/>
      <c r="J246"/>
      <c r="K246"/>
      <c r="L246"/>
      <c r="M246"/>
      <c r="N246"/>
      <c r="O246"/>
      <c r="R246" t="s">
        <v>1447</v>
      </c>
      <c r="S246" t="s">
        <v>1738</v>
      </c>
    </row>
    <row r="247" spans="1:19" hidden="1" x14ac:dyDescent="0.25">
      <c r="A247" s="1" t="s">
        <v>2502</v>
      </c>
      <c r="B247" s="1" t="s">
        <v>1</v>
      </c>
      <c r="C247" s="1" t="s">
        <v>15</v>
      </c>
      <c r="D247" s="42" t="s">
        <v>3295</v>
      </c>
      <c r="E247" s="8">
        <f>HEX2DEC(G247)</f>
        <v>164</v>
      </c>
      <c r="F247" s="10" t="str">
        <f>HEX2BIN(G247)</f>
        <v>10100100</v>
      </c>
      <c r="G247" s="8" t="str">
        <f>MID(C247,7,FIND(":",C247,1)-1)</f>
        <v>A4</v>
      </c>
      <c r="H247" s="8" t="str">
        <f>MID(F247,1,FIND("0",F247,1)-1)</f>
        <v>1</v>
      </c>
      <c r="I247" s="8" t="str">
        <f>MID(F247,2,FIND("0",F247,1)-1)</f>
        <v>0</v>
      </c>
      <c r="J247" s="8" t="str">
        <f>MID(F247,3,FIND("0",F247,1)-1)</f>
        <v>1</v>
      </c>
      <c r="K247" s="8" t="str">
        <f>MID(F247,4,FIND("0",F247,1)-1)</f>
        <v>0</v>
      </c>
      <c r="L247" s="8" t="str">
        <f>MID(F247,5,FIND("0",F247,1)-1)</f>
        <v>0</v>
      </c>
      <c r="M247" s="8" t="str">
        <f>MID(F247,6,FIND("0",F247,1)-1)</f>
        <v>1</v>
      </c>
      <c r="N247" s="8" t="str">
        <f>MID(F247,7,FIND("0",F247,1)-1)</f>
        <v>0</v>
      </c>
      <c r="O247" s="8" t="str">
        <f>MID(F247,8,FIND("0",F247,1)-1)</f>
        <v>0</v>
      </c>
      <c r="P247" t="str">
        <f>IF(J247="1",IF(O247="0","Brenner AUS"),"Brenner EIN")</f>
        <v>Brenner AUS</v>
      </c>
      <c r="Q247" t="str">
        <f>IF(L247="1","Mischer AUF",IF(K247="1","Mischer ZU","Mischer STOP"))</f>
        <v>Mischer STOP</v>
      </c>
    </row>
    <row r="248" spans="1:19" hidden="1" x14ac:dyDescent="0.25">
      <c r="A248" t="s">
        <v>2505</v>
      </c>
      <c r="B248" t="s">
        <v>4</v>
      </c>
      <c r="C248" t="s">
        <v>148</v>
      </c>
      <c r="D248" t="s">
        <v>6</v>
      </c>
      <c r="E248">
        <v>1</v>
      </c>
      <c r="F248" t="s">
        <v>136</v>
      </c>
      <c r="G248" t="s">
        <v>8</v>
      </c>
      <c r="H248"/>
      <c r="I248"/>
      <c r="J248"/>
      <c r="K248"/>
      <c r="L248"/>
      <c r="M248"/>
      <c r="N248"/>
      <c r="O248"/>
    </row>
    <row r="249" spans="1:19" hidden="1" x14ac:dyDescent="0.25">
      <c r="A249" t="s">
        <v>2506</v>
      </c>
      <c r="B249" t="s">
        <v>1454</v>
      </c>
      <c r="C249" t="s">
        <v>1455</v>
      </c>
      <c r="D249" t="s">
        <v>176</v>
      </c>
      <c r="E249" t="s">
        <v>177</v>
      </c>
      <c r="F249" s="5">
        <v>400000</v>
      </c>
      <c r="G249" t="s">
        <v>1456</v>
      </c>
      <c r="H249" t="s">
        <v>178</v>
      </c>
      <c r="I249">
        <v>0</v>
      </c>
      <c r="J249" t="s">
        <v>179</v>
      </c>
      <c r="K249" t="s">
        <v>163</v>
      </c>
      <c r="L249" t="s">
        <v>180</v>
      </c>
      <c r="M249"/>
      <c r="N249"/>
      <c r="O249"/>
    </row>
    <row r="250" spans="1:19" hidden="1" x14ac:dyDescent="0.25">
      <c r="A250" s="4" t="s">
        <v>2504</v>
      </c>
      <c r="B250" s="4" t="s">
        <v>1</v>
      </c>
      <c r="C250" s="4" t="s">
        <v>418</v>
      </c>
      <c r="D250" t="s">
        <v>1443</v>
      </c>
      <c r="E250" s="8">
        <f>HEX2DEC(G250)</f>
        <v>4</v>
      </c>
      <c r="F250" s="10" t="str">
        <f>HEX2BIN(G250)</f>
        <v>100</v>
      </c>
      <c r="G250" s="8" t="str">
        <f>MID(C250,7,FIND(":",C250,1)-1)</f>
        <v>04</v>
      </c>
    </row>
    <row r="251" spans="1:19" hidden="1" x14ac:dyDescent="0.25">
      <c r="A251" t="s">
        <v>2508</v>
      </c>
      <c r="B251" t="s">
        <v>4</v>
      </c>
      <c r="C251" t="s">
        <v>12</v>
      </c>
      <c r="D251" t="s">
        <v>6</v>
      </c>
      <c r="E251">
        <v>1</v>
      </c>
      <c r="F251" t="s">
        <v>13</v>
      </c>
      <c r="G251" t="s">
        <v>8</v>
      </c>
      <c r="H251"/>
      <c r="I251"/>
      <c r="J251"/>
      <c r="K251"/>
      <c r="L251"/>
      <c r="M251"/>
      <c r="N251"/>
      <c r="O251"/>
      <c r="R251" t="s">
        <v>1447</v>
      </c>
      <c r="S251" t="s">
        <v>1738</v>
      </c>
    </row>
    <row r="252" spans="1:19" hidden="1" x14ac:dyDescent="0.25">
      <c r="A252" s="1" t="s">
        <v>2507</v>
      </c>
      <c r="B252" s="1" t="s">
        <v>1</v>
      </c>
      <c r="C252" s="1" t="s">
        <v>10</v>
      </c>
      <c r="D252" s="42" t="s">
        <v>3295</v>
      </c>
      <c r="E252" s="8">
        <f>HEX2DEC(G252)</f>
        <v>172</v>
      </c>
      <c r="F252" s="10" t="str">
        <f>HEX2BIN(G252)</f>
        <v>10101100</v>
      </c>
      <c r="G252" s="8" t="str">
        <f>MID(C252,7,FIND(":",C252,1)-1)</f>
        <v>AC</v>
      </c>
      <c r="H252" s="8" t="str">
        <f>MID(F252,1,FIND("0",F252,1)-1)</f>
        <v>1</v>
      </c>
      <c r="I252" s="8" t="str">
        <f>MID(F252,2,FIND("0",F252,1)-1)</f>
        <v>0</v>
      </c>
      <c r="J252" s="8" t="str">
        <f>MID(F252,3,FIND("0",F252,1)-1)</f>
        <v>1</v>
      </c>
      <c r="K252" s="8" t="str">
        <f>MID(F252,4,FIND("0",F252,1)-1)</f>
        <v>0</v>
      </c>
      <c r="L252" s="8" t="str">
        <f>MID(F252,5,FIND("0",F252,1)-1)</f>
        <v>1</v>
      </c>
      <c r="M252" s="8" t="str">
        <f>MID(F252,6,FIND("0",F252,1)-1)</f>
        <v>1</v>
      </c>
      <c r="N252" s="8" t="str">
        <f>MID(F252,7,FIND("0",F252,1)-1)</f>
        <v>0</v>
      </c>
      <c r="O252" s="8" t="str">
        <f>MID(F252,8,FIND("0",F252,1)-1)</f>
        <v>0</v>
      </c>
      <c r="P252" t="str">
        <f>IF(J252="1",IF(O252="0","Brenner AUS"),"Brenner EIN")</f>
        <v>Brenner AUS</v>
      </c>
      <c r="Q252" t="str">
        <f>IF(L252="1","Mischer AUF",IF(K252="1","Mischer ZU","Mischer STOP"))</f>
        <v>Mischer AUF</v>
      </c>
    </row>
    <row r="253" spans="1:19" hidden="1" x14ac:dyDescent="0.25">
      <c r="A253" t="s">
        <v>2510</v>
      </c>
      <c r="B253" t="s">
        <v>4</v>
      </c>
      <c r="C253" t="s">
        <v>12</v>
      </c>
      <c r="D253" t="s">
        <v>6</v>
      </c>
      <c r="E253">
        <v>1</v>
      </c>
      <c r="F253" t="s">
        <v>17</v>
      </c>
      <c r="G253" t="s">
        <v>8</v>
      </c>
      <c r="H253"/>
      <c r="I253"/>
      <c r="J253"/>
      <c r="K253"/>
      <c r="L253"/>
      <c r="M253"/>
      <c r="N253"/>
      <c r="O253"/>
      <c r="R253" t="s">
        <v>1447</v>
      </c>
      <c r="S253" t="s">
        <v>1738</v>
      </c>
    </row>
    <row r="254" spans="1:19" hidden="1" x14ac:dyDescent="0.25">
      <c r="A254" s="1" t="s">
        <v>2509</v>
      </c>
      <c r="B254" s="1" t="s">
        <v>1</v>
      </c>
      <c r="C254" s="1" t="s">
        <v>15</v>
      </c>
      <c r="D254" s="42" t="s">
        <v>3295</v>
      </c>
      <c r="E254" s="8">
        <f>HEX2DEC(G254)</f>
        <v>164</v>
      </c>
      <c r="F254" s="10" t="str">
        <f>HEX2BIN(G254)</f>
        <v>10100100</v>
      </c>
      <c r="G254" s="8" t="str">
        <f>MID(C254,7,FIND(":",C254,1)-1)</f>
        <v>A4</v>
      </c>
      <c r="H254" s="8" t="str">
        <f>MID(F254,1,FIND("0",F254,1)-1)</f>
        <v>1</v>
      </c>
      <c r="I254" s="8" t="str">
        <f>MID(F254,2,FIND("0",F254,1)-1)</f>
        <v>0</v>
      </c>
      <c r="J254" s="8" t="str">
        <f>MID(F254,3,FIND("0",F254,1)-1)</f>
        <v>1</v>
      </c>
      <c r="K254" s="8" t="str">
        <f>MID(F254,4,FIND("0",F254,1)-1)</f>
        <v>0</v>
      </c>
      <c r="L254" s="8" t="str">
        <f>MID(F254,5,FIND("0",F254,1)-1)</f>
        <v>0</v>
      </c>
      <c r="M254" s="8" t="str">
        <f>MID(F254,6,FIND("0",F254,1)-1)</f>
        <v>1</v>
      </c>
      <c r="N254" s="8" t="str">
        <f>MID(F254,7,FIND("0",F254,1)-1)</f>
        <v>0</v>
      </c>
      <c r="O254" s="8" t="str">
        <f>MID(F254,8,FIND("0",F254,1)-1)</f>
        <v>0</v>
      </c>
      <c r="P254" t="str">
        <f>IF(J254="1",IF(O254="0","Brenner AUS"),"Brenner EIN")</f>
        <v>Brenner AUS</v>
      </c>
      <c r="Q254" t="str">
        <f>IF(L254="1","Mischer AUF",IF(K254="1","Mischer ZU","Mischer STOP"))</f>
        <v>Mischer STOP</v>
      </c>
    </row>
    <row r="255" spans="1:19" hidden="1" x14ac:dyDescent="0.25">
      <c r="A255" t="s">
        <v>2512</v>
      </c>
      <c r="B255" t="s">
        <v>4</v>
      </c>
      <c r="C255" t="s">
        <v>148</v>
      </c>
      <c r="D255" t="s">
        <v>6</v>
      </c>
      <c r="E255">
        <v>1</v>
      </c>
      <c r="F255" t="s">
        <v>136</v>
      </c>
      <c r="G255" t="s">
        <v>8</v>
      </c>
      <c r="H255"/>
      <c r="I255"/>
      <c r="J255"/>
      <c r="K255"/>
      <c r="L255"/>
      <c r="M255"/>
      <c r="N255"/>
      <c r="O255"/>
    </row>
    <row r="256" spans="1:19" hidden="1" x14ac:dyDescent="0.25">
      <c r="A256" t="s">
        <v>2513</v>
      </c>
      <c r="B256" t="s">
        <v>1454</v>
      </c>
      <c r="C256" t="s">
        <v>1455</v>
      </c>
      <c r="D256" t="s">
        <v>176</v>
      </c>
      <c r="E256" t="s">
        <v>177</v>
      </c>
      <c r="F256" s="5">
        <v>400000</v>
      </c>
      <c r="G256" t="s">
        <v>1456</v>
      </c>
      <c r="H256" t="s">
        <v>178</v>
      </c>
      <c r="I256">
        <v>0</v>
      </c>
      <c r="J256" t="s">
        <v>179</v>
      </c>
      <c r="K256" t="s">
        <v>163</v>
      </c>
      <c r="L256" t="s">
        <v>180</v>
      </c>
      <c r="M256"/>
      <c r="N256"/>
      <c r="O256"/>
    </row>
    <row r="257" spans="1:19" hidden="1" x14ac:dyDescent="0.25">
      <c r="A257" s="4" t="s">
        <v>2511</v>
      </c>
      <c r="B257" s="4" t="s">
        <v>1</v>
      </c>
      <c r="C257" s="4" t="s">
        <v>418</v>
      </c>
      <c r="D257" t="s">
        <v>1443</v>
      </c>
      <c r="E257" s="8">
        <f>HEX2DEC(G257)</f>
        <v>4</v>
      </c>
      <c r="F257" s="10" t="str">
        <f>HEX2BIN(G257)</f>
        <v>100</v>
      </c>
      <c r="G257" s="8" t="str">
        <f>MID(C257,7,FIND(":",C257,1)-1)</f>
        <v>04</v>
      </c>
    </row>
    <row r="258" spans="1:19" hidden="1" x14ac:dyDescent="0.25">
      <c r="A258" t="s">
        <v>2515</v>
      </c>
      <c r="B258" t="s">
        <v>4</v>
      </c>
      <c r="C258" t="s">
        <v>12</v>
      </c>
      <c r="D258" t="s">
        <v>6</v>
      </c>
      <c r="E258">
        <v>1</v>
      </c>
      <c r="F258" t="s">
        <v>13</v>
      </c>
      <c r="G258" t="s">
        <v>8</v>
      </c>
      <c r="H258"/>
      <c r="I258"/>
      <c r="J258"/>
      <c r="K258"/>
      <c r="L258"/>
      <c r="M258"/>
      <c r="N258"/>
      <c r="O258"/>
      <c r="R258" t="s">
        <v>1447</v>
      </c>
      <c r="S258" t="s">
        <v>1738</v>
      </c>
    </row>
    <row r="259" spans="1:19" hidden="1" x14ac:dyDescent="0.25">
      <c r="A259" s="1" t="s">
        <v>2514</v>
      </c>
      <c r="B259" s="1" t="s">
        <v>1</v>
      </c>
      <c r="C259" s="1" t="s">
        <v>10</v>
      </c>
      <c r="D259" s="42" t="s">
        <v>3295</v>
      </c>
      <c r="E259" s="8">
        <f>HEX2DEC(G259)</f>
        <v>172</v>
      </c>
      <c r="F259" s="10" t="str">
        <f>HEX2BIN(G259)</f>
        <v>10101100</v>
      </c>
      <c r="G259" s="8" t="str">
        <f>MID(C259,7,FIND(":",C259,1)-1)</f>
        <v>AC</v>
      </c>
      <c r="H259" s="8" t="str">
        <f>MID(F259,1,FIND("0",F259,1)-1)</f>
        <v>1</v>
      </c>
      <c r="I259" s="8" t="str">
        <f>MID(F259,2,FIND("0",F259,1)-1)</f>
        <v>0</v>
      </c>
      <c r="J259" s="8" t="str">
        <f>MID(F259,3,FIND("0",F259,1)-1)</f>
        <v>1</v>
      </c>
      <c r="K259" s="8" t="str">
        <f>MID(F259,4,FIND("0",F259,1)-1)</f>
        <v>0</v>
      </c>
      <c r="L259" s="8" t="str">
        <f>MID(F259,5,FIND("0",F259,1)-1)</f>
        <v>1</v>
      </c>
      <c r="M259" s="8" t="str">
        <f>MID(F259,6,FIND("0",F259,1)-1)</f>
        <v>1</v>
      </c>
      <c r="N259" s="8" t="str">
        <f>MID(F259,7,FIND("0",F259,1)-1)</f>
        <v>0</v>
      </c>
      <c r="O259" s="8" t="str">
        <f>MID(F259,8,FIND("0",F259,1)-1)</f>
        <v>0</v>
      </c>
      <c r="P259" t="str">
        <f>IF(J259="1",IF(O259="0","Brenner AUS"),"Brenner EIN")</f>
        <v>Brenner AUS</v>
      </c>
      <c r="Q259" t="str">
        <f>IF(L259="1","Mischer AUF",IF(K259="1","Mischer ZU","Mischer STOP"))</f>
        <v>Mischer AUF</v>
      </c>
    </row>
    <row r="260" spans="1:19" hidden="1" x14ac:dyDescent="0.25">
      <c r="A260" t="s">
        <v>2517</v>
      </c>
      <c r="B260" t="s">
        <v>4</v>
      </c>
      <c r="C260" t="s">
        <v>12</v>
      </c>
      <c r="D260" t="s">
        <v>6</v>
      </c>
      <c r="E260">
        <v>1</v>
      </c>
      <c r="F260" t="s">
        <v>17</v>
      </c>
      <c r="G260" t="s">
        <v>8</v>
      </c>
      <c r="H260"/>
      <c r="I260"/>
      <c r="J260"/>
      <c r="K260"/>
      <c r="L260"/>
      <c r="M260"/>
      <c r="N260"/>
      <c r="O260"/>
      <c r="R260" t="s">
        <v>1447</v>
      </c>
      <c r="S260" t="s">
        <v>1738</v>
      </c>
    </row>
    <row r="261" spans="1:19" hidden="1" x14ac:dyDescent="0.25">
      <c r="A261" s="1" t="s">
        <v>2516</v>
      </c>
      <c r="B261" s="1" t="s">
        <v>1</v>
      </c>
      <c r="C261" s="1" t="s">
        <v>15</v>
      </c>
      <c r="D261" s="42" t="s">
        <v>3295</v>
      </c>
      <c r="E261" s="8">
        <f>HEX2DEC(G261)</f>
        <v>164</v>
      </c>
      <c r="F261" s="10" t="str">
        <f>HEX2BIN(G261)</f>
        <v>10100100</v>
      </c>
      <c r="G261" s="8" t="str">
        <f>MID(C261,7,FIND(":",C261,1)-1)</f>
        <v>A4</v>
      </c>
      <c r="H261" s="8" t="str">
        <f>MID(F261,1,FIND("0",F261,1)-1)</f>
        <v>1</v>
      </c>
      <c r="I261" s="8" t="str">
        <f>MID(F261,2,FIND("0",F261,1)-1)</f>
        <v>0</v>
      </c>
      <c r="J261" s="8" t="str">
        <f>MID(F261,3,FIND("0",F261,1)-1)</f>
        <v>1</v>
      </c>
      <c r="K261" s="8" t="str">
        <f>MID(F261,4,FIND("0",F261,1)-1)</f>
        <v>0</v>
      </c>
      <c r="L261" s="8" t="str">
        <f>MID(F261,5,FIND("0",F261,1)-1)</f>
        <v>0</v>
      </c>
      <c r="M261" s="8" t="str">
        <f>MID(F261,6,FIND("0",F261,1)-1)</f>
        <v>1</v>
      </c>
      <c r="N261" s="8" t="str">
        <f>MID(F261,7,FIND("0",F261,1)-1)</f>
        <v>0</v>
      </c>
      <c r="O261" s="8" t="str">
        <f>MID(F261,8,FIND("0",F261,1)-1)</f>
        <v>0</v>
      </c>
      <c r="P261" t="str">
        <f>IF(J261="1",IF(O261="0","Brenner AUS"),"Brenner EIN")</f>
        <v>Brenner AUS</v>
      </c>
      <c r="Q261" t="str">
        <f>IF(L261="1","Mischer AUF",IF(K261="1","Mischer ZU","Mischer STOP"))</f>
        <v>Mischer STOP</v>
      </c>
    </row>
    <row r="262" spans="1:19" hidden="1" x14ac:dyDescent="0.25">
      <c r="A262" t="s">
        <v>2519</v>
      </c>
      <c r="B262" t="s">
        <v>4</v>
      </c>
      <c r="C262" t="s">
        <v>148</v>
      </c>
      <c r="D262" t="s">
        <v>6</v>
      </c>
      <c r="E262">
        <v>1</v>
      </c>
      <c r="F262" t="s">
        <v>136</v>
      </c>
      <c r="G262" t="s">
        <v>8</v>
      </c>
      <c r="H262"/>
      <c r="I262"/>
      <c r="J262"/>
      <c r="K262"/>
      <c r="L262"/>
      <c r="M262"/>
      <c r="N262"/>
      <c r="O262"/>
    </row>
    <row r="263" spans="1:19" hidden="1" x14ac:dyDescent="0.25">
      <c r="A263" t="s">
        <v>2520</v>
      </c>
      <c r="B263" t="s">
        <v>1454</v>
      </c>
      <c r="C263" t="s">
        <v>1455</v>
      </c>
      <c r="D263" t="s">
        <v>176</v>
      </c>
      <c r="E263" t="s">
        <v>177</v>
      </c>
      <c r="F263" s="5">
        <v>400000</v>
      </c>
      <c r="G263" t="s">
        <v>1456</v>
      </c>
      <c r="H263" t="s">
        <v>178</v>
      </c>
      <c r="I263">
        <v>0</v>
      </c>
      <c r="J263" t="s">
        <v>179</v>
      </c>
      <c r="K263" t="s">
        <v>163</v>
      </c>
      <c r="L263" t="s">
        <v>180</v>
      </c>
      <c r="M263"/>
      <c r="N263"/>
      <c r="O263"/>
    </row>
    <row r="264" spans="1:19" hidden="1" x14ac:dyDescent="0.25">
      <c r="A264" s="4" t="s">
        <v>2518</v>
      </c>
      <c r="B264" s="4" t="s">
        <v>1</v>
      </c>
      <c r="C264" s="4" t="s">
        <v>418</v>
      </c>
      <c r="D264" t="s">
        <v>1443</v>
      </c>
      <c r="E264" s="8">
        <f>HEX2DEC(G264)</f>
        <v>4</v>
      </c>
      <c r="F264" s="10" t="str">
        <f>HEX2BIN(G264)</f>
        <v>100</v>
      </c>
      <c r="G264" s="8" t="str">
        <f>MID(C264,7,FIND(":",C264,1)-1)</f>
        <v>04</v>
      </c>
    </row>
    <row r="265" spans="1:19" hidden="1" x14ac:dyDescent="0.25">
      <c r="A265" t="s">
        <v>2522</v>
      </c>
      <c r="B265" t="s">
        <v>4</v>
      </c>
      <c r="C265" t="s">
        <v>12</v>
      </c>
      <c r="D265" t="s">
        <v>6</v>
      </c>
      <c r="E265">
        <v>1</v>
      </c>
      <c r="F265" t="s">
        <v>13</v>
      </c>
      <c r="G265" t="s">
        <v>8</v>
      </c>
      <c r="H265"/>
      <c r="I265"/>
      <c r="J265"/>
      <c r="K265"/>
      <c r="L265"/>
      <c r="M265"/>
      <c r="N265"/>
      <c r="O265"/>
      <c r="R265" t="s">
        <v>1447</v>
      </c>
      <c r="S265" t="s">
        <v>1738</v>
      </c>
    </row>
    <row r="266" spans="1:19" hidden="1" x14ac:dyDescent="0.25">
      <c r="A266" s="1" t="s">
        <v>2521</v>
      </c>
      <c r="B266" s="1" t="s">
        <v>1</v>
      </c>
      <c r="C266" s="1" t="s">
        <v>10</v>
      </c>
      <c r="D266" s="42" t="s">
        <v>3295</v>
      </c>
      <c r="E266" s="8">
        <f>HEX2DEC(G266)</f>
        <v>172</v>
      </c>
      <c r="F266" s="10" t="str">
        <f>HEX2BIN(G266)</f>
        <v>10101100</v>
      </c>
      <c r="G266" s="8" t="str">
        <f>MID(C266,7,FIND(":",C266,1)-1)</f>
        <v>AC</v>
      </c>
      <c r="H266" s="8" t="str">
        <f>MID(F266,1,FIND("0",F266,1)-1)</f>
        <v>1</v>
      </c>
      <c r="I266" s="8" t="str">
        <f>MID(F266,2,FIND("0",F266,1)-1)</f>
        <v>0</v>
      </c>
      <c r="J266" s="8" t="str">
        <f>MID(F266,3,FIND("0",F266,1)-1)</f>
        <v>1</v>
      </c>
      <c r="K266" s="8" t="str">
        <f>MID(F266,4,FIND("0",F266,1)-1)</f>
        <v>0</v>
      </c>
      <c r="L266" s="8" t="str">
        <f>MID(F266,5,FIND("0",F266,1)-1)</f>
        <v>1</v>
      </c>
      <c r="M266" s="8" t="str">
        <f>MID(F266,6,FIND("0",F266,1)-1)</f>
        <v>1</v>
      </c>
      <c r="N266" s="8" t="str">
        <f>MID(F266,7,FIND("0",F266,1)-1)</f>
        <v>0</v>
      </c>
      <c r="O266" s="8" t="str">
        <f>MID(F266,8,FIND("0",F266,1)-1)</f>
        <v>0</v>
      </c>
      <c r="P266" t="str">
        <f>IF(J266="1",IF(O266="0","Brenner AUS"),"Brenner EIN")</f>
        <v>Brenner AUS</v>
      </c>
      <c r="Q266" t="str">
        <f>IF(L266="1","Mischer AUF",IF(K266="1","Mischer ZU","Mischer STOP"))</f>
        <v>Mischer AUF</v>
      </c>
    </row>
    <row r="267" spans="1:19" hidden="1" x14ac:dyDescent="0.25">
      <c r="A267" t="s">
        <v>2524</v>
      </c>
      <c r="B267" t="s">
        <v>4</v>
      </c>
      <c r="C267" t="s">
        <v>12</v>
      </c>
      <c r="D267" t="s">
        <v>6</v>
      </c>
      <c r="E267">
        <v>1</v>
      </c>
      <c r="F267" t="s">
        <v>17</v>
      </c>
      <c r="G267" t="s">
        <v>8</v>
      </c>
      <c r="H267"/>
      <c r="I267"/>
      <c r="J267"/>
      <c r="K267"/>
      <c r="L267"/>
      <c r="M267"/>
      <c r="N267"/>
      <c r="O267"/>
      <c r="R267" t="s">
        <v>1447</v>
      </c>
      <c r="S267" t="s">
        <v>1738</v>
      </c>
    </row>
    <row r="268" spans="1:19" hidden="1" x14ac:dyDescent="0.25">
      <c r="A268" s="1" t="s">
        <v>2523</v>
      </c>
      <c r="B268" s="1" t="s">
        <v>1</v>
      </c>
      <c r="C268" s="1" t="s">
        <v>15</v>
      </c>
      <c r="D268" s="42" t="s">
        <v>3295</v>
      </c>
      <c r="E268" s="8">
        <f>HEX2DEC(G268)</f>
        <v>164</v>
      </c>
      <c r="F268" s="10" t="str">
        <f>HEX2BIN(G268)</f>
        <v>10100100</v>
      </c>
      <c r="G268" s="8" t="str">
        <f>MID(C268,7,FIND(":",C268,1)-1)</f>
        <v>A4</v>
      </c>
      <c r="H268" s="8" t="str">
        <f>MID(F268,1,FIND("0",F268,1)-1)</f>
        <v>1</v>
      </c>
      <c r="I268" s="8" t="str">
        <f>MID(F268,2,FIND("0",F268,1)-1)</f>
        <v>0</v>
      </c>
      <c r="J268" s="8" t="str">
        <f>MID(F268,3,FIND("0",F268,1)-1)</f>
        <v>1</v>
      </c>
      <c r="K268" s="8" t="str">
        <f>MID(F268,4,FIND("0",F268,1)-1)</f>
        <v>0</v>
      </c>
      <c r="L268" s="8" t="str">
        <f>MID(F268,5,FIND("0",F268,1)-1)</f>
        <v>0</v>
      </c>
      <c r="M268" s="8" t="str">
        <f>MID(F268,6,FIND("0",F268,1)-1)</f>
        <v>1</v>
      </c>
      <c r="N268" s="8" t="str">
        <f>MID(F268,7,FIND("0",F268,1)-1)</f>
        <v>0</v>
      </c>
      <c r="O268" s="8" t="str">
        <f>MID(F268,8,FIND("0",F268,1)-1)</f>
        <v>0</v>
      </c>
      <c r="P268" t="str">
        <f>IF(J268="1",IF(O268="0","Brenner AUS"),"Brenner EIN")</f>
        <v>Brenner AUS</v>
      </c>
      <c r="Q268" t="str">
        <f>IF(L268="1","Mischer AUF",IF(K268="1","Mischer ZU","Mischer STOP"))</f>
        <v>Mischer STOP</v>
      </c>
    </row>
    <row r="269" spans="1:19" hidden="1" x14ac:dyDescent="0.25">
      <c r="A269" t="s">
        <v>2526</v>
      </c>
      <c r="B269" t="s">
        <v>4</v>
      </c>
      <c r="C269" t="s">
        <v>148</v>
      </c>
      <c r="D269" t="s">
        <v>6</v>
      </c>
      <c r="E269">
        <v>1</v>
      </c>
      <c r="F269" t="s">
        <v>136</v>
      </c>
      <c r="G269" t="s">
        <v>8</v>
      </c>
      <c r="H269"/>
      <c r="I269"/>
      <c r="J269"/>
      <c r="K269"/>
      <c r="L269"/>
      <c r="M269"/>
      <c r="N269"/>
      <c r="O269"/>
    </row>
    <row r="270" spans="1:19" hidden="1" x14ac:dyDescent="0.25">
      <c r="A270" t="s">
        <v>2527</v>
      </c>
      <c r="B270" t="s">
        <v>1454</v>
      </c>
      <c r="C270" t="s">
        <v>1455</v>
      </c>
      <c r="D270" t="s">
        <v>176</v>
      </c>
      <c r="E270" t="s">
        <v>177</v>
      </c>
      <c r="F270" s="5">
        <v>400000</v>
      </c>
      <c r="G270" t="s">
        <v>1456</v>
      </c>
      <c r="H270" t="s">
        <v>178</v>
      </c>
      <c r="I270">
        <v>0</v>
      </c>
      <c r="J270" t="s">
        <v>179</v>
      </c>
      <c r="K270" t="s">
        <v>163</v>
      </c>
      <c r="L270" t="s">
        <v>180</v>
      </c>
      <c r="M270"/>
      <c r="N270"/>
      <c r="O270"/>
    </row>
    <row r="271" spans="1:19" hidden="1" x14ac:dyDescent="0.25">
      <c r="A271" s="4" t="s">
        <v>2525</v>
      </c>
      <c r="B271" s="4" t="s">
        <v>1</v>
      </c>
      <c r="C271" s="4" t="s">
        <v>418</v>
      </c>
      <c r="D271" t="s">
        <v>1443</v>
      </c>
      <c r="E271" s="8">
        <f>HEX2DEC(G271)</f>
        <v>4</v>
      </c>
      <c r="F271" s="10" t="str">
        <f>HEX2BIN(G271)</f>
        <v>100</v>
      </c>
      <c r="G271" s="8" t="str">
        <f>MID(C271,7,FIND(":",C271,1)-1)</f>
        <v>04</v>
      </c>
    </row>
    <row r="272" spans="1:19" hidden="1" x14ac:dyDescent="0.25">
      <c r="A272" t="s">
        <v>2529</v>
      </c>
      <c r="B272" t="s">
        <v>4</v>
      </c>
      <c r="C272" t="s">
        <v>12</v>
      </c>
      <c r="D272" t="s">
        <v>6</v>
      </c>
      <c r="E272">
        <v>1</v>
      </c>
      <c r="F272" t="s">
        <v>13</v>
      </c>
      <c r="G272" t="s">
        <v>8</v>
      </c>
      <c r="H272"/>
      <c r="I272"/>
      <c r="J272"/>
      <c r="K272"/>
      <c r="L272"/>
      <c r="M272"/>
      <c r="N272"/>
      <c r="O272"/>
      <c r="R272" t="s">
        <v>1447</v>
      </c>
      <c r="S272" t="s">
        <v>1738</v>
      </c>
    </row>
    <row r="273" spans="1:19" hidden="1" x14ac:dyDescent="0.25">
      <c r="A273" s="1" t="s">
        <v>2528</v>
      </c>
      <c r="B273" s="1" t="s">
        <v>1</v>
      </c>
      <c r="C273" s="1" t="s">
        <v>10</v>
      </c>
      <c r="D273" s="42" t="s">
        <v>3295</v>
      </c>
      <c r="E273" s="8">
        <f>HEX2DEC(G273)</f>
        <v>172</v>
      </c>
      <c r="F273" s="10" t="str">
        <f>HEX2BIN(G273)</f>
        <v>10101100</v>
      </c>
      <c r="G273" s="8" t="str">
        <f>MID(C273,7,FIND(":",C273,1)-1)</f>
        <v>AC</v>
      </c>
      <c r="H273" s="8" t="str">
        <f>MID(F273,1,FIND("0",F273,1)-1)</f>
        <v>1</v>
      </c>
      <c r="I273" s="8" t="str">
        <f>MID(F273,2,FIND("0",F273,1)-1)</f>
        <v>0</v>
      </c>
      <c r="J273" s="8" t="str">
        <f>MID(F273,3,FIND("0",F273,1)-1)</f>
        <v>1</v>
      </c>
      <c r="K273" s="8" t="str">
        <f>MID(F273,4,FIND("0",F273,1)-1)</f>
        <v>0</v>
      </c>
      <c r="L273" s="8" t="str">
        <f>MID(F273,5,FIND("0",F273,1)-1)</f>
        <v>1</v>
      </c>
      <c r="M273" s="8" t="str">
        <f>MID(F273,6,FIND("0",F273,1)-1)</f>
        <v>1</v>
      </c>
      <c r="N273" s="8" t="str">
        <f>MID(F273,7,FIND("0",F273,1)-1)</f>
        <v>0</v>
      </c>
      <c r="O273" s="8" t="str">
        <f>MID(F273,8,FIND("0",F273,1)-1)</f>
        <v>0</v>
      </c>
      <c r="P273" t="str">
        <f>IF(J273="1",IF(O273="0","Brenner AUS"),"Brenner EIN")</f>
        <v>Brenner AUS</v>
      </c>
      <c r="Q273" t="str">
        <f>IF(L273="1","Mischer AUF",IF(K273="1","Mischer ZU","Mischer STOP"))</f>
        <v>Mischer AUF</v>
      </c>
    </row>
    <row r="274" spans="1:19" hidden="1" x14ac:dyDescent="0.25">
      <c r="A274" t="s">
        <v>2531</v>
      </c>
      <c r="B274" t="s">
        <v>4</v>
      </c>
      <c r="C274" t="s">
        <v>12</v>
      </c>
      <c r="D274" t="s">
        <v>6</v>
      </c>
      <c r="E274">
        <v>1</v>
      </c>
      <c r="F274" t="s">
        <v>17</v>
      </c>
      <c r="G274" t="s">
        <v>8</v>
      </c>
      <c r="H274"/>
      <c r="I274"/>
      <c r="J274"/>
      <c r="K274"/>
      <c r="L274"/>
      <c r="M274"/>
      <c r="N274"/>
      <c r="O274"/>
      <c r="R274" t="s">
        <v>1447</v>
      </c>
      <c r="S274" t="s">
        <v>1738</v>
      </c>
    </row>
    <row r="275" spans="1:19" hidden="1" x14ac:dyDescent="0.25">
      <c r="A275" s="1" t="s">
        <v>2530</v>
      </c>
      <c r="B275" s="1" t="s">
        <v>1</v>
      </c>
      <c r="C275" s="1" t="s">
        <v>15</v>
      </c>
      <c r="D275" s="42" t="s">
        <v>3295</v>
      </c>
      <c r="E275" s="8">
        <f>HEX2DEC(G275)</f>
        <v>164</v>
      </c>
      <c r="F275" s="10" t="str">
        <f>HEX2BIN(G275)</f>
        <v>10100100</v>
      </c>
      <c r="G275" s="8" t="str">
        <f>MID(C275,7,FIND(":",C275,1)-1)</f>
        <v>A4</v>
      </c>
      <c r="H275" s="8" t="str">
        <f>MID(F275,1,FIND("0",F275,1)-1)</f>
        <v>1</v>
      </c>
      <c r="I275" s="8" t="str">
        <f>MID(F275,2,FIND("0",F275,1)-1)</f>
        <v>0</v>
      </c>
      <c r="J275" s="8" t="str">
        <f>MID(F275,3,FIND("0",F275,1)-1)</f>
        <v>1</v>
      </c>
      <c r="K275" s="8" t="str">
        <f>MID(F275,4,FIND("0",F275,1)-1)</f>
        <v>0</v>
      </c>
      <c r="L275" s="8" t="str">
        <f>MID(F275,5,FIND("0",F275,1)-1)</f>
        <v>0</v>
      </c>
      <c r="M275" s="8" t="str">
        <f>MID(F275,6,FIND("0",F275,1)-1)</f>
        <v>1</v>
      </c>
      <c r="N275" s="8" t="str">
        <f>MID(F275,7,FIND("0",F275,1)-1)</f>
        <v>0</v>
      </c>
      <c r="O275" s="8" t="str">
        <f>MID(F275,8,FIND("0",F275,1)-1)</f>
        <v>0</v>
      </c>
      <c r="P275" t="str">
        <f>IF(J275="1",IF(O275="0","Brenner AUS"),"Brenner EIN")</f>
        <v>Brenner AUS</v>
      </c>
      <c r="Q275" t="str">
        <f>IF(L275="1","Mischer AUF",IF(K275="1","Mischer ZU","Mischer STOP"))</f>
        <v>Mischer STOP</v>
      </c>
    </row>
    <row r="276" spans="1:19" hidden="1" x14ac:dyDescent="0.25">
      <c r="A276" t="s">
        <v>2533</v>
      </c>
      <c r="B276" t="s">
        <v>4</v>
      </c>
      <c r="C276" t="s">
        <v>148</v>
      </c>
      <c r="D276" t="s">
        <v>6</v>
      </c>
      <c r="E276">
        <v>1</v>
      </c>
      <c r="F276" t="s">
        <v>136</v>
      </c>
      <c r="G276" t="s">
        <v>8</v>
      </c>
      <c r="H276"/>
      <c r="I276"/>
      <c r="J276"/>
      <c r="K276"/>
      <c r="L276"/>
      <c r="M276"/>
      <c r="N276"/>
      <c r="O276"/>
    </row>
    <row r="277" spans="1:19" hidden="1" x14ac:dyDescent="0.25">
      <c r="A277" t="s">
        <v>2534</v>
      </c>
      <c r="B277" t="s">
        <v>1454</v>
      </c>
      <c r="C277" t="s">
        <v>1455</v>
      </c>
      <c r="D277" t="s">
        <v>176</v>
      </c>
      <c r="E277" t="s">
        <v>177</v>
      </c>
      <c r="F277" s="5">
        <v>400000</v>
      </c>
      <c r="G277" t="s">
        <v>1456</v>
      </c>
      <c r="H277" t="s">
        <v>178</v>
      </c>
      <c r="I277">
        <v>0</v>
      </c>
      <c r="J277" t="s">
        <v>179</v>
      </c>
      <c r="K277" t="s">
        <v>163</v>
      </c>
      <c r="L277" t="s">
        <v>180</v>
      </c>
      <c r="M277"/>
      <c r="N277"/>
      <c r="O277"/>
    </row>
    <row r="278" spans="1:19" hidden="1" x14ac:dyDescent="0.25">
      <c r="A278" s="4" t="s">
        <v>2532</v>
      </c>
      <c r="B278" s="4" t="s">
        <v>1</v>
      </c>
      <c r="C278" s="4" t="s">
        <v>418</v>
      </c>
      <c r="D278" t="s">
        <v>1443</v>
      </c>
      <c r="E278" s="8">
        <f>HEX2DEC(G278)</f>
        <v>4</v>
      </c>
      <c r="F278" s="10" t="str">
        <f>HEX2BIN(G278)</f>
        <v>100</v>
      </c>
      <c r="G278" s="8" t="str">
        <f>MID(C278,7,FIND(":",C278,1)-1)</f>
        <v>04</v>
      </c>
    </row>
    <row r="279" spans="1:19" hidden="1" x14ac:dyDescent="0.25">
      <c r="A279" t="s">
        <v>2536</v>
      </c>
      <c r="B279" t="s">
        <v>4</v>
      </c>
      <c r="C279" t="s">
        <v>12</v>
      </c>
      <c r="D279" t="s">
        <v>6</v>
      </c>
      <c r="E279">
        <v>1</v>
      </c>
      <c r="F279" t="s">
        <v>13</v>
      </c>
      <c r="G279" t="s">
        <v>8</v>
      </c>
      <c r="H279"/>
      <c r="I279"/>
      <c r="J279"/>
      <c r="K279"/>
      <c r="L279"/>
      <c r="M279"/>
      <c r="N279"/>
      <c r="O279"/>
      <c r="R279" t="s">
        <v>1447</v>
      </c>
      <c r="S279" t="s">
        <v>1738</v>
      </c>
    </row>
    <row r="280" spans="1:19" hidden="1" x14ac:dyDescent="0.25">
      <c r="A280" s="1" t="s">
        <v>2535</v>
      </c>
      <c r="B280" s="1" t="s">
        <v>1</v>
      </c>
      <c r="C280" s="1" t="s">
        <v>10</v>
      </c>
      <c r="D280" s="42" t="s">
        <v>3295</v>
      </c>
      <c r="E280" s="8">
        <f>HEX2DEC(G280)</f>
        <v>172</v>
      </c>
      <c r="F280" s="10" t="str">
        <f>HEX2BIN(G280)</f>
        <v>10101100</v>
      </c>
      <c r="G280" s="8" t="str">
        <f>MID(C280,7,FIND(":",C280,1)-1)</f>
        <v>AC</v>
      </c>
      <c r="H280" s="8" t="str">
        <f>MID(F280,1,FIND("0",F280,1)-1)</f>
        <v>1</v>
      </c>
      <c r="I280" s="8" t="str">
        <f>MID(F280,2,FIND("0",F280,1)-1)</f>
        <v>0</v>
      </c>
      <c r="J280" s="8" t="str">
        <f>MID(F280,3,FIND("0",F280,1)-1)</f>
        <v>1</v>
      </c>
      <c r="K280" s="8" t="str">
        <f>MID(F280,4,FIND("0",F280,1)-1)</f>
        <v>0</v>
      </c>
      <c r="L280" s="8" t="str">
        <f>MID(F280,5,FIND("0",F280,1)-1)</f>
        <v>1</v>
      </c>
      <c r="M280" s="8" t="str">
        <f>MID(F280,6,FIND("0",F280,1)-1)</f>
        <v>1</v>
      </c>
      <c r="N280" s="8" t="str">
        <f>MID(F280,7,FIND("0",F280,1)-1)</f>
        <v>0</v>
      </c>
      <c r="O280" s="8" t="str">
        <f>MID(F280,8,FIND("0",F280,1)-1)</f>
        <v>0</v>
      </c>
      <c r="P280" t="str">
        <f>IF(J280="1",IF(O280="0","Brenner AUS"),"Brenner EIN")</f>
        <v>Brenner AUS</v>
      </c>
      <c r="Q280" t="str">
        <f>IF(L280="1","Mischer AUF",IF(K280="1","Mischer ZU","Mischer STOP"))</f>
        <v>Mischer AUF</v>
      </c>
    </row>
    <row r="281" spans="1:19" hidden="1" x14ac:dyDescent="0.25">
      <c r="A281" t="s">
        <v>2538</v>
      </c>
      <c r="B281" t="s">
        <v>4</v>
      </c>
      <c r="C281" t="s">
        <v>12</v>
      </c>
      <c r="D281" t="s">
        <v>6</v>
      </c>
      <c r="E281">
        <v>1</v>
      </c>
      <c r="F281" t="s">
        <v>17</v>
      </c>
      <c r="G281" t="s">
        <v>8</v>
      </c>
      <c r="H281"/>
      <c r="I281"/>
      <c r="J281"/>
      <c r="K281"/>
      <c r="L281"/>
      <c r="M281"/>
      <c r="N281"/>
      <c r="O281"/>
      <c r="R281" t="s">
        <v>1447</v>
      </c>
      <c r="S281" t="s">
        <v>1738</v>
      </c>
    </row>
    <row r="282" spans="1:19" hidden="1" x14ac:dyDescent="0.25">
      <c r="A282" s="1" t="s">
        <v>2537</v>
      </c>
      <c r="B282" s="1" t="s">
        <v>1</v>
      </c>
      <c r="C282" s="1" t="s">
        <v>15</v>
      </c>
      <c r="D282" s="42" t="s">
        <v>3295</v>
      </c>
      <c r="E282" s="8">
        <f>HEX2DEC(G282)</f>
        <v>164</v>
      </c>
      <c r="F282" s="10" t="str">
        <f>HEX2BIN(G282)</f>
        <v>10100100</v>
      </c>
      <c r="G282" s="8" t="str">
        <f>MID(C282,7,FIND(":",C282,1)-1)</f>
        <v>A4</v>
      </c>
      <c r="H282" s="8" t="str">
        <f>MID(F282,1,FIND("0",F282,1)-1)</f>
        <v>1</v>
      </c>
      <c r="I282" s="8" t="str">
        <f>MID(F282,2,FIND("0",F282,1)-1)</f>
        <v>0</v>
      </c>
      <c r="J282" s="8" t="str">
        <f>MID(F282,3,FIND("0",F282,1)-1)</f>
        <v>1</v>
      </c>
      <c r="K282" s="8" t="str">
        <f>MID(F282,4,FIND("0",F282,1)-1)</f>
        <v>0</v>
      </c>
      <c r="L282" s="8" t="str">
        <f>MID(F282,5,FIND("0",F282,1)-1)</f>
        <v>0</v>
      </c>
      <c r="M282" s="8" t="str">
        <f>MID(F282,6,FIND("0",F282,1)-1)</f>
        <v>1</v>
      </c>
      <c r="N282" s="8" t="str">
        <f>MID(F282,7,FIND("0",F282,1)-1)</f>
        <v>0</v>
      </c>
      <c r="O282" s="8" t="str">
        <f>MID(F282,8,FIND("0",F282,1)-1)</f>
        <v>0</v>
      </c>
      <c r="P282" t="str">
        <f>IF(J282="1",IF(O282="0","Brenner AUS"),"Brenner EIN")</f>
        <v>Brenner AUS</v>
      </c>
      <c r="Q282" t="str">
        <f>IF(L282="1","Mischer AUF",IF(K282="1","Mischer ZU","Mischer STOP"))</f>
        <v>Mischer STOP</v>
      </c>
    </row>
    <row r="283" spans="1:19" hidden="1" x14ac:dyDescent="0.25">
      <c r="A283" t="s">
        <v>2540</v>
      </c>
      <c r="B283" t="s">
        <v>4</v>
      </c>
      <c r="C283" t="s">
        <v>148</v>
      </c>
      <c r="D283" t="s">
        <v>6</v>
      </c>
      <c r="E283">
        <v>1</v>
      </c>
      <c r="F283" t="s">
        <v>136</v>
      </c>
      <c r="G283" t="s">
        <v>8</v>
      </c>
      <c r="H283"/>
      <c r="I283"/>
      <c r="J283"/>
      <c r="K283"/>
      <c r="L283"/>
      <c r="M283"/>
      <c r="N283"/>
      <c r="O283"/>
    </row>
    <row r="284" spans="1:19" hidden="1" x14ac:dyDescent="0.25">
      <c r="A284" t="s">
        <v>2541</v>
      </c>
      <c r="B284" t="s">
        <v>1454</v>
      </c>
      <c r="C284" t="s">
        <v>1455</v>
      </c>
      <c r="D284" t="s">
        <v>176</v>
      </c>
      <c r="E284" t="s">
        <v>177</v>
      </c>
      <c r="F284" s="5">
        <v>400000</v>
      </c>
      <c r="G284" t="s">
        <v>1456</v>
      </c>
      <c r="H284" t="s">
        <v>178</v>
      </c>
      <c r="I284">
        <v>0</v>
      </c>
      <c r="J284" t="s">
        <v>179</v>
      </c>
      <c r="K284" t="s">
        <v>163</v>
      </c>
      <c r="L284" t="s">
        <v>180</v>
      </c>
      <c r="M284"/>
      <c r="N284"/>
      <c r="O284"/>
    </row>
    <row r="285" spans="1:19" hidden="1" x14ac:dyDescent="0.25">
      <c r="A285" s="4" t="s">
        <v>2539</v>
      </c>
      <c r="B285" s="4" t="s">
        <v>1</v>
      </c>
      <c r="C285" s="4" t="s">
        <v>418</v>
      </c>
      <c r="D285" t="s">
        <v>1443</v>
      </c>
      <c r="E285" s="8">
        <f>HEX2DEC(G285)</f>
        <v>4</v>
      </c>
      <c r="F285" s="10" t="str">
        <f>HEX2BIN(G285)</f>
        <v>100</v>
      </c>
      <c r="G285" s="8" t="str">
        <f>MID(C285,7,FIND(":",C285,1)-1)</f>
        <v>04</v>
      </c>
    </row>
    <row r="286" spans="1:19" hidden="1" x14ac:dyDescent="0.25">
      <c r="A286" t="s">
        <v>2543</v>
      </c>
      <c r="B286" t="s">
        <v>4</v>
      </c>
      <c r="C286" t="s">
        <v>12</v>
      </c>
      <c r="D286" t="s">
        <v>6</v>
      </c>
      <c r="E286">
        <v>1</v>
      </c>
      <c r="F286" t="s">
        <v>13</v>
      </c>
      <c r="G286" t="s">
        <v>8</v>
      </c>
      <c r="H286"/>
      <c r="I286"/>
      <c r="J286"/>
      <c r="K286"/>
      <c r="L286"/>
      <c r="M286"/>
      <c r="N286"/>
      <c r="O286"/>
      <c r="R286" t="s">
        <v>1447</v>
      </c>
      <c r="S286" t="s">
        <v>1738</v>
      </c>
    </row>
    <row r="287" spans="1:19" hidden="1" x14ac:dyDescent="0.25">
      <c r="A287" s="1" t="s">
        <v>2542</v>
      </c>
      <c r="B287" s="1" t="s">
        <v>1</v>
      </c>
      <c r="C287" s="1" t="s">
        <v>10</v>
      </c>
      <c r="D287" s="42" t="s">
        <v>3295</v>
      </c>
      <c r="E287" s="8">
        <f>HEX2DEC(G287)</f>
        <v>172</v>
      </c>
      <c r="F287" s="10" t="str">
        <f>HEX2BIN(G287)</f>
        <v>10101100</v>
      </c>
      <c r="G287" s="8" t="str">
        <f>MID(C287,7,FIND(":",C287,1)-1)</f>
        <v>AC</v>
      </c>
      <c r="H287" s="8" t="str">
        <f>MID(F287,1,FIND("0",F287,1)-1)</f>
        <v>1</v>
      </c>
      <c r="I287" s="8" t="str">
        <f>MID(F287,2,FIND("0",F287,1)-1)</f>
        <v>0</v>
      </c>
      <c r="J287" s="8" t="str">
        <f>MID(F287,3,FIND("0",F287,1)-1)</f>
        <v>1</v>
      </c>
      <c r="K287" s="8" t="str">
        <f>MID(F287,4,FIND("0",F287,1)-1)</f>
        <v>0</v>
      </c>
      <c r="L287" s="8" t="str">
        <f>MID(F287,5,FIND("0",F287,1)-1)</f>
        <v>1</v>
      </c>
      <c r="M287" s="8" t="str">
        <f>MID(F287,6,FIND("0",F287,1)-1)</f>
        <v>1</v>
      </c>
      <c r="N287" s="8" t="str">
        <f>MID(F287,7,FIND("0",F287,1)-1)</f>
        <v>0</v>
      </c>
      <c r="O287" s="8" t="str">
        <f>MID(F287,8,FIND("0",F287,1)-1)</f>
        <v>0</v>
      </c>
      <c r="P287" t="str">
        <f>IF(J287="1",IF(O287="0","Brenner AUS"),"Brenner EIN")</f>
        <v>Brenner AUS</v>
      </c>
      <c r="Q287" t="str">
        <f>IF(L287="1","Mischer AUF",IF(K287="1","Mischer ZU","Mischer STOP"))</f>
        <v>Mischer AUF</v>
      </c>
    </row>
    <row r="288" spans="1:19" hidden="1" x14ac:dyDescent="0.25">
      <c r="A288" t="s">
        <v>2545</v>
      </c>
      <c r="B288" t="s">
        <v>4</v>
      </c>
      <c r="C288" t="s">
        <v>12</v>
      </c>
      <c r="D288" t="s">
        <v>6</v>
      </c>
      <c r="E288">
        <v>1</v>
      </c>
      <c r="F288" t="s">
        <v>17</v>
      </c>
      <c r="G288" t="s">
        <v>8</v>
      </c>
      <c r="H288"/>
      <c r="I288"/>
      <c r="J288"/>
      <c r="K288"/>
      <c r="L288"/>
      <c r="M288"/>
      <c r="N288"/>
      <c r="O288"/>
      <c r="R288" t="s">
        <v>1447</v>
      </c>
      <c r="S288" t="s">
        <v>1738</v>
      </c>
    </row>
    <row r="289" spans="1:19" hidden="1" x14ac:dyDescent="0.25">
      <c r="A289" s="1" t="s">
        <v>2544</v>
      </c>
      <c r="B289" s="1" t="s">
        <v>1</v>
      </c>
      <c r="C289" s="1" t="s">
        <v>15</v>
      </c>
      <c r="D289" s="42" t="s">
        <v>3295</v>
      </c>
      <c r="E289" s="8">
        <f>HEX2DEC(G289)</f>
        <v>164</v>
      </c>
      <c r="F289" s="10" t="str">
        <f>HEX2BIN(G289)</f>
        <v>10100100</v>
      </c>
      <c r="G289" s="8" t="str">
        <f>MID(C289,7,FIND(":",C289,1)-1)</f>
        <v>A4</v>
      </c>
      <c r="H289" s="8" t="str">
        <f>MID(F289,1,FIND("0",F289,1)-1)</f>
        <v>1</v>
      </c>
      <c r="I289" s="8" t="str">
        <f>MID(F289,2,FIND("0",F289,1)-1)</f>
        <v>0</v>
      </c>
      <c r="J289" s="8" t="str">
        <f>MID(F289,3,FIND("0",F289,1)-1)</f>
        <v>1</v>
      </c>
      <c r="K289" s="8" t="str">
        <f>MID(F289,4,FIND("0",F289,1)-1)</f>
        <v>0</v>
      </c>
      <c r="L289" s="8" t="str">
        <f>MID(F289,5,FIND("0",F289,1)-1)</f>
        <v>0</v>
      </c>
      <c r="M289" s="8" t="str">
        <f>MID(F289,6,FIND("0",F289,1)-1)</f>
        <v>1</v>
      </c>
      <c r="N289" s="8" t="str">
        <f>MID(F289,7,FIND("0",F289,1)-1)</f>
        <v>0</v>
      </c>
      <c r="O289" s="8" t="str">
        <f>MID(F289,8,FIND("0",F289,1)-1)</f>
        <v>0</v>
      </c>
      <c r="P289" t="str">
        <f>IF(J289="1",IF(O289="0","Brenner AUS"),"Brenner EIN")</f>
        <v>Brenner AUS</v>
      </c>
      <c r="Q289" t="str">
        <f>IF(L289="1","Mischer AUF",IF(K289="1","Mischer ZU","Mischer STOP"))</f>
        <v>Mischer STOP</v>
      </c>
    </row>
    <row r="290" spans="1:19" hidden="1" x14ac:dyDescent="0.25">
      <c r="A290" t="s">
        <v>2547</v>
      </c>
      <c r="B290" t="s">
        <v>4</v>
      </c>
      <c r="C290" t="s">
        <v>148</v>
      </c>
      <c r="D290" t="s">
        <v>6</v>
      </c>
      <c r="E290">
        <v>1</v>
      </c>
      <c r="F290" t="s">
        <v>136</v>
      </c>
      <c r="G290" t="s">
        <v>8</v>
      </c>
      <c r="H290"/>
      <c r="I290"/>
      <c r="J290"/>
      <c r="K290"/>
      <c r="L290"/>
      <c r="M290"/>
      <c r="N290"/>
      <c r="O290"/>
    </row>
    <row r="291" spans="1:19" hidden="1" x14ac:dyDescent="0.25">
      <c r="A291" t="s">
        <v>2548</v>
      </c>
      <c r="B291" t="s">
        <v>1454</v>
      </c>
      <c r="C291" t="s">
        <v>1455</v>
      </c>
      <c r="D291" t="s">
        <v>176</v>
      </c>
      <c r="E291" t="s">
        <v>177</v>
      </c>
      <c r="F291" s="5">
        <v>400000</v>
      </c>
      <c r="G291" t="s">
        <v>1456</v>
      </c>
      <c r="H291" t="s">
        <v>178</v>
      </c>
      <c r="I291">
        <v>0</v>
      </c>
      <c r="J291" t="s">
        <v>179</v>
      </c>
      <c r="K291" t="s">
        <v>163</v>
      </c>
      <c r="L291" t="s">
        <v>180</v>
      </c>
      <c r="M291"/>
      <c r="N291"/>
      <c r="O291"/>
    </row>
    <row r="292" spans="1:19" hidden="1" x14ac:dyDescent="0.25">
      <c r="A292" s="4" t="s">
        <v>2546</v>
      </c>
      <c r="B292" s="4" t="s">
        <v>1</v>
      </c>
      <c r="C292" s="4" t="s">
        <v>418</v>
      </c>
      <c r="D292" t="s">
        <v>1443</v>
      </c>
      <c r="E292" s="8">
        <f>HEX2DEC(G292)</f>
        <v>4</v>
      </c>
      <c r="F292" s="10" t="str">
        <f>HEX2BIN(G292)</f>
        <v>100</v>
      </c>
      <c r="G292" s="8" t="str">
        <f>MID(C292,7,FIND(":",C292,1)-1)</f>
        <v>04</v>
      </c>
    </row>
    <row r="293" spans="1:19" hidden="1" x14ac:dyDescent="0.25">
      <c r="A293" t="s">
        <v>2550</v>
      </c>
      <c r="B293" t="s">
        <v>4</v>
      </c>
      <c r="C293" t="s">
        <v>12</v>
      </c>
      <c r="D293" t="s">
        <v>6</v>
      </c>
      <c r="E293">
        <v>1</v>
      </c>
      <c r="F293" t="s">
        <v>13</v>
      </c>
      <c r="G293" t="s">
        <v>8</v>
      </c>
      <c r="H293"/>
      <c r="I293"/>
      <c r="J293"/>
      <c r="K293"/>
      <c r="L293"/>
      <c r="M293"/>
      <c r="N293"/>
      <c r="O293"/>
      <c r="R293" t="s">
        <v>1447</v>
      </c>
      <c r="S293" t="s">
        <v>1738</v>
      </c>
    </row>
    <row r="294" spans="1:19" hidden="1" x14ac:dyDescent="0.25">
      <c r="A294" s="1" t="s">
        <v>2549</v>
      </c>
      <c r="B294" s="1" t="s">
        <v>1</v>
      </c>
      <c r="C294" s="1" t="s">
        <v>10</v>
      </c>
      <c r="D294" s="42" t="s">
        <v>3295</v>
      </c>
      <c r="E294" s="8">
        <f>HEX2DEC(G294)</f>
        <v>172</v>
      </c>
      <c r="F294" s="10" t="str">
        <f>HEX2BIN(G294)</f>
        <v>10101100</v>
      </c>
      <c r="G294" s="8" t="str">
        <f>MID(C294,7,FIND(":",C294,1)-1)</f>
        <v>AC</v>
      </c>
      <c r="H294" s="8" t="str">
        <f>MID(F294,1,FIND("0",F294,1)-1)</f>
        <v>1</v>
      </c>
      <c r="I294" s="8" t="str">
        <f>MID(F294,2,FIND("0",F294,1)-1)</f>
        <v>0</v>
      </c>
      <c r="J294" s="8" t="str">
        <f>MID(F294,3,FIND("0",F294,1)-1)</f>
        <v>1</v>
      </c>
      <c r="K294" s="8" t="str">
        <f>MID(F294,4,FIND("0",F294,1)-1)</f>
        <v>0</v>
      </c>
      <c r="L294" s="8" t="str">
        <f>MID(F294,5,FIND("0",F294,1)-1)</f>
        <v>1</v>
      </c>
      <c r="M294" s="8" t="str">
        <f>MID(F294,6,FIND("0",F294,1)-1)</f>
        <v>1</v>
      </c>
      <c r="N294" s="8" t="str">
        <f>MID(F294,7,FIND("0",F294,1)-1)</f>
        <v>0</v>
      </c>
      <c r="O294" s="8" t="str">
        <f>MID(F294,8,FIND("0",F294,1)-1)</f>
        <v>0</v>
      </c>
      <c r="P294" t="str">
        <f>IF(J294="1",IF(O294="0","Brenner AUS"),"Brenner EIN")</f>
        <v>Brenner AUS</v>
      </c>
      <c r="Q294" t="str">
        <f>IF(L294="1","Mischer AUF",IF(K294="1","Mischer ZU","Mischer STOP"))</f>
        <v>Mischer AUF</v>
      </c>
    </row>
    <row r="295" spans="1:19" hidden="1" x14ac:dyDescent="0.25">
      <c r="A295" t="s">
        <v>2552</v>
      </c>
      <c r="B295" t="s">
        <v>4</v>
      </c>
      <c r="C295" t="s">
        <v>12</v>
      </c>
      <c r="D295" t="s">
        <v>6</v>
      </c>
      <c r="E295">
        <v>1</v>
      </c>
      <c r="F295" t="s">
        <v>17</v>
      </c>
      <c r="G295" t="s">
        <v>8</v>
      </c>
      <c r="H295"/>
      <c r="I295"/>
      <c r="J295"/>
      <c r="K295"/>
      <c r="L295"/>
      <c r="M295"/>
      <c r="N295"/>
      <c r="O295"/>
      <c r="R295" t="s">
        <v>1447</v>
      </c>
      <c r="S295" t="s">
        <v>1738</v>
      </c>
    </row>
    <row r="296" spans="1:19" hidden="1" x14ac:dyDescent="0.25">
      <c r="A296" s="1" t="s">
        <v>2551</v>
      </c>
      <c r="B296" s="1" t="s">
        <v>1</v>
      </c>
      <c r="C296" s="1" t="s">
        <v>15</v>
      </c>
      <c r="D296" s="42" t="s">
        <v>3295</v>
      </c>
      <c r="E296" s="8">
        <f>HEX2DEC(G296)</f>
        <v>164</v>
      </c>
      <c r="F296" s="10" t="str">
        <f>HEX2BIN(G296)</f>
        <v>10100100</v>
      </c>
      <c r="G296" s="8" t="str">
        <f>MID(C296,7,FIND(":",C296,1)-1)</f>
        <v>A4</v>
      </c>
      <c r="H296" s="8" t="str">
        <f>MID(F296,1,FIND("0",F296,1)-1)</f>
        <v>1</v>
      </c>
      <c r="I296" s="8" t="str">
        <f>MID(F296,2,FIND("0",F296,1)-1)</f>
        <v>0</v>
      </c>
      <c r="J296" s="8" t="str">
        <f>MID(F296,3,FIND("0",F296,1)-1)</f>
        <v>1</v>
      </c>
      <c r="K296" s="8" t="str">
        <f>MID(F296,4,FIND("0",F296,1)-1)</f>
        <v>0</v>
      </c>
      <c r="L296" s="8" t="str">
        <f>MID(F296,5,FIND("0",F296,1)-1)</f>
        <v>0</v>
      </c>
      <c r="M296" s="8" t="str">
        <f>MID(F296,6,FIND("0",F296,1)-1)</f>
        <v>1</v>
      </c>
      <c r="N296" s="8" t="str">
        <f>MID(F296,7,FIND("0",F296,1)-1)</f>
        <v>0</v>
      </c>
      <c r="O296" s="8" t="str">
        <f>MID(F296,8,FIND("0",F296,1)-1)</f>
        <v>0</v>
      </c>
      <c r="P296" t="str">
        <f>IF(J296="1",IF(O296="0","Brenner AUS"),"Brenner EIN")</f>
        <v>Brenner AUS</v>
      </c>
      <c r="Q296" t="str">
        <f>IF(L296="1","Mischer AUF",IF(K296="1","Mischer ZU","Mischer STOP"))</f>
        <v>Mischer STOP</v>
      </c>
    </row>
    <row r="297" spans="1:19" hidden="1" x14ac:dyDescent="0.25">
      <c r="A297" t="s">
        <v>2554</v>
      </c>
      <c r="B297" t="s">
        <v>4</v>
      </c>
      <c r="C297" t="s">
        <v>148</v>
      </c>
      <c r="D297" t="s">
        <v>6</v>
      </c>
      <c r="E297">
        <v>1</v>
      </c>
      <c r="F297" t="s">
        <v>136</v>
      </c>
      <c r="G297" t="s">
        <v>8</v>
      </c>
      <c r="H297"/>
      <c r="I297"/>
      <c r="J297"/>
      <c r="K297"/>
      <c r="L297"/>
      <c r="M297"/>
      <c r="N297"/>
      <c r="O297"/>
    </row>
    <row r="298" spans="1:19" hidden="1" x14ac:dyDescent="0.25">
      <c r="A298" t="s">
        <v>2555</v>
      </c>
      <c r="B298" t="s">
        <v>1454</v>
      </c>
      <c r="C298" t="s">
        <v>1455</v>
      </c>
      <c r="D298" t="s">
        <v>176</v>
      </c>
      <c r="E298" t="s">
        <v>177</v>
      </c>
      <c r="F298" s="5">
        <v>400000</v>
      </c>
      <c r="G298" t="s">
        <v>1456</v>
      </c>
      <c r="H298" t="s">
        <v>178</v>
      </c>
      <c r="I298">
        <v>0</v>
      </c>
      <c r="J298" t="s">
        <v>179</v>
      </c>
      <c r="K298" t="s">
        <v>163</v>
      </c>
      <c r="L298" t="s">
        <v>180</v>
      </c>
      <c r="M298"/>
      <c r="N298"/>
      <c r="O298"/>
    </row>
    <row r="299" spans="1:19" hidden="1" x14ac:dyDescent="0.25">
      <c r="A299" s="4" t="s">
        <v>2553</v>
      </c>
      <c r="B299" s="4" t="s">
        <v>1</v>
      </c>
      <c r="C299" s="4" t="s">
        <v>418</v>
      </c>
      <c r="D299" t="s">
        <v>1443</v>
      </c>
      <c r="E299" s="8">
        <f>HEX2DEC(G299)</f>
        <v>4</v>
      </c>
      <c r="F299" s="10" t="str">
        <f>HEX2BIN(G299)</f>
        <v>100</v>
      </c>
      <c r="G299" s="8" t="str">
        <f>MID(C299,7,FIND(":",C299,1)-1)</f>
        <v>04</v>
      </c>
    </row>
    <row r="300" spans="1:19" hidden="1" x14ac:dyDescent="0.25">
      <c r="A300" t="s">
        <v>2557</v>
      </c>
      <c r="B300" t="s">
        <v>4</v>
      </c>
      <c r="C300" t="s">
        <v>12</v>
      </c>
      <c r="D300" t="s">
        <v>6</v>
      </c>
      <c r="E300">
        <v>1</v>
      </c>
      <c r="F300" t="s">
        <v>13</v>
      </c>
      <c r="G300" t="s">
        <v>8</v>
      </c>
      <c r="H300"/>
      <c r="I300"/>
      <c r="J300"/>
      <c r="K300"/>
      <c r="L300"/>
      <c r="M300"/>
      <c r="N300"/>
      <c r="O300"/>
      <c r="R300" t="s">
        <v>1447</v>
      </c>
      <c r="S300" t="s">
        <v>1738</v>
      </c>
    </row>
    <row r="301" spans="1:19" hidden="1" x14ac:dyDescent="0.25">
      <c r="A301" s="1" t="s">
        <v>2556</v>
      </c>
      <c r="B301" s="1" t="s">
        <v>1</v>
      </c>
      <c r="C301" s="1" t="s">
        <v>10</v>
      </c>
      <c r="D301" s="42" t="s">
        <v>3295</v>
      </c>
      <c r="E301" s="8">
        <f>HEX2DEC(G301)</f>
        <v>172</v>
      </c>
      <c r="F301" s="10" t="str">
        <f>HEX2BIN(G301)</f>
        <v>10101100</v>
      </c>
      <c r="G301" s="8" t="str">
        <f>MID(C301,7,FIND(":",C301,1)-1)</f>
        <v>AC</v>
      </c>
      <c r="H301" s="8" t="str">
        <f>MID(F301,1,FIND("0",F301,1)-1)</f>
        <v>1</v>
      </c>
      <c r="I301" s="8" t="str">
        <f>MID(F301,2,FIND("0",F301,1)-1)</f>
        <v>0</v>
      </c>
      <c r="J301" s="8" t="str">
        <f>MID(F301,3,FIND("0",F301,1)-1)</f>
        <v>1</v>
      </c>
      <c r="K301" s="8" t="str">
        <f>MID(F301,4,FIND("0",F301,1)-1)</f>
        <v>0</v>
      </c>
      <c r="L301" s="8" t="str">
        <f>MID(F301,5,FIND("0",F301,1)-1)</f>
        <v>1</v>
      </c>
      <c r="M301" s="8" t="str">
        <f>MID(F301,6,FIND("0",F301,1)-1)</f>
        <v>1</v>
      </c>
      <c r="N301" s="8" t="str">
        <f>MID(F301,7,FIND("0",F301,1)-1)</f>
        <v>0</v>
      </c>
      <c r="O301" s="8" t="str">
        <f>MID(F301,8,FIND("0",F301,1)-1)</f>
        <v>0</v>
      </c>
      <c r="P301" t="str">
        <f>IF(J301="1",IF(O301="0","Brenner AUS"),"Brenner EIN")</f>
        <v>Brenner AUS</v>
      </c>
      <c r="Q301" t="str">
        <f>IF(L301="1","Mischer AUF",IF(K301="1","Mischer ZU","Mischer STOP"))</f>
        <v>Mischer AUF</v>
      </c>
    </row>
    <row r="302" spans="1:19" hidden="1" x14ac:dyDescent="0.25">
      <c r="A302" t="s">
        <v>2559</v>
      </c>
      <c r="B302" t="s">
        <v>4</v>
      </c>
      <c r="C302" t="s">
        <v>12</v>
      </c>
      <c r="D302" t="s">
        <v>6</v>
      </c>
      <c r="E302">
        <v>1</v>
      </c>
      <c r="F302" t="s">
        <v>17</v>
      </c>
      <c r="G302" t="s">
        <v>8</v>
      </c>
      <c r="H302"/>
      <c r="I302"/>
      <c r="J302"/>
      <c r="K302"/>
      <c r="L302"/>
      <c r="M302"/>
      <c r="N302"/>
      <c r="O302"/>
      <c r="R302" t="s">
        <v>1447</v>
      </c>
      <c r="S302" t="s">
        <v>1738</v>
      </c>
    </row>
    <row r="303" spans="1:19" hidden="1" x14ac:dyDescent="0.25">
      <c r="A303" s="1" t="s">
        <v>2558</v>
      </c>
      <c r="B303" s="1" t="s">
        <v>1</v>
      </c>
      <c r="C303" s="1" t="s">
        <v>15</v>
      </c>
      <c r="D303" s="42" t="s">
        <v>3295</v>
      </c>
      <c r="E303" s="8">
        <f>HEX2DEC(G303)</f>
        <v>164</v>
      </c>
      <c r="F303" s="10" t="str">
        <f>HEX2BIN(G303)</f>
        <v>10100100</v>
      </c>
      <c r="G303" s="8" t="str">
        <f>MID(C303,7,FIND(":",C303,1)-1)</f>
        <v>A4</v>
      </c>
      <c r="H303" s="8" t="str">
        <f>MID(F303,1,FIND("0",F303,1)-1)</f>
        <v>1</v>
      </c>
      <c r="I303" s="8" t="str">
        <f>MID(F303,2,FIND("0",F303,1)-1)</f>
        <v>0</v>
      </c>
      <c r="J303" s="8" t="str">
        <f>MID(F303,3,FIND("0",F303,1)-1)</f>
        <v>1</v>
      </c>
      <c r="K303" s="8" t="str">
        <f>MID(F303,4,FIND("0",F303,1)-1)</f>
        <v>0</v>
      </c>
      <c r="L303" s="8" t="str">
        <f>MID(F303,5,FIND("0",F303,1)-1)</f>
        <v>0</v>
      </c>
      <c r="M303" s="8" t="str">
        <f>MID(F303,6,FIND("0",F303,1)-1)</f>
        <v>1</v>
      </c>
      <c r="N303" s="8" t="str">
        <f>MID(F303,7,FIND("0",F303,1)-1)</f>
        <v>0</v>
      </c>
      <c r="O303" s="8" t="str">
        <f>MID(F303,8,FIND("0",F303,1)-1)</f>
        <v>0</v>
      </c>
      <c r="P303" t="str">
        <f>IF(J303="1",IF(O303="0","Brenner AUS"),"Brenner EIN")</f>
        <v>Brenner AUS</v>
      </c>
      <c r="Q303" t="str">
        <f>IF(L303="1","Mischer AUF",IF(K303="1","Mischer ZU","Mischer STOP"))</f>
        <v>Mischer STOP</v>
      </c>
    </row>
    <row r="304" spans="1:19" hidden="1" x14ac:dyDescent="0.25">
      <c r="A304" t="s">
        <v>2561</v>
      </c>
      <c r="B304" t="s">
        <v>4</v>
      </c>
      <c r="C304" t="s">
        <v>148</v>
      </c>
      <c r="D304" t="s">
        <v>6</v>
      </c>
      <c r="E304">
        <v>1</v>
      </c>
      <c r="F304" t="s">
        <v>136</v>
      </c>
      <c r="G304" t="s">
        <v>8</v>
      </c>
      <c r="H304"/>
      <c r="I304"/>
      <c r="J304"/>
      <c r="K304"/>
      <c r="L304"/>
      <c r="M304"/>
      <c r="N304"/>
      <c r="O304"/>
    </row>
    <row r="305" spans="1:19" hidden="1" x14ac:dyDescent="0.25">
      <c r="A305" t="s">
        <v>2562</v>
      </c>
      <c r="B305" t="s">
        <v>1454</v>
      </c>
      <c r="C305" t="s">
        <v>1455</v>
      </c>
      <c r="D305" t="s">
        <v>176</v>
      </c>
      <c r="E305" t="s">
        <v>177</v>
      </c>
      <c r="F305" s="5">
        <v>400000</v>
      </c>
      <c r="G305" t="s">
        <v>1456</v>
      </c>
      <c r="H305" t="s">
        <v>178</v>
      </c>
      <c r="I305">
        <v>0</v>
      </c>
      <c r="J305" t="s">
        <v>179</v>
      </c>
      <c r="K305" t="s">
        <v>163</v>
      </c>
      <c r="L305" t="s">
        <v>180</v>
      </c>
      <c r="M305"/>
      <c r="N305"/>
      <c r="O305"/>
    </row>
    <row r="306" spans="1:19" hidden="1" x14ac:dyDescent="0.25">
      <c r="A306" s="4" t="s">
        <v>2560</v>
      </c>
      <c r="B306" s="4" t="s">
        <v>1</v>
      </c>
      <c r="C306" s="4" t="s">
        <v>418</v>
      </c>
      <c r="D306" t="s">
        <v>1443</v>
      </c>
      <c r="E306" s="8">
        <f>HEX2DEC(G306)</f>
        <v>4</v>
      </c>
      <c r="F306" s="10" t="str">
        <f>HEX2BIN(G306)</f>
        <v>100</v>
      </c>
      <c r="G306" s="8" t="str">
        <f>MID(C306,7,FIND(":",C306,1)-1)</f>
        <v>04</v>
      </c>
    </row>
    <row r="307" spans="1:19" hidden="1" x14ac:dyDescent="0.25">
      <c r="A307" t="s">
        <v>2564</v>
      </c>
      <c r="B307" t="s">
        <v>4</v>
      </c>
      <c r="C307" t="s">
        <v>12</v>
      </c>
      <c r="D307" t="s">
        <v>6</v>
      </c>
      <c r="E307">
        <v>1</v>
      </c>
      <c r="F307" t="s">
        <v>13</v>
      </c>
      <c r="G307" t="s">
        <v>8</v>
      </c>
      <c r="H307"/>
      <c r="I307"/>
      <c r="J307"/>
      <c r="K307"/>
      <c r="L307"/>
      <c r="M307"/>
      <c r="N307"/>
      <c r="O307"/>
      <c r="R307" t="s">
        <v>1447</v>
      </c>
      <c r="S307" t="s">
        <v>1738</v>
      </c>
    </row>
    <row r="308" spans="1:19" hidden="1" x14ac:dyDescent="0.25">
      <c r="A308" s="1" t="s">
        <v>2563</v>
      </c>
      <c r="B308" s="1" t="s">
        <v>1</v>
      </c>
      <c r="C308" s="1" t="s">
        <v>10</v>
      </c>
      <c r="D308" s="42" t="s">
        <v>3295</v>
      </c>
      <c r="E308" s="8">
        <f>HEX2DEC(G308)</f>
        <v>172</v>
      </c>
      <c r="F308" s="10" t="str">
        <f>HEX2BIN(G308)</f>
        <v>10101100</v>
      </c>
      <c r="G308" s="8" t="str">
        <f>MID(C308,7,FIND(":",C308,1)-1)</f>
        <v>AC</v>
      </c>
      <c r="H308" s="8" t="str">
        <f>MID(F308,1,FIND("0",F308,1)-1)</f>
        <v>1</v>
      </c>
      <c r="I308" s="8" t="str">
        <f>MID(F308,2,FIND("0",F308,1)-1)</f>
        <v>0</v>
      </c>
      <c r="J308" s="8" t="str">
        <f>MID(F308,3,FIND("0",F308,1)-1)</f>
        <v>1</v>
      </c>
      <c r="K308" s="8" t="str">
        <f>MID(F308,4,FIND("0",F308,1)-1)</f>
        <v>0</v>
      </c>
      <c r="L308" s="8" t="str">
        <f>MID(F308,5,FIND("0",F308,1)-1)</f>
        <v>1</v>
      </c>
      <c r="M308" s="8" t="str">
        <f>MID(F308,6,FIND("0",F308,1)-1)</f>
        <v>1</v>
      </c>
      <c r="N308" s="8" t="str">
        <f>MID(F308,7,FIND("0",F308,1)-1)</f>
        <v>0</v>
      </c>
      <c r="O308" s="8" t="str">
        <f>MID(F308,8,FIND("0",F308,1)-1)</f>
        <v>0</v>
      </c>
      <c r="P308" t="str">
        <f>IF(J308="1",IF(O308="0","Brenner AUS"),"Brenner EIN")</f>
        <v>Brenner AUS</v>
      </c>
      <c r="Q308" t="str">
        <f>IF(L308="1","Mischer AUF",IF(K308="1","Mischer ZU","Mischer STOP"))</f>
        <v>Mischer AUF</v>
      </c>
    </row>
    <row r="309" spans="1:19" hidden="1" x14ac:dyDescent="0.25">
      <c r="A309" t="s">
        <v>2566</v>
      </c>
      <c r="B309" t="s">
        <v>4</v>
      </c>
      <c r="C309" t="s">
        <v>12</v>
      </c>
      <c r="D309" t="s">
        <v>6</v>
      </c>
      <c r="E309">
        <v>1</v>
      </c>
      <c r="F309" t="s">
        <v>17</v>
      </c>
      <c r="G309" t="s">
        <v>8</v>
      </c>
      <c r="H309"/>
      <c r="I309"/>
      <c r="J309"/>
      <c r="K309"/>
      <c r="L309"/>
      <c r="M309"/>
      <c r="N309"/>
      <c r="O309"/>
      <c r="R309" t="s">
        <v>1447</v>
      </c>
      <c r="S309" t="s">
        <v>1738</v>
      </c>
    </row>
    <row r="310" spans="1:19" hidden="1" x14ac:dyDescent="0.25">
      <c r="A310" s="1" t="s">
        <v>2565</v>
      </c>
      <c r="B310" s="1" t="s">
        <v>1</v>
      </c>
      <c r="C310" s="1" t="s">
        <v>15</v>
      </c>
      <c r="D310" s="42" t="s">
        <v>3295</v>
      </c>
      <c r="E310" s="8">
        <f>HEX2DEC(G310)</f>
        <v>164</v>
      </c>
      <c r="F310" s="10" t="str">
        <f>HEX2BIN(G310)</f>
        <v>10100100</v>
      </c>
      <c r="G310" s="8" t="str">
        <f>MID(C310,7,FIND(":",C310,1)-1)</f>
        <v>A4</v>
      </c>
      <c r="H310" s="8" t="str">
        <f>MID(F310,1,FIND("0",F310,1)-1)</f>
        <v>1</v>
      </c>
      <c r="I310" s="8" t="str">
        <f>MID(F310,2,FIND("0",F310,1)-1)</f>
        <v>0</v>
      </c>
      <c r="J310" s="8" t="str">
        <f>MID(F310,3,FIND("0",F310,1)-1)</f>
        <v>1</v>
      </c>
      <c r="K310" s="8" t="str">
        <f>MID(F310,4,FIND("0",F310,1)-1)</f>
        <v>0</v>
      </c>
      <c r="L310" s="8" t="str">
        <f>MID(F310,5,FIND("0",F310,1)-1)</f>
        <v>0</v>
      </c>
      <c r="M310" s="8" t="str">
        <f>MID(F310,6,FIND("0",F310,1)-1)</f>
        <v>1</v>
      </c>
      <c r="N310" s="8" t="str">
        <f>MID(F310,7,FIND("0",F310,1)-1)</f>
        <v>0</v>
      </c>
      <c r="O310" s="8" t="str">
        <f>MID(F310,8,FIND("0",F310,1)-1)</f>
        <v>0</v>
      </c>
      <c r="P310" t="str">
        <f>IF(J310="1",IF(O310="0","Brenner AUS"),"Brenner EIN")</f>
        <v>Brenner AUS</v>
      </c>
      <c r="Q310" t="str">
        <f>IF(L310="1","Mischer AUF",IF(K310="1","Mischer ZU","Mischer STOP"))</f>
        <v>Mischer STOP</v>
      </c>
    </row>
    <row r="311" spans="1:19" hidden="1" x14ac:dyDescent="0.25">
      <c r="A311" t="s">
        <v>2568</v>
      </c>
      <c r="B311" t="s">
        <v>4</v>
      </c>
      <c r="C311" t="s">
        <v>148</v>
      </c>
      <c r="D311" t="s">
        <v>6</v>
      </c>
      <c r="E311">
        <v>1</v>
      </c>
      <c r="F311" t="s">
        <v>136</v>
      </c>
      <c r="G311" t="s">
        <v>8</v>
      </c>
      <c r="H311"/>
      <c r="I311"/>
      <c r="J311"/>
      <c r="K311"/>
      <c r="L311"/>
      <c r="M311"/>
      <c r="N311"/>
      <c r="O311"/>
    </row>
    <row r="312" spans="1:19" hidden="1" x14ac:dyDescent="0.25">
      <c r="A312" t="s">
        <v>2569</v>
      </c>
      <c r="B312" t="s">
        <v>1454</v>
      </c>
      <c r="C312" t="s">
        <v>1455</v>
      </c>
      <c r="D312" t="s">
        <v>176</v>
      </c>
      <c r="E312" t="s">
        <v>177</v>
      </c>
      <c r="F312" s="5">
        <v>400000</v>
      </c>
      <c r="G312" t="s">
        <v>1456</v>
      </c>
      <c r="H312" t="s">
        <v>178</v>
      </c>
      <c r="I312">
        <v>0</v>
      </c>
      <c r="J312" t="s">
        <v>179</v>
      </c>
      <c r="K312" t="s">
        <v>163</v>
      </c>
      <c r="L312" t="s">
        <v>180</v>
      </c>
      <c r="M312"/>
      <c r="N312"/>
      <c r="O312"/>
    </row>
    <row r="313" spans="1:19" hidden="1" x14ac:dyDescent="0.25">
      <c r="A313" s="4" t="s">
        <v>2567</v>
      </c>
      <c r="B313" s="4" t="s">
        <v>1</v>
      </c>
      <c r="C313" s="4" t="s">
        <v>418</v>
      </c>
      <c r="D313" t="s">
        <v>1443</v>
      </c>
      <c r="E313" s="8">
        <f>HEX2DEC(G313)</f>
        <v>4</v>
      </c>
      <c r="F313" s="10" t="str">
        <f>HEX2BIN(G313)</f>
        <v>100</v>
      </c>
      <c r="G313" s="8" t="str">
        <f>MID(C313,7,FIND(":",C313,1)-1)</f>
        <v>04</v>
      </c>
    </row>
    <row r="314" spans="1:19" hidden="1" x14ac:dyDescent="0.25">
      <c r="A314" t="s">
        <v>2571</v>
      </c>
      <c r="B314" t="s">
        <v>4</v>
      </c>
      <c r="C314" t="s">
        <v>12</v>
      </c>
      <c r="D314" t="s">
        <v>6</v>
      </c>
      <c r="E314">
        <v>1</v>
      </c>
      <c r="F314" t="s">
        <v>13</v>
      </c>
      <c r="G314" t="s">
        <v>8</v>
      </c>
      <c r="H314"/>
      <c r="I314"/>
      <c r="J314"/>
      <c r="K314"/>
      <c r="L314"/>
      <c r="M314"/>
      <c r="N314"/>
      <c r="O314"/>
      <c r="R314" t="s">
        <v>1447</v>
      </c>
      <c r="S314" t="s">
        <v>1738</v>
      </c>
    </row>
    <row r="315" spans="1:19" hidden="1" x14ac:dyDescent="0.25">
      <c r="A315" s="1" t="s">
        <v>2570</v>
      </c>
      <c r="B315" s="1" t="s">
        <v>1</v>
      </c>
      <c r="C315" s="1" t="s">
        <v>10</v>
      </c>
      <c r="D315" s="42" t="s">
        <v>3295</v>
      </c>
      <c r="E315" s="8">
        <f>HEX2DEC(G315)</f>
        <v>172</v>
      </c>
      <c r="F315" s="10" t="str">
        <f>HEX2BIN(G315)</f>
        <v>10101100</v>
      </c>
      <c r="G315" s="8" t="str">
        <f>MID(C315,7,FIND(":",C315,1)-1)</f>
        <v>AC</v>
      </c>
      <c r="H315" s="8" t="str">
        <f>MID(F315,1,FIND("0",F315,1)-1)</f>
        <v>1</v>
      </c>
      <c r="I315" s="8" t="str">
        <f>MID(F315,2,FIND("0",F315,1)-1)</f>
        <v>0</v>
      </c>
      <c r="J315" s="8" t="str">
        <f>MID(F315,3,FIND("0",F315,1)-1)</f>
        <v>1</v>
      </c>
      <c r="K315" s="8" t="str">
        <f>MID(F315,4,FIND("0",F315,1)-1)</f>
        <v>0</v>
      </c>
      <c r="L315" s="8" t="str">
        <f>MID(F315,5,FIND("0",F315,1)-1)</f>
        <v>1</v>
      </c>
      <c r="M315" s="8" t="str">
        <f>MID(F315,6,FIND("0",F315,1)-1)</f>
        <v>1</v>
      </c>
      <c r="N315" s="8" t="str">
        <f>MID(F315,7,FIND("0",F315,1)-1)</f>
        <v>0</v>
      </c>
      <c r="O315" s="8" t="str">
        <f>MID(F315,8,FIND("0",F315,1)-1)</f>
        <v>0</v>
      </c>
      <c r="P315" t="str">
        <f>IF(J315="1",IF(O315="0","Brenner AUS"),"Brenner EIN")</f>
        <v>Brenner AUS</v>
      </c>
      <c r="Q315" t="str">
        <f>IF(L315="1","Mischer AUF",IF(K315="1","Mischer ZU","Mischer STOP"))</f>
        <v>Mischer AUF</v>
      </c>
    </row>
    <row r="316" spans="1:19" hidden="1" x14ac:dyDescent="0.25">
      <c r="A316" t="s">
        <v>2573</v>
      </c>
      <c r="B316" t="s">
        <v>4</v>
      </c>
      <c r="C316" t="s">
        <v>12</v>
      </c>
      <c r="D316" t="s">
        <v>6</v>
      </c>
      <c r="E316">
        <v>1</v>
      </c>
      <c r="F316" t="s">
        <v>17</v>
      </c>
      <c r="G316" t="s">
        <v>8</v>
      </c>
      <c r="H316"/>
      <c r="I316"/>
      <c r="J316"/>
      <c r="K316"/>
      <c r="L316"/>
      <c r="M316"/>
      <c r="N316"/>
      <c r="O316"/>
      <c r="R316" t="s">
        <v>1447</v>
      </c>
      <c r="S316" t="s">
        <v>1738</v>
      </c>
    </row>
    <row r="317" spans="1:19" hidden="1" x14ac:dyDescent="0.25">
      <c r="A317" s="1" t="s">
        <v>2572</v>
      </c>
      <c r="B317" s="1" t="s">
        <v>1</v>
      </c>
      <c r="C317" s="1" t="s">
        <v>15</v>
      </c>
      <c r="D317" s="42" t="s">
        <v>3295</v>
      </c>
      <c r="E317" s="8">
        <f>HEX2DEC(G317)</f>
        <v>164</v>
      </c>
      <c r="F317" s="10" t="str">
        <f>HEX2BIN(G317)</f>
        <v>10100100</v>
      </c>
      <c r="G317" s="8" t="str">
        <f>MID(C317,7,FIND(":",C317,1)-1)</f>
        <v>A4</v>
      </c>
      <c r="H317" s="8" t="str">
        <f>MID(F317,1,FIND("0",F317,1)-1)</f>
        <v>1</v>
      </c>
      <c r="I317" s="8" t="str">
        <f>MID(F317,2,FIND("0",F317,1)-1)</f>
        <v>0</v>
      </c>
      <c r="J317" s="8" t="str">
        <f>MID(F317,3,FIND("0",F317,1)-1)</f>
        <v>1</v>
      </c>
      <c r="K317" s="8" t="str">
        <f>MID(F317,4,FIND("0",F317,1)-1)</f>
        <v>0</v>
      </c>
      <c r="L317" s="8" t="str">
        <f>MID(F317,5,FIND("0",F317,1)-1)</f>
        <v>0</v>
      </c>
      <c r="M317" s="8" t="str">
        <f>MID(F317,6,FIND("0",F317,1)-1)</f>
        <v>1</v>
      </c>
      <c r="N317" s="8" t="str">
        <f>MID(F317,7,FIND("0",F317,1)-1)</f>
        <v>0</v>
      </c>
      <c r="O317" s="8" t="str">
        <f>MID(F317,8,FIND("0",F317,1)-1)</f>
        <v>0</v>
      </c>
      <c r="P317" t="str">
        <f>IF(J317="1",IF(O317="0","Brenner AUS"),"Brenner EIN")</f>
        <v>Brenner AUS</v>
      </c>
      <c r="Q317" t="str">
        <f>IF(L317="1","Mischer AUF",IF(K317="1","Mischer ZU","Mischer STOP"))</f>
        <v>Mischer STOP</v>
      </c>
    </row>
    <row r="318" spans="1:19" hidden="1" x14ac:dyDescent="0.25">
      <c r="A318" t="s">
        <v>2575</v>
      </c>
      <c r="B318" t="s">
        <v>4</v>
      </c>
      <c r="C318" t="s">
        <v>148</v>
      </c>
      <c r="D318" t="s">
        <v>6</v>
      </c>
      <c r="E318">
        <v>1</v>
      </c>
      <c r="F318" t="s">
        <v>136</v>
      </c>
      <c r="G318" t="s">
        <v>8</v>
      </c>
      <c r="H318"/>
      <c r="I318"/>
      <c r="J318"/>
      <c r="K318"/>
      <c r="L318"/>
      <c r="M318"/>
      <c r="N318"/>
      <c r="O318"/>
    </row>
    <row r="319" spans="1:19" hidden="1" x14ac:dyDescent="0.25">
      <c r="A319" t="s">
        <v>2576</v>
      </c>
      <c r="B319" t="s">
        <v>1454</v>
      </c>
      <c r="C319" t="s">
        <v>1455</v>
      </c>
      <c r="D319" t="s">
        <v>176</v>
      </c>
      <c r="E319" t="s">
        <v>177</v>
      </c>
      <c r="F319" s="5">
        <v>400000</v>
      </c>
      <c r="G319" t="s">
        <v>1456</v>
      </c>
      <c r="H319" t="s">
        <v>178</v>
      </c>
      <c r="I319">
        <v>0</v>
      </c>
      <c r="J319" t="s">
        <v>179</v>
      </c>
      <c r="K319" t="s">
        <v>163</v>
      </c>
      <c r="L319" t="s">
        <v>180</v>
      </c>
      <c r="M319"/>
      <c r="N319"/>
      <c r="O319"/>
    </row>
    <row r="320" spans="1:19" hidden="1" x14ac:dyDescent="0.25">
      <c r="A320" s="4" t="s">
        <v>2574</v>
      </c>
      <c r="B320" s="4" t="s">
        <v>1</v>
      </c>
      <c r="C320" s="4" t="s">
        <v>418</v>
      </c>
      <c r="D320" t="s">
        <v>1443</v>
      </c>
      <c r="E320" s="8">
        <f>HEX2DEC(G320)</f>
        <v>4</v>
      </c>
      <c r="F320" s="10" t="str">
        <f>HEX2BIN(G320)</f>
        <v>100</v>
      </c>
      <c r="G320" s="8" t="str">
        <f>MID(C320,7,FIND(":",C320,1)-1)</f>
        <v>04</v>
      </c>
    </row>
    <row r="321" spans="1:19" hidden="1" x14ac:dyDescent="0.25">
      <c r="A321" s="1" t="s">
        <v>2577</v>
      </c>
      <c r="B321" s="1" t="s">
        <v>1</v>
      </c>
      <c r="C321" s="1" t="s">
        <v>10</v>
      </c>
      <c r="D321" s="42" t="s">
        <v>3295</v>
      </c>
      <c r="E321" s="8">
        <f>HEX2DEC(G321)</f>
        <v>172</v>
      </c>
      <c r="F321" s="10" t="str">
        <f>HEX2BIN(G321)</f>
        <v>10101100</v>
      </c>
      <c r="G321" s="8" t="str">
        <f>MID(C321,7,FIND(":",C321,1)-1)</f>
        <v>AC</v>
      </c>
      <c r="H321" s="8" t="str">
        <f>MID(F321,1,FIND("0",F321,1)-1)</f>
        <v>1</v>
      </c>
      <c r="I321" s="8" t="str">
        <f>MID(F321,2,FIND("0",F321,1)-1)</f>
        <v>0</v>
      </c>
      <c r="J321" s="8" t="str">
        <f>MID(F321,3,FIND("0",F321,1)-1)</f>
        <v>1</v>
      </c>
      <c r="K321" s="8" t="str">
        <f>MID(F321,4,FIND("0",F321,1)-1)</f>
        <v>0</v>
      </c>
      <c r="L321" s="8" t="str">
        <f>MID(F321,5,FIND("0",F321,1)-1)</f>
        <v>1</v>
      </c>
      <c r="M321" s="8" t="str">
        <f>MID(F321,6,FIND("0",F321,1)-1)</f>
        <v>1</v>
      </c>
      <c r="N321" s="8" t="str">
        <f>MID(F321,7,FIND("0",F321,1)-1)</f>
        <v>0</v>
      </c>
      <c r="O321" s="8" t="str">
        <f>MID(F321,8,FIND("0",F321,1)-1)</f>
        <v>0</v>
      </c>
      <c r="P321" t="str">
        <f>IF(J321="1",IF(O321="0","Brenner AUS"),"Brenner EIN")</f>
        <v>Brenner AUS</v>
      </c>
      <c r="Q321" t="str">
        <f>IF(L321="1","Mischer AUF",IF(K321="1","Mischer ZU","Mischer STOP"))</f>
        <v>Mischer AUF</v>
      </c>
    </row>
    <row r="322" spans="1:19" hidden="1" x14ac:dyDescent="0.25">
      <c r="A322" t="s">
        <v>2579</v>
      </c>
      <c r="B322" t="s">
        <v>4</v>
      </c>
      <c r="C322" t="s">
        <v>148</v>
      </c>
      <c r="D322" t="s">
        <v>6</v>
      </c>
      <c r="E322">
        <v>1</v>
      </c>
      <c r="F322" t="s">
        <v>136</v>
      </c>
      <c r="G322" t="s">
        <v>8</v>
      </c>
      <c r="H322"/>
      <c r="I322"/>
      <c r="J322"/>
      <c r="K322"/>
      <c r="L322"/>
      <c r="M322"/>
      <c r="N322"/>
      <c r="O322"/>
    </row>
    <row r="323" spans="1:19" hidden="1" x14ac:dyDescent="0.25">
      <c r="A323" t="s">
        <v>2580</v>
      </c>
      <c r="B323" t="s">
        <v>1454</v>
      </c>
      <c r="C323" t="s">
        <v>1455</v>
      </c>
      <c r="D323" t="s">
        <v>176</v>
      </c>
      <c r="E323" t="s">
        <v>177</v>
      </c>
      <c r="F323" s="5">
        <v>400000</v>
      </c>
      <c r="G323" t="s">
        <v>1456</v>
      </c>
      <c r="H323" t="s">
        <v>178</v>
      </c>
      <c r="I323">
        <v>0</v>
      </c>
      <c r="J323" t="s">
        <v>179</v>
      </c>
      <c r="K323" t="s">
        <v>163</v>
      </c>
      <c r="L323" t="s">
        <v>180</v>
      </c>
      <c r="M323"/>
      <c r="N323"/>
      <c r="O323"/>
    </row>
    <row r="324" spans="1:19" hidden="1" x14ac:dyDescent="0.25">
      <c r="A324" s="4" t="s">
        <v>2578</v>
      </c>
      <c r="B324" s="4" t="s">
        <v>1</v>
      </c>
      <c r="C324" s="4" t="s">
        <v>418</v>
      </c>
      <c r="D324" t="s">
        <v>1443</v>
      </c>
      <c r="E324" s="8">
        <f>HEX2DEC(G324)</f>
        <v>4</v>
      </c>
      <c r="F324" s="10" t="str">
        <f>HEX2BIN(G324)</f>
        <v>100</v>
      </c>
      <c r="G324" s="8" t="str">
        <f>MID(C324,7,FIND(":",C324,1)-1)</f>
        <v>04</v>
      </c>
    </row>
    <row r="325" spans="1:19" hidden="1" x14ac:dyDescent="0.25">
      <c r="A325" t="s">
        <v>2582</v>
      </c>
      <c r="B325" t="s">
        <v>4</v>
      </c>
      <c r="C325" t="s">
        <v>12</v>
      </c>
      <c r="D325" t="s">
        <v>6</v>
      </c>
      <c r="E325">
        <v>1</v>
      </c>
      <c r="F325" t="s">
        <v>13</v>
      </c>
      <c r="G325" t="s">
        <v>8</v>
      </c>
      <c r="H325"/>
      <c r="I325"/>
      <c r="J325"/>
      <c r="K325"/>
      <c r="L325"/>
      <c r="M325"/>
      <c r="N325"/>
      <c r="O325"/>
      <c r="R325" t="s">
        <v>1447</v>
      </c>
      <c r="S325" t="s">
        <v>1738</v>
      </c>
    </row>
    <row r="326" spans="1:19" hidden="1" x14ac:dyDescent="0.25">
      <c r="A326" s="1" t="s">
        <v>2581</v>
      </c>
      <c r="B326" s="1" t="s">
        <v>1</v>
      </c>
      <c r="C326" s="1" t="s">
        <v>10</v>
      </c>
      <c r="D326" s="42" t="s">
        <v>3295</v>
      </c>
      <c r="E326" s="8">
        <f>HEX2DEC(G326)</f>
        <v>172</v>
      </c>
      <c r="F326" s="10" t="str">
        <f>HEX2BIN(G326)</f>
        <v>10101100</v>
      </c>
      <c r="G326" s="8" t="str">
        <f>MID(C326,7,FIND(":",C326,1)-1)</f>
        <v>AC</v>
      </c>
      <c r="H326" s="8" t="str">
        <f>MID(F326,1,FIND("0",F326,1)-1)</f>
        <v>1</v>
      </c>
      <c r="I326" s="8" t="str">
        <f>MID(F326,2,FIND("0",F326,1)-1)</f>
        <v>0</v>
      </c>
      <c r="J326" s="8" t="str">
        <f>MID(F326,3,FIND("0",F326,1)-1)</f>
        <v>1</v>
      </c>
      <c r="K326" s="8" t="str">
        <f>MID(F326,4,FIND("0",F326,1)-1)</f>
        <v>0</v>
      </c>
      <c r="L326" s="8" t="str">
        <f>MID(F326,5,FIND("0",F326,1)-1)</f>
        <v>1</v>
      </c>
      <c r="M326" s="8" t="str">
        <f>MID(F326,6,FIND("0",F326,1)-1)</f>
        <v>1</v>
      </c>
      <c r="N326" s="8" t="str">
        <f>MID(F326,7,FIND("0",F326,1)-1)</f>
        <v>0</v>
      </c>
      <c r="O326" s="8" t="str">
        <f>MID(F326,8,FIND("0",F326,1)-1)</f>
        <v>0</v>
      </c>
      <c r="P326" t="str">
        <f>IF(J326="1",IF(O326="0","Brenner AUS"),"Brenner EIN")</f>
        <v>Brenner AUS</v>
      </c>
      <c r="Q326" t="str">
        <f>IF(L326="1","Mischer AUF",IF(K326="1","Mischer ZU","Mischer STOP"))</f>
        <v>Mischer AUF</v>
      </c>
    </row>
    <row r="327" spans="1:19" hidden="1" x14ac:dyDescent="0.25">
      <c r="A327" t="s">
        <v>2584</v>
      </c>
      <c r="B327" t="s">
        <v>4</v>
      </c>
      <c r="C327" t="s">
        <v>12</v>
      </c>
      <c r="D327" t="s">
        <v>6</v>
      </c>
      <c r="E327">
        <v>1</v>
      </c>
      <c r="F327" t="s">
        <v>17</v>
      </c>
      <c r="G327" t="s">
        <v>8</v>
      </c>
      <c r="H327"/>
      <c r="I327"/>
      <c r="J327"/>
      <c r="K327"/>
      <c r="L327"/>
      <c r="M327"/>
      <c r="N327"/>
      <c r="O327"/>
      <c r="R327" t="s">
        <v>1447</v>
      </c>
      <c r="S327" t="s">
        <v>1738</v>
      </c>
    </row>
    <row r="328" spans="1:19" hidden="1" x14ac:dyDescent="0.25">
      <c r="A328" s="1" t="s">
        <v>2583</v>
      </c>
      <c r="B328" s="1" t="s">
        <v>1</v>
      </c>
      <c r="C328" s="1" t="s">
        <v>15</v>
      </c>
      <c r="D328" s="42" t="s">
        <v>3295</v>
      </c>
      <c r="E328" s="8">
        <f>HEX2DEC(G328)</f>
        <v>164</v>
      </c>
      <c r="F328" s="10" t="str">
        <f>HEX2BIN(G328)</f>
        <v>10100100</v>
      </c>
      <c r="G328" s="8" t="str">
        <f>MID(C328,7,FIND(":",C328,1)-1)</f>
        <v>A4</v>
      </c>
      <c r="H328" s="8" t="str">
        <f>MID(F328,1,FIND("0",F328,1)-1)</f>
        <v>1</v>
      </c>
      <c r="I328" s="8" t="str">
        <f>MID(F328,2,FIND("0",F328,1)-1)</f>
        <v>0</v>
      </c>
      <c r="J328" s="8" t="str">
        <f>MID(F328,3,FIND("0",F328,1)-1)</f>
        <v>1</v>
      </c>
      <c r="K328" s="8" t="str">
        <f>MID(F328,4,FIND("0",F328,1)-1)</f>
        <v>0</v>
      </c>
      <c r="L328" s="8" t="str">
        <f>MID(F328,5,FIND("0",F328,1)-1)</f>
        <v>0</v>
      </c>
      <c r="M328" s="8" t="str">
        <f>MID(F328,6,FIND("0",F328,1)-1)</f>
        <v>1</v>
      </c>
      <c r="N328" s="8" t="str">
        <f>MID(F328,7,FIND("0",F328,1)-1)</f>
        <v>0</v>
      </c>
      <c r="O328" s="8" t="str">
        <f>MID(F328,8,FIND("0",F328,1)-1)</f>
        <v>0</v>
      </c>
      <c r="P328" t="str">
        <f>IF(J328="1",IF(O328="0","Brenner AUS"),"Brenner EIN")</f>
        <v>Brenner AUS</v>
      </c>
      <c r="Q328" t="str">
        <f>IF(L328="1","Mischer AUF",IF(K328="1","Mischer ZU","Mischer STOP"))</f>
        <v>Mischer STOP</v>
      </c>
    </row>
    <row r="329" spans="1:19" hidden="1" x14ac:dyDescent="0.25">
      <c r="A329" t="s">
        <v>2586</v>
      </c>
      <c r="B329" t="s">
        <v>4</v>
      </c>
      <c r="C329" t="s">
        <v>12</v>
      </c>
      <c r="D329" t="s">
        <v>6</v>
      </c>
      <c r="E329">
        <v>1</v>
      </c>
      <c r="F329" t="s">
        <v>13</v>
      </c>
      <c r="G329" t="s">
        <v>8</v>
      </c>
      <c r="H329"/>
      <c r="I329"/>
      <c r="J329"/>
      <c r="K329"/>
      <c r="L329"/>
      <c r="M329"/>
      <c r="N329"/>
      <c r="O329"/>
      <c r="R329" t="s">
        <v>1447</v>
      </c>
      <c r="S329" t="s">
        <v>1738</v>
      </c>
    </row>
    <row r="330" spans="1:19" hidden="1" x14ac:dyDescent="0.25">
      <c r="A330" t="s">
        <v>2586</v>
      </c>
      <c r="B330" t="s">
        <v>4</v>
      </c>
      <c r="C330" t="s">
        <v>12</v>
      </c>
      <c r="D330" t="s">
        <v>6</v>
      </c>
      <c r="E330">
        <v>1</v>
      </c>
      <c r="F330" t="s">
        <v>17</v>
      </c>
      <c r="G330" t="s">
        <v>8</v>
      </c>
      <c r="H330"/>
      <c r="I330"/>
      <c r="J330"/>
      <c r="K330"/>
      <c r="L330"/>
      <c r="M330"/>
      <c r="N330"/>
      <c r="O330"/>
    </row>
    <row r="331" spans="1:19" hidden="1" x14ac:dyDescent="0.25">
      <c r="A331" s="1" t="s">
        <v>2585</v>
      </c>
      <c r="B331" s="1" t="s">
        <v>1</v>
      </c>
      <c r="C331" s="1" t="s">
        <v>10</v>
      </c>
      <c r="D331" s="42" t="s">
        <v>3295</v>
      </c>
      <c r="E331" s="8">
        <f>HEX2DEC(G331)</f>
        <v>172</v>
      </c>
      <c r="F331" s="10" t="str">
        <f>HEX2BIN(G331)</f>
        <v>10101100</v>
      </c>
      <c r="G331" s="8" t="str">
        <f>MID(C331,7,FIND(":",C331,1)-1)</f>
        <v>AC</v>
      </c>
      <c r="H331" s="8" t="str">
        <f>MID(F331,1,FIND("0",F331,1)-1)</f>
        <v>1</v>
      </c>
      <c r="I331" s="8" t="str">
        <f>MID(F331,2,FIND("0",F331,1)-1)</f>
        <v>0</v>
      </c>
      <c r="J331" s="8" t="str">
        <f>MID(F331,3,FIND("0",F331,1)-1)</f>
        <v>1</v>
      </c>
      <c r="K331" s="8" t="str">
        <f>MID(F331,4,FIND("0",F331,1)-1)</f>
        <v>0</v>
      </c>
      <c r="L331" s="8" t="str">
        <f>MID(F331,5,FIND("0",F331,1)-1)</f>
        <v>1</v>
      </c>
      <c r="M331" s="8" t="str">
        <f>MID(F331,6,FIND("0",F331,1)-1)</f>
        <v>1</v>
      </c>
      <c r="N331" s="8" t="str">
        <f>MID(F331,7,FIND("0",F331,1)-1)</f>
        <v>0</v>
      </c>
      <c r="O331" s="8" t="str">
        <f>MID(F331,8,FIND("0",F331,1)-1)</f>
        <v>0</v>
      </c>
      <c r="P331" t="str">
        <f>IF(J331="1",IF(O331="0","Brenner AUS"),"Brenner EIN")</f>
        <v>Brenner AUS</v>
      </c>
      <c r="Q331" t="str">
        <f>IF(L331="1","Mischer AUF",IF(K331="1","Mischer ZU","Mischer STOP"))</f>
        <v>Mischer AUF</v>
      </c>
    </row>
    <row r="332" spans="1:19" hidden="1" x14ac:dyDescent="0.25">
      <c r="A332" s="1" t="s">
        <v>2585</v>
      </c>
      <c r="B332" s="1" t="s">
        <v>1</v>
      </c>
      <c r="C332" s="1" t="s">
        <v>15</v>
      </c>
      <c r="D332" s="42" t="s">
        <v>3295</v>
      </c>
      <c r="E332" s="8">
        <f>HEX2DEC(G332)</f>
        <v>164</v>
      </c>
      <c r="F332" s="10" t="str">
        <f>HEX2BIN(G332)</f>
        <v>10100100</v>
      </c>
      <c r="G332" s="8" t="str">
        <f>MID(C332,7,FIND(":",C332,1)-1)</f>
        <v>A4</v>
      </c>
      <c r="H332" s="8" t="str">
        <f>MID(F332,1,FIND("0",F332,1)-1)</f>
        <v>1</v>
      </c>
      <c r="I332" s="8" t="str">
        <f>MID(F332,2,FIND("0",F332,1)-1)</f>
        <v>0</v>
      </c>
      <c r="J332" s="8" t="str">
        <f>MID(F332,3,FIND("0",F332,1)-1)</f>
        <v>1</v>
      </c>
      <c r="K332" s="8" t="str">
        <f>MID(F332,4,FIND("0",F332,1)-1)</f>
        <v>0</v>
      </c>
      <c r="L332" s="8" t="str">
        <f>MID(F332,5,FIND("0",F332,1)-1)</f>
        <v>0</v>
      </c>
      <c r="M332" s="8" t="str">
        <f>MID(F332,6,FIND("0",F332,1)-1)</f>
        <v>1</v>
      </c>
      <c r="N332" s="8" t="str">
        <f>MID(F332,7,FIND("0",F332,1)-1)</f>
        <v>0</v>
      </c>
      <c r="O332" s="8" t="str">
        <f>MID(F332,8,FIND("0",F332,1)-1)</f>
        <v>0</v>
      </c>
      <c r="P332" t="str">
        <f>IF(J332="1",IF(O332="0","Brenner AUS"),"Brenner EIN")</f>
        <v>Brenner AUS</v>
      </c>
      <c r="Q332" t="str">
        <f>IF(L332="1","Mischer AUF",IF(K332="1","Mischer ZU","Mischer STOP"))</f>
        <v>Mischer STOP</v>
      </c>
    </row>
    <row r="333" spans="1:19" x14ac:dyDescent="0.25">
      <c r="H333"/>
      <c r="I333"/>
      <c r="J333"/>
      <c r="K333"/>
      <c r="L333"/>
      <c r="M333"/>
      <c r="N333"/>
      <c r="O333"/>
    </row>
    <row r="334" spans="1:19" x14ac:dyDescent="0.25">
      <c r="H334"/>
      <c r="I334"/>
      <c r="J334"/>
      <c r="K334"/>
      <c r="L334"/>
      <c r="M334"/>
      <c r="N334"/>
      <c r="O334"/>
    </row>
    <row r="335" spans="1:19" x14ac:dyDescent="0.25">
      <c r="H335"/>
      <c r="I335"/>
      <c r="J335"/>
      <c r="K335"/>
      <c r="L335"/>
      <c r="M335"/>
      <c r="N335"/>
      <c r="O335"/>
    </row>
    <row r="336" spans="1:19" x14ac:dyDescent="0.25">
      <c r="H336"/>
      <c r="I336"/>
      <c r="J336"/>
      <c r="K336"/>
      <c r="L336"/>
      <c r="M336"/>
      <c r="N336"/>
      <c r="O336"/>
    </row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</sheetData>
  <autoFilter ref="A2:Q332">
    <filterColumn colId="1">
      <filters>
        <filter val="&lt;&lt;&lt;"/>
      </filters>
    </filterColumn>
    <filterColumn colId="3">
      <filters>
        <filter val="Brennerlaufzeit Minuten"/>
      </filters>
    </filterColumn>
    <sortState ref="A3:Q332">
      <sortCondition ref="A2:A332"/>
    </sortState>
  </autoFilter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98"/>
  <sheetViews>
    <sheetView workbookViewId="0">
      <pane xSplit="3" ySplit="2" topLeftCell="D119" activePane="bottomRight" state="frozenSplit"/>
      <selection activeCell="M8" sqref="M8"/>
      <selection pane="topRight" activeCell="M8" sqref="M8"/>
      <selection pane="bottomLeft" activeCell="M8" sqref="M8"/>
      <selection pane="bottomRight" activeCell="N1" sqref="N1:N2"/>
    </sheetView>
  </sheetViews>
  <sheetFormatPr baseColWidth="10" defaultRowHeight="15" x14ac:dyDescent="0.25"/>
  <cols>
    <col min="1" max="1" width="37.5703125" bestFit="1" customWidth="1"/>
    <col min="2" max="2" width="27.140625" bestFit="1" customWidth="1"/>
    <col min="3" max="3" width="26.7109375" bestFit="1" customWidth="1"/>
    <col min="4" max="4" width="20.5703125" customWidth="1"/>
    <col min="5" max="6" width="13.140625" bestFit="1" customWidth="1"/>
    <col min="7" max="7" width="9.85546875" bestFit="1" customWidth="1"/>
    <col min="8" max="11" width="11" customWidth="1"/>
    <col min="12" max="12" width="12.28515625" customWidth="1"/>
    <col min="13" max="13" width="11" customWidth="1"/>
    <col min="14" max="14" width="12.7109375" customWidth="1"/>
    <col min="15" max="15" width="13" bestFit="1" customWidth="1"/>
    <col min="16" max="16" width="12.85546875" customWidth="1"/>
    <col min="17" max="17" width="13" bestFit="1" customWidth="1"/>
  </cols>
  <sheetData>
    <row r="1" spans="1:17" ht="60" x14ac:dyDescent="0.25">
      <c r="J1" s="20" t="s">
        <v>2600</v>
      </c>
      <c r="K1" s="19" t="s">
        <v>2602</v>
      </c>
      <c r="L1" s="23" t="s">
        <v>2601</v>
      </c>
      <c r="M1" s="8"/>
      <c r="N1" s="46" t="s">
        <v>3297</v>
      </c>
      <c r="O1" s="20" t="s">
        <v>2604</v>
      </c>
      <c r="P1" s="13"/>
      <c r="Q1" s="12"/>
    </row>
    <row r="2" spans="1:17" x14ac:dyDescent="0.25">
      <c r="E2" s="8" t="s">
        <v>496</v>
      </c>
      <c r="F2" s="8" t="s">
        <v>2596</v>
      </c>
      <c r="G2" s="8" t="s">
        <v>1320</v>
      </c>
      <c r="H2" s="8" t="s">
        <v>2595</v>
      </c>
      <c r="I2" s="8" t="s">
        <v>2594</v>
      </c>
      <c r="J2" s="22" t="s">
        <v>2587</v>
      </c>
      <c r="K2" s="28" t="s">
        <v>2103</v>
      </c>
      <c r="L2" s="24" t="s">
        <v>2593</v>
      </c>
      <c r="M2" s="8" t="s">
        <v>2592</v>
      </c>
      <c r="N2" s="45" t="s">
        <v>2591</v>
      </c>
      <c r="O2" s="22" t="s">
        <v>3293</v>
      </c>
      <c r="P2" s="21" t="s">
        <v>2598</v>
      </c>
      <c r="Q2" s="29" t="s">
        <v>2599</v>
      </c>
    </row>
    <row r="3" spans="1:17" x14ac:dyDescent="0.25">
      <c r="A3" s="3" t="s">
        <v>2104</v>
      </c>
      <c r="B3" s="3" t="s">
        <v>1</v>
      </c>
      <c r="C3" s="3" t="s">
        <v>2105</v>
      </c>
      <c r="D3" t="s">
        <v>390</v>
      </c>
      <c r="E3" s="8">
        <f>HEX2DEC(G3)</f>
        <v>39</v>
      </c>
      <c r="F3" s="10" t="str">
        <f>HEX2BIN(G3)</f>
        <v>100111</v>
      </c>
      <c r="G3" s="8" t="str">
        <f>MID(C3,7,FIND(":",C3,1)-1)</f>
        <v>27</v>
      </c>
    </row>
    <row r="4" spans="1:17" hidden="1" x14ac:dyDescent="0.25">
      <c r="A4" t="s">
        <v>2106</v>
      </c>
      <c r="B4" t="s">
        <v>4</v>
      </c>
      <c r="C4" t="s">
        <v>5</v>
      </c>
      <c r="D4" t="s">
        <v>6</v>
      </c>
      <c r="E4">
        <v>1</v>
      </c>
      <c r="F4" t="s">
        <v>991</v>
      </c>
      <c r="G4" t="s">
        <v>8</v>
      </c>
    </row>
    <row r="5" spans="1:17" hidden="1" x14ac:dyDescent="0.25">
      <c r="A5" t="s">
        <v>2107</v>
      </c>
      <c r="B5" t="s">
        <v>862</v>
      </c>
      <c r="C5" t="s">
        <v>176</v>
      </c>
      <c r="D5" t="s">
        <v>177</v>
      </c>
      <c r="E5" s="5">
        <v>3900000</v>
      </c>
      <c r="F5" t="s">
        <v>863</v>
      </c>
      <c r="G5" t="s">
        <v>178</v>
      </c>
      <c r="H5">
        <v>0</v>
      </c>
      <c r="I5" t="s">
        <v>179</v>
      </c>
      <c r="J5" t="s">
        <v>163</v>
      </c>
      <c r="K5" t="s">
        <v>180</v>
      </c>
    </row>
    <row r="6" spans="1:17" x14ac:dyDescent="0.25">
      <c r="A6" t="s">
        <v>2108</v>
      </c>
      <c r="B6" t="s">
        <v>1</v>
      </c>
      <c r="C6" s="6" t="s">
        <v>2109</v>
      </c>
      <c r="D6" t="s">
        <v>1442</v>
      </c>
      <c r="E6" s="8">
        <f>HEX2DEC(G6)</f>
        <v>27</v>
      </c>
      <c r="F6" s="10" t="str">
        <f>HEX2BIN(G6)</f>
        <v>11011</v>
      </c>
      <c r="G6" s="8" t="str">
        <f>MID(C6,7,FIND(":",C6,1)-1)</f>
        <v>1B</v>
      </c>
    </row>
    <row r="7" spans="1:17" hidden="1" x14ac:dyDescent="0.25">
      <c r="A7" t="s">
        <v>2110</v>
      </c>
      <c r="B7" t="s">
        <v>4</v>
      </c>
      <c r="C7" t="s">
        <v>233</v>
      </c>
      <c r="D7" t="s">
        <v>6</v>
      </c>
      <c r="E7">
        <v>1</v>
      </c>
      <c r="F7" t="s">
        <v>1096</v>
      </c>
      <c r="G7" t="s">
        <v>8</v>
      </c>
    </row>
    <row r="8" spans="1:17" hidden="1" x14ac:dyDescent="0.25">
      <c r="A8" t="s">
        <v>2111</v>
      </c>
      <c r="B8" t="s">
        <v>1454</v>
      </c>
      <c r="C8" t="s">
        <v>1485</v>
      </c>
      <c r="D8" t="s">
        <v>176</v>
      </c>
      <c r="E8" t="s">
        <v>177</v>
      </c>
      <c r="F8" s="5">
        <v>2700000</v>
      </c>
      <c r="G8" t="s">
        <v>863</v>
      </c>
      <c r="H8" t="s">
        <v>178</v>
      </c>
      <c r="I8">
        <v>0</v>
      </c>
      <c r="J8" t="s">
        <v>179</v>
      </c>
      <c r="K8" t="s">
        <v>163</v>
      </c>
      <c r="L8" t="s">
        <v>180</v>
      </c>
    </row>
    <row r="9" spans="1:17" x14ac:dyDescent="0.25">
      <c r="A9" s="4" t="s">
        <v>2112</v>
      </c>
      <c r="B9" s="4" t="s">
        <v>1</v>
      </c>
      <c r="C9" s="4" t="s">
        <v>225</v>
      </c>
      <c r="D9" t="s">
        <v>1443</v>
      </c>
      <c r="E9" s="8">
        <f>HEX2DEC(G9)</f>
        <v>1</v>
      </c>
      <c r="F9" s="10" t="str">
        <f>HEX2BIN(G9)</f>
        <v>1</v>
      </c>
      <c r="G9" s="8" t="str">
        <f>MID(C9,7,FIND(":",C9,1)-1)</f>
        <v>01</v>
      </c>
    </row>
    <row r="10" spans="1:17" hidden="1" x14ac:dyDescent="0.25">
      <c r="A10" t="s">
        <v>2113</v>
      </c>
      <c r="B10" t="s">
        <v>4</v>
      </c>
      <c r="C10" t="s">
        <v>148</v>
      </c>
      <c r="D10" t="s">
        <v>6</v>
      </c>
      <c r="E10">
        <v>1</v>
      </c>
      <c r="F10" t="s">
        <v>227</v>
      </c>
      <c r="G10" t="s">
        <v>8</v>
      </c>
    </row>
    <row r="11" spans="1:17" hidden="1" x14ac:dyDescent="0.25">
      <c r="A11" t="s">
        <v>2114</v>
      </c>
      <c r="B11" t="s">
        <v>1454</v>
      </c>
      <c r="C11" t="s">
        <v>1455</v>
      </c>
      <c r="D11" t="s">
        <v>176</v>
      </c>
      <c r="E11" t="s">
        <v>177</v>
      </c>
      <c r="F11" s="5">
        <v>100000</v>
      </c>
      <c r="G11" t="s">
        <v>1456</v>
      </c>
      <c r="H11" t="s">
        <v>178</v>
      </c>
      <c r="I11">
        <v>0</v>
      </c>
      <c r="J11" t="s">
        <v>179</v>
      </c>
      <c r="K11" t="s">
        <v>163</v>
      </c>
      <c r="L11" t="s">
        <v>180</v>
      </c>
    </row>
    <row r="12" spans="1:17" x14ac:dyDescent="0.25">
      <c r="A12" s="4" t="s">
        <v>2115</v>
      </c>
      <c r="B12" s="4" t="s">
        <v>1</v>
      </c>
      <c r="C12" s="4" t="s">
        <v>157</v>
      </c>
      <c r="D12" t="s">
        <v>1443</v>
      </c>
      <c r="E12" s="8">
        <f>HEX2DEC(G12)</f>
        <v>2</v>
      </c>
      <c r="F12" s="10" t="str">
        <f>HEX2BIN(G12)</f>
        <v>10</v>
      </c>
      <c r="G12" s="8" t="str">
        <f>MID(C12,7,FIND(":",C12,1)-1)</f>
        <v>02</v>
      </c>
    </row>
    <row r="13" spans="1:17" hidden="1" x14ac:dyDescent="0.25">
      <c r="A13" t="s">
        <v>2116</v>
      </c>
      <c r="B13" t="s">
        <v>4</v>
      </c>
      <c r="C13" t="s">
        <v>148</v>
      </c>
      <c r="D13" t="s">
        <v>6</v>
      </c>
      <c r="E13">
        <v>1</v>
      </c>
      <c r="F13" t="s">
        <v>72</v>
      </c>
      <c r="G13" t="s">
        <v>8</v>
      </c>
    </row>
    <row r="14" spans="1:17" hidden="1" x14ac:dyDescent="0.25">
      <c r="A14" t="s">
        <v>2117</v>
      </c>
      <c r="B14" t="s">
        <v>1454</v>
      </c>
      <c r="C14" t="s">
        <v>1455</v>
      </c>
      <c r="D14" t="s">
        <v>176</v>
      </c>
      <c r="E14" t="s">
        <v>177</v>
      </c>
      <c r="F14" s="5">
        <v>200000</v>
      </c>
      <c r="G14" t="s">
        <v>1456</v>
      </c>
      <c r="H14" t="s">
        <v>178</v>
      </c>
      <c r="I14">
        <v>0</v>
      </c>
      <c r="J14" t="s">
        <v>179</v>
      </c>
      <c r="K14" t="s">
        <v>163</v>
      </c>
      <c r="L14" t="s">
        <v>180</v>
      </c>
    </row>
    <row r="15" spans="1:17" x14ac:dyDescent="0.25">
      <c r="A15" s="4" t="s">
        <v>2118</v>
      </c>
      <c r="B15" s="4" t="s">
        <v>1</v>
      </c>
      <c r="C15" s="4" t="s">
        <v>222</v>
      </c>
      <c r="D15" t="s">
        <v>1443</v>
      </c>
      <c r="E15" s="8">
        <f>HEX2DEC(G15)</f>
        <v>3</v>
      </c>
      <c r="F15" s="10" t="str">
        <f>HEX2BIN(G15)</f>
        <v>11</v>
      </c>
      <c r="G15" s="8" t="str">
        <f>MID(C15,7,FIND(":",C15,1)-1)</f>
        <v>03</v>
      </c>
    </row>
    <row r="16" spans="1:17" hidden="1" x14ac:dyDescent="0.25">
      <c r="A16" t="s">
        <v>2119</v>
      </c>
      <c r="B16" t="s">
        <v>4</v>
      </c>
      <c r="C16" t="s">
        <v>148</v>
      </c>
      <c r="D16" t="s">
        <v>6</v>
      </c>
      <c r="E16">
        <v>1</v>
      </c>
      <c r="F16" t="s">
        <v>106</v>
      </c>
      <c r="G16" t="s">
        <v>8</v>
      </c>
    </row>
    <row r="17" spans="1:19" hidden="1" x14ac:dyDescent="0.25">
      <c r="A17" t="s">
        <v>2120</v>
      </c>
      <c r="B17" t="s">
        <v>1454</v>
      </c>
      <c r="C17" t="s">
        <v>1455</v>
      </c>
      <c r="D17" t="s">
        <v>176</v>
      </c>
      <c r="E17" t="s">
        <v>177</v>
      </c>
      <c r="F17" s="5">
        <v>300000</v>
      </c>
      <c r="G17" t="s">
        <v>1456</v>
      </c>
      <c r="H17" t="s">
        <v>178</v>
      </c>
      <c r="I17">
        <v>0</v>
      </c>
      <c r="J17" t="s">
        <v>179</v>
      </c>
      <c r="K17" t="s">
        <v>163</v>
      </c>
      <c r="L17" t="s">
        <v>180</v>
      </c>
    </row>
    <row r="18" spans="1:19" x14ac:dyDescent="0.25">
      <c r="A18" s="4" t="s">
        <v>2121</v>
      </c>
      <c r="B18" s="4" t="s">
        <v>1</v>
      </c>
      <c r="C18" s="4" t="s">
        <v>418</v>
      </c>
      <c r="D18" t="s">
        <v>1443</v>
      </c>
      <c r="E18" s="8">
        <f>HEX2DEC(G18)</f>
        <v>4</v>
      </c>
      <c r="F18" s="10" t="str">
        <f>HEX2BIN(G18)</f>
        <v>100</v>
      </c>
      <c r="G18" s="8" t="str">
        <f>MID(C18,7,FIND(":",C18,1)-1)</f>
        <v>04</v>
      </c>
    </row>
    <row r="19" spans="1:19" hidden="1" x14ac:dyDescent="0.25">
      <c r="A19" t="s">
        <v>2122</v>
      </c>
      <c r="B19" t="s">
        <v>4</v>
      </c>
      <c r="C19" t="s">
        <v>148</v>
      </c>
      <c r="D19" t="s">
        <v>6</v>
      </c>
      <c r="E19">
        <v>1</v>
      </c>
      <c r="F19" t="s">
        <v>136</v>
      </c>
      <c r="G19" t="s">
        <v>8</v>
      </c>
    </row>
    <row r="20" spans="1:19" hidden="1" x14ac:dyDescent="0.25">
      <c r="A20" t="s">
        <v>2123</v>
      </c>
      <c r="B20" t="s">
        <v>1454</v>
      </c>
      <c r="C20" t="s">
        <v>1455</v>
      </c>
      <c r="D20" t="s">
        <v>176</v>
      </c>
      <c r="E20" t="s">
        <v>177</v>
      </c>
      <c r="F20" s="5">
        <v>400000</v>
      </c>
      <c r="G20" t="s">
        <v>1456</v>
      </c>
      <c r="H20" t="s">
        <v>178</v>
      </c>
      <c r="I20">
        <v>0</v>
      </c>
      <c r="J20" t="s">
        <v>179</v>
      </c>
      <c r="K20" t="s">
        <v>163</v>
      </c>
      <c r="L20" t="s">
        <v>180</v>
      </c>
    </row>
    <row r="21" spans="1:19" x14ac:dyDescent="0.25">
      <c r="A21" s="3" t="s">
        <v>2124</v>
      </c>
      <c r="B21" s="3" t="s">
        <v>1</v>
      </c>
      <c r="C21" s="3" t="s">
        <v>2125</v>
      </c>
      <c r="D21" t="s">
        <v>390</v>
      </c>
      <c r="E21" s="8">
        <f>HEX2DEC(G21)</f>
        <v>38</v>
      </c>
      <c r="F21" s="10" t="str">
        <f>HEX2BIN(G21)</f>
        <v>100110</v>
      </c>
      <c r="G21" s="8" t="str">
        <f>MID(C21,7,FIND(":",C21,1)-1)</f>
        <v>26</v>
      </c>
    </row>
    <row r="22" spans="1:19" hidden="1" x14ac:dyDescent="0.25">
      <c r="A22" t="s">
        <v>2126</v>
      </c>
      <c r="B22" t="s">
        <v>4</v>
      </c>
      <c r="C22" t="s">
        <v>5</v>
      </c>
      <c r="D22" t="s">
        <v>6</v>
      </c>
      <c r="E22">
        <v>1</v>
      </c>
      <c r="F22" t="s">
        <v>1002</v>
      </c>
      <c r="G22" t="s">
        <v>8</v>
      </c>
    </row>
    <row r="23" spans="1:19" hidden="1" x14ac:dyDescent="0.25">
      <c r="A23" t="s">
        <v>2127</v>
      </c>
      <c r="B23" t="s">
        <v>862</v>
      </c>
      <c r="C23" t="s">
        <v>176</v>
      </c>
      <c r="D23" t="s">
        <v>177</v>
      </c>
      <c r="E23" s="5">
        <v>3800000</v>
      </c>
      <c r="F23" t="s">
        <v>863</v>
      </c>
      <c r="G23" t="s">
        <v>178</v>
      </c>
      <c r="H23">
        <v>0</v>
      </c>
      <c r="I23" t="s">
        <v>179</v>
      </c>
      <c r="J23" t="s">
        <v>163</v>
      </c>
      <c r="K23" t="s">
        <v>180</v>
      </c>
    </row>
    <row r="24" spans="1:19" x14ac:dyDescent="0.25">
      <c r="A24" s="4" t="s">
        <v>2128</v>
      </c>
      <c r="B24" s="4" t="s">
        <v>1</v>
      </c>
      <c r="C24" s="4" t="s">
        <v>146</v>
      </c>
      <c r="D24" t="s">
        <v>1443</v>
      </c>
      <c r="E24" s="8">
        <f>HEX2DEC(G24)</f>
        <v>5</v>
      </c>
      <c r="F24" s="10" t="str">
        <f>HEX2BIN(G24)</f>
        <v>101</v>
      </c>
      <c r="G24" s="8" t="str">
        <f>MID(C24,7,FIND(":",C24,1)-1)</f>
        <v>05</v>
      </c>
    </row>
    <row r="25" spans="1:19" hidden="1" x14ac:dyDescent="0.25">
      <c r="A25" t="s">
        <v>2129</v>
      </c>
      <c r="B25" t="s">
        <v>4</v>
      </c>
      <c r="C25" t="s">
        <v>148</v>
      </c>
      <c r="D25" t="s">
        <v>6</v>
      </c>
      <c r="E25">
        <v>1</v>
      </c>
      <c r="F25" t="s">
        <v>149</v>
      </c>
      <c r="G25" t="s">
        <v>8</v>
      </c>
    </row>
    <row r="26" spans="1:19" hidden="1" x14ac:dyDescent="0.25">
      <c r="A26" t="s">
        <v>2130</v>
      </c>
      <c r="B26" t="s">
        <v>1454</v>
      </c>
      <c r="C26" t="s">
        <v>1455</v>
      </c>
      <c r="D26" t="s">
        <v>176</v>
      </c>
      <c r="E26" t="s">
        <v>177</v>
      </c>
      <c r="F26" s="5">
        <v>500000</v>
      </c>
      <c r="G26" t="s">
        <v>1456</v>
      </c>
      <c r="H26" t="s">
        <v>178</v>
      </c>
      <c r="I26">
        <v>0</v>
      </c>
      <c r="J26" t="s">
        <v>179</v>
      </c>
      <c r="K26" t="s">
        <v>163</v>
      </c>
      <c r="L26" t="s">
        <v>180</v>
      </c>
    </row>
    <row r="27" spans="1:19" x14ac:dyDescent="0.25">
      <c r="A27" s="1" t="s">
        <v>2131</v>
      </c>
      <c r="B27" s="1" t="s">
        <v>1</v>
      </c>
      <c r="C27" s="1" t="s">
        <v>10</v>
      </c>
      <c r="D27" s="42" t="s">
        <v>3295</v>
      </c>
      <c r="E27" s="8">
        <f>HEX2DEC(G27)</f>
        <v>172</v>
      </c>
      <c r="F27" s="10" t="str">
        <f>HEX2BIN(G27)</f>
        <v>10101100</v>
      </c>
      <c r="G27" s="8" t="str">
        <f>MID(C27,7,FIND(":",C27,1)-1)</f>
        <v>AC</v>
      </c>
      <c r="H27" s="8" t="str">
        <f>MID(F27,1,FIND("0",F27,1)-1)</f>
        <v>1</v>
      </c>
      <c r="I27" s="8" t="str">
        <f>MID(F27,2,FIND("0",F27,1)-1)</f>
        <v>0</v>
      </c>
      <c r="J27" s="8" t="str">
        <f>MID(F27,3,FIND("0",F27,1)-1)</f>
        <v>1</v>
      </c>
      <c r="K27" s="8" t="str">
        <f>MID(F27,4,FIND("0",F27,1)-1)</f>
        <v>0</v>
      </c>
      <c r="L27" s="8" t="str">
        <f>MID(F27,5,FIND("0",F27,1)-1)</f>
        <v>1</v>
      </c>
      <c r="M27" s="8" t="str">
        <f>MID(F27,6,FIND("0",F27,1)-1)</f>
        <v>1</v>
      </c>
      <c r="N27" s="8" t="str">
        <f>MID(F27,7,FIND("0",F27,1)-1)</f>
        <v>0</v>
      </c>
      <c r="O27" s="8" t="str">
        <f>MID(F27,8,FIND("0",F27,1)-1)</f>
        <v>0</v>
      </c>
      <c r="P27" t="str">
        <f>IF(J27="1",IF(O27="0","Brenner AUS"),"Brenner EIN")</f>
        <v>Brenner AUS</v>
      </c>
      <c r="Q27" t="str">
        <f>IF(L27="1","Mischer AUF",IF(K27="1","Mischer ZU","Mischer STOP"))</f>
        <v>Mischer AUF</v>
      </c>
      <c r="R27" t="s">
        <v>1447</v>
      </c>
      <c r="S27" t="s">
        <v>1738</v>
      </c>
    </row>
    <row r="28" spans="1:19" hidden="1" x14ac:dyDescent="0.25">
      <c r="A28" t="s">
        <v>2132</v>
      </c>
      <c r="B28" t="s">
        <v>4</v>
      </c>
      <c r="C28" t="s">
        <v>12</v>
      </c>
      <c r="D28" t="s">
        <v>6</v>
      </c>
      <c r="E28">
        <v>1</v>
      </c>
      <c r="F28" t="s">
        <v>13</v>
      </c>
      <c r="G28" t="s">
        <v>8</v>
      </c>
    </row>
    <row r="29" spans="1:19" x14ac:dyDescent="0.25">
      <c r="A29" s="1" t="s">
        <v>2133</v>
      </c>
      <c r="B29" s="1" t="s">
        <v>1</v>
      </c>
      <c r="C29" s="1" t="s">
        <v>15</v>
      </c>
      <c r="D29" s="42" t="s">
        <v>3295</v>
      </c>
      <c r="E29" s="8">
        <f>HEX2DEC(G29)</f>
        <v>164</v>
      </c>
      <c r="F29" s="10" t="str">
        <f>HEX2BIN(G29)</f>
        <v>10100100</v>
      </c>
      <c r="G29" s="8" t="str">
        <f>MID(C29,7,FIND(":",C29,1)-1)</f>
        <v>A4</v>
      </c>
      <c r="H29" s="8" t="str">
        <f>MID(F29,1,FIND("0",F29,1)-1)</f>
        <v>1</v>
      </c>
      <c r="I29" s="8" t="str">
        <f>MID(F29,2,FIND("0",F29,1)-1)</f>
        <v>0</v>
      </c>
      <c r="J29" s="8" t="str">
        <f>MID(F29,3,FIND("0",F29,1)-1)</f>
        <v>1</v>
      </c>
      <c r="K29" s="8" t="str">
        <f>MID(F29,4,FIND("0",F29,1)-1)</f>
        <v>0</v>
      </c>
      <c r="L29" s="8" t="str">
        <f>MID(F29,5,FIND("0",F29,1)-1)</f>
        <v>0</v>
      </c>
      <c r="M29" s="8" t="str">
        <f>MID(F29,6,FIND("0",F29,1)-1)</f>
        <v>1</v>
      </c>
      <c r="N29" s="8" t="str">
        <f>MID(F29,7,FIND("0",F29,1)-1)</f>
        <v>0</v>
      </c>
      <c r="O29" s="8" t="str">
        <f>MID(F29,8,FIND("0",F29,1)-1)</f>
        <v>0</v>
      </c>
      <c r="P29" t="str">
        <f>IF(J29="1",IF(O29="0","Brenner AUS"),"Brenner EIN")</f>
        <v>Brenner AUS</v>
      </c>
      <c r="Q29" t="str">
        <f>IF(L29="1","Mischer AUF",IF(K29="1","Mischer ZU","Mischer STOP"))</f>
        <v>Mischer STOP</v>
      </c>
      <c r="R29" t="s">
        <v>1447</v>
      </c>
      <c r="S29" t="s">
        <v>1738</v>
      </c>
    </row>
    <row r="30" spans="1:19" x14ac:dyDescent="0.25">
      <c r="A30" s="4" t="s">
        <v>2134</v>
      </c>
      <c r="B30" s="4" t="s">
        <v>1</v>
      </c>
      <c r="C30" s="4" t="s">
        <v>225</v>
      </c>
      <c r="D30" t="s">
        <v>1443</v>
      </c>
      <c r="E30" s="8">
        <f>HEX2DEC(G30)</f>
        <v>1</v>
      </c>
      <c r="F30" s="10" t="str">
        <f>HEX2BIN(G30)</f>
        <v>1</v>
      </c>
      <c r="G30" s="8" t="str">
        <f>MID(C30,7,FIND(":",C30,1)-1)</f>
        <v>01</v>
      </c>
    </row>
    <row r="31" spans="1:19" hidden="1" x14ac:dyDescent="0.25">
      <c r="A31" t="s">
        <v>2135</v>
      </c>
      <c r="B31" t="s">
        <v>4</v>
      </c>
      <c r="C31" t="s">
        <v>148</v>
      </c>
      <c r="D31" t="s">
        <v>6</v>
      </c>
      <c r="E31">
        <v>1</v>
      </c>
      <c r="F31" t="s">
        <v>227</v>
      </c>
      <c r="G31" t="s">
        <v>8</v>
      </c>
    </row>
    <row r="32" spans="1:19" hidden="1" x14ac:dyDescent="0.25">
      <c r="A32" t="s">
        <v>2136</v>
      </c>
      <c r="B32" t="s">
        <v>1454</v>
      </c>
      <c r="C32" t="s">
        <v>1455</v>
      </c>
      <c r="D32" t="s">
        <v>176</v>
      </c>
      <c r="E32" t="s">
        <v>177</v>
      </c>
      <c r="F32" s="5">
        <v>100000</v>
      </c>
      <c r="G32" t="s">
        <v>1456</v>
      </c>
      <c r="H32" t="s">
        <v>178</v>
      </c>
      <c r="I32">
        <v>0</v>
      </c>
      <c r="J32" t="s">
        <v>179</v>
      </c>
      <c r="K32" t="s">
        <v>163</v>
      </c>
      <c r="L32" t="s">
        <v>180</v>
      </c>
    </row>
    <row r="33" spans="1:19" x14ac:dyDescent="0.25">
      <c r="A33" s="4" t="s">
        <v>2137</v>
      </c>
      <c r="B33" s="4" t="s">
        <v>1</v>
      </c>
      <c r="C33" s="4" t="s">
        <v>157</v>
      </c>
      <c r="D33" t="s">
        <v>1443</v>
      </c>
      <c r="E33" s="8">
        <f>HEX2DEC(G33)</f>
        <v>2</v>
      </c>
      <c r="F33" s="10" t="str">
        <f>HEX2BIN(G33)</f>
        <v>10</v>
      </c>
      <c r="G33" s="8" t="str">
        <f>MID(C33,7,FIND(":",C33,1)-1)</f>
        <v>02</v>
      </c>
    </row>
    <row r="34" spans="1:19" hidden="1" x14ac:dyDescent="0.25">
      <c r="A34" t="s">
        <v>2138</v>
      </c>
      <c r="B34" t="s">
        <v>4</v>
      </c>
      <c r="C34" t="s">
        <v>148</v>
      </c>
      <c r="D34" t="s">
        <v>6</v>
      </c>
      <c r="E34">
        <v>1</v>
      </c>
      <c r="F34" t="s">
        <v>72</v>
      </c>
      <c r="G34" t="s">
        <v>8</v>
      </c>
    </row>
    <row r="35" spans="1:19" hidden="1" x14ac:dyDescent="0.25">
      <c r="A35" t="s">
        <v>2139</v>
      </c>
      <c r="B35" t="s">
        <v>1454</v>
      </c>
      <c r="C35" t="s">
        <v>1455</v>
      </c>
      <c r="D35" t="s">
        <v>176</v>
      </c>
      <c r="E35" t="s">
        <v>177</v>
      </c>
      <c r="F35" s="5">
        <v>200000</v>
      </c>
      <c r="G35" t="s">
        <v>1456</v>
      </c>
      <c r="H35" t="s">
        <v>178</v>
      </c>
      <c r="I35">
        <v>0</v>
      </c>
      <c r="J35" t="s">
        <v>179</v>
      </c>
      <c r="K35" t="s">
        <v>163</v>
      </c>
      <c r="L35" t="s">
        <v>180</v>
      </c>
    </row>
    <row r="36" spans="1:19" x14ac:dyDescent="0.25">
      <c r="A36" s="4" t="s">
        <v>2140</v>
      </c>
      <c r="B36" s="4" t="s">
        <v>1</v>
      </c>
      <c r="C36" s="4" t="s">
        <v>222</v>
      </c>
      <c r="D36" t="s">
        <v>1443</v>
      </c>
      <c r="E36" s="8">
        <f>HEX2DEC(G36)</f>
        <v>3</v>
      </c>
      <c r="F36" s="10" t="str">
        <f>HEX2BIN(G36)</f>
        <v>11</v>
      </c>
      <c r="G36" s="8" t="str">
        <f>MID(C36,7,FIND(":",C36,1)-1)</f>
        <v>03</v>
      </c>
    </row>
    <row r="37" spans="1:19" hidden="1" x14ac:dyDescent="0.25">
      <c r="A37" t="s">
        <v>2141</v>
      </c>
      <c r="B37" t="s">
        <v>4</v>
      </c>
      <c r="C37" t="s">
        <v>148</v>
      </c>
      <c r="D37" t="s">
        <v>6</v>
      </c>
      <c r="E37">
        <v>1</v>
      </c>
      <c r="F37" t="s">
        <v>106</v>
      </c>
      <c r="G37" t="s">
        <v>8</v>
      </c>
    </row>
    <row r="38" spans="1:19" hidden="1" x14ac:dyDescent="0.25">
      <c r="A38" t="s">
        <v>2142</v>
      </c>
      <c r="B38" t="s">
        <v>1454</v>
      </c>
      <c r="C38" t="s">
        <v>1455</v>
      </c>
      <c r="D38" t="s">
        <v>176</v>
      </c>
      <c r="E38" t="s">
        <v>177</v>
      </c>
      <c r="F38" s="5">
        <v>300000</v>
      </c>
      <c r="G38" t="s">
        <v>1456</v>
      </c>
      <c r="H38" t="s">
        <v>178</v>
      </c>
      <c r="I38">
        <v>0</v>
      </c>
      <c r="J38" t="s">
        <v>179</v>
      </c>
      <c r="K38" t="s">
        <v>163</v>
      </c>
      <c r="L38" t="s">
        <v>180</v>
      </c>
    </row>
    <row r="39" spans="1:19" x14ac:dyDescent="0.25">
      <c r="A39" s="4" t="s">
        <v>2143</v>
      </c>
      <c r="B39" s="4" t="s">
        <v>1</v>
      </c>
      <c r="C39" s="4" t="s">
        <v>418</v>
      </c>
      <c r="D39" t="s">
        <v>1443</v>
      </c>
      <c r="E39" s="8">
        <f>HEX2DEC(G39)</f>
        <v>4</v>
      </c>
      <c r="F39" s="10" t="str">
        <f>HEX2BIN(G39)</f>
        <v>100</v>
      </c>
      <c r="G39" s="8" t="str">
        <f>MID(C39,7,FIND(":",C39,1)-1)</f>
        <v>04</v>
      </c>
    </row>
    <row r="40" spans="1:19" hidden="1" x14ac:dyDescent="0.25">
      <c r="A40" t="s">
        <v>2144</v>
      </c>
      <c r="B40" t="s">
        <v>4</v>
      </c>
      <c r="C40" t="s">
        <v>148</v>
      </c>
      <c r="D40" t="s">
        <v>6</v>
      </c>
      <c r="E40">
        <v>1</v>
      </c>
      <c r="F40" t="s">
        <v>136</v>
      </c>
      <c r="G40" t="s">
        <v>8</v>
      </c>
    </row>
    <row r="41" spans="1:19" hidden="1" x14ac:dyDescent="0.25">
      <c r="A41" t="s">
        <v>2145</v>
      </c>
      <c r="B41" t="s">
        <v>1454</v>
      </c>
      <c r="C41" t="s">
        <v>1455</v>
      </c>
      <c r="D41" t="s">
        <v>176</v>
      </c>
      <c r="E41" t="s">
        <v>177</v>
      </c>
      <c r="F41" s="5">
        <v>400000</v>
      </c>
      <c r="G41" t="s">
        <v>1456</v>
      </c>
      <c r="H41" t="s">
        <v>178</v>
      </c>
      <c r="I41">
        <v>0</v>
      </c>
      <c r="J41" t="s">
        <v>179</v>
      </c>
      <c r="K41" t="s">
        <v>163</v>
      </c>
      <c r="L41" t="s">
        <v>180</v>
      </c>
    </row>
    <row r="42" spans="1:19" x14ac:dyDescent="0.25">
      <c r="A42" s="4" t="s">
        <v>2146</v>
      </c>
      <c r="B42" s="4" t="s">
        <v>1</v>
      </c>
      <c r="C42" s="4" t="s">
        <v>146</v>
      </c>
      <c r="D42" t="s">
        <v>1443</v>
      </c>
      <c r="E42" s="8">
        <f>HEX2DEC(G42)</f>
        <v>5</v>
      </c>
      <c r="F42" s="10" t="str">
        <f>HEX2BIN(G42)</f>
        <v>101</v>
      </c>
      <c r="G42" s="8" t="str">
        <f>MID(C42,7,FIND(":",C42,1)-1)</f>
        <v>05</v>
      </c>
    </row>
    <row r="43" spans="1:19" hidden="1" x14ac:dyDescent="0.25">
      <c r="A43" t="s">
        <v>2147</v>
      </c>
      <c r="B43" t="s">
        <v>4</v>
      </c>
      <c r="C43" t="s">
        <v>148</v>
      </c>
      <c r="D43" t="s">
        <v>6</v>
      </c>
      <c r="E43">
        <v>1</v>
      </c>
      <c r="F43" t="s">
        <v>149</v>
      </c>
      <c r="G43" t="s">
        <v>8</v>
      </c>
    </row>
    <row r="44" spans="1:19" hidden="1" x14ac:dyDescent="0.25">
      <c r="A44" t="s">
        <v>2148</v>
      </c>
      <c r="B44" t="s">
        <v>1454</v>
      </c>
      <c r="C44" t="s">
        <v>1455</v>
      </c>
      <c r="D44" t="s">
        <v>176</v>
      </c>
      <c r="E44" t="s">
        <v>177</v>
      </c>
      <c r="F44" s="5">
        <v>500000</v>
      </c>
      <c r="G44" t="s">
        <v>1456</v>
      </c>
      <c r="H44" t="s">
        <v>178</v>
      </c>
      <c r="I44">
        <v>0</v>
      </c>
      <c r="J44" t="s">
        <v>179</v>
      </c>
      <c r="K44" t="s">
        <v>163</v>
      </c>
      <c r="L44" t="s">
        <v>180</v>
      </c>
    </row>
    <row r="45" spans="1:19" x14ac:dyDescent="0.25">
      <c r="A45" s="1" t="s">
        <v>2149</v>
      </c>
      <c r="B45" s="1" t="s">
        <v>1</v>
      </c>
      <c r="C45" s="1" t="s">
        <v>10</v>
      </c>
      <c r="D45" s="42" t="s">
        <v>3295</v>
      </c>
      <c r="E45" s="8">
        <f>HEX2DEC(G45)</f>
        <v>172</v>
      </c>
      <c r="F45" s="10" t="str">
        <f>HEX2BIN(G45)</f>
        <v>10101100</v>
      </c>
      <c r="G45" s="8" t="str">
        <f>MID(C45,7,FIND(":",C45,1)-1)</f>
        <v>AC</v>
      </c>
      <c r="H45" s="8" t="str">
        <f>MID(F45,1,FIND("0",F45,1)-1)</f>
        <v>1</v>
      </c>
      <c r="I45" s="8" t="str">
        <f>MID(F45,2,FIND("0",F45,1)-1)</f>
        <v>0</v>
      </c>
      <c r="J45" s="8" t="str">
        <f>MID(F45,3,FIND("0",F45,1)-1)</f>
        <v>1</v>
      </c>
      <c r="K45" s="8" t="str">
        <f>MID(F45,4,FIND("0",F45,1)-1)</f>
        <v>0</v>
      </c>
      <c r="L45" s="8" t="str">
        <f>MID(F45,5,FIND("0",F45,1)-1)</f>
        <v>1</v>
      </c>
      <c r="M45" s="8" t="str">
        <f>MID(F45,6,FIND("0",F45,1)-1)</f>
        <v>1</v>
      </c>
      <c r="N45" s="8" t="str">
        <f>MID(F45,7,FIND("0",F45,1)-1)</f>
        <v>0</v>
      </c>
      <c r="O45" s="8" t="str">
        <f>MID(F45,8,FIND("0",F45,1)-1)</f>
        <v>0</v>
      </c>
      <c r="P45" t="str">
        <f>IF(J45="1",IF(O45="0","Brenner AUS"),"Brenner EIN")</f>
        <v>Brenner AUS</v>
      </c>
      <c r="Q45" t="str">
        <f>IF(L45="1","Mischer AUF",IF(K45="1","Mischer ZU","Mischer STOP"))</f>
        <v>Mischer AUF</v>
      </c>
      <c r="R45" t="s">
        <v>1447</v>
      </c>
      <c r="S45" t="s">
        <v>1738</v>
      </c>
    </row>
    <row r="46" spans="1:19" hidden="1" x14ac:dyDescent="0.25">
      <c r="A46" t="s">
        <v>2150</v>
      </c>
      <c r="B46" t="s">
        <v>4</v>
      </c>
      <c r="C46" t="s">
        <v>12</v>
      </c>
      <c r="D46" t="s">
        <v>6</v>
      </c>
      <c r="E46">
        <v>1</v>
      </c>
      <c r="F46" t="s">
        <v>13</v>
      </c>
      <c r="G46" t="s">
        <v>8</v>
      </c>
    </row>
    <row r="47" spans="1:19" x14ac:dyDescent="0.25">
      <c r="A47" s="1" t="s">
        <v>2149</v>
      </c>
      <c r="B47" s="1" t="s">
        <v>1</v>
      </c>
      <c r="C47" s="1" t="s">
        <v>15</v>
      </c>
      <c r="D47" s="42" t="s">
        <v>3295</v>
      </c>
      <c r="E47" s="8">
        <f>HEX2DEC(G47)</f>
        <v>164</v>
      </c>
      <c r="F47" s="10" t="str">
        <f>HEX2BIN(G47)</f>
        <v>10100100</v>
      </c>
      <c r="G47" s="8" t="str">
        <f>MID(C47,7,FIND(":",C47,1)-1)</f>
        <v>A4</v>
      </c>
      <c r="H47" s="8" t="str">
        <f>MID(F47,1,FIND("0",F47,1)-1)</f>
        <v>1</v>
      </c>
      <c r="I47" s="8" t="str">
        <f>MID(F47,2,FIND("0",F47,1)-1)</f>
        <v>0</v>
      </c>
      <c r="J47" s="8" t="str">
        <f>MID(F47,3,FIND("0",F47,1)-1)</f>
        <v>1</v>
      </c>
      <c r="K47" s="8" t="str">
        <f>MID(F47,4,FIND("0",F47,1)-1)</f>
        <v>0</v>
      </c>
      <c r="L47" s="8" t="str">
        <f>MID(F47,5,FIND("0",F47,1)-1)</f>
        <v>0</v>
      </c>
      <c r="M47" s="8" t="str">
        <f>MID(F47,6,FIND("0",F47,1)-1)</f>
        <v>1</v>
      </c>
      <c r="N47" s="8" t="str">
        <f>MID(F47,7,FIND("0",F47,1)-1)</f>
        <v>0</v>
      </c>
      <c r="O47" s="8" t="str">
        <f>MID(F47,8,FIND("0",F47,1)-1)</f>
        <v>0</v>
      </c>
      <c r="P47" t="str">
        <f>IF(J47="1",IF(O47="0","Brenner AUS"),"Brenner EIN")</f>
        <v>Brenner AUS</v>
      </c>
      <c r="Q47" t="str">
        <f>IF(L47="1","Mischer AUF",IF(K47="1","Mischer ZU","Mischer STOP"))</f>
        <v>Mischer STOP</v>
      </c>
      <c r="R47" t="s">
        <v>1447</v>
      </c>
      <c r="S47" t="s">
        <v>1738</v>
      </c>
    </row>
    <row r="48" spans="1:19" hidden="1" x14ac:dyDescent="0.25">
      <c r="A48" t="s">
        <v>2150</v>
      </c>
      <c r="B48" t="s">
        <v>4</v>
      </c>
      <c r="C48" t="s">
        <v>12</v>
      </c>
      <c r="D48" t="s">
        <v>6</v>
      </c>
      <c r="E48">
        <v>1</v>
      </c>
      <c r="F48" t="s">
        <v>17</v>
      </c>
      <c r="G48" t="s">
        <v>8</v>
      </c>
    </row>
    <row r="49" spans="1:12" x14ac:dyDescent="0.25">
      <c r="A49" s="3" t="s">
        <v>2151</v>
      </c>
      <c r="B49" s="3" t="s">
        <v>1</v>
      </c>
      <c r="C49" s="3" t="s">
        <v>2152</v>
      </c>
      <c r="D49" t="s">
        <v>390</v>
      </c>
      <c r="E49" s="8">
        <f>HEX2DEC(G49)</f>
        <v>37</v>
      </c>
      <c r="F49" s="10" t="str">
        <f>HEX2BIN(G49)</f>
        <v>100101</v>
      </c>
      <c r="G49" s="8" t="str">
        <f>MID(C49,7,FIND(":",C49,1)-1)</f>
        <v>25</v>
      </c>
    </row>
    <row r="50" spans="1:12" hidden="1" x14ac:dyDescent="0.25">
      <c r="A50" t="s">
        <v>2153</v>
      </c>
      <c r="B50" t="s">
        <v>4</v>
      </c>
      <c r="C50" t="s">
        <v>5</v>
      </c>
      <c r="D50" t="s">
        <v>6</v>
      </c>
      <c r="E50">
        <v>1</v>
      </c>
      <c r="F50" t="s">
        <v>1013</v>
      </c>
      <c r="G50" t="s">
        <v>8</v>
      </c>
    </row>
    <row r="51" spans="1:12" hidden="1" x14ac:dyDescent="0.25">
      <c r="A51" t="s">
        <v>2154</v>
      </c>
      <c r="B51" t="s">
        <v>862</v>
      </c>
      <c r="C51" t="s">
        <v>176</v>
      </c>
      <c r="D51" t="s">
        <v>177</v>
      </c>
      <c r="E51" s="5">
        <v>3700000</v>
      </c>
      <c r="F51" t="s">
        <v>863</v>
      </c>
      <c r="G51" t="s">
        <v>178</v>
      </c>
      <c r="H51">
        <v>0</v>
      </c>
      <c r="I51" t="s">
        <v>179</v>
      </c>
      <c r="J51" t="s">
        <v>163</v>
      </c>
      <c r="K51" t="s">
        <v>180</v>
      </c>
    </row>
    <row r="52" spans="1:12" x14ac:dyDescent="0.25">
      <c r="A52" s="4" t="s">
        <v>2155</v>
      </c>
      <c r="B52" s="4" t="s">
        <v>1</v>
      </c>
      <c r="C52" s="4" t="s">
        <v>225</v>
      </c>
      <c r="D52" t="s">
        <v>1443</v>
      </c>
      <c r="E52" s="8">
        <f>HEX2DEC(G52)</f>
        <v>1</v>
      </c>
      <c r="F52" s="10" t="str">
        <f>HEX2BIN(G52)</f>
        <v>1</v>
      </c>
      <c r="G52" s="8" t="str">
        <f>MID(C52,7,FIND(":",C52,1)-1)</f>
        <v>01</v>
      </c>
    </row>
    <row r="53" spans="1:12" hidden="1" x14ac:dyDescent="0.25">
      <c r="A53" t="s">
        <v>2156</v>
      </c>
      <c r="B53" t="s">
        <v>4</v>
      </c>
      <c r="C53" t="s">
        <v>148</v>
      </c>
      <c r="D53" t="s">
        <v>6</v>
      </c>
      <c r="E53">
        <v>1</v>
      </c>
      <c r="F53" t="s">
        <v>227</v>
      </c>
      <c r="G53" t="s">
        <v>8</v>
      </c>
    </row>
    <row r="54" spans="1:12" hidden="1" x14ac:dyDescent="0.25">
      <c r="A54" t="s">
        <v>2157</v>
      </c>
      <c r="B54" t="s">
        <v>1454</v>
      </c>
      <c r="C54" t="s">
        <v>1455</v>
      </c>
      <c r="D54" t="s">
        <v>176</v>
      </c>
      <c r="E54" t="s">
        <v>177</v>
      </c>
      <c r="F54" s="5">
        <v>100000</v>
      </c>
      <c r="G54" t="s">
        <v>1456</v>
      </c>
      <c r="H54" t="s">
        <v>178</v>
      </c>
      <c r="I54">
        <v>0</v>
      </c>
      <c r="J54" t="s">
        <v>179</v>
      </c>
      <c r="K54" t="s">
        <v>163</v>
      </c>
      <c r="L54" t="s">
        <v>180</v>
      </c>
    </row>
    <row r="55" spans="1:12" x14ac:dyDescent="0.25">
      <c r="A55" s="4" t="s">
        <v>2158</v>
      </c>
      <c r="B55" s="4" t="s">
        <v>1</v>
      </c>
      <c r="C55" s="4" t="s">
        <v>157</v>
      </c>
      <c r="D55" t="s">
        <v>1443</v>
      </c>
      <c r="E55" s="8">
        <f>HEX2DEC(G55)</f>
        <v>2</v>
      </c>
      <c r="F55" s="10" t="str">
        <f>HEX2BIN(G55)</f>
        <v>10</v>
      </c>
      <c r="G55" s="8" t="str">
        <f>MID(C55,7,FIND(":",C55,1)-1)</f>
        <v>02</v>
      </c>
    </row>
    <row r="56" spans="1:12" hidden="1" x14ac:dyDescent="0.25">
      <c r="A56" t="s">
        <v>2159</v>
      </c>
      <c r="B56" t="s">
        <v>4</v>
      </c>
      <c r="C56" t="s">
        <v>148</v>
      </c>
      <c r="D56" t="s">
        <v>6</v>
      </c>
      <c r="E56">
        <v>1</v>
      </c>
      <c r="F56" t="s">
        <v>72</v>
      </c>
      <c r="G56" t="s">
        <v>8</v>
      </c>
    </row>
    <row r="57" spans="1:12" hidden="1" x14ac:dyDescent="0.25">
      <c r="A57" t="s">
        <v>2160</v>
      </c>
      <c r="B57" t="s">
        <v>1454</v>
      </c>
      <c r="C57" t="s">
        <v>1455</v>
      </c>
      <c r="D57" t="s">
        <v>176</v>
      </c>
      <c r="E57" t="s">
        <v>177</v>
      </c>
      <c r="F57" s="5">
        <v>200000</v>
      </c>
      <c r="G57" t="s">
        <v>1456</v>
      </c>
      <c r="H57" t="s">
        <v>178</v>
      </c>
      <c r="I57">
        <v>0</v>
      </c>
      <c r="J57" t="s">
        <v>179</v>
      </c>
      <c r="K57" t="s">
        <v>163</v>
      </c>
      <c r="L57" t="s">
        <v>180</v>
      </c>
    </row>
    <row r="58" spans="1:12" x14ac:dyDescent="0.25">
      <c r="A58" s="4" t="s">
        <v>2161</v>
      </c>
      <c r="B58" s="4" t="s">
        <v>1</v>
      </c>
      <c r="C58" s="4" t="s">
        <v>222</v>
      </c>
      <c r="D58" t="s">
        <v>1443</v>
      </c>
      <c r="E58" s="8">
        <f>HEX2DEC(G58)</f>
        <v>3</v>
      </c>
      <c r="F58" s="10" t="str">
        <f>HEX2BIN(G58)</f>
        <v>11</v>
      </c>
      <c r="G58" s="8" t="str">
        <f>MID(C58,7,FIND(":",C58,1)-1)</f>
        <v>03</v>
      </c>
    </row>
    <row r="59" spans="1:12" hidden="1" x14ac:dyDescent="0.25">
      <c r="A59" t="s">
        <v>2162</v>
      </c>
      <c r="B59" t="s">
        <v>4</v>
      </c>
      <c r="C59" t="s">
        <v>148</v>
      </c>
      <c r="D59" t="s">
        <v>6</v>
      </c>
      <c r="E59">
        <v>1</v>
      </c>
      <c r="F59" t="s">
        <v>106</v>
      </c>
      <c r="G59" t="s">
        <v>8</v>
      </c>
    </row>
    <row r="60" spans="1:12" hidden="1" x14ac:dyDescent="0.25">
      <c r="A60" t="s">
        <v>2163</v>
      </c>
      <c r="B60" t="s">
        <v>1454</v>
      </c>
      <c r="C60" t="s">
        <v>1455</v>
      </c>
      <c r="D60" t="s">
        <v>176</v>
      </c>
      <c r="E60" t="s">
        <v>177</v>
      </c>
      <c r="F60" s="5">
        <v>300000</v>
      </c>
      <c r="G60" t="s">
        <v>1456</v>
      </c>
      <c r="H60" t="s">
        <v>178</v>
      </c>
      <c r="I60">
        <v>0</v>
      </c>
      <c r="J60" t="s">
        <v>179</v>
      </c>
      <c r="K60" t="s">
        <v>163</v>
      </c>
      <c r="L60" t="s">
        <v>180</v>
      </c>
    </row>
    <row r="61" spans="1:12" x14ac:dyDescent="0.25">
      <c r="A61" s="4" t="s">
        <v>2164</v>
      </c>
      <c r="B61" s="4" t="s">
        <v>1</v>
      </c>
      <c r="C61" s="4" t="s">
        <v>418</v>
      </c>
      <c r="D61" t="s">
        <v>1443</v>
      </c>
      <c r="E61" s="8">
        <f>HEX2DEC(G61)</f>
        <v>4</v>
      </c>
      <c r="F61" s="10" t="str">
        <f>HEX2BIN(G61)</f>
        <v>100</v>
      </c>
      <c r="G61" s="8" t="str">
        <f>MID(C61,7,FIND(":",C61,1)-1)</f>
        <v>04</v>
      </c>
    </row>
    <row r="62" spans="1:12" x14ac:dyDescent="0.25">
      <c r="A62" s="4" t="s">
        <v>2165</v>
      </c>
      <c r="B62" s="4" t="s">
        <v>1</v>
      </c>
      <c r="C62" s="4" t="s">
        <v>146</v>
      </c>
      <c r="D62" t="s">
        <v>1443</v>
      </c>
      <c r="E62" s="8">
        <f>HEX2DEC(G62)</f>
        <v>5</v>
      </c>
      <c r="F62" s="10" t="str">
        <f>HEX2BIN(G62)</f>
        <v>101</v>
      </c>
      <c r="G62" s="8" t="str">
        <f>MID(C62,7,FIND(":",C62,1)-1)</f>
        <v>05</v>
      </c>
    </row>
    <row r="63" spans="1:12" hidden="1" x14ac:dyDescent="0.25">
      <c r="A63" t="s">
        <v>2166</v>
      </c>
      <c r="B63" t="s">
        <v>4</v>
      </c>
      <c r="C63" t="s">
        <v>148</v>
      </c>
      <c r="D63" t="s">
        <v>6</v>
      </c>
      <c r="E63">
        <v>1</v>
      </c>
      <c r="F63" t="s">
        <v>149</v>
      </c>
      <c r="G63" t="s">
        <v>8</v>
      </c>
    </row>
    <row r="64" spans="1:12" hidden="1" x14ac:dyDescent="0.25">
      <c r="A64" t="s">
        <v>2167</v>
      </c>
      <c r="B64" t="s">
        <v>1454</v>
      </c>
      <c r="C64" t="s">
        <v>1455</v>
      </c>
      <c r="D64" t="s">
        <v>176</v>
      </c>
      <c r="E64" t="s">
        <v>177</v>
      </c>
      <c r="F64" s="5">
        <v>500000</v>
      </c>
      <c r="G64" t="s">
        <v>1456</v>
      </c>
      <c r="H64" t="s">
        <v>178</v>
      </c>
      <c r="I64">
        <v>0</v>
      </c>
      <c r="J64" t="s">
        <v>179</v>
      </c>
      <c r="K64" t="s">
        <v>163</v>
      </c>
      <c r="L64" t="s">
        <v>180</v>
      </c>
    </row>
    <row r="65" spans="1:19" x14ac:dyDescent="0.25">
      <c r="A65" s="1" t="s">
        <v>2168</v>
      </c>
      <c r="B65" s="1" t="s">
        <v>1</v>
      </c>
      <c r="C65" s="1" t="s">
        <v>10</v>
      </c>
      <c r="D65" s="42" t="s">
        <v>3295</v>
      </c>
      <c r="E65" s="8">
        <f>HEX2DEC(G65)</f>
        <v>172</v>
      </c>
      <c r="F65" s="10" t="str">
        <f>HEX2BIN(G65)</f>
        <v>10101100</v>
      </c>
      <c r="G65" s="8" t="str">
        <f>MID(C65,7,FIND(":",C65,1)-1)</f>
        <v>AC</v>
      </c>
      <c r="H65" s="8" t="str">
        <f>MID(F65,1,FIND("0",F65,1)-1)</f>
        <v>1</v>
      </c>
      <c r="I65" s="8" t="str">
        <f>MID(F65,2,FIND("0",F65,1)-1)</f>
        <v>0</v>
      </c>
      <c r="J65" s="8" t="str">
        <f>MID(F65,3,FIND("0",F65,1)-1)</f>
        <v>1</v>
      </c>
      <c r="K65" s="8" t="str">
        <f>MID(F65,4,FIND("0",F65,1)-1)</f>
        <v>0</v>
      </c>
      <c r="L65" s="8" t="str">
        <f>MID(F65,5,FIND("0",F65,1)-1)</f>
        <v>1</v>
      </c>
      <c r="M65" s="8" t="str">
        <f>MID(F65,6,FIND("0",F65,1)-1)</f>
        <v>1</v>
      </c>
      <c r="N65" s="8" t="str">
        <f>MID(F65,7,FIND("0",F65,1)-1)</f>
        <v>0</v>
      </c>
      <c r="O65" s="8" t="str">
        <f>MID(F65,8,FIND("0",F65,1)-1)</f>
        <v>0</v>
      </c>
      <c r="P65" t="str">
        <f>IF(J65="1",IF(O65="0","Brenner AUS"),"Brenner EIN")</f>
        <v>Brenner AUS</v>
      </c>
      <c r="Q65" t="str">
        <f>IF(L65="1","Mischer AUF",IF(K65="1","Mischer ZU","Mischer STOP"))</f>
        <v>Mischer AUF</v>
      </c>
      <c r="R65" t="s">
        <v>1447</v>
      </c>
      <c r="S65" t="s">
        <v>1738</v>
      </c>
    </row>
    <row r="66" spans="1:19" hidden="1" x14ac:dyDescent="0.25">
      <c r="A66" t="s">
        <v>2169</v>
      </c>
      <c r="B66" t="s">
        <v>4</v>
      </c>
      <c r="C66" t="s">
        <v>12</v>
      </c>
      <c r="D66" t="s">
        <v>6</v>
      </c>
      <c r="E66">
        <v>1</v>
      </c>
      <c r="F66" t="s">
        <v>13</v>
      </c>
      <c r="G66" t="s">
        <v>8</v>
      </c>
    </row>
    <row r="67" spans="1:19" x14ac:dyDescent="0.25">
      <c r="A67" s="1" t="s">
        <v>2168</v>
      </c>
      <c r="B67" s="1" t="s">
        <v>1</v>
      </c>
      <c r="C67" s="1" t="s">
        <v>15</v>
      </c>
      <c r="D67" s="42" t="s">
        <v>3295</v>
      </c>
      <c r="E67" s="8">
        <f>HEX2DEC(G67)</f>
        <v>164</v>
      </c>
      <c r="F67" s="10" t="str">
        <f>HEX2BIN(G67)</f>
        <v>10100100</v>
      </c>
      <c r="G67" s="8" t="str">
        <f>MID(C67,7,FIND(":",C67,1)-1)</f>
        <v>A4</v>
      </c>
      <c r="H67" s="8" t="str">
        <f>MID(F67,1,FIND("0",F67,1)-1)</f>
        <v>1</v>
      </c>
      <c r="I67" s="8" t="str">
        <f>MID(F67,2,FIND("0",F67,1)-1)</f>
        <v>0</v>
      </c>
      <c r="J67" s="8" t="str">
        <f>MID(F67,3,FIND("0",F67,1)-1)</f>
        <v>1</v>
      </c>
      <c r="K67" s="8" t="str">
        <f>MID(F67,4,FIND("0",F67,1)-1)</f>
        <v>0</v>
      </c>
      <c r="L67" s="8" t="str">
        <f>MID(F67,5,FIND("0",F67,1)-1)</f>
        <v>0</v>
      </c>
      <c r="M67" s="8" t="str">
        <f>MID(F67,6,FIND("0",F67,1)-1)</f>
        <v>1</v>
      </c>
      <c r="N67" s="8" t="str">
        <f>MID(F67,7,FIND("0",F67,1)-1)</f>
        <v>0</v>
      </c>
      <c r="O67" s="8" t="str">
        <f>MID(F67,8,FIND("0",F67,1)-1)</f>
        <v>0</v>
      </c>
      <c r="P67" t="str">
        <f>IF(J67="1",IF(O67="0","Brenner AUS"),"Brenner EIN")</f>
        <v>Brenner AUS</v>
      </c>
      <c r="Q67" t="str">
        <f>IF(L67="1","Mischer AUF",IF(K67="1","Mischer ZU","Mischer STOP"))</f>
        <v>Mischer STOP</v>
      </c>
      <c r="R67" t="s">
        <v>1447</v>
      </c>
      <c r="S67" t="s">
        <v>1738</v>
      </c>
    </row>
    <row r="68" spans="1:19" hidden="1" x14ac:dyDescent="0.25">
      <c r="A68" t="s">
        <v>2169</v>
      </c>
      <c r="B68" t="s">
        <v>4</v>
      </c>
      <c r="C68" t="s">
        <v>12</v>
      </c>
      <c r="D68" t="s">
        <v>6</v>
      </c>
      <c r="E68">
        <v>1</v>
      </c>
      <c r="F68" t="s">
        <v>17</v>
      </c>
      <c r="G68" t="s">
        <v>8</v>
      </c>
    </row>
    <row r="69" spans="1:19" x14ac:dyDescent="0.25">
      <c r="A69" s="4" t="s">
        <v>2170</v>
      </c>
      <c r="B69" s="4" t="s">
        <v>1</v>
      </c>
      <c r="C69" s="4" t="s">
        <v>225</v>
      </c>
      <c r="D69" t="s">
        <v>1443</v>
      </c>
      <c r="E69" s="8">
        <f>HEX2DEC(G69)</f>
        <v>1</v>
      </c>
      <c r="F69" s="10" t="str">
        <f>HEX2BIN(G69)</f>
        <v>1</v>
      </c>
      <c r="G69" s="8" t="str">
        <f>MID(C69,7,FIND(":",C69,1)-1)</f>
        <v>01</v>
      </c>
    </row>
    <row r="70" spans="1:19" hidden="1" x14ac:dyDescent="0.25">
      <c r="A70" t="s">
        <v>2171</v>
      </c>
      <c r="B70" t="s">
        <v>4</v>
      </c>
      <c r="C70" t="s">
        <v>148</v>
      </c>
      <c r="D70" t="s">
        <v>6</v>
      </c>
      <c r="E70">
        <v>1</v>
      </c>
      <c r="F70" t="s">
        <v>227</v>
      </c>
      <c r="G70" t="s">
        <v>8</v>
      </c>
    </row>
    <row r="71" spans="1:19" hidden="1" x14ac:dyDescent="0.25">
      <c r="A71" t="s">
        <v>2172</v>
      </c>
      <c r="B71" t="s">
        <v>1454</v>
      </c>
      <c r="C71" t="s">
        <v>1455</v>
      </c>
      <c r="D71" t="s">
        <v>176</v>
      </c>
      <c r="E71" t="s">
        <v>177</v>
      </c>
      <c r="F71" s="5">
        <v>100000</v>
      </c>
      <c r="G71" t="s">
        <v>1456</v>
      </c>
      <c r="H71" t="s">
        <v>178</v>
      </c>
      <c r="I71">
        <v>0</v>
      </c>
      <c r="J71" t="s">
        <v>179</v>
      </c>
      <c r="K71" t="s">
        <v>163</v>
      </c>
      <c r="L71" t="s">
        <v>180</v>
      </c>
    </row>
    <row r="72" spans="1:19" x14ac:dyDescent="0.25">
      <c r="A72" s="4" t="s">
        <v>2173</v>
      </c>
      <c r="B72" s="4" t="s">
        <v>1</v>
      </c>
      <c r="C72" s="4" t="s">
        <v>157</v>
      </c>
      <c r="D72" t="s">
        <v>1443</v>
      </c>
      <c r="E72" s="8">
        <f>HEX2DEC(G72)</f>
        <v>2</v>
      </c>
      <c r="F72" s="10" t="str">
        <f>HEX2BIN(G72)</f>
        <v>10</v>
      </c>
      <c r="G72" s="8" t="str">
        <f>MID(C72,7,FIND(":",C72,1)-1)</f>
        <v>02</v>
      </c>
    </row>
    <row r="73" spans="1:19" hidden="1" x14ac:dyDescent="0.25">
      <c r="A73" t="s">
        <v>2174</v>
      </c>
      <c r="B73" t="s">
        <v>4</v>
      </c>
      <c r="C73" t="s">
        <v>148</v>
      </c>
      <c r="D73" t="s">
        <v>6</v>
      </c>
      <c r="E73">
        <v>1</v>
      </c>
      <c r="F73" t="s">
        <v>72</v>
      </c>
      <c r="G73" t="s">
        <v>8</v>
      </c>
    </row>
    <row r="74" spans="1:19" hidden="1" x14ac:dyDescent="0.25">
      <c r="A74" t="s">
        <v>2175</v>
      </c>
      <c r="B74" t="s">
        <v>1454</v>
      </c>
      <c r="C74" t="s">
        <v>1455</v>
      </c>
      <c r="D74" t="s">
        <v>176</v>
      </c>
      <c r="E74" t="s">
        <v>177</v>
      </c>
      <c r="F74" s="5">
        <v>200000</v>
      </c>
      <c r="G74" t="s">
        <v>1456</v>
      </c>
      <c r="H74" t="s">
        <v>178</v>
      </c>
      <c r="I74">
        <v>0</v>
      </c>
      <c r="J74" t="s">
        <v>179</v>
      </c>
      <c r="K74" t="s">
        <v>163</v>
      </c>
      <c r="L74" t="s">
        <v>180</v>
      </c>
    </row>
    <row r="75" spans="1:19" x14ac:dyDescent="0.25">
      <c r="A75" s="3" t="s">
        <v>2173</v>
      </c>
      <c r="B75" s="3" t="s">
        <v>1</v>
      </c>
      <c r="C75" s="3" t="s">
        <v>2176</v>
      </c>
      <c r="D75" t="s">
        <v>390</v>
      </c>
      <c r="E75" s="8">
        <f>HEX2DEC(G75)</f>
        <v>36</v>
      </c>
      <c r="F75" s="10" t="str">
        <f>HEX2BIN(G75)</f>
        <v>100100</v>
      </c>
      <c r="G75" s="8" t="str">
        <f>MID(C75,7,FIND(":",C75,1)-1)</f>
        <v>24</v>
      </c>
    </row>
    <row r="76" spans="1:19" hidden="1" x14ac:dyDescent="0.25">
      <c r="A76" t="s">
        <v>2174</v>
      </c>
      <c r="B76" t="s">
        <v>4</v>
      </c>
      <c r="C76" t="s">
        <v>5</v>
      </c>
      <c r="D76" t="s">
        <v>6</v>
      </c>
      <c r="E76">
        <v>1</v>
      </c>
      <c r="F76" t="s">
        <v>287</v>
      </c>
      <c r="G76" t="s">
        <v>8</v>
      </c>
    </row>
    <row r="77" spans="1:19" hidden="1" x14ac:dyDescent="0.25">
      <c r="A77" t="s">
        <v>2175</v>
      </c>
      <c r="B77" t="s">
        <v>862</v>
      </c>
      <c r="C77" t="s">
        <v>176</v>
      </c>
      <c r="D77" t="s">
        <v>177</v>
      </c>
      <c r="E77" s="5">
        <v>3600000</v>
      </c>
      <c r="F77" t="s">
        <v>863</v>
      </c>
      <c r="G77" t="s">
        <v>178</v>
      </c>
      <c r="H77">
        <v>0</v>
      </c>
      <c r="I77" t="s">
        <v>179</v>
      </c>
      <c r="J77" t="s">
        <v>163</v>
      </c>
      <c r="K77" t="s">
        <v>180</v>
      </c>
    </row>
    <row r="78" spans="1:19" x14ac:dyDescent="0.25">
      <c r="A78" s="4" t="s">
        <v>2177</v>
      </c>
      <c r="B78" s="4" t="s">
        <v>1</v>
      </c>
      <c r="C78" s="4" t="s">
        <v>222</v>
      </c>
      <c r="D78" t="s">
        <v>1443</v>
      </c>
      <c r="E78" s="8">
        <f>HEX2DEC(G78)</f>
        <v>3</v>
      </c>
      <c r="F78" s="10" t="str">
        <f>HEX2BIN(G78)</f>
        <v>11</v>
      </c>
      <c r="G78" s="8" t="str">
        <f>MID(C78,7,FIND(":",C78,1)-1)</f>
        <v>03</v>
      </c>
    </row>
    <row r="79" spans="1:19" hidden="1" x14ac:dyDescent="0.25">
      <c r="A79" t="s">
        <v>2178</v>
      </c>
      <c r="B79" t="s">
        <v>4</v>
      </c>
      <c r="C79" t="s">
        <v>148</v>
      </c>
      <c r="D79" t="s">
        <v>6</v>
      </c>
      <c r="E79">
        <v>1</v>
      </c>
      <c r="F79" t="s">
        <v>106</v>
      </c>
      <c r="G79" t="s">
        <v>8</v>
      </c>
    </row>
    <row r="80" spans="1:19" hidden="1" x14ac:dyDescent="0.25">
      <c r="A80" t="s">
        <v>2179</v>
      </c>
      <c r="B80" t="s">
        <v>1454</v>
      </c>
      <c r="C80" t="s">
        <v>1455</v>
      </c>
      <c r="D80" t="s">
        <v>176</v>
      </c>
      <c r="E80" t="s">
        <v>177</v>
      </c>
      <c r="F80" s="5">
        <v>300000</v>
      </c>
      <c r="G80" t="s">
        <v>1456</v>
      </c>
      <c r="H80" t="s">
        <v>178</v>
      </c>
      <c r="I80">
        <v>0</v>
      </c>
      <c r="J80" t="s">
        <v>179</v>
      </c>
      <c r="K80" t="s">
        <v>163</v>
      </c>
      <c r="L80" t="s">
        <v>180</v>
      </c>
    </row>
    <row r="81" spans="1:19" x14ac:dyDescent="0.25">
      <c r="A81" s="4" t="s">
        <v>2180</v>
      </c>
      <c r="B81" s="4" t="s">
        <v>1</v>
      </c>
      <c r="C81" s="4" t="s">
        <v>418</v>
      </c>
      <c r="D81" t="s">
        <v>1443</v>
      </c>
      <c r="E81" s="8">
        <f>HEX2DEC(G81)</f>
        <v>4</v>
      </c>
      <c r="F81" s="10" t="str">
        <f>HEX2BIN(G81)</f>
        <v>100</v>
      </c>
      <c r="G81" s="8" t="str">
        <f>MID(C81,7,FIND(":",C81,1)-1)</f>
        <v>04</v>
      </c>
    </row>
    <row r="82" spans="1:19" hidden="1" x14ac:dyDescent="0.25">
      <c r="A82" t="s">
        <v>2181</v>
      </c>
      <c r="B82" t="s">
        <v>4</v>
      </c>
      <c r="C82" t="s">
        <v>148</v>
      </c>
      <c r="D82" t="s">
        <v>6</v>
      </c>
      <c r="E82">
        <v>1</v>
      </c>
      <c r="F82" t="s">
        <v>136</v>
      </c>
      <c r="G82" t="s">
        <v>8</v>
      </c>
    </row>
    <row r="83" spans="1:19" hidden="1" x14ac:dyDescent="0.25">
      <c r="A83" t="s">
        <v>2182</v>
      </c>
      <c r="B83" t="s">
        <v>1454</v>
      </c>
      <c r="C83" t="s">
        <v>1455</v>
      </c>
      <c r="D83" t="s">
        <v>176</v>
      </c>
      <c r="E83" t="s">
        <v>177</v>
      </c>
      <c r="F83" s="5">
        <v>400000</v>
      </c>
      <c r="G83" t="s">
        <v>1456</v>
      </c>
      <c r="H83" t="s">
        <v>178</v>
      </c>
      <c r="I83">
        <v>0</v>
      </c>
      <c r="J83" t="s">
        <v>179</v>
      </c>
      <c r="K83" t="s">
        <v>163</v>
      </c>
      <c r="L83" t="s">
        <v>180</v>
      </c>
    </row>
    <row r="84" spans="1:19" x14ac:dyDescent="0.25">
      <c r="A84" s="4" t="s">
        <v>2183</v>
      </c>
      <c r="B84" s="4" t="s">
        <v>1</v>
      </c>
      <c r="C84" s="4" t="s">
        <v>146</v>
      </c>
      <c r="D84" t="s">
        <v>1443</v>
      </c>
      <c r="E84" s="8">
        <f>HEX2DEC(G84)</f>
        <v>5</v>
      </c>
      <c r="F84" s="10" t="str">
        <f>HEX2BIN(G84)</f>
        <v>101</v>
      </c>
      <c r="G84" s="8" t="str">
        <f>MID(C84,7,FIND(":",C84,1)-1)</f>
        <v>05</v>
      </c>
    </row>
    <row r="85" spans="1:19" hidden="1" x14ac:dyDescent="0.25">
      <c r="A85" t="s">
        <v>2184</v>
      </c>
      <c r="B85" t="s">
        <v>4</v>
      </c>
      <c r="C85" t="s">
        <v>148</v>
      </c>
      <c r="D85" t="s">
        <v>6</v>
      </c>
      <c r="E85">
        <v>1</v>
      </c>
      <c r="F85" t="s">
        <v>149</v>
      </c>
      <c r="G85" t="s">
        <v>8</v>
      </c>
    </row>
    <row r="86" spans="1:19" hidden="1" x14ac:dyDescent="0.25">
      <c r="A86" t="s">
        <v>2185</v>
      </c>
      <c r="B86" t="s">
        <v>1454</v>
      </c>
      <c r="C86" t="s">
        <v>1455</v>
      </c>
      <c r="D86" t="s">
        <v>176</v>
      </c>
      <c r="E86" t="s">
        <v>177</v>
      </c>
      <c r="F86" s="5">
        <v>500000</v>
      </c>
      <c r="G86" t="s">
        <v>1456</v>
      </c>
      <c r="H86" t="s">
        <v>178</v>
      </c>
      <c r="I86">
        <v>0</v>
      </c>
      <c r="J86" t="s">
        <v>179</v>
      </c>
      <c r="K86" t="s">
        <v>163</v>
      </c>
      <c r="L86" t="s">
        <v>180</v>
      </c>
    </row>
    <row r="87" spans="1:19" x14ac:dyDescent="0.25">
      <c r="A87" s="1" t="s">
        <v>2186</v>
      </c>
      <c r="B87" s="1" t="s">
        <v>1</v>
      </c>
      <c r="C87" s="1" t="s">
        <v>10</v>
      </c>
      <c r="D87" s="42" t="s">
        <v>3295</v>
      </c>
      <c r="E87" s="8">
        <f>HEX2DEC(G87)</f>
        <v>172</v>
      </c>
      <c r="F87" s="10" t="str">
        <f>HEX2BIN(G87)</f>
        <v>10101100</v>
      </c>
      <c r="G87" s="8" t="str">
        <f>MID(C87,7,FIND(":",C87,1)-1)</f>
        <v>AC</v>
      </c>
      <c r="H87" s="8" t="str">
        <f>MID(F87,1,FIND("0",F87,1)-1)</f>
        <v>1</v>
      </c>
      <c r="I87" s="8" t="str">
        <f>MID(F87,2,FIND("0",F87,1)-1)</f>
        <v>0</v>
      </c>
      <c r="J87" s="8" t="str">
        <f>MID(F87,3,FIND("0",F87,1)-1)</f>
        <v>1</v>
      </c>
      <c r="K87" s="8" t="str">
        <f>MID(F87,4,FIND("0",F87,1)-1)</f>
        <v>0</v>
      </c>
      <c r="L87" s="8" t="str">
        <f>MID(F87,5,FIND("0",F87,1)-1)</f>
        <v>1</v>
      </c>
      <c r="M87" s="8" t="str">
        <f>MID(F87,6,FIND("0",F87,1)-1)</f>
        <v>1</v>
      </c>
      <c r="N87" s="8" t="str">
        <f>MID(F87,7,FIND("0",F87,1)-1)</f>
        <v>0</v>
      </c>
      <c r="O87" s="8" t="str">
        <f>MID(F87,8,FIND("0",F87,1)-1)</f>
        <v>0</v>
      </c>
      <c r="P87" t="str">
        <f>IF(J87="1",IF(O87="0","Brenner AUS"),"Brenner EIN")</f>
        <v>Brenner AUS</v>
      </c>
      <c r="Q87" t="str">
        <f>IF(L87="1","Mischer AUF",IF(K87="1","Mischer ZU","Mischer STOP"))</f>
        <v>Mischer AUF</v>
      </c>
      <c r="R87" t="s">
        <v>1447</v>
      </c>
      <c r="S87" t="s">
        <v>1738</v>
      </c>
    </row>
    <row r="88" spans="1:19" hidden="1" x14ac:dyDescent="0.25">
      <c r="A88" t="s">
        <v>2187</v>
      </c>
      <c r="B88" t="s">
        <v>4</v>
      </c>
      <c r="C88" t="s">
        <v>12</v>
      </c>
      <c r="D88" t="s">
        <v>6</v>
      </c>
      <c r="E88">
        <v>1</v>
      </c>
      <c r="F88" t="s">
        <v>13</v>
      </c>
      <c r="G88" t="s">
        <v>8</v>
      </c>
    </row>
    <row r="89" spans="1:19" x14ac:dyDescent="0.25">
      <c r="A89" s="1" t="s">
        <v>2186</v>
      </c>
      <c r="B89" s="1" t="s">
        <v>1</v>
      </c>
      <c r="C89" s="1" t="s">
        <v>15</v>
      </c>
      <c r="D89" s="42" t="s">
        <v>3295</v>
      </c>
      <c r="E89" s="8">
        <f>HEX2DEC(G89)</f>
        <v>164</v>
      </c>
      <c r="F89" s="10" t="str">
        <f>HEX2BIN(G89)</f>
        <v>10100100</v>
      </c>
      <c r="G89" s="8" t="str">
        <f>MID(C89,7,FIND(":",C89,1)-1)</f>
        <v>A4</v>
      </c>
      <c r="H89" s="8" t="str">
        <f>MID(F89,1,FIND("0",F89,1)-1)</f>
        <v>1</v>
      </c>
      <c r="I89" s="8" t="str">
        <f>MID(F89,2,FIND("0",F89,1)-1)</f>
        <v>0</v>
      </c>
      <c r="J89" s="8" t="str">
        <f>MID(F89,3,FIND("0",F89,1)-1)</f>
        <v>1</v>
      </c>
      <c r="K89" s="8" t="str">
        <f>MID(F89,4,FIND("0",F89,1)-1)</f>
        <v>0</v>
      </c>
      <c r="L89" s="8" t="str">
        <f>MID(F89,5,FIND("0",F89,1)-1)</f>
        <v>0</v>
      </c>
      <c r="M89" s="8" t="str">
        <f>MID(F89,6,FIND("0",F89,1)-1)</f>
        <v>1</v>
      </c>
      <c r="N89" s="8" t="str">
        <f>MID(F89,7,FIND("0",F89,1)-1)</f>
        <v>0</v>
      </c>
      <c r="O89" s="8" t="str">
        <f>MID(F89,8,FIND("0",F89,1)-1)</f>
        <v>0</v>
      </c>
      <c r="P89" t="str">
        <f>IF(J89="1",IF(O89="0","Brenner AUS"),"Brenner EIN")</f>
        <v>Brenner AUS</v>
      </c>
      <c r="Q89" t="str">
        <f>IF(L89="1","Mischer AUF",IF(K89="1","Mischer ZU","Mischer STOP"))</f>
        <v>Mischer STOP</v>
      </c>
      <c r="R89" t="s">
        <v>1447</v>
      </c>
      <c r="S89" t="s">
        <v>1738</v>
      </c>
    </row>
    <row r="90" spans="1:19" hidden="1" x14ac:dyDescent="0.25">
      <c r="A90" t="s">
        <v>2187</v>
      </c>
      <c r="B90" t="s">
        <v>4</v>
      </c>
      <c r="C90" t="s">
        <v>12</v>
      </c>
      <c r="D90" t="s">
        <v>6</v>
      </c>
      <c r="E90">
        <v>1</v>
      </c>
      <c r="F90" t="s">
        <v>17</v>
      </c>
      <c r="G90" t="s">
        <v>8</v>
      </c>
    </row>
    <row r="91" spans="1:19" x14ac:dyDescent="0.25">
      <c r="A91" s="4" t="s">
        <v>2188</v>
      </c>
      <c r="B91" s="4" t="s">
        <v>1</v>
      </c>
      <c r="C91" s="4" t="s">
        <v>222</v>
      </c>
      <c r="D91" t="s">
        <v>1443</v>
      </c>
      <c r="E91" s="8">
        <f>HEX2DEC(G91)</f>
        <v>3</v>
      </c>
      <c r="F91" s="10" t="str">
        <f>HEX2BIN(G91)</f>
        <v>11</v>
      </c>
      <c r="G91" s="8" t="str">
        <f>MID(C91,7,FIND(":",C91,1)-1)</f>
        <v>03</v>
      </c>
    </row>
    <row r="92" spans="1:19" hidden="1" x14ac:dyDescent="0.25">
      <c r="A92" t="s">
        <v>2189</v>
      </c>
      <c r="B92" t="s">
        <v>4</v>
      </c>
      <c r="C92" t="s">
        <v>148</v>
      </c>
      <c r="D92" t="s">
        <v>6</v>
      </c>
      <c r="E92">
        <v>1</v>
      </c>
      <c r="F92" t="s">
        <v>106</v>
      </c>
      <c r="G92" t="s">
        <v>8</v>
      </c>
    </row>
    <row r="93" spans="1:19" hidden="1" x14ac:dyDescent="0.25">
      <c r="A93" t="s">
        <v>2190</v>
      </c>
      <c r="B93" t="s">
        <v>1454</v>
      </c>
      <c r="C93" t="s">
        <v>1455</v>
      </c>
      <c r="D93" t="s">
        <v>176</v>
      </c>
      <c r="E93" t="s">
        <v>177</v>
      </c>
      <c r="F93" s="5">
        <v>300000</v>
      </c>
      <c r="G93" t="s">
        <v>1456</v>
      </c>
      <c r="H93" t="s">
        <v>178</v>
      </c>
      <c r="I93">
        <v>0</v>
      </c>
      <c r="J93" t="s">
        <v>179</v>
      </c>
      <c r="K93" t="s">
        <v>163</v>
      </c>
      <c r="L93" t="s">
        <v>180</v>
      </c>
    </row>
    <row r="94" spans="1:19" x14ac:dyDescent="0.25">
      <c r="A94" s="4" t="s">
        <v>2191</v>
      </c>
      <c r="B94" s="4" t="s">
        <v>1</v>
      </c>
      <c r="C94" s="4" t="s">
        <v>146</v>
      </c>
      <c r="D94" t="s">
        <v>1443</v>
      </c>
      <c r="E94" s="8">
        <f>HEX2DEC(G94)</f>
        <v>5</v>
      </c>
      <c r="F94" s="10" t="str">
        <f>HEX2BIN(G94)</f>
        <v>101</v>
      </c>
      <c r="G94" s="8" t="str">
        <f>MID(C94,7,FIND(":",C94,1)-1)</f>
        <v>05</v>
      </c>
    </row>
    <row r="95" spans="1:19" hidden="1" x14ac:dyDescent="0.25">
      <c r="A95" t="s">
        <v>2192</v>
      </c>
      <c r="B95" t="s">
        <v>4</v>
      </c>
      <c r="C95" t="s">
        <v>148</v>
      </c>
      <c r="D95" t="s">
        <v>6</v>
      </c>
      <c r="E95">
        <v>1</v>
      </c>
      <c r="F95" t="s">
        <v>149</v>
      </c>
      <c r="G95" t="s">
        <v>8</v>
      </c>
    </row>
    <row r="96" spans="1:19" hidden="1" x14ac:dyDescent="0.25">
      <c r="A96" t="s">
        <v>2193</v>
      </c>
      <c r="B96" t="s">
        <v>1454</v>
      </c>
      <c r="C96" t="s">
        <v>1455</v>
      </c>
      <c r="D96" t="s">
        <v>176</v>
      </c>
      <c r="E96" t="s">
        <v>177</v>
      </c>
      <c r="F96" s="5">
        <v>500000</v>
      </c>
      <c r="G96" t="s">
        <v>1456</v>
      </c>
      <c r="H96" t="s">
        <v>178</v>
      </c>
      <c r="I96">
        <v>0</v>
      </c>
      <c r="J96" t="s">
        <v>179</v>
      </c>
      <c r="K96" t="s">
        <v>163</v>
      </c>
      <c r="L96" t="s">
        <v>180</v>
      </c>
    </row>
    <row r="97" spans="1:19" x14ac:dyDescent="0.25">
      <c r="A97" s="1" t="s">
        <v>2194</v>
      </c>
      <c r="B97" s="1" t="s">
        <v>1</v>
      </c>
      <c r="C97" s="1" t="s">
        <v>10</v>
      </c>
      <c r="D97" s="42" t="s">
        <v>3295</v>
      </c>
      <c r="E97" s="8">
        <f>HEX2DEC(G97)</f>
        <v>172</v>
      </c>
      <c r="F97" s="10" t="str">
        <f>HEX2BIN(G97)</f>
        <v>10101100</v>
      </c>
      <c r="G97" s="8" t="str">
        <f>MID(C97,7,FIND(":",C97,1)-1)</f>
        <v>AC</v>
      </c>
      <c r="H97" s="8" t="str">
        <f>MID(F97,1,FIND("0",F97,1)-1)</f>
        <v>1</v>
      </c>
      <c r="I97" s="8" t="str">
        <f>MID(F97,2,FIND("0",F97,1)-1)</f>
        <v>0</v>
      </c>
      <c r="J97" s="8" t="str">
        <f>MID(F97,3,FIND("0",F97,1)-1)</f>
        <v>1</v>
      </c>
      <c r="K97" s="8" t="str">
        <f>MID(F97,4,FIND("0",F97,1)-1)</f>
        <v>0</v>
      </c>
      <c r="L97" s="8" t="str">
        <f>MID(F97,5,FIND("0",F97,1)-1)</f>
        <v>1</v>
      </c>
      <c r="M97" s="8" t="str">
        <f>MID(F97,6,FIND("0",F97,1)-1)</f>
        <v>1</v>
      </c>
      <c r="N97" s="8" t="str">
        <f>MID(F97,7,FIND("0",F97,1)-1)</f>
        <v>0</v>
      </c>
      <c r="O97" s="8" t="str">
        <f>MID(F97,8,FIND("0",F97,1)-1)</f>
        <v>0</v>
      </c>
      <c r="P97" t="str">
        <f>IF(J97="1",IF(O97="0","Brenner AUS"),"Brenner EIN")</f>
        <v>Brenner AUS</v>
      </c>
      <c r="Q97" t="str">
        <f>IF(L97="1","Mischer AUF",IF(K97="1","Mischer ZU","Mischer STOP"))</f>
        <v>Mischer AUF</v>
      </c>
      <c r="R97" t="s">
        <v>1447</v>
      </c>
      <c r="S97" t="s">
        <v>1738</v>
      </c>
    </row>
    <row r="98" spans="1:19" hidden="1" x14ac:dyDescent="0.25">
      <c r="A98" t="s">
        <v>2195</v>
      </c>
      <c r="B98" t="s">
        <v>4</v>
      </c>
      <c r="C98" t="s">
        <v>12</v>
      </c>
      <c r="D98" t="s">
        <v>6</v>
      </c>
      <c r="E98">
        <v>1</v>
      </c>
      <c r="F98" t="s">
        <v>13</v>
      </c>
      <c r="G98" t="s">
        <v>8</v>
      </c>
    </row>
    <row r="99" spans="1:19" x14ac:dyDescent="0.25">
      <c r="A99" s="1" t="s">
        <v>2194</v>
      </c>
      <c r="B99" s="1" t="s">
        <v>1</v>
      </c>
      <c r="C99" s="1" t="s">
        <v>15</v>
      </c>
      <c r="D99" s="42" t="s">
        <v>3295</v>
      </c>
      <c r="E99" s="8">
        <f>HEX2DEC(G99)</f>
        <v>164</v>
      </c>
      <c r="F99" s="10" t="str">
        <f>HEX2BIN(G99)</f>
        <v>10100100</v>
      </c>
      <c r="G99" s="8" t="str">
        <f>MID(C99,7,FIND(":",C99,1)-1)</f>
        <v>A4</v>
      </c>
      <c r="H99" s="8" t="str">
        <f>MID(F99,1,FIND("0",F99,1)-1)</f>
        <v>1</v>
      </c>
      <c r="I99" s="8" t="str">
        <f>MID(F99,2,FIND("0",F99,1)-1)</f>
        <v>0</v>
      </c>
      <c r="J99" s="8" t="str">
        <f>MID(F99,3,FIND("0",F99,1)-1)</f>
        <v>1</v>
      </c>
      <c r="K99" s="8" t="str">
        <f>MID(F99,4,FIND("0",F99,1)-1)</f>
        <v>0</v>
      </c>
      <c r="L99" s="8" t="str">
        <f>MID(F99,5,FIND("0",F99,1)-1)</f>
        <v>0</v>
      </c>
      <c r="M99" s="8" t="str">
        <f>MID(F99,6,FIND("0",F99,1)-1)</f>
        <v>1</v>
      </c>
      <c r="N99" s="8" t="str">
        <f>MID(F99,7,FIND("0",F99,1)-1)</f>
        <v>0</v>
      </c>
      <c r="O99" s="8" t="str">
        <f>MID(F99,8,FIND("0",F99,1)-1)</f>
        <v>0</v>
      </c>
      <c r="P99" t="str">
        <f>IF(J99="1",IF(O99="0","Brenner AUS"),"Brenner EIN")</f>
        <v>Brenner AUS</v>
      </c>
      <c r="Q99" t="str">
        <f>IF(L99="1","Mischer AUF",IF(K99="1","Mischer ZU","Mischer STOP"))</f>
        <v>Mischer STOP</v>
      </c>
      <c r="R99" t="s">
        <v>1447</v>
      </c>
      <c r="S99" t="s">
        <v>1738</v>
      </c>
    </row>
    <row r="100" spans="1:19" hidden="1" x14ac:dyDescent="0.25">
      <c r="A100" t="s">
        <v>2195</v>
      </c>
      <c r="B100" t="s">
        <v>4</v>
      </c>
      <c r="C100" t="s">
        <v>12</v>
      </c>
      <c r="D100" t="s">
        <v>6</v>
      </c>
      <c r="E100">
        <v>1</v>
      </c>
      <c r="F100" t="s">
        <v>17</v>
      </c>
      <c r="G100" t="s">
        <v>8</v>
      </c>
    </row>
    <row r="101" spans="1:19" x14ac:dyDescent="0.25">
      <c r="A101" s="4" t="s">
        <v>2196</v>
      </c>
      <c r="B101" s="4" t="s">
        <v>1</v>
      </c>
      <c r="C101" s="4" t="s">
        <v>157</v>
      </c>
      <c r="D101" t="s">
        <v>1443</v>
      </c>
      <c r="E101" s="8">
        <f>HEX2DEC(G101)</f>
        <v>2</v>
      </c>
      <c r="F101" s="10" t="str">
        <f>HEX2BIN(G101)</f>
        <v>10</v>
      </c>
      <c r="G101" s="8" t="str">
        <f>MID(C101,7,FIND(":",C101,1)-1)</f>
        <v>02</v>
      </c>
    </row>
    <row r="102" spans="1:19" hidden="1" x14ac:dyDescent="0.25">
      <c r="A102" t="s">
        <v>2197</v>
      </c>
      <c r="B102" t="s">
        <v>4</v>
      </c>
      <c r="C102" t="s">
        <v>148</v>
      </c>
      <c r="D102" t="s">
        <v>6</v>
      </c>
      <c r="E102">
        <v>1</v>
      </c>
      <c r="F102" t="s">
        <v>72</v>
      </c>
      <c r="G102" t="s">
        <v>8</v>
      </c>
    </row>
    <row r="103" spans="1:19" hidden="1" x14ac:dyDescent="0.25">
      <c r="A103" t="s">
        <v>2198</v>
      </c>
      <c r="B103" t="s">
        <v>1454</v>
      </c>
      <c r="C103" t="s">
        <v>1455</v>
      </c>
      <c r="D103" t="s">
        <v>176</v>
      </c>
      <c r="E103" t="s">
        <v>177</v>
      </c>
      <c r="F103" s="5">
        <v>200000</v>
      </c>
      <c r="G103" t="s">
        <v>1456</v>
      </c>
      <c r="H103" t="s">
        <v>178</v>
      </c>
      <c r="I103">
        <v>0</v>
      </c>
      <c r="J103" t="s">
        <v>179</v>
      </c>
      <c r="K103" t="s">
        <v>163</v>
      </c>
      <c r="L103" t="s">
        <v>180</v>
      </c>
    </row>
    <row r="104" spans="1:19" x14ac:dyDescent="0.25">
      <c r="A104" s="4" t="s">
        <v>2199</v>
      </c>
      <c r="B104" s="4" t="s">
        <v>1</v>
      </c>
      <c r="C104" s="4" t="s">
        <v>418</v>
      </c>
      <c r="D104" t="s">
        <v>1443</v>
      </c>
      <c r="E104" s="8">
        <f>HEX2DEC(G104)</f>
        <v>4</v>
      </c>
      <c r="F104" s="10" t="str">
        <f>HEX2BIN(G104)</f>
        <v>100</v>
      </c>
      <c r="G104" s="8" t="str">
        <f>MID(C104,7,FIND(":",C104,1)-1)</f>
        <v>04</v>
      </c>
    </row>
    <row r="105" spans="1:19" hidden="1" x14ac:dyDescent="0.25">
      <c r="A105" t="s">
        <v>2200</v>
      </c>
      <c r="B105" t="s">
        <v>4</v>
      </c>
      <c r="C105" t="s">
        <v>148</v>
      </c>
      <c r="D105" t="s">
        <v>6</v>
      </c>
      <c r="E105">
        <v>1</v>
      </c>
      <c r="F105" t="s">
        <v>136</v>
      </c>
      <c r="G105" t="s">
        <v>8</v>
      </c>
    </row>
    <row r="106" spans="1:19" hidden="1" x14ac:dyDescent="0.25">
      <c r="A106" t="s">
        <v>2201</v>
      </c>
      <c r="B106" t="s">
        <v>1454</v>
      </c>
      <c r="C106" t="s">
        <v>1455</v>
      </c>
      <c r="D106" t="s">
        <v>176</v>
      </c>
      <c r="E106" t="s">
        <v>177</v>
      </c>
      <c r="F106" s="5">
        <v>400000</v>
      </c>
      <c r="G106" t="s">
        <v>1456</v>
      </c>
      <c r="H106" t="s">
        <v>178</v>
      </c>
      <c r="I106">
        <v>0</v>
      </c>
      <c r="J106" t="s">
        <v>179</v>
      </c>
      <c r="K106" t="s">
        <v>163</v>
      </c>
      <c r="L106" t="s">
        <v>180</v>
      </c>
    </row>
    <row r="107" spans="1:19" x14ac:dyDescent="0.25">
      <c r="A107" s="1" t="s">
        <v>2202</v>
      </c>
      <c r="B107" s="1" t="s">
        <v>1</v>
      </c>
      <c r="C107" s="1" t="s">
        <v>10</v>
      </c>
      <c r="D107" s="42" t="s">
        <v>3295</v>
      </c>
      <c r="E107" s="8">
        <f>HEX2DEC(G107)</f>
        <v>172</v>
      </c>
      <c r="F107" s="10" t="str">
        <f>HEX2BIN(G107)</f>
        <v>10101100</v>
      </c>
      <c r="G107" s="8" t="str">
        <f>MID(C107,7,FIND(":",C107,1)-1)</f>
        <v>AC</v>
      </c>
      <c r="H107" s="8" t="str">
        <f>MID(F107,1,FIND("0",F107,1)-1)</f>
        <v>1</v>
      </c>
      <c r="I107" s="8" t="str">
        <f>MID(F107,2,FIND("0",F107,1)-1)</f>
        <v>0</v>
      </c>
      <c r="J107" s="8" t="str">
        <f>MID(F107,3,FIND("0",F107,1)-1)</f>
        <v>1</v>
      </c>
      <c r="K107" s="8" t="str">
        <f>MID(F107,4,FIND("0",F107,1)-1)</f>
        <v>0</v>
      </c>
      <c r="L107" s="8" t="str">
        <f>MID(F107,5,FIND("0",F107,1)-1)</f>
        <v>1</v>
      </c>
      <c r="M107" s="8" t="str">
        <f>MID(F107,6,FIND("0",F107,1)-1)</f>
        <v>1</v>
      </c>
      <c r="N107" s="8" t="str">
        <f>MID(F107,7,FIND("0",F107,1)-1)</f>
        <v>0</v>
      </c>
      <c r="O107" s="8" t="str">
        <f>MID(F107,8,FIND("0",F107,1)-1)</f>
        <v>0</v>
      </c>
      <c r="P107" t="str">
        <f>IF(J107="1",IF(O107="0","Brenner AUS"),"Brenner EIN")</f>
        <v>Brenner AUS</v>
      </c>
      <c r="Q107" t="str">
        <f>IF(L107="1","Mischer AUF",IF(K107="1","Mischer ZU","Mischer STOP"))</f>
        <v>Mischer AUF</v>
      </c>
      <c r="R107" t="s">
        <v>1447</v>
      </c>
      <c r="S107" t="s">
        <v>1738</v>
      </c>
    </row>
    <row r="108" spans="1:19" hidden="1" x14ac:dyDescent="0.25">
      <c r="A108" t="s">
        <v>2203</v>
      </c>
      <c r="B108" t="s">
        <v>4</v>
      </c>
      <c r="C108" t="s">
        <v>12</v>
      </c>
      <c r="D108" t="s">
        <v>6</v>
      </c>
      <c r="E108">
        <v>1</v>
      </c>
      <c r="F108" t="s">
        <v>13</v>
      </c>
      <c r="G108" t="s">
        <v>8</v>
      </c>
    </row>
    <row r="109" spans="1:19" x14ac:dyDescent="0.25">
      <c r="A109" s="1" t="s">
        <v>2204</v>
      </c>
      <c r="B109" s="1" t="s">
        <v>1</v>
      </c>
      <c r="C109" s="1" t="s">
        <v>15</v>
      </c>
      <c r="D109" s="42" t="s">
        <v>3295</v>
      </c>
      <c r="E109" s="8">
        <f>HEX2DEC(G109)</f>
        <v>164</v>
      </c>
      <c r="F109" s="10" t="str">
        <f>HEX2BIN(G109)</f>
        <v>10100100</v>
      </c>
      <c r="G109" s="8" t="str">
        <f>MID(C109,7,FIND(":",C109,1)-1)</f>
        <v>A4</v>
      </c>
      <c r="H109" s="8" t="str">
        <f>MID(F109,1,FIND("0",F109,1)-1)</f>
        <v>1</v>
      </c>
      <c r="I109" s="8" t="str">
        <f>MID(F109,2,FIND("0",F109,1)-1)</f>
        <v>0</v>
      </c>
      <c r="J109" s="8" t="str">
        <f>MID(F109,3,FIND("0",F109,1)-1)</f>
        <v>1</v>
      </c>
      <c r="K109" s="8" t="str">
        <f>MID(F109,4,FIND("0",F109,1)-1)</f>
        <v>0</v>
      </c>
      <c r="L109" s="8" t="str">
        <f>MID(F109,5,FIND("0",F109,1)-1)</f>
        <v>0</v>
      </c>
      <c r="M109" s="8" t="str">
        <f>MID(F109,6,FIND("0",F109,1)-1)</f>
        <v>1</v>
      </c>
      <c r="N109" s="8" t="str">
        <f>MID(F109,7,FIND("0",F109,1)-1)</f>
        <v>0</v>
      </c>
      <c r="O109" s="8" t="str">
        <f>MID(F109,8,FIND("0",F109,1)-1)</f>
        <v>0</v>
      </c>
      <c r="P109" t="str">
        <f>IF(J109="1",IF(O109="0","Brenner AUS"),"Brenner EIN")</f>
        <v>Brenner AUS</v>
      </c>
      <c r="Q109" t="str">
        <f>IF(L109="1","Mischer AUF",IF(K109="1","Mischer ZU","Mischer STOP"))</f>
        <v>Mischer STOP</v>
      </c>
      <c r="R109" t="s">
        <v>1447</v>
      </c>
      <c r="S109" t="s">
        <v>1738</v>
      </c>
    </row>
    <row r="110" spans="1:19" x14ac:dyDescent="0.25">
      <c r="A110" s="3" t="s">
        <v>2205</v>
      </c>
      <c r="B110" s="3" t="s">
        <v>1</v>
      </c>
      <c r="C110" s="3" t="s">
        <v>2206</v>
      </c>
      <c r="D110" t="s">
        <v>390</v>
      </c>
      <c r="E110" s="8">
        <f>HEX2DEC(G110)</f>
        <v>35</v>
      </c>
      <c r="F110" s="10" t="str">
        <f>HEX2BIN(G110)</f>
        <v>100011</v>
      </c>
      <c r="G110" s="8" t="str">
        <f>MID(C110,7,FIND(":",C110,1)-1)</f>
        <v>23</v>
      </c>
    </row>
    <row r="111" spans="1:19" hidden="1" x14ac:dyDescent="0.25">
      <c r="A111" t="s">
        <v>2207</v>
      </c>
      <c r="B111" t="s">
        <v>4</v>
      </c>
      <c r="C111" t="s">
        <v>5</v>
      </c>
      <c r="D111" t="s">
        <v>6</v>
      </c>
      <c r="E111">
        <v>1</v>
      </c>
      <c r="F111" t="s">
        <v>266</v>
      </c>
      <c r="G111" t="s">
        <v>8</v>
      </c>
    </row>
    <row r="112" spans="1:19" hidden="1" x14ac:dyDescent="0.25">
      <c r="A112" t="s">
        <v>2208</v>
      </c>
      <c r="B112" t="s">
        <v>862</v>
      </c>
      <c r="C112" t="s">
        <v>176</v>
      </c>
      <c r="D112" t="s">
        <v>177</v>
      </c>
      <c r="E112" s="5">
        <v>3500000</v>
      </c>
      <c r="F112" t="s">
        <v>863</v>
      </c>
      <c r="G112" t="s">
        <v>178</v>
      </c>
      <c r="H112">
        <v>0</v>
      </c>
      <c r="I112" t="s">
        <v>179</v>
      </c>
      <c r="J112" t="s">
        <v>163</v>
      </c>
      <c r="K112" t="s">
        <v>180</v>
      </c>
    </row>
    <row r="113" spans="1:19" x14ac:dyDescent="0.25">
      <c r="A113" s="4" t="s">
        <v>2209</v>
      </c>
      <c r="B113" s="4" t="s">
        <v>1</v>
      </c>
      <c r="C113" s="4" t="s">
        <v>157</v>
      </c>
      <c r="D113" t="s">
        <v>1443</v>
      </c>
      <c r="E113" s="8">
        <f>HEX2DEC(G113)</f>
        <v>2</v>
      </c>
      <c r="F113" s="10" t="str">
        <f>HEX2BIN(G113)</f>
        <v>10</v>
      </c>
      <c r="G113" s="8" t="str">
        <f>MID(C113,7,FIND(":",C113,1)-1)</f>
        <v>02</v>
      </c>
    </row>
    <row r="114" spans="1:19" hidden="1" x14ac:dyDescent="0.25">
      <c r="A114" t="s">
        <v>2210</v>
      </c>
      <c r="B114" t="s">
        <v>4</v>
      </c>
      <c r="C114" t="s">
        <v>148</v>
      </c>
      <c r="D114" t="s">
        <v>6</v>
      </c>
      <c r="E114">
        <v>1</v>
      </c>
      <c r="F114" t="s">
        <v>72</v>
      </c>
      <c r="G114" t="s">
        <v>8</v>
      </c>
    </row>
    <row r="115" spans="1:19" hidden="1" x14ac:dyDescent="0.25">
      <c r="A115" t="s">
        <v>2211</v>
      </c>
      <c r="B115" t="s">
        <v>1454</v>
      </c>
      <c r="C115" t="s">
        <v>1455</v>
      </c>
      <c r="D115" t="s">
        <v>176</v>
      </c>
      <c r="E115" t="s">
        <v>177</v>
      </c>
      <c r="F115" s="5">
        <v>200000</v>
      </c>
      <c r="G115" t="s">
        <v>1456</v>
      </c>
      <c r="H115" t="s">
        <v>178</v>
      </c>
      <c r="I115">
        <v>0</v>
      </c>
      <c r="J115" t="s">
        <v>179</v>
      </c>
      <c r="K115" t="s">
        <v>163</v>
      </c>
      <c r="L115" t="s">
        <v>180</v>
      </c>
    </row>
    <row r="116" spans="1:19" x14ac:dyDescent="0.25">
      <c r="A116" s="4" t="s">
        <v>2212</v>
      </c>
      <c r="B116" s="4" t="s">
        <v>1</v>
      </c>
      <c r="C116" s="4" t="s">
        <v>418</v>
      </c>
      <c r="D116" t="s">
        <v>1443</v>
      </c>
      <c r="E116" s="8">
        <f>HEX2DEC(G116)</f>
        <v>4</v>
      </c>
      <c r="F116" s="10" t="str">
        <f>HEX2BIN(G116)</f>
        <v>100</v>
      </c>
      <c r="G116" s="8" t="str">
        <f>MID(C116,7,FIND(":",C116,1)-1)</f>
        <v>04</v>
      </c>
    </row>
    <row r="117" spans="1:19" hidden="1" x14ac:dyDescent="0.25">
      <c r="A117" t="s">
        <v>2213</v>
      </c>
      <c r="B117" t="s">
        <v>4</v>
      </c>
      <c r="C117" t="s">
        <v>148</v>
      </c>
      <c r="D117" t="s">
        <v>6</v>
      </c>
      <c r="E117">
        <v>1</v>
      </c>
      <c r="F117" t="s">
        <v>136</v>
      </c>
      <c r="G117" t="s">
        <v>8</v>
      </c>
    </row>
    <row r="118" spans="1:19" hidden="1" x14ac:dyDescent="0.25">
      <c r="A118" t="s">
        <v>2214</v>
      </c>
      <c r="B118" t="s">
        <v>1454</v>
      </c>
      <c r="C118" t="s">
        <v>1455</v>
      </c>
      <c r="D118" t="s">
        <v>176</v>
      </c>
      <c r="E118" t="s">
        <v>177</v>
      </c>
      <c r="F118" s="5">
        <v>400000</v>
      </c>
      <c r="G118" t="s">
        <v>1456</v>
      </c>
      <c r="H118" t="s">
        <v>178</v>
      </c>
      <c r="I118">
        <v>0</v>
      </c>
      <c r="J118" t="s">
        <v>179</v>
      </c>
      <c r="K118" t="s">
        <v>163</v>
      </c>
      <c r="L118" t="s">
        <v>180</v>
      </c>
    </row>
    <row r="119" spans="1:19" x14ac:dyDescent="0.25">
      <c r="A119" s="1" t="s">
        <v>2215</v>
      </c>
      <c r="B119" s="1" t="s">
        <v>1</v>
      </c>
      <c r="C119" s="1" t="s">
        <v>10</v>
      </c>
      <c r="D119" s="42" t="s">
        <v>3295</v>
      </c>
      <c r="E119" s="8">
        <f>HEX2DEC(G119)</f>
        <v>172</v>
      </c>
      <c r="F119" s="10" t="str">
        <f>HEX2BIN(G119)</f>
        <v>10101100</v>
      </c>
      <c r="G119" s="8" t="str">
        <f>MID(C119,7,FIND(":",C119,1)-1)</f>
        <v>AC</v>
      </c>
      <c r="H119" s="8" t="str">
        <f>MID(F119,1,FIND("0",F119,1)-1)</f>
        <v>1</v>
      </c>
      <c r="I119" s="8" t="str">
        <f>MID(F119,2,FIND("0",F119,1)-1)</f>
        <v>0</v>
      </c>
      <c r="J119" s="8" t="str">
        <f>MID(F119,3,FIND("0",F119,1)-1)</f>
        <v>1</v>
      </c>
      <c r="K119" s="8" t="str">
        <f>MID(F119,4,FIND("0",F119,1)-1)</f>
        <v>0</v>
      </c>
      <c r="L119" s="8" t="str">
        <f>MID(F119,5,FIND("0",F119,1)-1)</f>
        <v>1</v>
      </c>
      <c r="M119" s="8" t="str">
        <f>MID(F119,6,FIND("0",F119,1)-1)</f>
        <v>1</v>
      </c>
      <c r="N119" s="8" t="str">
        <f>MID(F119,7,FIND("0",F119,1)-1)</f>
        <v>0</v>
      </c>
      <c r="O119" s="8" t="str">
        <f>MID(F119,8,FIND("0",F119,1)-1)</f>
        <v>0</v>
      </c>
      <c r="P119" t="str">
        <f>IF(J119="1",IF(O119="0","Brenner AUS"),"Brenner EIN")</f>
        <v>Brenner AUS</v>
      </c>
      <c r="Q119" t="str">
        <f>IF(L119="1","Mischer AUF",IF(K119="1","Mischer ZU","Mischer STOP"))</f>
        <v>Mischer AUF</v>
      </c>
      <c r="R119" t="s">
        <v>1447</v>
      </c>
      <c r="S119" t="s">
        <v>1738</v>
      </c>
    </row>
    <row r="120" spans="1:19" hidden="1" x14ac:dyDescent="0.25">
      <c r="A120" t="s">
        <v>2216</v>
      </c>
      <c r="B120" t="s">
        <v>4</v>
      </c>
      <c r="C120" t="s">
        <v>12</v>
      </c>
      <c r="D120" t="s">
        <v>6</v>
      </c>
      <c r="E120">
        <v>1</v>
      </c>
      <c r="F120" t="s">
        <v>13</v>
      </c>
      <c r="G120" t="s">
        <v>8</v>
      </c>
    </row>
    <row r="121" spans="1:19" x14ac:dyDescent="0.25">
      <c r="A121" s="1" t="s">
        <v>2217</v>
      </c>
      <c r="B121" s="1" t="s">
        <v>1</v>
      </c>
      <c r="C121" s="1" t="s">
        <v>15</v>
      </c>
      <c r="D121" s="42" t="s">
        <v>3295</v>
      </c>
      <c r="E121" s="8">
        <f>HEX2DEC(G121)</f>
        <v>164</v>
      </c>
      <c r="F121" s="10" t="str">
        <f>HEX2BIN(G121)</f>
        <v>10100100</v>
      </c>
      <c r="G121" s="8" t="str">
        <f>MID(C121,7,FIND(":",C121,1)-1)</f>
        <v>A4</v>
      </c>
      <c r="H121" s="8" t="str">
        <f>MID(F121,1,FIND("0",F121,1)-1)</f>
        <v>1</v>
      </c>
      <c r="I121" s="8" t="str">
        <f>MID(F121,2,FIND("0",F121,1)-1)</f>
        <v>0</v>
      </c>
      <c r="J121" s="8" t="str">
        <f>MID(F121,3,FIND("0",F121,1)-1)</f>
        <v>1</v>
      </c>
      <c r="K121" s="8" t="str">
        <f>MID(F121,4,FIND("0",F121,1)-1)</f>
        <v>0</v>
      </c>
      <c r="L121" s="8" t="str">
        <f>MID(F121,5,FIND("0",F121,1)-1)</f>
        <v>0</v>
      </c>
      <c r="M121" s="8" t="str">
        <f>MID(F121,6,FIND("0",F121,1)-1)</f>
        <v>1</v>
      </c>
      <c r="N121" s="8" t="str">
        <f>MID(F121,7,FIND("0",F121,1)-1)</f>
        <v>0</v>
      </c>
      <c r="O121" s="8" t="str">
        <f>MID(F121,8,FIND("0",F121,1)-1)</f>
        <v>0</v>
      </c>
      <c r="P121" t="str">
        <f>IF(J121="1",IF(O121="0","Brenner AUS"),"Brenner EIN")</f>
        <v>Brenner AUS</v>
      </c>
      <c r="Q121" t="str">
        <f>IF(L121="1","Mischer AUF",IF(K121="1","Mischer ZU","Mischer STOP"))</f>
        <v>Mischer STOP</v>
      </c>
      <c r="R121" t="s">
        <v>1447</v>
      </c>
      <c r="S121" t="s">
        <v>1738</v>
      </c>
    </row>
    <row r="122" spans="1:19" x14ac:dyDescent="0.25">
      <c r="A122" s="4" t="s">
        <v>2218</v>
      </c>
      <c r="B122" s="4" t="s">
        <v>1</v>
      </c>
      <c r="C122" s="4" t="s">
        <v>157</v>
      </c>
      <c r="D122" t="s">
        <v>1443</v>
      </c>
      <c r="E122" s="8">
        <f>HEX2DEC(G122)</f>
        <v>2</v>
      </c>
      <c r="F122" s="10" t="str">
        <f>HEX2BIN(G122)</f>
        <v>10</v>
      </c>
      <c r="G122" s="8" t="str">
        <f>MID(C122,7,FIND(":",C122,1)-1)</f>
        <v>02</v>
      </c>
    </row>
    <row r="123" spans="1:19" hidden="1" x14ac:dyDescent="0.25">
      <c r="A123" t="s">
        <v>2219</v>
      </c>
      <c r="B123" t="s">
        <v>4</v>
      </c>
      <c r="C123" t="s">
        <v>148</v>
      </c>
      <c r="D123" t="s">
        <v>6</v>
      </c>
      <c r="E123">
        <v>1</v>
      </c>
      <c r="F123" t="s">
        <v>72</v>
      </c>
      <c r="G123" t="s">
        <v>8</v>
      </c>
    </row>
    <row r="124" spans="1:19" hidden="1" x14ac:dyDescent="0.25">
      <c r="A124" t="s">
        <v>2220</v>
      </c>
      <c r="B124" t="s">
        <v>1454</v>
      </c>
      <c r="C124" t="s">
        <v>1455</v>
      </c>
      <c r="D124" t="s">
        <v>176</v>
      </c>
      <c r="E124" t="s">
        <v>177</v>
      </c>
      <c r="F124" s="5">
        <v>200000</v>
      </c>
      <c r="G124" t="s">
        <v>1456</v>
      </c>
      <c r="H124" t="s">
        <v>178</v>
      </c>
      <c r="I124">
        <v>0</v>
      </c>
      <c r="J124" t="s">
        <v>179</v>
      </c>
      <c r="K124" t="s">
        <v>163</v>
      </c>
      <c r="L124" t="s">
        <v>180</v>
      </c>
    </row>
    <row r="125" spans="1:19" x14ac:dyDescent="0.25">
      <c r="A125" s="4" t="s">
        <v>2221</v>
      </c>
      <c r="B125" s="4" t="s">
        <v>1</v>
      </c>
      <c r="C125" s="4" t="s">
        <v>418</v>
      </c>
      <c r="D125" t="s">
        <v>1443</v>
      </c>
      <c r="E125" s="8">
        <f>HEX2DEC(G125)</f>
        <v>4</v>
      </c>
      <c r="F125" s="10" t="str">
        <f>HEX2BIN(G125)</f>
        <v>100</v>
      </c>
      <c r="G125" s="8" t="str">
        <f>MID(C125,7,FIND(":",C125,1)-1)</f>
        <v>04</v>
      </c>
    </row>
    <row r="126" spans="1:19" hidden="1" x14ac:dyDescent="0.25">
      <c r="A126" t="s">
        <v>2222</v>
      </c>
      <c r="B126" t="s">
        <v>4</v>
      </c>
      <c r="C126" t="s">
        <v>148</v>
      </c>
      <c r="D126" t="s">
        <v>6</v>
      </c>
      <c r="E126">
        <v>1</v>
      </c>
      <c r="F126" t="s">
        <v>136</v>
      </c>
      <c r="G126" t="s">
        <v>8</v>
      </c>
    </row>
    <row r="127" spans="1:19" hidden="1" x14ac:dyDescent="0.25">
      <c r="A127" t="s">
        <v>2223</v>
      </c>
      <c r="B127" t="s">
        <v>1454</v>
      </c>
      <c r="C127" t="s">
        <v>1455</v>
      </c>
      <c r="D127" t="s">
        <v>176</v>
      </c>
      <c r="E127" t="s">
        <v>177</v>
      </c>
      <c r="F127" s="5">
        <v>400000</v>
      </c>
      <c r="G127" t="s">
        <v>1456</v>
      </c>
      <c r="H127" t="s">
        <v>178</v>
      </c>
      <c r="I127">
        <v>0</v>
      </c>
      <c r="J127" t="s">
        <v>179</v>
      </c>
      <c r="K127" t="s">
        <v>163</v>
      </c>
      <c r="L127" t="s">
        <v>180</v>
      </c>
    </row>
    <row r="128" spans="1:19" x14ac:dyDescent="0.25">
      <c r="A128" s="1" t="s">
        <v>2224</v>
      </c>
      <c r="B128" s="1" t="s">
        <v>1</v>
      </c>
      <c r="C128" s="1" t="s">
        <v>10</v>
      </c>
      <c r="D128" s="42" t="s">
        <v>3295</v>
      </c>
      <c r="E128" s="8">
        <f>HEX2DEC(G128)</f>
        <v>172</v>
      </c>
      <c r="F128" s="10" t="str">
        <f>HEX2BIN(G128)</f>
        <v>10101100</v>
      </c>
      <c r="G128" s="8" t="str">
        <f>MID(C128,7,FIND(":",C128,1)-1)</f>
        <v>AC</v>
      </c>
      <c r="H128" s="8" t="str">
        <f>MID(F128,1,FIND("0",F128,1)-1)</f>
        <v>1</v>
      </c>
      <c r="I128" s="8" t="str">
        <f>MID(F128,2,FIND("0",F128,1)-1)</f>
        <v>0</v>
      </c>
      <c r="J128" s="8" t="str">
        <f>MID(F128,3,FIND("0",F128,1)-1)</f>
        <v>1</v>
      </c>
      <c r="K128" s="8" t="str">
        <f>MID(F128,4,FIND("0",F128,1)-1)</f>
        <v>0</v>
      </c>
      <c r="L128" s="8" t="str">
        <f>MID(F128,5,FIND("0",F128,1)-1)</f>
        <v>1</v>
      </c>
      <c r="M128" s="8" t="str">
        <f>MID(F128,6,FIND("0",F128,1)-1)</f>
        <v>1</v>
      </c>
      <c r="N128" s="8" t="str">
        <f>MID(F128,7,FIND("0",F128,1)-1)</f>
        <v>0</v>
      </c>
      <c r="O128" s="8" t="str">
        <f>MID(F128,8,FIND("0",F128,1)-1)</f>
        <v>0</v>
      </c>
      <c r="P128" t="str">
        <f>IF(J128="1",IF(O128="0","Brenner AUS"),"Brenner EIN")</f>
        <v>Brenner AUS</v>
      </c>
      <c r="Q128" t="str">
        <f>IF(L128="1","Mischer AUF",IF(K128="1","Mischer ZU","Mischer STOP"))</f>
        <v>Mischer AUF</v>
      </c>
      <c r="R128" t="s">
        <v>1447</v>
      </c>
      <c r="S128" t="s">
        <v>1738</v>
      </c>
    </row>
    <row r="129" spans="1:19" hidden="1" x14ac:dyDescent="0.25">
      <c r="A129" t="s">
        <v>2225</v>
      </c>
      <c r="B129" t="s">
        <v>4</v>
      </c>
      <c r="C129" t="s">
        <v>12</v>
      </c>
      <c r="D129" t="s">
        <v>6</v>
      </c>
      <c r="E129">
        <v>1</v>
      </c>
      <c r="F129" t="s">
        <v>13</v>
      </c>
      <c r="G129" t="s">
        <v>8</v>
      </c>
    </row>
    <row r="130" spans="1:19" x14ac:dyDescent="0.25">
      <c r="A130" s="1" t="s">
        <v>2224</v>
      </c>
      <c r="B130" s="1" t="s">
        <v>1</v>
      </c>
      <c r="C130" s="1" t="s">
        <v>15</v>
      </c>
      <c r="D130" s="42" t="s">
        <v>3295</v>
      </c>
      <c r="E130" s="8">
        <f>HEX2DEC(G130)</f>
        <v>164</v>
      </c>
      <c r="F130" s="10" t="str">
        <f>HEX2BIN(G130)</f>
        <v>10100100</v>
      </c>
      <c r="G130" s="8" t="str">
        <f>MID(C130,7,FIND(":",C130,1)-1)</f>
        <v>A4</v>
      </c>
      <c r="H130" s="8" t="str">
        <f>MID(F130,1,FIND("0",F130,1)-1)</f>
        <v>1</v>
      </c>
      <c r="I130" s="8" t="str">
        <f>MID(F130,2,FIND("0",F130,1)-1)</f>
        <v>0</v>
      </c>
      <c r="J130" s="8" t="str">
        <f>MID(F130,3,FIND("0",F130,1)-1)</f>
        <v>1</v>
      </c>
      <c r="K130" s="8" t="str">
        <f>MID(F130,4,FIND("0",F130,1)-1)</f>
        <v>0</v>
      </c>
      <c r="L130" s="8" t="str">
        <f>MID(F130,5,FIND("0",F130,1)-1)</f>
        <v>0</v>
      </c>
      <c r="M130" s="8" t="str">
        <f>MID(F130,6,FIND("0",F130,1)-1)</f>
        <v>1</v>
      </c>
      <c r="N130" s="8" t="str">
        <f>MID(F130,7,FIND("0",F130,1)-1)</f>
        <v>0</v>
      </c>
      <c r="O130" s="8" t="str">
        <f>MID(F130,8,FIND("0",F130,1)-1)</f>
        <v>0</v>
      </c>
      <c r="P130" t="str">
        <f>IF(J130="1",IF(O130="0","Brenner AUS"),"Brenner EIN")</f>
        <v>Brenner AUS</v>
      </c>
      <c r="Q130" t="str">
        <f>IF(L130="1","Mischer AUF",IF(K130="1","Mischer ZU","Mischer STOP"))</f>
        <v>Mischer STOP</v>
      </c>
      <c r="R130" t="s">
        <v>1447</v>
      </c>
      <c r="S130" t="s">
        <v>1738</v>
      </c>
    </row>
    <row r="131" spans="1:19" hidden="1" x14ac:dyDescent="0.25">
      <c r="A131" t="s">
        <v>2225</v>
      </c>
      <c r="B131" t="s">
        <v>4</v>
      </c>
      <c r="C131" t="s">
        <v>12</v>
      </c>
      <c r="D131" t="s">
        <v>6</v>
      </c>
      <c r="E131">
        <v>1</v>
      </c>
      <c r="F131" t="s">
        <v>17</v>
      </c>
      <c r="G131" t="s">
        <v>8</v>
      </c>
    </row>
    <row r="132" spans="1:19" x14ac:dyDescent="0.25">
      <c r="A132" s="4" t="s">
        <v>2226</v>
      </c>
      <c r="B132" s="4" t="s">
        <v>1</v>
      </c>
      <c r="C132" s="4" t="s">
        <v>157</v>
      </c>
      <c r="D132" t="s">
        <v>1443</v>
      </c>
      <c r="E132" s="8">
        <f>HEX2DEC(G132)</f>
        <v>2</v>
      </c>
      <c r="F132" s="10" t="str">
        <f>HEX2BIN(G132)</f>
        <v>10</v>
      </c>
      <c r="G132" s="8" t="str">
        <f>MID(C132,7,FIND(":",C132,1)-1)</f>
        <v>02</v>
      </c>
    </row>
    <row r="133" spans="1:19" hidden="1" x14ac:dyDescent="0.25">
      <c r="A133" t="s">
        <v>2227</v>
      </c>
      <c r="B133" t="s">
        <v>4</v>
      </c>
      <c r="C133" t="s">
        <v>148</v>
      </c>
      <c r="D133" t="s">
        <v>6</v>
      </c>
      <c r="E133">
        <v>1</v>
      </c>
      <c r="F133" t="s">
        <v>72</v>
      </c>
      <c r="G133" t="s">
        <v>8</v>
      </c>
    </row>
    <row r="134" spans="1:19" hidden="1" x14ac:dyDescent="0.25">
      <c r="A134" t="s">
        <v>2228</v>
      </c>
      <c r="B134" t="s">
        <v>1454</v>
      </c>
      <c r="C134" t="s">
        <v>1455</v>
      </c>
      <c r="D134" t="s">
        <v>176</v>
      </c>
      <c r="E134" t="s">
        <v>177</v>
      </c>
      <c r="F134" s="5">
        <v>200000</v>
      </c>
      <c r="G134" t="s">
        <v>1456</v>
      </c>
      <c r="H134" t="s">
        <v>178</v>
      </c>
      <c r="I134">
        <v>0</v>
      </c>
      <c r="J134" t="s">
        <v>179</v>
      </c>
      <c r="K134" t="s">
        <v>163</v>
      </c>
      <c r="L134" t="s">
        <v>180</v>
      </c>
    </row>
    <row r="135" spans="1:19" x14ac:dyDescent="0.25">
      <c r="A135" s="4" t="s">
        <v>2229</v>
      </c>
      <c r="B135" s="4" t="s">
        <v>1</v>
      </c>
      <c r="C135" s="4" t="s">
        <v>418</v>
      </c>
      <c r="D135" t="s">
        <v>1443</v>
      </c>
      <c r="E135" s="8">
        <f>HEX2DEC(G135)</f>
        <v>4</v>
      </c>
      <c r="F135" s="10" t="str">
        <f>HEX2BIN(G135)</f>
        <v>100</v>
      </c>
      <c r="G135" s="8" t="str">
        <f>MID(C135,7,FIND(":",C135,1)-1)</f>
        <v>04</v>
      </c>
    </row>
    <row r="136" spans="1:19" hidden="1" x14ac:dyDescent="0.25">
      <c r="A136" t="s">
        <v>2230</v>
      </c>
      <c r="B136" t="s">
        <v>4</v>
      </c>
      <c r="C136" t="s">
        <v>148</v>
      </c>
      <c r="D136" t="s">
        <v>6</v>
      </c>
      <c r="E136">
        <v>1</v>
      </c>
      <c r="F136" t="s">
        <v>136</v>
      </c>
      <c r="G136" t="s">
        <v>8</v>
      </c>
    </row>
    <row r="137" spans="1:19" hidden="1" x14ac:dyDescent="0.25">
      <c r="A137" t="s">
        <v>2231</v>
      </c>
      <c r="B137" t="s">
        <v>1454</v>
      </c>
      <c r="C137" t="s">
        <v>1455</v>
      </c>
      <c r="D137" t="s">
        <v>176</v>
      </c>
      <c r="E137" t="s">
        <v>177</v>
      </c>
      <c r="F137" s="5">
        <v>400000</v>
      </c>
      <c r="G137" t="s">
        <v>1456</v>
      </c>
      <c r="H137" t="s">
        <v>178</v>
      </c>
      <c r="I137">
        <v>0</v>
      </c>
      <c r="J137" t="s">
        <v>179</v>
      </c>
      <c r="K137" t="s">
        <v>163</v>
      </c>
      <c r="L137" t="s">
        <v>180</v>
      </c>
    </row>
    <row r="138" spans="1:19" x14ac:dyDescent="0.25">
      <c r="A138" s="1" t="s">
        <v>2232</v>
      </c>
      <c r="B138" s="1" t="s">
        <v>1</v>
      </c>
      <c r="C138" s="1" t="s">
        <v>10</v>
      </c>
      <c r="D138" s="42" t="s">
        <v>3295</v>
      </c>
      <c r="E138" s="8">
        <f>HEX2DEC(G138)</f>
        <v>172</v>
      </c>
      <c r="F138" s="10" t="str">
        <f>HEX2BIN(G138)</f>
        <v>10101100</v>
      </c>
      <c r="G138" s="8" t="str">
        <f>MID(C138,7,FIND(":",C138,1)-1)</f>
        <v>AC</v>
      </c>
      <c r="H138" s="8" t="str">
        <f>MID(F138,1,FIND("0",F138,1)-1)</f>
        <v>1</v>
      </c>
      <c r="I138" s="8" t="str">
        <f>MID(F138,2,FIND("0",F138,1)-1)</f>
        <v>0</v>
      </c>
      <c r="J138" s="8" t="str">
        <f>MID(F138,3,FIND("0",F138,1)-1)</f>
        <v>1</v>
      </c>
      <c r="K138" s="8" t="str">
        <f>MID(F138,4,FIND("0",F138,1)-1)</f>
        <v>0</v>
      </c>
      <c r="L138" s="8" t="str">
        <f>MID(F138,5,FIND("0",F138,1)-1)</f>
        <v>1</v>
      </c>
      <c r="M138" s="8" t="str">
        <f>MID(F138,6,FIND("0",F138,1)-1)</f>
        <v>1</v>
      </c>
      <c r="N138" s="8" t="str">
        <f>MID(F138,7,FIND("0",F138,1)-1)</f>
        <v>0</v>
      </c>
      <c r="O138" s="8" t="str">
        <f>MID(F138,8,FIND("0",F138,1)-1)</f>
        <v>0</v>
      </c>
      <c r="P138" t="str">
        <f>IF(J138="1",IF(O138="0","Brenner AUS"),"Brenner EIN")</f>
        <v>Brenner AUS</v>
      </c>
      <c r="Q138" t="str">
        <f>IF(L138="1","Mischer AUF",IF(K138="1","Mischer ZU","Mischer STOP"))</f>
        <v>Mischer AUF</v>
      </c>
      <c r="R138" t="s">
        <v>1447</v>
      </c>
      <c r="S138" t="s">
        <v>1738</v>
      </c>
    </row>
    <row r="139" spans="1:19" hidden="1" x14ac:dyDescent="0.25">
      <c r="A139" t="s">
        <v>2233</v>
      </c>
      <c r="B139" t="s">
        <v>4</v>
      </c>
      <c r="C139" t="s">
        <v>12</v>
      </c>
      <c r="D139" t="s">
        <v>6</v>
      </c>
      <c r="E139">
        <v>1</v>
      </c>
      <c r="F139" t="s">
        <v>13</v>
      </c>
      <c r="G139" t="s">
        <v>8</v>
      </c>
    </row>
    <row r="140" spans="1:19" x14ac:dyDescent="0.25">
      <c r="A140" s="1" t="s">
        <v>2232</v>
      </c>
      <c r="B140" s="1" t="s">
        <v>1</v>
      </c>
      <c r="C140" s="1" t="s">
        <v>15</v>
      </c>
      <c r="D140" s="42" t="s">
        <v>3295</v>
      </c>
      <c r="E140" s="8">
        <f>HEX2DEC(G140)</f>
        <v>164</v>
      </c>
      <c r="F140" s="10" t="str">
        <f>HEX2BIN(G140)</f>
        <v>10100100</v>
      </c>
      <c r="G140" s="8" t="str">
        <f>MID(C140,7,FIND(":",C140,1)-1)</f>
        <v>A4</v>
      </c>
      <c r="H140" s="8" t="str">
        <f>MID(F140,1,FIND("0",F140,1)-1)</f>
        <v>1</v>
      </c>
      <c r="I140" s="8" t="str">
        <f>MID(F140,2,FIND("0",F140,1)-1)</f>
        <v>0</v>
      </c>
      <c r="J140" s="8" t="str">
        <f>MID(F140,3,FIND("0",F140,1)-1)</f>
        <v>1</v>
      </c>
      <c r="K140" s="8" t="str">
        <f>MID(F140,4,FIND("0",F140,1)-1)</f>
        <v>0</v>
      </c>
      <c r="L140" s="8" t="str">
        <f>MID(F140,5,FIND("0",F140,1)-1)</f>
        <v>0</v>
      </c>
      <c r="M140" s="8" t="str">
        <f>MID(F140,6,FIND("0",F140,1)-1)</f>
        <v>1</v>
      </c>
      <c r="N140" s="8" t="str">
        <f>MID(F140,7,FIND("0",F140,1)-1)</f>
        <v>0</v>
      </c>
      <c r="O140" s="8" t="str">
        <f>MID(F140,8,FIND("0",F140,1)-1)</f>
        <v>0</v>
      </c>
      <c r="P140" t="str">
        <f>IF(J140="1",IF(O140="0","Brenner AUS"),"Brenner EIN")</f>
        <v>Brenner AUS</v>
      </c>
      <c r="Q140" t="str">
        <f>IF(L140="1","Mischer AUF",IF(K140="1","Mischer ZU","Mischer STOP"))</f>
        <v>Mischer STOP</v>
      </c>
      <c r="R140" t="s">
        <v>1447</v>
      </c>
      <c r="S140" t="s">
        <v>1738</v>
      </c>
    </row>
    <row r="141" spans="1:19" hidden="1" x14ac:dyDescent="0.25">
      <c r="A141" t="s">
        <v>2233</v>
      </c>
      <c r="B141" t="s">
        <v>4</v>
      </c>
      <c r="C141" t="s">
        <v>12</v>
      </c>
      <c r="D141" t="s">
        <v>6</v>
      </c>
      <c r="E141">
        <v>1</v>
      </c>
      <c r="F141" t="s">
        <v>17</v>
      </c>
      <c r="G141" t="s">
        <v>8</v>
      </c>
    </row>
    <row r="142" spans="1:19" x14ac:dyDescent="0.25">
      <c r="A142" s="4" t="s">
        <v>2234</v>
      </c>
      <c r="B142" s="4" t="s">
        <v>1</v>
      </c>
      <c r="C142" s="4" t="s">
        <v>157</v>
      </c>
      <c r="D142" t="s">
        <v>1443</v>
      </c>
      <c r="E142" s="8">
        <f>HEX2DEC(G142)</f>
        <v>2</v>
      </c>
      <c r="F142" s="10" t="str">
        <f>HEX2BIN(G142)</f>
        <v>10</v>
      </c>
      <c r="G142" s="8" t="str">
        <f>MID(C142,7,FIND(":",C142,1)-1)</f>
        <v>02</v>
      </c>
    </row>
    <row r="143" spans="1:19" hidden="1" x14ac:dyDescent="0.25">
      <c r="A143" t="s">
        <v>2235</v>
      </c>
      <c r="B143" t="s">
        <v>4</v>
      </c>
      <c r="C143" t="s">
        <v>148</v>
      </c>
      <c r="D143" t="s">
        <v>6</v>
      </c>
      <c r="E143">
        <v>1</v>
      </c>
      <c r="F143" t="s">
        <v>72</v>
      </c>
      <c r="G143" t="s">
        <v>8</v>
      </c>
    </row>
    <row r="144" spans="1:19" hidden="1" x14ac:dyDescent="0.25">
      <c r="A144" t="s">
        <v>2236</v>
      </c>
      <c r="B144" t="s">
        <v>1454</v>
      </c>
      <c r="C144" t="s">
        <v>1455</v>
      </c>
      <c r="D144" t="s">
        <v>176</v>
      </c>
      <c r="E144" t="s">
        <v>177</v>
      </c>
      <c r="F144" s="5">
        <v>200000</v>
      </c>
      <c r="G144" t="s">
        <v>1456</v>
      </c>
      <c r="H144" t="s">
        <v>178</v>
      </c>
      <c r="I144">
        <v>0</v>
      </c>
      <c r="J144" t="s">
        <v>179</v>
      </c>
      <c r="K144" t="s">
        <v>163</v>
      </c>
      <c r="L144" t="s">
        <v>180</v>
      </c>
    </row>
    <row r="145" spans="1:19" x14ac:dyDescent="0.25">
      <c r="A145" s="4" t="s">
        <v>2237</v>
      </c>
      <c r="B145" s="4" t="s">
        <v>1</v>
      </c>
      <c r="C145" s="4" t="s">
        <v>418</v>
      </c>
      <c r="D145" t="s">
        <v>1443</v>
      </c>
      <c r="E145" s="8">
        <f>HEX2DEC(G145)</f>
        <v>4</v>
      </c>
      <c r="F145" s="10" t="str">
        <f>HEX2BIN(G145)</f>
        <v>100</v>
      </c>
      <c r="G145" s="8" t="str">
        <f>MID(C145,7,FIND(":",C145,1)-1)</f>
        <v>04</v>
      </c>
    </row>
    <row r="146" spans="1:19" hidden="1" x14ac:dyDescent="0.25">
      <c r="A146" t="s">
        <v>2238</v>
      </c>
      <c r="B146" t="s">
        <v>4</v>
      </c>
      <c r="C146" t="s">
        <v>148</v>
      </c>
      <c r="D146" t="s">
        <v>6</v>
      </c>
      <c r="E146">
        <v>1</v>
      </c>
      <c r="F146" t="s">
        <v>136</v>
      </c>
      <c r="G146" t="s">
        <v>8</v>
      </c>
    </row>
    <row r="147" spans="1:19" hidden="1" x14ac:dyDescent="0.25">
      <c r="A147" t="s">
        <v>2239</v>
      </c>
      <c r="B147" t="s">
        <v>1454</v>
      </c>
      <c r="C147" t="s">
        <v>1455</v>
      </c>
      <c r="D147" t="s">
        <v>176</v>
      </c>
      <c r="E147" t="s">
        <v>177</v>
      </c>
      <c r="F147" s="5">
        <v>400000</v>
      </c>
      <c r="G147" t="s">
        <v>1456</v>
      </c>
      <c r="H147" t="s">
        <v>178</v>
      </c>
      <c r="I147">
        <v>0</v>
      </c>
      <c r="J147" t="s">
        <v>179</v>
      </c>
      <c r="K147" t="s">
        <v>163</v>
      </c>
      <c r="L147" t="s">
        <v>180</v>
      </c>
    </row>
    <row r="148" spans="1:19" x14ac:dyDescent="0.25">
      <c r="A148" s="3" t="s">
        <v>2240</v>
      </c>
      <c r="B148" s="3" t="s">
        <v>1</v>
      </c>
      <c r="C148" s="3" t="s">
        <v>2241</v>
      </c>
      <c r="D148" t="s">
        <v>390</v>
      </c>
      <c r="E148" s="8">
        <f>HEX2DEC(G148)</f>
        <v>34</v>
      </c>
      <c r="F148" s="10" t="str">
        <f>HEX2BIN(G148)</f>
        <v>100010</v>
      </c>
      <c r="G148" s="8" t="str">
        <f>MID(C148,7,FIND(":",C148,1)-1)</f>
        <v>22</v>
      </c>
    </row>
    <row r="149" spans="1:19" hidden="1" x14ac:dyDescent="0.25">
      <c r="A149" t="s">
        <v>2242</v>
      </c>
      <c r="B149" t="s">
        <v>4</v>
      </c>
      <c r="C149" t="s">
        <v>5</v>
      </c>
      <c r="D149" t="s">
        <v>6</v>
      </c>
      <c r="E149">
        <v>1</v>
      </c>
      <c r="F149" t="s">
        <v>234</v>
      </c>
      <c r="G149" t="s">
        <v>8</v>
      </c>
    </row>
    <row r="150" spans="1:19" hidden="1" x14ac:dyDescent="0.25">
      <c r="A150" t="s">
        <v>2243</v>
      </c>
      <c r="B150" t="s">
        <v>862</v>
      </c>
      <c r="C150" t="s">
        <v>176</v>
      </c>
      <c r="D150" t="s">
        <v>177</v>
      </c>
      <c r="E150" s="5">
        <v>3400000</v>
      </c>
      <c r="F150" t="s">
        <v>863</v>
      </c>
      <c r="G150" t="s">
        <v>178</v>
      </c>
      <c r="H150">
        <v>0</v>
      </c>
      <c r="I150" t="s">
        <v>179</v>
      </c>
      <c r="J150" t="s">
        <v>163</v>
      </c>
      <c r="K150" t="s">
        <v>180</v>
      </c>
    </row>
    <row r="151" spans="1:19" x14ac:dyDescent="0.25">
      <c r="A151" s="1" t="s">
        <v>2244</v>
      </c>
      <c r="B151" s="1" t="s">
        <v>1</v>
      </c>
      <c r="C151" s="1" t="s">
        <v>10</v>
      </c>
      <c r="D151" s="42" t="s">
        <v>3295</v>
      </c>
      <c r="E151" s="8">
        <f>HEX2DEC(G151)</f>
        <v>172</v>
      </c>
      <c r="F151" s="10" t="str">
        <f>HEX2BIN(G151)</f>
        <v>10101100</v>
      </c>
      <c r="G151" s="8" t="str">
        <f>MID(C151,7,FIND(":",C151,1)-1)</f>
        <v>AC</v>
      </c>
      <c r="H151" s="8" t="str">
        <f>MID(F151,1,FIND("0",F151,1)-1)</f>
        <v>1</v>
      </c>
      <c r="I151" s="8" t="str">
        <f>MID(F151,2,FIND("0",F151,1)-1)</f>
        <v>0</v>
      </c>
      <c r="J151" s="8" t="str">
        <f>MID(F151,3,FIND("0",F151,1)-1)</f>
        <v>1</v>
      </c>
      <c r="K151" s="8" t="str">
        <f>MID(F151,4,FIND("0",F151,1)-1)</f>
        <v>0</v>
      </c>
      <c r="L151" s="8" t="str">
        <f>MID(F151,5,FIND("0",F151,1)-1)</f>
        <v>1</v>
      </c>
      <c r="M151" s="8" t="str">
        <f>MID(F151,6,FIND("0",F151,1)-1)</f>
        <v>1</v>
      </c>
      <c r="N151" s="8" t="str">
        <f>MID(F151,7,FIND("0",F151,1)-1)</f>
        <v>0</v>
      </c>
      <c r="O151" s="8" t="str">
        <f>MID(F151,8,FIND("0",F151,1)-1)</f>
        <v>0</v>
      </c>
      <c r="P151" t="str">
        <f>IF(J151="1",IF(O151="0","Brenner AUS"),"Brenner EIN")</f>
        <v>Brenner AUS</v>
      </c>
      <c r="Q151" t="str">
        <f>IF(L151="1","Mischer AUF",IF(K151="1","Mischer ZU","Mischer STOP"))</f>
        <v>Mischer AUF</v>
      </c>
      <c r="R151" t="s">
        <v>1447</v>
      </c>
      <c r="S151" t="s">
        <v>1738</v>
      </c>
    </row>
    <row r="152" spans="1:19" hidden="1" x14ac:dyDescent="0.25">
      <c r="A152" t="s">
        <v>2245</v>
      </c>
      <c r="B152" t="s">
        <v>4</v>
      </c>
      <c r="C152" t="s">
        <v>12</v>
      </c>
      <c r="D152" t="s">
        <v>6</v>
      </c>
      <c r="E152">
        <v>1</v>
      </c>
      <c r="F152" t="s">
        <v>13</v>
      </c>
      <c r="G152" t="s">
        <v>8</v>
      </c>
    </row>
    <row r="153" spans="1:19" x14ac:dyDescent="0.25">
      <c r="A153" s="1" t="s">
        <v>2246</v>
      </c>
      <c r="B153" s="1" t="s">
        <v>1</v>
      </c>
      <c r="C153" s="1" t="s">
        <v>15</v>
      </c>
      <c r="D153" s="42" t="s">
        <v>3295</v>
      </c>
      <c r="E153" s="8">
        <f>HEX2DEC(G153)</f>
        <v>164</v>
      </c>
      <c r="F153" s="10" t="str">
        <f>HEX2BIN(G153)</f>
        <v>10100100</v>
      </c>
      <c r="G153" s="8" t="str">
        <f>MID(C153,7,FIND(":",C153,1)-1)</f>
        <v>A4</v>
      </c>
      <c r="H153" s="8" t="str">
        <f>MID(F153,1,FIND("0",F153,1)-1)</f>
        <v>1</v>
      </c>
      <c r="I153" s="8" t="str">
        <f>MID(F153,2,FIND("0",F153,1)-1)</f>
        <v>0</v>
      </c>
      <c r="J153" s="8" t="str">
        <f>MID(F153,3,FIND("0",F153,1)-1)</f>
        <v>1</v>
      </c>
      <c r="K153" s="8" t="str">
        <f>MID(F153,4,FIND("0",F153,1)-1)</f>
        <v>0</v>
      </c>
      <c r="L153" s="8" t="str">
        <f>MID(F153,5,FIND("0",F153,1)-1)</f>
        <v>0</v>
      </c>
      <c r="M153" s="8" t="str">
        <f>MID(F153,6,FIND("0",F153,1)-1)</f>
        <v>1</v>
      </c>
      <c r="N153" s="8" t="str">
        <f>MID(F153,7,FIND("0",F153,1)-1)</f>
        <v>0</v>
      </c>
      <c r="O153" s="8" t="str">
        <f>MID(F153,8,FIND("0",F153,1)-1)</f>
        <v>0</v>
      </c>
      <c r="P153" t="str">
        <f>IF(J153="1",IF(O153="0","Brenner AUS"),"Brenner EIN")</f>
        <v>Brenner AUS</v>
      </c>
      <c r="Q153" t="str">
        <f>IF(L153="1","Mischer AUF",IF(K153="1","Mischer ZU","Mischer STOP"))</f>
        <v>Mischer STOP</v>
      </c>
      <c r="R153" t="s">
        <v>1447</v>
      </c>
      <c r="S153" t="s">
        <v>1738</v>
      </c>
    </row>
    <row r="154" spans="1:19" hidden="1" x14ac:dyDescent="0.25">
      <c r="A154" t="s">
        <v>2247</v>
      </c>
      <c r="B154" t="s">
        <v>4</v>
      </c>
      <c r="C154" t="s">
        <v>12</v>
      </c>
      <c r="D154" t="s">
        <v>6</v>
      </c>
      <c r="E154">
        <v>1</v>
      </c>
      <c r="F154" t="s">
        <v>17</v>
      </c>
      <c r="G154" t="s">
        <v>8</v>
      </c>
    </row>
    <row r="155" spans="1:19" x14ac:dyDescent="0.25">
      <c r="A155" s="4" t="s">
        <v>2248</v>
      </c>
      <c r="B155" s="4" t="s">
        <v>1</v>
      </c>
      <c r="C155" s="4" t="s">
        <v>157</v>
      </c>
      <c r="D155" t="s">
        <v>1443</v>
      </c>
      <c r="E155" s="8">
        <f>HEX2DEC(G155)</f>
        <v>2</v>
      </c>
      <c r="F155" s="10" t="str">
        <f>HEX2BIN(G155)</f>
        <v>10</v>
      </c>
      <c r="G155" s="8" t="str">
        <f>MID(C155,7,FIND(":",C155,1)-1)</f>
        <v>02</v>
      </c>
    </row>
    <row r="156" spans="1:19" x14ac:dyDescent="0.25">
      <c r="A156" s="4" t="s">
        <v>2249</v>
      </c>
      <c r="B156" s="4" t="s">
        <v>1</v>
      </c>
      <c r="C156" s="4" t="s">
        <v>418</v>
      </c>
      <c r="D156" t="s">
        <v>1443</v>
      </c>
      <c r="E156" s="8">
        <f>HEX2DEC(G156)</f>
        <v>4</v>
      </c>
      <c r="F156" s="10" t="str">
        <f>HEX2BIN(G156)</f>
        <v>100</v>
      </c>
      <c r="G156" s="8" t="str">
        <f>MID(C156,7,FIND(":",C156,1)-1)</f>
        <v>04</v>
      </c>
    </row>
    <row r="157" spans="1:19" hidden="1" x14ac:dyDescent="0.25">
      <c r="A157" t="s">
        <v>2250</v>
      </c>
      <c r="B157" t="s">
        <v>4</v>
      </c>
      <c r="C157" t="s">
        <v>148</v>
      </c>
      <c r="D157" t="s">
        <v>6</v>
      </c>
      <c r="E157">
        <v>1</v>
      </c>
      <c r="F157" t="s">
        <v>136</v>
      </c>
      <c r="G157" t="s">
        <v>8</v>
      </c>
    </row>
    <row r="158" spans="1:19" hidden="1" x14ac:dyDescent="0.25">
      <c r="A158" t="s">
        <v>2251</v>
      </c>
      <c r="B158" t="s">
        <v>1454</v>
      </c>
      <c r="C158" t="s">
        <v>1455</v>
      </c>
      <c r="D158" t="s">
        <v>176</v>
      </c>
      <c r="E158" t="s">
        <v>177</v>
      </c>
      <c r="F158" s="5">
        <v>400000</v>
      </c>
      <c r="G158" t="s">
        <v>1456</v>
      </c>
      <c r="H158" t="s">
        <v>178</v>
      </c>
      <c r="I158">
        <v>0</v>
      </c>
      <c r="J158" t="s">
        <v>179</v>
      </c>
      <c r="K158" t="s">
        <v>163</v>
      </c>
      <c r="L158" t="s">
        <v>180</v>
      </c>
    </row>
    <row r="159" spans="1:19" x14ac:dyDescent="0.25">
      <c r="A159" s="1" t="s">
        <v>2252</v>
      </c>
      <c r="B159" s="1" t="s">
        <v>1</v>
      </c>
      <c r="C159" s="1" t="s">
        <v>10</v>
      </c>
      <c r="D159" s="42" t="s">
        <v>3295</v>
      </c>
      <c r="E159" s="8">
        <f>HEX2DEC(G159)</f>
        <v>172</v>
      </c>
      <c r="F159" s="10" t="str">
        <f>HEX2BIN(G159)</f>
        <v>10101100</v>
      </c>
      <c r="G159" s="8" t="str">
        <f>MID(C159,7,FIND(":",C159,1)-1)</f>
        <v>AC</v>
      </c>
      <c r="H159" s="8" t="str">
        <f>MID(F159,1,FIND("0",F159,1)-1)</f>
        <v>1</v>
      </c>
      <c r="I159" s="8" t="str">
        <f>MID(F159,2,FIND("0",F159,1)-1)</f>
        <v>0</v>
      </c>
      <c r="J159" s="8" t="str">
        <f>MID(F159,3,FIND("0",F159,1)-1)</f>
        <v>1</v>
      </c>
      <c r="K159" s="8" t="str">
        <f>MID(F159,4,FIND("0",F159,1)-1)</f>
        <v>0</v>
      </c>
      <c r="L159" s="8" t="str">
        <f>MID(F159,5,FIND("0",F159,1)-1)</f>
        <v>1</v>
      </c>
      <c r="M159" s="8" t="str">
        <f>MID(F159,6,FIND("0",F159,1)-1)</f>
        <v>1</v>
      </c>
      <c r="N159" s="8" t="str">
        <f>MID(F159,7,FIND("0",F159,1)-1)</f>
        <v>0</v>
      </c>
      <c r="O159" s="8" t="str">
        <f>MID(F159,8,FIND("0",F159,1)-1)</f>
        <v>0</v>
      </c>
      <c r="P159" t="str">
        <f>IF(J159="1",IF(O159="0","Brenner AUS"),"Brenner EIN")</f>
        <v>Brenner AUS</v>
      </c>
      <c r="Q159" t="str">
        <f>IF(L159="1","Mischer AUF",IF(K159="1","Mischer ZU","Mischer STOP"))</f>
        <v>Mischer AUF</v>
      </c>
      <c r="R159" t="s">
        <v>1447</v>
      </c>
      <c r="S159" t="s">
        <v>1738</v>
      </c>
    </row>
    <row r="160" spans="1:19" hidden="1" x14ac:dyDescent="0.25">
      <c r="A160" t="s">
        <v>2253</v>
      </c>
      <c r="B160" t="s">
        <v>4</v>
      </c>
      <c r="C160" t="s">
        <v>12</v>
      </c>
      <c r="D160" t="s">
        <v>6</v>
      </c>
      <c r="E160">
        <v>1</v>
      </c>
      <c r="F160" t="s">
        <v>13</v>
      </c>
      <c r="G160" t="s">
        <v>8</v>
      </c>
    </row>
    <row r="161" spans="1:19" x14ac:dyDescent="0.25">
      <c r="A161" s="1" t="s">
        <v>2254</v>
      </c>
      <c r="B161" s="1" t="s">
        <v>1</v>
      </c>
      <c r="C161" s="1" t="s">
        <v>15</v>
      </c>
      <c r="D161" s="42" t="s">
        <v>3295</v>
      </c>
      <c r="E161" s="8">
        <f>HEX2DEC(G161)</f>
        <v>164</v>
      </c>
      <c r="F161" s="10" t="str">
        <f>HEX2BIN(G161)</f>
        <v>10100100</v>
      </c>
      <c r="G161" s="8" t="str">
        <f>MID(C161,7,FIND(":",C161,1)-1)</f>
        <v>A4</v>
      </c>
      <c r="H161" s="8" t="str">
        <f>MID(F161,1,FIND("0",F161,1)-1)</f>
        <v>1</v>
      </c>
      <c r="I161" s="8" t="str">
        <f>MID(F161,2,FIND("0",F161,1)-1)</f>
        <v>0</v>
      </c>
      <c r="J161" s="8" t="str">
        <f>MID(F161,3,FIND("0",F161,1)-1)</f>
        <v>1</v>
      </c>
      <c r="K161" s="8" t="str">
        <f>MID(F161,4,FIND("0",F161,1)-1)</f>
        <v>0</v>
      </c>
      <c r="L161" s="8" t="str">
        <f>MID(F161,5,FIND("0",F161,1)-1)</f>
        <v>0</v>
      </c>
      <c r="M161" s="8" t="str">
        <f>MID(F161,6,FIND("0",F161,1)-1)</f>
        <v>1</v>
      </c>
      <c r="N161" s="8" t="str">
        <f>MID(F161,7,FIND("0",F161,1)-1)</f>
        <v>0</v>
      </c>
      <c r="O161" s="8" t="str">
        <f>MID(F161,8,FIND("0",F161,1)-1)</f>
        <v>0</v>
      </c>
      <c r="P161" t="str">
        <f>IF(J161="1",IF(O161="0","Brenner AUS"),"Brenner EIN")</f>
        <v>Brenner AUS</v>
      </c>
      <c r="Q161" t="str">
        <f>IF(L161="1","Mischer AUF",IF(K161="1","Mischer ZU","Mischer STOP"))</f>
        <v>Mischer STOP</v>
      </c>
      <c r="R161" t="s">
        <v>1447</v>
      </c>
      <c r="S161" t="s">
        <v>1738</v>
      </c>
    </row>
    <row r="162" spans="1:19" x14ac:dyDescent="0.25">
      <c r="A162" s="4" t="s">
        <v>2255</v>
      </c>
      <c r="B162" s="4" t="s">
        <v>1</v>
      </c>
      <c r="C162" s="4" t="s">
        <v>157</v>
      </c>
      <c r="D162" t="s">
        <v>1443</v>
      </c>
      <c r="E162" s="8">
        <f>HEX2DEC(G162)</f>
        <v>2</v>
      </c>
      <c r="F162" s="10" t="str">
        <f>HEX2BIN(G162)</f>
        <v>10</v>
      </c>
      <c r="G162" s="8" t="str">
        <f>MID(C162,7,FIND(":",C162,1)-1)</f>
        <v>02</v>
      </c>
    </row>
    <row r="163" spans="1:19" hidden="1" x14ac:dyDescent="0.25">
      <c r="A163" t="s">
        <v>2256</v>
      </c>
      <c r="B163" t="s">
        <v>4</v>
      </c>
      <c r="C163" t="s">
        <v>148</v>
      </c>
      <c r="D163" t="s">
        <v>6</v>
      </c>
      <c r="E163">
        <v>1</v>
      </c>
      <c r="F163" t="s">
        <v>72</v>
      </c>
      <c r="G163" t="s">
        <v>8</v>
      </c>
    </row>
    <row r="164" spans="1:19" hidden="1" x14ac:dyDescent="0.25">
      <c r="A164" t="s">
        <v>2257</v>
      </c>
      <c r="B164" t="s">
        <v>1454</v>
      </c>
      <c r="C164" t="s">
        <v>1455</v>
      </c>
      <c r="D164" t="s">
        <v>176</v>
      </c>
      <c r="E164" t="s">
        <v>177</v>
      </c>
      <c r="F164" s="5">
        <v>200000</v>
      </c>
      <c r="G164" t="s">
        <v>1456</v>
      </c>
      <c r="H164" t="s">
        <v>178</v>
      </c>
      <c r="I164">
        <v>0</v>
      </c>
      <c r="J164" t="s">
        <v>179</v>
      </c>
      <c r="K164" t="s">
        <v>163</v>
      </c>
      <c r="L164" t="s">
        <v>180</v>
      </c>
    </row>
    <row r="165" spans="1:19" x14ac:dyDescent="0.25">
      <c r="A165" s="4" t="s">
        <v>2258</v>
      </c>
      <c r="B165" s="4" t="s">
        <v>1</v>
      </c>
      <c r="C165" s="4" t="s">
        <v>418</v>
      </c>
      <c r="D165" t="s">
        <v>1443</v>
      </c>
      <c r="E165" s="8">
        <f>HEX2DEC(G165)</f>
        <v>4</v>
      </c>
      <c r="F165" s="10" t="str">
        <f>HEX2BIN(G165)</f>
        <v>100</v>
      </c>
      <c r="G165" s="8" t="str">
        <f>MID(C165,7,FIND(":",C165,1)-1)</f>
        <v>04</v>
      </c>
    </row>
    <row r="166" spans="1:19" hidden="1" x14ac:dyDescent="0.25">
      <c r="A166" t="s">
        <v>2259</v>
      </c>
      <c r="B166" t="s">
        <v>4</v>
      </c>
      <c r="C166" t="s">
        <v>148</v>
      </c>
      <c r="D166" t="s">
        <v>6</v>
      </c>
      <c r="E166">
        <v>1</v>
      </c>
      <c r="F166" t="s">
        <v>136</v>
      </c>
      <c r="G166" t="s">
        <v>8</v>
      </c>
    </row>
    <row r="167" spans="1:19" hidden="1" x14ac:dyDescent="0.25">
      <c r="A167" t="s">
        <v>2260</v>
      </c>
      <c r="B167" t="s">
        <v>1454</v>
      </c>
      <c r="C167" t="s">
        <v>1455</v>
      </c>
      <c r="D167" t="s">
        <v>176</v>
      </c>
      <c r="E167" t="s">
        <v>177</v>
      </c>
      <c r="F167" s="5">
        <v>400000</v>
      </c>
      <c r="G167" t="s">
        <v>1456</v>
      </c>
      <c r="H167" t="s">
        <v>178</v>
      </c>
      <c r="I167">
        <v>0</v>
      </c>
      <c r="J167" t="s">
        <v>179</v>
      </c>
      <c r="K167" t="s">
        <v>163</v>
      </c>
      <c r="L167" t="s">
        <v>180</v>
      </c>
    </row>
    <row r="168" spans="1:19" x14ac:dyDescent="0.25">
      <c r="A168" s="1" t="s">
        <v>2261</v>
      </c>
      <c r="B168" s="1" t="s">
        <v>1</v>
      </c>
      <c r="C168" s="1" t="s">
        <v>10</v>
      </c>
      <c r="D168" s="42" t="s">
        <v>3295</v>
      </c>
      <c r="E168" s="8">
        <f>HEX2DEC(G168)</f>
        <v>172</v>
      </c>
      <c r="F168" s="10" t="str">
        <f>HEX2BIN(G168)</f>
        <v>10101100</v>
      </c>
      <c r="G168" s="8" t="str">
        <f>MID(C168,7,FIND(":",C168,1)-1)</f>
        <v>AC</v>
      </c>
      <c r="H168" s="8" t="str">
        <f>MID(F168,1,FIND("0",F168,1)-1)</f>
        <v>1</v>
      </c>
      <c r="I168" s="8" t="str">
        <f>MID(F168,2,FIND("0",F168,1)-1)</f>
        <v>0</v>
      </c>
      <c r="J168" s="8" t="str">
        <f>MID(F168,3,FIND("0",F168,1)-1)</f>
        <v>1</v>
      </c>
      <c r="K168" s="8" t="str">
        <f>MID(F168,4,FIND("0",F168,1)-1)</f>
        <v>0</v>
      </c>
      <c r="L168" s="8" t="str">
        <f>MID(F168,5,FIND("0",F168,1)-1)</f>
        <v>1</v>
      </c>
      <c r="M168" s="8" t="str">
        <f>MID(F168,6,FIND("0",F168,1)-1)</f>
        <v>1</v>
      </c>
      <c r="N168" s="8" t="str">
        <f>MID(F168,7,FIND("0",F168,1)-1)</f>
        <v>0</v>
      </c>
      <c r="O168" s="8" t="str">
        <f>MID(F168,8,FIND("0",F168,1)-1)</f>
        <v>0</v>
      </c>
      <c r="P168" t="str">
        <f>IF(J168="1",IF(O168="0","Brenner AUS"),"Brenner EIN")</f>
        <v>Brenner AUS</v>
      </c>
      <c r="Q168" t="str">
        <f>IF(L168="1","Mischer AUF",IF(K168="1","Mischer ZU","Mischer STOP"))</f>
        <v>Mischer AUF</v>
      </c>
      <c r="R168" t="s">
        <v>1447</v>
      </c>
      <c r="S168" t="s">
        <v>1738</v>
      </c>
    </row>
    <row r="169" spans="1:19" hidden="1" x14ac:dyDescent="0.25">
      <c r="A169" t="s">
        <v>2262</v>
      </c>
      <c r="B169" t="s">
        <v>4</v>
      </c>
      <c r="C169" t="s">
        <v>12</v>
      </c>
      <c r="D169" t="s">
        <v>6</v>
      </c>
      <c r="E169">
        <v>1</v>
      </c>
      <c r="F169" t="s">
        <v>13</v>
      </c>
      <c r="G169" t="s">
        <v>8</v>
      </c>
    </row>
    <row r="170" spans="1:19" ht="15.75" thickBot="1" x14ac:dyDescent="0.3">
      <c r="A170" s="1" t="s">
        <v>2261</v>
      </c>
      <c r="B170" s="1" t="s">
        <v>1</v>
      </c>
      <c r="C170" s="1" t="s">
        <v>15</v>
      </c>
      <c r="D170" s="42" t="s">
        <v>3295</v>
      </c>
      <c r="E170" s="26">
        <f>HEX2DEC(G170)</f>
        <v>164</v>
      </c>
      <c r="F170" s="25" t="str">
        <f>HEX2BIN(G170)</f>
        <v>10100100</v>
      </c>
      <c r="G170" s="26" t="str">
        <f>MID(C170,7,FIND(":",C170,1)-1)</f>
        <v>A4</v>
      </c>
      <c r="H170" s="26" t="str">
        <f>MID(F170,1,FIND("0",F170,1)-1)</f>
        <v>1</v>
      </c>
      <c r="I170" s="26" t="str">
        <f>MID(F170,2,FIND("0",F170,1)-1)</f>
        <v>0</v>
      </c>
      <c r="J170" s="26" t="str">
        <f>MID(F170,3,FIND("0",F170,1)-1)</f>
        <v>1</v>
      </c>
      <c r="K170" s="26" t="str">
        <f>MID(F170,4,FIND("0",F170,1)-1)</f>
        <v>0</v>
      </c>
      <c r="L170" s="26" t="str">
        <f>MID(F170,5,FIND("0",F170,1)-1)</f>
        <v>0</v>
      </c>
      <c r="M170" s="26" t="str">
        <f>MID(F170,6,FIND("0",F170,1)-1)</f>
        <v>1</v>
      </c>
      <c r="N170" s="26" t="str">
        <f>MID(F170,7,FIND("0",F170,1)-1)</f>
        <v>0</v>
      </c>
      <c r="O170" s="26" t="str">
        <f>MID(F170,8,FIND("0",F170,1)-1)</f>
        <v>0</v>
      </c>
      <c r="P170" s="27" t="str">
        <f>IF(J170="1",IF(O170="0","Brenner AUS"),"Brenner EIN")</f>
        <v>Brenner AUS</v>
      </c>
      <c r="Q170" s="27" t="str">
        <f>IF(L170="1","Mischer AUF",IF(K170="1","Mischer ZU","Mischer STOP"))</f>
        <v>Mischer STOP</v>
      </c>
      <c r="R170" s="27" t="s">
        <v>1447</v>
      </c>
      <c r="S170" s="27" t="s">
        <v>1738</v>
      </c>
    </row>
    <row r="171" spans="1:19" hidden="1" x14ac:dyDescent="0.25">
      <c r="A171" t="s">
        <v>2262</v>
      </c>
      <c r="B171" t="s">
        <v>4</v>
      </c>
      <c r="C171" t="s">
        <v>12</v>
      </c>
      <c r="D171" t="s">
        <v>6</v>
      </c>
      <c r="E171">
        <v>1</v>
      </c>
      <c r="F171" t="s">
        <v>17</v>
      </c>
      <c r="G171" t="s">
        <v>8</v>
      </c>
    </row>
    <row r="172" spans="1:19" x14ac:dyDescent="0.25">
      <c r="A172" s="4" t="s">
        <v>2263</v>
      </c>
      <c r="B172" s="4" t="s">
        <v>1</v>
      </c>
      <c r="C172" s="4" t="s">
        <v>157</v>
      </c>
      <c r="D172" t="s">
        <v>1443</v>
      </c>
      <c r="E172" s="8">
        <f>HEX2DEC(G172)</f>
        <v>2</v>
      </c>
      <c r="F172" s="10" t="str">
        <f>HEX2BIN(G172)</f>
        <v>10</v>
      </c>
      <c r="G172" s="8" t="str">
        <f>MID(C172,7,FIND(":",C172,1)-1)</f>
        <v>02</v>
      </c>
    </row>
    <row r="173" spans="1:19" hidden="1" x14ac:dyDescent="0.25">
      <c r="A173" t="s">
        <v>2264</v>
      </c>
      <c r="B173" t="s">
        <v>4</v>
      </c>
      <c r="C173" t="s">
        <v>148</v>
      </c>
      <c r="D173" t="s">
        <v>6</v>
      </c>
      <c r="E173">
        <v>1</v>
      </c>
      <c r="F173" t="s">
        <v>72</v>
      </c>
      <c r="G173" t="s">
        <v>8</v>
      </c>
    </row>
    <row r="174" spans="1:19" hidden="1" x14ac:dyDescent="0.25">
      <c r="A174" t="s">
        <v>2265</v>
      </c>
      <c r="B174" t="s">
        <v>1454</v>
      </c>
      <c r="C174" t="s">
        <v>1455</v>
      </c>
      <c r="D174" t="s">
        <v>176</v>
      </c>
      <c r="E174" t="s">
        <v>177</v>
      </c>
      <c r="F174" s="5">
        <v>200000</v>
      </c>
      <c r="G174" t="s">
        <v>1456</v>
      </c>
      <c r="H174" t="s">
        <v>178</v>
      </c>
      <c r="I174">
        <v>0</v>
      </c>
      <c r="J174" t="s">
        <v>179</v>
      </c>
      <c r="K174" t="s">
        <v>163</v>
      </c>
      <c r="L174" t="s">
        <v>180</v>
      </c>
    </row>
    <row r="175" spans="1:19" x14ac:dyDescent="0.25">
      <c r="A175" s="4" t="s">
        <v>2266</v>
      </c>
      <c r="B175" s="4" t="s">
        <v>1</v>
      </c>
      <c r="C175" s="4" t="s">
        <v>418</v>
      </c>
      <c r="D175" t="s">
        <v>1443</v>
      </c>
      <c r="E175" s="8">
        <f>HEX2DEC(G175)</f>
        <v>4</v>
      </c>
      <c r="F175" s="10" t="str">
        <f>HEX2BIN(G175)</f>
        <v>100</v>
      </c>
      <c r="G175" s="8" t="str">
        <f>MID(C175,7,FIND(":",C175,1)-1)</f>
        <v>04</v>
      </c>
    </row>
    <row r="176" spans="1:19" hidden="1" x14ac:dyDescent="0.25">
      <c r="A176" t="s">
        <v>2267</v>
      </c>
      <c r="B176" t="s">
        <v>4</v>
      </c>
      <c r="C176" t="s">
        <v>148</v>
      </c>
      <c r="D176" t="s">
        <v>6</v>
      </c>
      <c r="E176">
        <v>1</v>
      </c>
      <c r="F176" t="s">
        <v>136</v>
      </c>
      <c r="G176" t="s">
        <v>8</v>
      </c>
    </row>
    <row r="177" spans="1:19" hidden="1" x14ac:dyDescent="0.25">
      <c r="A177" t="s">
        <v>2268</v>
      </c>
      <c r="B177" t="s">
        <v>1454</v>
      </c>
      <c r="C177" t="s">
        <v>1455</v>
      </c>
      <c r="D177" t="s">
        <v>176</v>
      </c>
      <c r="E177" t="s">
        <v>177</v>
      </c>
      <c r="F177" s="5">
        <v>400000</v>
      </c>
      <c r="G177" t="s">
        <v>1456</v>
      </c>
      <c r="H177" t="s">
        <v>178</v>
      </c>
      <c r="I177">
        <v>0</v>
      </c>
      <c r="J177" t="s">
        <v>179</v>
      </c>
      <c r="K177" t="s">
        <v>163</v>
      </c>
      <c r="L177" t="s">
        <v>180</v>
      </c>
    </row>
    <row r="178" spans="1:19" x14ac:dyDescent="0.25">
      <c r="A178" s="1" t="s">
        <v>2269</v>
      </c>
      <c r="B178" s="1" t="s">
        <v>1</v>
      </c>
      <c r="C178" s="17" t="s">
        <v>43</v>
      </c>
      <c r="D178" s="42" t="s">
        <v>3295</v>
      </c>
      <c r="E178" s="8">
        <f>HEX2DEC(G178)</f>
        <v>133</v>
      </c>
      <c r="F178" s="10" t="str">
        <f>HEX2BIN(G178)</f>
        <v>10000101</v>
      </c>
      <c r="G178" s="8" t="str">
        <f>MID(C178,7,FIND(":",C178,1)-1)</f>
        <v>85</v>
      </c>
      <c r="H178" s="8" t="str">
        <f>MID(F178,1,FIND("0",F178,1)-1)</f>
        <v>1</v>
      </c>
      <c r="I178" s="8" t="str">
        <f>MID(F178,2,FIND("0",F178,1)-1)</f>
        <v>0</v>
      </c>
      <c r="J178" s="8" t="str">
        <f>MID(F178,3,FIND("0",F178,1)-1)</f>
        <v>0</v>
      </c>
      <c r="K178" s="8" t="str">
        <f>MID(F178,4,FIND("0",F178,1)-1)</f>
        <v>0</v>
      </c>
      <c r="L178" s="8" t="str">
        <f>MID(F178,5,FIND("0",F178,1)-1)</f>
        <v>0</v>
      </c>
      <c r="M178" s="8" t="str">
        <f>MID(F178,6,FIND("0",F178,1)-1)</f>
        <v>1</v>
      </c>
      <c r="N178" s="8" t="str">
        <f>MID(F178,7,FIND("0",F178,1)-1)</f>
        <v>0</v>
      </c>
      <c r="O178" s="8" t="str">
        <f>MID(F178,8,FIND("0",F178,1)-1)</f>
        <v>1</v>
      </c>
      <c r="P178" t="str">
        <f>IF(J178="1",IF(O178="0","Brenner AUS"),"Brenner EIN")</f>
        <v>Brenner EIN</v>
      </c>
      <c r="Q178" t="str">
        <f>IF(L178="1","Mischer AUF",IF(K178="1","Mischer ZU","Mischer STOP"))</f>
        <v>Mischer STOP</v>
      </c>
      <c r="R178" t="s">
        <v>1447</v>
      </c>
      <c r="S178" t="s">
        <v>1738</v>
      </c>
    </row>
    <row r="179" spans="1:19" hidden="1" x14ac:dyDescent="0.25">
      <c r="A179" t="s">
        <v>2270</v>
      </c>
      <c r="B179" t="s">
        <v>4</v>
      </c>
      <c r="C179" t="s">
        <v>12</v>
      </c>
      <c r="D179" t="s">
        <v>6</v>
      </c>
      <c r="E179">
        <v>1</v>
      </c>
      <c r="F179" t="s">
        <v>45</v>
      </c>
      <c r="G179" t="s">
        <v>8</v>
      </c>
    </row>
    <row r="180" spans="1:19" x14ac:dyDescent="0.25">
      <c r="A180" s="42" t="s">
        <v>2271</v>
      </c>
      <c r="B180" s="42" t="s">
        <v>1</v>
      </c>
      <c r="C180" s="39" t="s">
        <v>2272</v>
      </c>
      <c r="E180" s="8">
        <f>HEX2DEC(G180)</f>
        <v>224</v>
      </c>
      <c r="F180" s="10" t="str">
        <f>HEX2BIN(G180)</f>
        <v>11100000</v>
      </c>
      <c r="G180" s="8" t="str">
        <f>MID(C180,7,FIND(":",C180,1)-1)</f>
        <v>E0</v>
      </c>
    </row>
    <row r="181" spans="1:19" hidden="1" x14ac:dyDescent="0.25">
      <c r="A181" t="s">
        <v>2273</v>
      </c>
      <c r="B181" t="s">
        <v>4</v>
      </c>
      <c r="C181" t="s">
        <v>2274</v>
      </c>
      <c r="D181" t="s">
        <v>6</v>
      </c>
      <c r="E181">
        <v>1</v>
      </c>
      <c r="F181" t="s">
        <v>2275</v>
      </c>
      <c r="G181" t="s">
        <v>8</v>
      </c>
    </row>
    <row r="182" spans="1:19" x14ac:dyDescent="0.25">
      <c r="A182" s="1" t="s">
        <v>2271</v>
      </c>
      <c r="B182" s="1" t="s">
        <v>1</v>
      </c>
      <c r="C182" s="17" t="s">
        <v>2276</v>
      </c>
      <c r="D182" s="42" t="s">
        <v>3295</v>
      </c>
      <c r="E182" s="8">
        <f>HEX2DEC(G182)</f>
        <v>145</v>
      </c>
      <c r="F182" s="10" t="str">
        <f>HEX2BIN(G182)</f>
        <v>10010001</v>
      </c>
      <c r="G182" s="8" t="str">
        <f>MID(C182,7,FIND(":",C182,1)-1)</f>
        <v>91</v>
      </c>
      <c r="H182" s="8" t="str">
        <f>MID(F182,1,FIND("0",F182,1)-1)</f>
        <v>1</v>
      </c>
      <c r="I182" s="8" t="str">
        <f>MID(F182,2,FIND("0",F182,1)-1)</f>
        <v>0</v>
      </c>
      <c r="J182" s="8" t="str">
        <f>MID(F182,3,FIND("0",F182,1)-1)</f>
        <v>0</v>
      </c>
      <c r="K182" s="8" t="str">
        <f>MID(F182,4,FIND("0",F182,1)-1)</f>
        <v>1</v>
      </c>
      <c r="L182" s="8" t="str">
        <f>MID(F182,5,FIND("0",F182,1)-1)</f>
        <v>0</v>
      </c>
      <c r="M182" s="31" t="str">
        <f>MID(F182,6,FIND("0",F182,1)-1)</f>
        <v>0</v>
      </c>
      <c r="N182" s="8" t="str">
        <f>MID(F182,7,FIND("0",F182,1)-1)</f>
        <v>0</v>
      </c>
      <c r="O182" s="8" t="str">
        <f>MID(F182,8,FIND("0",F182,1)-1)</f>
        <v>1</v>
      </c>
      <c r="P182" t="s">
        <v>2597</v>
      </c>
      <c r="Q182" t="s">
        <v>2589</v>
      </c>
      <c r="R182" t="s">
        <v>1447</v>
      </c>
      <c r="S182" t="s">
        <v>1738</v>
      </c>
    </row>
    <row r="183" spans="1:19" hidden="1" x14ac:dyDescent="0.25">
      <c r="A183" t="s">
        <v>2273</v>
      </c>
      <c r="B183" t="s">
        <v>4</v>
      </c>
      <c r="C183" t="s">
        <v>12</v>
      </c>
      <c r="D183" t="s">
        <v>6</v>
      </c>
      <c r="E183">
        <v>1</v>
      </c>
      <c r="F183" t="s">
        <v>2277</v>
      </c>
      <c r="G183" t="s">
        <v>8</v>
      </c>
    </row>
    <row r="184" spans="1:19" x14ac:dyDescent="0.25">
      <c r="A184" s="4" t="s">
        <v>2278</v>
      </c>
      <c r="B184" s="4" t="s">
        <v>1</v>
      </c>
      <c r="C184" s="4" t="s">
        <v>2279</v>
      </c>
      <c r="D184" t="s">
        <v>1443</v>
      </c>
      <c r="E184" s="8">
        <f>HEX2DEC(G184)</f>
        <v>6</v>
      </c>
      <c r="F184" s="10" t="str">
        <f>HEX2BIN(G184)</f>
        <v>110</v>
      </c>
      <c r="G184" s="8" t="str">
        <f>MID(C184,7,FIND(":",C184,1)-1)</f>
        <v>06</v>
      </c>
    </row>
    <row r="185" spans="1:19" hidden="1" x14ac:dyDescent="0.25">
      <c r="A185" t="s">
        <v>2280</v>
      </c>
      <c r="B185" t="s">
        <v>4</v>
      </c>
      <c r="C185" t="s">
        <v>148</v>
      </c>
      <c r="D185" t="s">
        <v>6</v>
      </c>
      <c r="E185">
        <v>1</v>
      </c>
      <c r="F185" t="s">
        <v>687</v>
      </c>
      <c r="G185" t="s">
        <v>8</v>
      </c>
    </row>
    <row r="186" spans="1:19" hidden="1" x14ac:dyDescent="0.25">
      <c r="A186" t="s">
        <v>2281</v>
      </c>
      <c r="B186" t="s">
        <v>1454</v>
      </c>
      <c r="C186" t="s">
        <v>1455</v>
      </c>
      <c r="D186" t="s">
        <v>176</v>
      </c>
      <c r="E186" t="s">
        <v>177</v>
      </c>
      <c r="F186" s="5">
        <v>600000</v>
      </c>
      <c r="G186" t="s">
        <v>1456</v>
      </c>
      <c r="H186" t="s">
        <v>178</v>
      </c>
      <c r="I186">
        <v>0</v>
      </c>
      <c r="J186" t="s">
        <v>179</v>
      </c>
      <c r="K186" t="s">
        <v>163</v>
      </c>
      <c r="L186" t="s">
        <v>180</v>
      </c>
    </row>
    <row r="187" spans="1:19" x14ac:dyDescent="0.25">
      <c r="A187" s="4" t="s">
        <v>2282</v>
      </c>
      <c r="B187" s="4" t="s">
        <v>1</v>
      </c>
      <c r="C187" s="4" t="s">
        <v>418</v>
      </c>
      <c r="D187" t="s">
        <v>1443</v>
      </c>
      <c r="E187" s="8">
        <f>HEX2DEC(G187)</f>
        <v>4</v>
      </c>
      <c r="F187" s="10" t="str">
        <f>HEX2BIN(G187)</f>
        <v>100</v>
      </c>
      <c r="G187" s="8" t="str">
        <f>MID(C187,7,FIND(":",C187,1)-1)</f>
        <v>04</v>
      </c>
    </row>
    <row r="188" spans="1:19" hidden="1" x14ac:dyDescent="0.25">
      <c r="A188" t="s">
        <v>2283</v>
      </c>
      <c r="B188" t="s">
        <v>4</v>
      </c>
      <c r="C188" t="s">
        <v>148</v>
      </c>
      <c r="D188" t="s">
        <v>6</v>
      </c>
      <c r="E188">
        <v>1</v>
      </c>
      <c r="F188" t="s">
        <v>136</v>
      </c>
      <c r="G188" t="s">
        <v>8</v>
      </c>
    </row>
    <row r="189" spans="1:19" hidden="1" x14ac:dyDescent="0.25">
      <c r="A189" t="s">
        <v>2284</v>
      </c>
      <c r="B189" t="s">
        <v>1454</v>
      </c>
      <c r="C189" t="s">
        <v>1455</v>
      </c>
      <c r="D189" t="s">
        <v>176</v>
      </c>
      <c r="E189" t="s">
        <v>177</v>
      </c>
      <c r="F189" s="5">
        <v>400000</v>
      </c>
      <c r="G189" t="s">
        <v>1456</v>
      </c>
      <c r="H189" t="s">
        <v>178</v>
      </c>
      <c r="I189">
        <v>0</v>
      </c>
      <c r="J189" t="s">
        <v>179</v>
      </c>
      <c r="K189" t="s">
        <v>163</v>
      </c>
      <c r="L189" t="s">
        <v>180</v>
      </c>
    </row>
    <row r="190" spans="1:19" x14ac:dyDescent="0.25">
      <c r="A190" s="4" t="s">
        <v>2285</v>
      </c>
      <c r="B190" s="4" t="s">
        <v>1</v>
      </c>
      <c r="C190" s="4" t="s">
        <v>146</v>
      </c>
      <c r="D190" t="s">
        <v>1443</v>
      </c>
      <c r="E190" s="8">
        <f>HEX2DEC(G190)</f>
        <v>5</v>
      </c>
      <c r="F190" s="10" t="str">
        <f>HEX2BIN(G190)</f>
        <v>101</v>
      </c>
      <c r="G190" s="8" t="str">
        <f>MID(C190,7,FIND(":",C190,1)-1)</f>
        <v>05</v>
      </c>
    </row>
    <row r="191" spans="1:19" hidden="1" x14ac:dyDescent="0.25">
      <c r="A191" t="s">
        <v>2286</v>
      </c>
      <c r="B191" t="s">
        <v>4</v>
      </c>
      <c r="C191" t="s">
        <v>148</v>
      </c>
      <c r="D191" t="s">
        <v>6</v>
      </c>
      <c r="E191">
        <v>1</v>
      </c>
      <c r="F191" t="s">
        <v>149</v>
      </c>
      <c r="G191" t="s">
        <v>8</v>
      </c>
    </row>
    <row r="192" spans="1:19" hidden="1" x14ac:dyDescent="0.25">
      <c r="A192" t="s">
        <v>2287</v>
      </c>
      <c r="B192" t="s">
        <v>1454</v>
      </c>
      <c r="C192" t="s">
        <v>1455</v>
      </c>
      <c r="D192" t="s">
        <v>176</v>
      </c>
      <c r="E192" t="s">
        <v>177</v>
      </c>
      <c r="F192" s="5">
        <v>500000</v>
      </c>
      <c r="G192" t="s">
        <v>1456</v>
      </c>
      <c r="H192" t="s">
        <v>178</v>
      </c>
      <c r="I192">
        <v>0</v>
      </c>
      <c r="J192" t="s">
        <v>179</v>
      </c>
      <c r="K192" t="s">
        <v>163</v>
      </c>
      <c r="L192" t="s">
        <v>180</v>
      </c>
    </row>
    <row r="193" spans="1:12" x14ac:dyDescent="0.25">
      <c r="A193" s="4" t="s">
        <v>2288</v>
      </c>
      <c r="B193" s="4" t="s">
        <v>1</v>
      </c>
      <c r="C193" s="4" t="s">
        <v>2289</v>
      </c>
      <c r="D193" t="s">
        <v>1443</v>
      </c>
      <c r="E193" s="8">
        <f>HEX2DEC(G193)</f>
        <v>9</v>
      </c>
      <c r="F193" s="10" t="str">
        <f>HEX2BIN(G193)</f>
        <v>1001</v>
      </c>
      <c r="G193" s="8" t="str">
        <f>MID(C193,7,FIND(":",C193,1)-1)</f>
        <v>09</v>
      </c>
    </row>
    <row r="194" spans="1:12" hidden="1" x14ac:dyDescent="0.25">
      <c r="A194" t="s">
        <v>2290</v>
      </c>
      <c r="B194" t="s">
        <v>4</v>
      </c>
      <c r="C194" t="s">
        <v>148</v>
      </c>
      <c r="D194" t="s">
        <v>6</v>
      </c>
      <c r="E194">
        <v>1</v>
      </c>
      <c r="F194" t="s">
        <v>788</v>
      </c>
      <c r="G194" t="s">
        <v>8</v>
      </c>
    </row>
    <row r="195" spans="1:12" hidden="1" x14ac:dyDescent="0.25">
      <c r="A195" t="s">
        <v>2291</v>
      </c>
      <c r="B195" t="s">
        <v>1454</v>
      </c>
      <c r="C195" t="s">
        <v>1455</v>
      </c>
      <c r="D195" t="s">
        <v>176</v>
      </c>
      <c r="E195" t="s">
        <v>177</v>
      </c>
      <c r="F195" s="5">
        <v>900000</v>
      </c>
      <c r="G195" t="s">
        <v>1456</v>
      </c>
      <c r="H195" t="s">
        <v>178</v>
      </c>
      <c r="I195">
        <v>0</v>
      </c>
      <c r="J195" t="s">
        <v>179</v>
      </c>
      <c r="K195" t="s">
        <v>163</v>
      </c>
      <c r="L195" t="s">
        <v>180</v>
      </c>
    </row>
    <row r="196" spans="1:12" x14ac:dyDescent="0.25">
      <c r="A196" s="4" t="s">
        <v>2292</v>
      </c>
      <c r="B196" s="4" t="s">
        <v>1</v>
      </c>
      <c r="C196" s="4" t="s">
        <v>222</v>
      </c>
      <c r="D196" t="s">
        <v>1443</v>
      </c>
      <c r="E196" s="8">
        <f>HEX2DEC(G196)</f>
        <v>3</v>
      </c>
      <c r="F196" s="10" t="str">
        <f>HEX2BIN(G196)</f>
        <v>11</v>
      </c>
      <c r="G196" s="8" t="str">
        <f>MID(C196,7,FIND(":",C196,1)-1)</f>
        <v>03</v>
      </c>
    </row>
    <row r="197" spans="1:12" hidden="1" x14ac:dyDescent="0.25">
      <c r="A197" t="s">
        <v>2293</v>
      </c>
      <c r="B197" t="s">
        <v>4</v>
      </c>
      <c r="C197" t="s">
        <v>148</v>
      </c>
      <c r="D197" t="s">
        <v>6</v>
      </c>
      <c r="E197">
        <v>1</v>
      </c>
      <c r="F197" t="s">
        <v>106</v>
      </c>
      <c r="G197" t="s">
        <v>8</v>
      </c>
    </row>
    <row r="198" spans="1:12" hidden="1" x14ac:dyDescent="0.25">
      <c r="A198" t="s">
        <v>2294</v>
      </c>
      <c r="B198" t="s">
        <v>1454</v>
      </c>
      <c r="C198" t="s">
        <v>1455</v>
      </c>
      <c r="D198" t="s">
        <v>176</v>
      </c>
      <c r="E198" t="s">
        <v>177</v>
      </c>
      <c r="F198" s="5">
        <v>300000</v>
      </c>
      <c r="G198" t="s">
        <v>1456</v>
      </c>
      <c r="H198" t="s">
        <v>178</v>
      </c>
      <c r="I198">
        <v>0</v>
      </c>
      <c r="J198" t="s">
        <v>179</v>
      </c>
      <c r="K198" t="s">
        <v>163</v>
      </c>
      <c r="L198" t="s">
        <v>180</v>
      </c>
    </row>
  </sheetData>
  <autoFilter ref="A2:Q198">
    <filterColumn colId="1">
      <filters>
        <filter val="&lt;&lt;&lt;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80"/>
  <sheetViews>
    <sheetView workbookViewId="0">
      <pane xSplit="3" ySplit="2" topLeftCell="D3" activePane="bottomRight" state="frozenSplit"/>
      <selection activeCell="M8" sqref="M8"/>
      <selection pane="topRight" activeCell="M8" sqref="M8"/>
      <selection pane="bottomLeft" activeCell="M8" sqref="M8"/>
      <selection pane="bottomRight" activeCell="N1" sqref="N1:N2"/>
    </sheetView>
  </sheetViews>
  <sheetFormatPr baseColWidth="10" defaultRowHeight="15" x14ac:dyDescent="0.25"/>
  <cols>
    <col min="1" max="1" width="37.5703125" bestFit="1" customWidth="1"/>
    <col min="2" max="2" width="27.140625" bestFit="1" customWidth="1"/>
    <col min="3" max="3" width="26.7109375" bestFit="1" customWidth="1"/>
    <col min="4" max="4" width="20.5703125" customWidth="1"/>
    <col min="5" max="6" width="13.140625" bestFit="1" customWidth="1"/>
    <col min="7" max="7" width="9.85546875" bestFit="1" customWidth="1"/>
    <col min="8" max="11" width="11" customWidth="1"/>
    <col min="12" max="12" width="12.28515625" customWidth="1"/>
    <col min="13" max="13" width="11" customWidth="1"/>
    <col min="14" max="14" width="12.7109375" customWidth="1"/>
    <col min="15" max="15" width="13" bestFit="1" customWidth="1"/>
    <col min="16" max="16" width="13" customWidth="1"/>
    <col min="17" max="17" width="13" bestFit="1" customWidth="1"/>
  </cols>
  <sheetData>
    <row r="1" spans="1:17" ht="60" x14ac:dyDescent="0.25">
      <c r="J1" s="20" t="s">
        <v>2600</v>
      </c>
      <c r="K1" s="19" t="s">
        <v>2602</v>
      </c>
      <c r="L1" s="23" t="s">
        <v>2601</v>
      </c>
      <c r="M1" s="8"/>
      <c r="N1" s="46" t="s">
        <v>3297</v>
      </c>
      <c r="O1" s="20" t="s">
        <v>2604</v>
      </c>
      <c r="P1" s="13"/>
      <c r="Q1" s="12"/>
    </row>
    <row r="2" spans="1:17" x14ac:dyDescent="0.25">
      <c r="E2" s="8" t="s">
        <v>496</v>
      </c>
      <c r="F2" s="8" t="s">
        <v>2596</v>
      </c>
      <c r="G2" s="8" t="s">
        <v>1320</v>
      </c>
      <c r="H2" s="8" t="s">
        <v>2595</v>
      </c>
      <c r="I2" s="8" t="s">
        <v>2594</v>
      </c>
      <c r="J2" s="22" t="s">
        <v>2587</v>
      </c>
      <c r="K2" s="28" t="s">
        <v>2103</v>
      </c>
      <c r="L2" s="24" t="s">
        <v>2593</v>
      </c>
      <c r="M2" s="8" t="s">
        <v>2592</v>
      </c>
      <c r="N2" s="45" t="s">
        <v>2591</v>
      </c>
      <c r="O2" s="22" t="s">
        <v>3293</v>
      </c>
      <c r="P2" s="21" t="s">
        <v>2598</v>
      </c>
      <c r="Q2" s="29" t="s">
        <v>2599</v>
      </c>
    </row>
    <row r="3" spans="1:17" x14ac:dyDescent="0.25">
      <c r="A3" s="1" t="s">
        <v>1987</v>
      </c>
      <c r="B3" s="1" t="s">
        <v>1</v>
      </c>
      <c r="C3" s="1" t="s">
        <v>361</v>
      </c>
      <c r="D3" s="42" t="s">
        <v>3295</v>
      </c>
      <c r="E3" s="8">
        <f>HEX2DEC(G3)</f>
        <v>180</v>
      </c>
      <c r="F3" s="10" t="str">
        <f>HEX2BIN(G3)</f>
        <v>10110100</v>
      </c>
      <c r="G3" s="8" t="str">
        <f>MID(C3,7,FIND(":",C3,1)-1)</f>
        <v>B4</v>
      </c>
      <c r="H3" s="8" t="str">
        <f>MID(F3,1,FIND("0",F3,1)-1)</f>
        <v>1</v>
      </c>
      <c r="I3" s="8" t="str">
        <f>MID(F3,2,FIND("0",F3,1)-1)</f>
        <v>0</v>
      </c>
      <c r="J3" s="8" t="str">
        <f>MID(F3,3,FIND("0",F3,1)-1)</f>
        <v>1</v>
      </c>
      <c r="K3" s="8" t="str">
        <f>MID(F3,4,FIND("0",F3,1)-1)</f>
        <v>1</v>
      </c>
      <c r="L3" s="8" t="str">
        <f>MID(F3,5,FIND("0",F3,1)-1)</f>
        <v>0</v>
      </c>
      <c r="M3" s="8" t="str">
        <f>MID(F3,6,FIND("0",F3,1)-1)</f>
        <v>1</v>
      </c>
      <c r="N3" s="8" t="str">
        <f>MID(F3,7,FIND("0",F3,1)-1)</f>
        <v>0</v>
      </c>
      <c r="O3" s="8" t="str">
        <f>MID(F3,8,FIND("0",F3,1)-1)</f>
        <v>0</v>
      </c>
      <c r="P3" t="str">
        <f>IF(J3="1",IF(O3="0","Brenner AUS"),"Brenner EIN")</f>
        <v>Brenner AUS</v>
      </c>
      <c r="Q3" t="str">
        <f>IF(L3="1","Mischer AUF",IF(K3="1","Mischer ZU","Mischer STOP"))</f>
        <v>Mischer ZU</v>
      </c>
    </row>
    <row r="4" spans="1:17" hidden="1" x14ac:dyDescent="0.25">
      <c r="A4" t="s">
        <v>1988</v>
      </c>
      <c r="B4" t="s">
        <v>4</v>
      </c>
      <c r="C4" t="s">
        <v>12</v>
      </c>
      <c r="D4" t="s">
        <v>6</v>
      </c>
      <c r="E4">
        <v>1</v>
      </c>
      <c r="F4" t="s">
        <v>363</v>
      </c>
      <c r="G4" t="s">
        <v>8</v>
      </c>
    </row>
    <row r="5" spans="1:17" x14ac:dyDescent="0.25">
      <c r="A5" s="1" t="s">
        <v>1987</v>
      </c>
      <c r="B5" s="1" t="s">
        <v>1</v>
      </c>
      <c r="C5" s="1" t="s">
        <v>15</v>
      </c>
      <c r="D5" s="42" t="s">
        <v>3295</v>
      </c>
      <c r="E5" s="8">
        <f>HEX2DEC(G5)</f>
        <v>164</v>
      </c>
      <c r="F5" s="10" t="str">
        <f>HEX2BIN(G5)</f>
        <v>10100100</v>
      </c>
      <c r="G5" s="8" t="str">
        <f>MID(C5,7,FIND(":",C5,1)-1)</f>
        <v>A4</v>
      </c>
      <c r="H5" s="8" t="str">
        <f>MID(F5,1,FIND("0",F5,1)-1)</f>
        <v>1</v>
      </c>
      <c r="I5" s="8" t="str">
        <f>MID(F5,2,FIND("0",F5,1)-1)</f>
        <v>0</v>
      </c>
      <c r="J5" s="8" t="str">
        <f>MID(F5,3,FIND("0",F5,1)-1)</f>
        <v>1</v>
      </c>
      <c r="K5" s="8" t="str">
        <f>MID(F5,4,FIND("0",F5,1)-1)</f>
        <v>0</v>
      </c>
      <c r="L5" s="8" t="str">
        <f>MID(F5,5,FIND("0",F5,1)-1)</f>
        <v>0</v>
      </c>
      <c r="M5" s="8" t="str">
        <f>MID(F5,6,FIND("0",F5,1)-1)</f>
        <v>1</v>
      </c>
      <c r="N5" s="8" t="str">
        <f>MID(F5,7,FIND("0",F5,1)-1)</f>
        <v>0</v>
      </c>
      <c r="O5" s="8" t="str">
        <f>MID(F5,8,FIND("0",F5,1)-1)</f>
        <v>0</v>
      </c>
      <c r="P5" t="str">
        <f>IF(J5="1",IF(O5="0","Brenner AUS"),"Brenner EIN")</f>
        <v>Brenner AUS</v>
      </c>
      <c r="Q5" t="str">
        <f>IF(L5="1","Mischer AUF",IF(K5="1","Mischer ZU","Mischer STOP"))</f>
        <v>Mischer STOP</v>
      </c>
    </row>
    <row r="6" spans="1:17" hidden="1" x14ac:dyDescent="0.25">
      <c r="A6" t="s">
        <v>1988</v>
      </c>
      <c r="B6" t="s">
        <v>4</v>
      </c>
      <c r="C6" t="s">
        <v>12</v>
      </c>
      <c r="D6" t="s">
        <v>6</v>
      </c>
      <c r="E6">
        <v>1</v>
      </c>
      <c r="F6" t="s">
        <v>17</v>
      </c>
      <c r="G6" t="s">
        <v>8</v>
      </c>
    </row>
    <row r="7" spans="1:17" x14ac:dyDescent="0.25">
      <c r="A7" s="3" t="s">
        <v>1989</v>
      </c>
      <c r="B7" s="3" t="s">
        <v>1</v>
      </c>
      <c r="C7" s="3" t="s">
        <v>322</v>
      </c>
      <c r="D7" t="s">
        <v>390</v>
      </c>
      <c r="E7" s="8">
        <f>HEX2DEC(G7)</f>
        <v>59</v>
      </c>
      <c r="F7" s="10" t="str">
        <f>HEX2BIN(G7)</f>
        <v>111011</v>
      </c>
      <c r="G7" s="8" t="str">
        <f>MID(C7,7,FIND(":",C7,1)-1)</f>
        <v>3B</v>
      </c>
    </row>
    <row r="8" spans="1:17" hidden="1" x14ac:dyDescent="0.25">
      <c r="A8" t="s">
        <v>1990</v>
      </c>
      <c r="B8" t="s">
        <v>4</v>
      </c>
      <c r="C8" t="s">
        <v>5</v>
      </c>
      <c r="D8" t="s">
        <v>6</v>
      </c>
      <c r="E8">
        <v>1</v>
      </c>
      <c r="F8" t="s">
        <v>324</v>
      </c>
      <c r="G8" t="s">
        <v>8</v>
      </c>
    </row>
    <row r="9" spans="1:17" hidden="1" x14ac:dyDescent="0.25">
      <c r="A9" t="s">
        <v>1991</v>
      </c>
      <c r="B9" t="s">
        <v>862</v>
      </c>
      <c r="C9" t="s">
        <v>176</v>
      </c>
      <c r="D9" t="s">
        <v>177</v>
      </c>
      <c r="E9" s="5">
        <v>5900000</v>
      </c>
      <c r="F9" t="s">
        <v>863</v>
      </c>
      <c r="G9" t="s">
        <v>178</v>
      </c>
      <c r="H9">
        <v>0</v>
      </c>
      <c r="I9" t="s">
        <v>179</v>
      </c>
      <c r="J9" t="s">
        <v>163</v>
      </c>
      <c r="K9" t="s">
        <v>180</v>
      </c>
    </row>
    <row r="10" spans="1:17" x14ac:dyDescent="0.25">
      <c r="A10" s="1" t="s">
        <v>1992</v>
      </c>
      <c r="B10" s="1" t="s">
        <v>1</v>
      </c>
      <c r="C10" s="1" t="s">
        <v>361</v>
      </c>
      <c r="D10" s="42" t="s">
        <v>3295</v>
      </c>
      <c r="E10" s="8">
        <f>HEX2DEC(G10)</f>
        <v>180</v>
      </c>
      <c r="F10" s="10" t="str">
        <f>HEX2BIN(G10)</f>
        <v>10110100</v>
      </c>
      <c r="G10" s="8" t="str">
        <f>MID(C10,7,FIND(":",C10,1)-1)</f>
        <v>B4</v>
      </c>
      <c r="H10" s="8" t="str">
        <f>MID(F10,1,FIND("0",F10,1)-1)</f>
        <v>1</v>
      </c>
      <c r="I10" s="8" t="str">
        <f>MID(F10,2,FIND("0",F10,1)-1)</f>
        <v>0</v>
      </c>
      <c r="J10" s="8" t="str">
        <f>MID(F10,3,FIND("0",F10,1)-1)</f>
        <v>1</v>
      </c>
      <c r="K10" s="8" t="str">
        <f>MID(F10,4,FIND("0",F10,1)-1)</f>
        <v>1</v>
      </c>
      <c r="L10" s="8" t="str">
        <f>MID(F10,5,FIND("0",F10,1)-1)</f>
        <v>0</v>
      </c>
      <c r="M10" s="8" t="str">
        <f>MID(F10,6,FIND("0",F10,1)-1)</f>
        <v>1</v>
      </c>
      <c r="N10" s="8" t="str">
        <f>MID(F10,7,FIND("0",F10,1)-1)</f>
        <v>0</v>
      </c>
      <c r="O10" s="8" t="str">
        <f>MID(F10,8,FIND("0",F10,1)-1)</f>
        <v>0</v>
      </c>
      <c r="P10" t="str">
        <f>IF(J10="1",IF(O10="0","Brenner AUS"),"Brenner EIN")</f>
        <v>Brenner AUS</v>
      </c>
      <c r="Q10" t="str">
        <f>IF(L10="1","Mischer AUF",IF(K10="1","Mischer ZU","Mischer STOP"))</f>
        <v>Mischer ZU</v>
      </c>
    </row>
    <row r="11" spans="1:17" hidden="1" x14ac:dyDescent="0.25">
      <c r="A11" t="s">
        <v>1993</v>
      </c>
      <c r="B11" t="s">
        <v>4</v>
      </c>
      <c r="C11" t="s">
        <v>12</v>
      </c>
      <c r="D11" t="s">
        <v>6</v>
      </c>
      <c r="E11">
        <v>1</v>
      </c>
      <c r="F11" t="s">
        <v>363</v>
      </c>
      <c r="G11" t="s">
        <v>8</v>
      </c>
    </row>
    <row r="12" spans="1:17" x14ac:dyDescent="0.25">
      <c r="A12" s="1" t="s">
        <v>1992</v>
      </c>
      <c r="B12" s="1" t="s">
        <v>1</v>
      </c>
      <c r="C12" s="1" t="s">
        <v>15</v>
      </c>
      <c r="D12" s="42" t="s">
        <v>3295</v>
      </c>
      <c r="E12" s="8">
        <f>HEX2DEC(G12)</f>
        <v>164</v>
      </c>
      <c r="F12" s="10" t="str">
        <f>HEX2BIN(G12)</f>
        <v>10100100</v>
      </c>
      <c r="G12" s="8" t="str">
        <f>MID(C12,7,FIND(":",C12,1)-1)</f>
        <v>A4</v>
      </c>
      <c r="H12" s="8" t="str">
        <f>MID(F12,1,FIND("0",F12,1)-1)</f>
        <v>1</v>
      </c>
      <c r="I12" s="8" t="str">
        <f>MID(F12,2,FIND("0",F12,1)-1)</f>
        <v>0</v>
      </c>
      <c r="J12" s="8" t="str">
        <f>MID(F12,3,FIND("0",F12,1)-1)</f>
        <v>1</v>
      </c>
      <c r="K12" s="8" t="str">
        <f>MID(F12,4,FIND("0",F12,1)-1)</f>
        <v>0</v>
      </c>
      <c r="L12" s="8" t="str">
        <f>MID(F12,5,FIND("0",F12,1)-1)</f>
        <v>0</v>
      </c>
      <c r="M12" s="8" t="str">
        <f>MID(F12,6,FIND("0",F12,1)-1)</f>
        <v>1</v>
      </c>
      <c r="N12" s="8" t="str">
        <f>MID(F12,7,FIND("0",F12,1)-1)</f>
        <v>0</v>
      </c>
      <c r="O12" s="8" t="str">
        <f>MID(F12,8,FIND("0",F12,1)-1)</f>
        <v>0</v>
      </c>
      <c r="P12" t="str">
        <f>IF(J12="1",IF(O12="0","Brenner AUS"),"Brenner EIN")</f>
        <v>Brenner AUS</v>
      </c>
      <c r="Q12" t="str">
        <f>IF(L12="1","Mischer AUF",IF(K12="1","Mischer ZU","Mischer STOP"))</f>
        <v>Mischer STOP</v>
      </c>
    </row>
    <row r="13" spans="1:17" hidden="1" x14ac:dyDescent="0.25">
      <c r="A13" t="s">
        <v>1993</v>
      </c>
      <c r="B13" t="s">
        <v>4</v>
      </c>
      <c r="C13" t="s">
        <v>12</v>
      </c>
      <c r="D13" t="s">
        <v>6</v>
      </c>
      <c r="E13">
        <v>1</v>
      </c>
      <c r="F13" t="s">
        <v>17</v>
      </c>
      <c r="G13" t="s">
        <v>8</v>
      </c>
    </row>
    <row r="14" spans="1:17" x14ac:dyDescent="0.25">
      <c r="A14" s="1" t="s">
        <v>1994</v>
      </c>
      <c r="B14" s="1" t="s">
        <v>1</v>
      </c>
      <c r="C14" s="1" t="s">
        <v>361</v>
      </c>
      <c r="D14" s="42" t="s">
        <v>3295</v>
      </c>
      <c r="E14" s="8">
        <f>HEX2DEC(G14)</f>
        <v>180</v>
      </c>
      <c r="F14" s="10" t="str">
        <f>HEX2BIN(G14)</f>
        <v>10110100</v>
      </c>
      <c r="G14" s="8" t="str">
        <f>MID(C14,7,FIND(":",C14,1)-1)</f>
        <v>B4</v>
      </c>
      <c r="H14" s="8" t="str">
        <f>MID(F14,1,FIND("0",F14,1)-1)</f>
        <v>1</v>
      </c>
      <c r="I14" s="8" t="str">
        <f>MID(F14,2,FIND("0",F14,1)-1)</f>
        <v>0</v>
      </c>
      <c r="J14" s="8" t="str">
        <f>MID(F14,3,FIND("0",F14,1)-1)</f>
        <v>1</v>
      </c>
      <c r="K14" s="8" t="str">
        <f>MID(F14,4,FIND("0",F14,1)-1)</f>
        <v>1</v>
      </c>
      <c r="L14" s="8" t="str">
        <f>MID(F14,5,FIND("0",F14,1)-1)</f>
        <v>0</v>
      </c>
      <c r="M14" s="8" t="str">
        <f>MID(F14,6,FIND("0",F14,1)-1)</f>
        <v>1</v>
      </c>
      <c r="N14" s="8" t="str">
        <f>MID(F14,7,FIND("0",F14,1)-1)</f>
        <v>0</v>
      </c>
      <c r="O14" s="8" t="str">
        <f>MID(F14,8,FIND("0",F14,1)-1)</f>
        <v>0</v>
      </c>
      <c r="P14" t="str">
        <f>IF(J14="1",IF(O14="0","Brenner AUS"),"Brenner EIN")</f>
        <v>Brenner AUS</v>
      </c>
      <c r="Q14" t="str">
        <f>IF(L14="1","Mischer AUF",IF(K14="1","Mischer ZU","Mischer STOP"))</f>
        <v>Mischer ZU</v>
      </c>
    </row>
    <row r="15" spans="1:17" hidden="1" x14ac:dyDescent="0.25">
      <c r="A15" t="s">
        <v>1995</v>
      </c>
      <c r="B15" t="s">
        <v>4</v>
      </c>
      <c r="C15" t="s">
        <v>12</v>
      </c>
      <c r="D15" t="s">
        <v>6</v>
      </c>
      <c r="E15">
        <v>1</v>
      </c>
      <c r="F15" t="s">
        <v>363</v>
      </c>
      <c r="G15" t="s">
        <v>8</v>
      </c>
    </row>
    <row r="16" spans="1:17" x14ac:dyDescent="0.25">
      <c r="A16" s="1" t="s">
        <v>1994</v>
      </c>
      <c r="B16" s="1" t="s">
        <v>1</v>
      </c>
      <c r="C16" s="1" t="s">
        <v>15</v>
      </c>
      <c r="D16" s="42" t="s">
        <v>3295</v>
      </c>
      <c r="E16" s="8">
        <f>HEX2DEC(G16)</f>
        <v>164</v>
      </c>
      <c r="F16" s="10" t="str">
        <f>HEX2BIN(G16)</f>
        <v>10100100</v>
      </c>
      <c r="G16" s="8" t="str">
        <f>MID(C16,7,FIND(":",C16,1)-1)</f>
        <v>A4</v>
      </c>
      <c r="H16" s="8" t="str">
        <f>MID(F16,1,FIND("0",F16,1)-1)</f>
        <v>1</v>
      </c>
      <c r="I16" s="8" t="str">
        <f>MID(F16,2,FIND("0",F16,1)-1)</f>
        <v>0</v>
      </c>
      <c r="J16" s="8" t="str">
        <f>MID(F16,3,FIND("0",F16,1)-1)</f>
        <v>1</v>
      </c>
      <c r="K16" s="8" t="str">
        <f>MID(F16,4,FIND("0",F16,1)-1)</f>
        <v>0</v>
      </c>
      <c r="L16" s="8" t="str">
        <f>MID(F16,5,FIND("0",F16,1)-1)</f>
        <v>0</v>
      </c>
      <c r="M16" s="8" t="str">
        <f>MID(F16,6,FIND("0",F16,1)-1)</f>
        <v>1</v>
      </c>
      <c r="N16" s="8" t="str">
        <f>MID(F16,7,FIND("0",F16,1)-1)</f>
        <v>0</v>
      </c>
      <c r="O16" s="8" t="str">
        <f>MID(F16,8,FIND("0",F16,1)-1)</f>
        <v>0</v>
      </c>
      <c r="P16" t="str">
        <f>IF(J16="1",IF(O16="0","Brenner AUS"),"Brenner EIN")</f>
        <v>Brenner AUS</v>
      </c>
      <c r="Q16" t="str">
        <f>IF(L16="1","Mischer AUF",IF(K16="1","Mischer ZU","Mischer STOP"))</f>
        <v>Mischer STOP</v>
      </c>
    </row>
    <row r="17" spans="1:17" hidden="1" x14ac:dyDescent="0.25">
      <c r="A17" t="s">
        <v>1995</v>
      </c>
      <c r="B17" t="s">
        <v>4</v>
      </c>
      <c r="C17" t="s">
        <v>12</v>
      </c>
      <c r="D17" t="s">
        <v>6</v>
      </c>
      <c r="E17">
        <v>1</v>
      </c>
      <c r="F17" t="s">
        <v>17</v>
      </c>
      <c r="G17" t="s">
        <v>8</v>
      </c>
    </row>
    <row r="18" spans="1:17" x14ac:dyDescent="0.25">
      <c r="A18" s="1" t="s">
        <v>1996</v>
      </c>
      <c r="B18" s="1" t="s">
        <v>1</v>
      </c>
      <c r="C18" s="1" t="s">
        <v>361</v>
      </c>
      <c r="D18" s="42" t="s">
        <v>3295</v>
      </c>
      <c r="E18" s="8">
        <f>HEX2DEC(G18)</f>
        <v>180</v>
      </c>
      <c r="F18" s="10" t="str">
        <f>HEX2BIN(G18)</f>
        <v>10110100</v>
      </c>
      <c r="G18" s="8" t="str">
        <f>MID(C18,7,FIND(":",C18,1)-1)</f>
        <v>B4</v>
      </c>
      <c r="H18" s="8" t="str">
        <f>MID(F18,1,FIND("0",F18,1)-1)</f>
        <v>1</v>
      </c>
      <c r="I18" s="8" t="str">
        <f>MID(F18,2,FIND("0",F18,1)-1)</f>
        <v>0</v>
      </c>
      <c r="J18" s="8" t="str">
        <f>MID(F18,3,FIND("0",F18,1)-1)</f>
        <v>1</v>
      </c>
      <c r="K18" s="8" t="str">
        <f>MID(F18,4,FIND("0",F18,1)-1)</f>
        <v>1</v>
      </c>
      <c r="L18" s="8" t="str">
        <f>MID(F18,5,FIND("0",F18,1)-1)</f>
        <v>0</v>
      </c>
      <c r="M18" s="8" t="str">
        <f>MID(F18,6,FIND("0",F18,1)-1)</f>
        <v>1</v>
      </c>
      <c r="N18" s="8" t="str">
        <f>MID(F18,7,FIND("0",F18,1)-1)</f>
        <v>0</v>
      </c>
      <c r="O18" s="8" t="str">
        <f>MID(F18,8,FIND("0",F18,1)-1)</f>
        <v>0</v>
      </c>
      <c r="P18" t="str">
        <f>IF(J18="1",IF(O18="0","Brenner AUS"),"Brenner EIN")</f>
        <v>Brenner AUS</v>
      </c>
      <c r="Q18" t="str">
        <f>IF(L18="1","Mischer AUF",IF(K18="1","Mischer ZU","Mischer STOP"))</f>
        <v>Mischer ZU</v>
      </c>
    </row>
    <row r="19" spans="1:17" hidden="1" x14ac:dyDescent="0.25">
      <c r="A19" t="s">
        <v>1997</v>
      </c>
      <c r="B19" t="s">
        <v>4</v>
      </c>
      <c r="C19" t="s">
        <v>12</v>
      </c>
      <c r="D19" t="s">
        <v>6</v>
      </c>
      <c r="E19">
        <v>1</v>
      </c>
      <c r="F19" t="s">
        <v>363</v>
      </c>
      <c r="G19" t="s">
        <v>8</v>
      </c>
    </row>
    <row r="20" spans="1:17" x14ac:dyDescent="0.25">
      <c r="A20" s="1" t="s">
        <v>1996</v>
      </c>
      <c r="B20" s="1" t="s">
        <v>1</v>
      </c>
      <c r="C20" s="1" t="s">
        <v>15</v>
      </c>
      <c r="D20" s="42" t="s">
        <v>3295</v>
      </c>
      <c r="E20" s="8">
        <f>HEX2DEC(G20)</f>
        <v>164</v>
      </c>
      <c r="F20" s="10" t="str">
        <f>HEX2BIN(G20)</f>
        <v>10100100</v>
      </c>
      <c r="G20" s="8" t="str">
        <f>MID(C20,7,FIND(":",C20,1)-1)</f>
        <v>A4</v>
      </c>
      <c r="H20" s="8" t="str">
        <f>MID(F20,1,FIND("0",F20,1)-1)</f>
        <v>1</v>
      </c>
      <c r="I20" s="8" t="str">
        <f>MID(F20,2,FIND("0",F20,1)-1)</f>
        <v>0</v>
      </c>
      <c r="J20" s="8" t="str">
        <f>MID(F20,3,FIND("0",F20,1)-1)</f>
        <v>1</v>
      </c>
      <c r="K20" s="8" t="str">
        <f>MID(F20,4,FIND("0",F20,1)-1)</f>
        <v>0</v>
      </c>
      <c r="L20" s="8" t="str">
        <f>MID(F20,5,FIND("0",F20,1)-1)</f>
        <v>0</v>
      </c>
      <c r="M20" s="8" t="str">
        <f>MID(F20,6,FIND("0",F20,1)-1)</f>
        <v>1</v>
      </c>
      <c r="N20" s="8" t="str">
        <f>MID(F20,7,FIND("0",F20,1)-1)</f>
        <v>0</v>
      </c>
      <c r="O20" s="8" t="str">
        <f>MID(F20,8,FIND("0",F20,1)-1)</f>
        <v>0</v>
      </c>
      <c r="P20" t="str">
        <f>IF(J20="1",IF(O20="0","Brenner AUS"),"Brenner EIN")</f>
        <v>Brenner AUS</v>
      </c>
      <c r="Q20" t="str">
        <f>IF(L20="1","Mischer AUF",IF(K20="1","Mischer ZU","Mischer STOP"))</f>
        <v>Mischer STOP</v>
      </c>
    </row>
    <row r="21" spans="1:17" hidden="1" x14ac:dyDescent="0.25">
      <c r="A21" t="s">
        <v>1997</v>
      </c>
      <c r="B21" t="s">
        <v>4</v>
      </c>
      <c r="C21" t="s">
        <v>12</v>
      </c>
      <c r="D21" t="s">
        <v>6</v>
      </c>
      <c r="E21">
        <v>1</v>
      </c>
      <c r="F21" t="s">
        <v>17</v>
      </c>
      <c r="G21" t="s">
        <v>8</v>
      </c>
    </row>
    <row r="22" spans="1:17" x14ac:dyDescent="0.25">
      <c r="A22" s="1" t="s">
        <v>1998</v>
      </c>
      <c r="B22" s="1" t="s">
        <v>1</v>
      </c>
      <c r="C22" s="1" t="s">
        <v>361</v>
      </c>
      <c r="D22" s="42" t="s">
        <v>3295</v>
      </c>
      <c r="E22" s="8">
        <f>HEX2DEC(G22)</f>
        <v>180</v>
      </c>
      <c r="F22" s="10" t="str">
        <f>HEX2BIN(G22)</f>
        <v>10110100</v>
      </c>
      <c r="G22" s="8" t="str">
        <f>MID(C22,7,FIND(":",C22,1)-1)</f>
        <v>B4</v>
      </c>
      <c r="H22" s="8" t="str">
        <f>MID(F22,1,FIND("0",F22,1)-1)</f>
        <v>1</v>
      </c>
      <c r="I22" s="8" t="str">
        <f>MID(F22,2,FIND("0",F22,1)-1)</f>
        <v>0</v>
      </c>
      <c r="J22" s="8" t="str">
        <f>MID(F22,3,FIND("0",F22,1)-1)</f>
        <v>1</v>
      </c>
      <c r="K22" s="8" t="str">
        <f>MID(F22,4,FIND("0",F22,1)-1)</f>
        <v>1</v>
      </c>
      <c r="L22" s="8" t="str">
        <f>MID(F22,5,FIND("0",F22,1)-1)</f>
        <v>0</v>
      </c>
      <c r="M22" s="8" t="str">
        <f>MID(F22,6,FIND("0",F22,1)-1)</f>
        <v>1</v>
      </c>
      <c r="N22" s="8" t="str">
        <f>MID(F22,7,FIND("0",F22,1)-1)</f>
        <v>0</v>
      </c>
      <c r="O22" s="8" t="str">
        <f>MID(F22,8,FIND("0",F22,1)-1)</f>
        <v>0</v>
      </c>
      <c r="P22" t="str">
        <f>IF(J22="1",IF(O22="0","Brenner AUS"),"Brenner EIN")</f>
        <v>Brenner AUS</v>
      </c>
      <c r="Q22" t="str">
        <f>IF(L22="1","Mischer AUF",IF(K22="1","Mischer ZU","Mischer STOP"))</f>
        <v>Mischer ZU</v>
      </c>
    </row>
    <row r="23" spans="1:17" hidden="1" x14ac:dyDescent="0.25">
      <c r="A23" t="s">
        <v>1999</v>
      </c>
      <c r="B23" t="s">
        <v>4</v>
      </c>
      <c r="C23" t="s">
        <v>12</v>
      </c>
      <c r="D23" t="s">
        <v>6</v>
      </c>
      <c r="E23">
        <v>1</v>
      </c>
      <c r="F23" t="s">
        <v>363</v>
      </c>
      <c r="G23" t="s">
        <v>8</v>
      </c>
    </row>
    <row r="24" spans="1:17" x14ac:dyDescent="0.25">
      <c r="A24" s="1" t="s">
        <v>1998</v>
      </c>
      <c r="B24" s="1" t="s">
        <v>1</v>
      </c>
      <c r="C24" s="1" t="s">
        <v>15</v>
      </c>
      <c r="D24" s="42" t="s">
        <v>3295</v>
      </c>
      <c r="E24" s="8">
        <f>HEX2DEC(G24)</f>
        <v>164</v>
      </c>
      <c r="F24" s="10" t="str">
        <f>HEX2BIN(G24)</f>
        <v>10100100</v>
      </c>
      <c r="G24" s="8" t="str">
        <f>MID(C24,7,FIND(":",C24,1)-1)</f>
        <v>A4</v>
      </c>
      <c r="H24" s="8" t="str">
        <f>MID(F24,1,FIND("0",F24,1)-1)</f>
        <v>1</v>
      </c>
      <c r="I24" s="8" t="str">
        <f>MID(F24,2,FIND("0",F24,1)-1)</f>
        <v>0</v>
      </c>
      <c r="J24" s="8" t="str">
        <f>MID(F24,3,FIND("0",F24,1)-1)</f>
        <v>1</v>
      </c>
      <c r="K24" s="8" t="str">
        <f>MID(F24,4,FIND("0",F24,1)-1)</f>
        <v>0</v>
      </c>
      <c r="L24" s="8" t="str">
        <f>MID(F24,5,FIND("0",F24,1)-1)</f>
        <v>0</v>
      </c>
      <c r="M24" s="8" t="str">
        <f>MID(F24,6,FIND("0",F24,1)-1)</f>
        <v>1</v>
      </c>
      <c r="N24" s="8" t="str">
        <f>MID(F24,7,FIND("0",F24,1)-1)</f>
        <v>0</v>
      </c>
      <c r="O24" s="8" t="str">
        <f>MID(F24,8,FIND("0",F24,1)-1)</f>
        <v>0</v>
      </c>
      <c r="P24" t="str">
        <f>IF(J24="1",IF(O24="0","Brenner AUS"),"Brenner EIN")</f>
        <v>Brenner AUS</v>
      </c>
      <c r="Q24" t="str">
        <f>IF(L24="1","Mischer AUF",IF(K24="1","Mischer ZU","Mischer STOP"))</f>
        <v>Mischer STOP</v>
      </c>
    </row>
    <row r="25" spans="1:17" hidden="1" x14ac:dyDescent="0.25">
      <c r="A25" t="s">
        <v>1999</v>
      </c>
      <c r="B25" t="s">
        <v>4</v>
      </c>
      <c r="C25" t="s">
        <v>12</v>
      </c>
      <c r="D25" t="s">
        <v>6</v>
      </c>
      <c r="E25">
        <v>1</v>
      </c>
      <c r="F25" t="s">
        <v>17</v>
      </c>
      <c r="G25" t="s">
        <v>8</v>
      </c>
    </row>
    <row r="26" spans="1:17" x14ac:dyDescent="0.25">
      <c r="A26" s="1" t="s">
        <v>2000</v>
      </c>
      <c r="B26" s="1" t="s">
        <v>1</v>
      </c>
      <c r="C26" s="1" t="s">
        <v>361</v>
      </c>
      <c r="D26" s="42" t="s">
        <v>3295</v>
      </c>
      <c r="E26" s="8">
        <f>HEX2DEC(G26)</f>
        <v>180</v>
      </c>
      <c r="F26" s="10" t="str">
        <f>HEX2BIN(G26)</f>
        <v>10110100</v>
      </c>
      <c r="G26" s="8" t="str">
        <f>MID(C26,7,FIND(":",C26,1)-1)</f>
        <v>B4</v>
      </c>
      <c r="H26" s="8" t="str">
        <f>MID(F26,1,FIND("0",F26,1)-1)</f>
        <v>1</v>
      </c>
      <c r="I26" s="8" t="str">
        <f>MID(F26,2,FIND("0",F26,1)-1)</f>
        <v>0</v>
      </c>
      <c r="J26" s="8" t="str">
        <f>MID(F26,3,FIND("0",F26,1)-1)</f>
        <v>1</v>
      </c>
      <c r="K26" s="8" t="str">
        <f>MID(F26,4,FIND("0",F26,1)-1)</f>
        <v>1</v>
      </c>
      <c r="L26" s="8" t="str">
        <f>MID(F26,5,FIND("0",F26,1)-1)</f>
        <v>0</v>
      </c>
      <c r="M26" s="8" t="str">
        <f>MID(F26,6,FIND("0",F26,1)-1)</f>
        <v>1</v>
      </c>
      <c r="N26" s="8" t="str">
        <f>MID(F26,7,FIND("0",F26,1)-1)</f>
        <v>0</v>
      </c>
      <c r="O26" s="8" t="str">
        <f>MID(F26,8,FIND("0",F26,1)-1)</f>
        <v>0</v>
      </c>
      <c r="P26" t="str">
        <f>IF(J26="1",IF(O26="0","Brenner AUS"),"Brenner EIN")</f>
        <v>Brenner AUS</v>
      </c>
      <c r="Q26" t="str">
        <f>IF(L26="1","Mischer AUF",IF(K26="1","Mischer ZU","Mischer STOP"))</f>
        <v>Mischer ZU</v>
      </c>
    </row>
    <row r="27" spans="1:17" hidden="1" x14ac:dyDescent="0.25">
      <c r="A27" t="s">
        <v>2001</v>
      </c>
      <c r="B27" t="s">
        <v>4</v>
      </c>
      <c r="C27" t="s">
        <v>12</v>
      </c>
      <c r="D27" t="s">
        <v>6</v>
      </c>
      <c r="E27">
        <v>1</v>
      </c>
      <c r="F27" t="s">
        <v>363</v>
      </c>
      <c r="G27" t="s">
        <v>8</v>
      </c>
    </row>
    <row r="28" spans="1:17" x14ac:dyDescent="0.25">
      <c r="A28" s="1" t="s">
        <v>2000</v>
      </c>
      <c r="B28" s="1" t="s">
        <v>1</v>
      </c>
      <c r="C28" s="1" t="s">
        <v>15</v>
      </c>
      <c r="D28" s="42" t="s">
        <v>3295</v>
      </c>
      <c r="E28" s="8">
        <f>HEX2DEC(G28)</f>
        <v>164</v>
      </c>
      <c r="F28" s="10" t="str">
        <f>HEX2BIN(G28)</f>
        <v>10100100</v>
      </c>
      <c r="G28" s="8" t="str">
        <f>MID(C28,7,FIND(":",C28,1)-1)</f>
        <v>A4</v>
      </c>
      <c r="H28" s="8" t="str">
        <f>MID(F28,1,FIND("0",F28,1)-1)</f>
        <v>1</v>
      </c>
      <c r="I28" s="8" t="str">
        <f>MID(F28,2,FIND("0",F28,1)-1)</f>
        <v>0</v>
      </c>
      <c r="J28" s="8" t="str">
        <f>MID(F28,3,FIND("0",F28,1)-1)</f>
        <v>1</v>
      </c>
      <c r="K28" s="8" t="str">
        <f>MID(F28,4,FIND("0",F28,1)-1)</f>
        <v>0</v>
      </c>
      <c r="L28" s="8" t="str">
        <f>MID(F28,5,FIND("0",F28,1)-1)</f>
        <v>0</v>
      </c>
      <c r="M28" s="8" t="str">
        <f>MID(F28,6,FIND("0",F28,1)-1)</f>
        <v>1</v>
      </c>
      <c r="N28" s="8" t="str">
        <f>MID(F28,7,FIND("0",F28,1)-1)</f>
        <v>0</v>
      </c>
      <c r="O28" s="8" t="str">
        <f>MID(F28,8,FIND("0",F28,1)-1)</f>
        <v>0</v>
      </c>
      <c r="P28" t="str">
        <f>IF(J28="1",IF(O28="0","Brenner AUS"),"Brenner EIN")</f>
        <v>Brenner AUS</v>
      </c>
      <c r="Q28" t="str">
        <f>IF(L28="1","Mischer AUF",IF(K28="1","Mischer ZU","Mischer STOP"))</f>
        <v>Mischer STOP</v>
      </c>
    </row>
    <row r="29" spans="1:17" hidden="1" x14ac:dyDescent="0.25">
      <c r="A29" t="s">
        <v>2001</v>
      </c>
      <c r="B29" t="s">
        <v>4</v>
      </c>
      <c r="C29" t="s">
        <v>12</v>
      </c>
      <c r="D29" t="s">
        <v>6</v>
      </c>
      <c r="E29">
        <v>1</v>
      </c>
      <c r="F29" t="s">
        <v>17</v>
      </c>
      <c r="G29" t="s">
        <v>8</v>
      </c>
    </row>
    <row r="30" spans="1:17" x14ac:dyDescent="0.25">
      <c r="A30" s="1" t="s">
        <v>2002</v>
      </c>
      <c r="B30" s="1" t="s">
        <v>1</v>
      </c>
      <c r="C30" s="1" t="s">
        <v>361</v>
      </c>
      <c r="D30" s="42" t="s">
        <v>3295</v>
      </c>
      <c r="E30" s="8">
        <f>HEX2DEC(G30)</f>
        <v>180</v>
      </c>
      <c r="F30" s="10" t="str">
        <f>HEX2BIN(G30)</f>
        <v>10110100</v>
      </c>
      <c r="G30" s="8" t="str">
        <f>MID(C30,7,FIND(":",C30,1)-1)</f>
        <v>B4</v>
      </c>
      <c r="H30" s="8" t="str">
        <f>MID(F30,1,FIND("0",F30,1)-1)</f>
        <v>1</v>
      </c>
      <c r="I30" s="8" t="str">
        <f>MID(F30,2,FIND("0",F30,1)-1)</f>
        <v>0</v>
      </c>
      <c r="J30" s="8" t="str">
        <f>MID(F30,3,FIND("0",F30,1)-1)</f>
        <v>1</v>
      </c>
      <c r="K30" s="8" t="str">
        <f>MID(F30,4,FIND("0",F30,1)-1)</f>
        <v>1</v>
      </c>
      <c r="L30" s="8" t="str">
        <f>MID(F30,5,FIND("0",F30,1)-1)</f>
        <v>0</v>
      </c>
      <c r="M30" s="8" t="str">
        <f>MID(F30,6,FIND("0",F30,1)-1)</f>
        <v>1</v>
      </c>
      <c r="N30" s="8" t="str">
        <f>MID(F30,7,FIND("0",F30,1)-1)</f>
        <v>0</v>
      </c>
      <c r="O30" s="8" t="str">
        <f>MID(F30,8,FIND("0",F30,1)-1)</f>
        <v>0</v>
      </c>
      <c r="P30" t="str">
        <f>IF(J30="1",IF(O30="0","Brenner AUS"),"Brenner EIN")</f>
        <v>Brenner AUS</v>
      </c>
      <c r="Q30" t="str">
        <f>IF(L30="1","Mischer AUF",IF(K30="1","Mischer ZU","Mischer STOP"))</f>
        <v>Mischer ZU</v>
      </c>
    </row>
    <row r="31" spans="1:17" hidden="1" x14ac:dyDescent="0.25">
      <c r="A31" t="s">
        <v>2003</v>
      </c>
      <c r="B31" t="s">
        <v>4</v>
      </c>
      <c r="C31" t="s">
        <v>12</v>
      </c>
      <c r="D31" t="s">
        <v>6</v>
      </c>
      <c r="E31">
        <v>1</v>
      </c>
      <c r="F31" t="s">
        <v>363</v>
      </c>
      <c r="G31" t="s">
        <v>8</v>
      </c>
    </row>
    <row r="32" spans="1:17" x14ac:dyDescent="0.25">
      <c r="A32" s="1" t="s">
        <v>2002</v>
      </c>
      <c r="B32" s="1" t="s">
        <v>1</v>
      </c>
      <c r="C32" s="1" t="s">
        <v>15</v>
      </c>
      <c r="D32" s="42" t="s">
        <v>3295</v>
      </c>
      <c r="E32" s="8">
        <f>HEX2DEC(G32)</f>
        <v>164</v>
      </c>
      <c r="F32" s="10" t="str">
        <f>HEX2BIN(G32)</f>
        <v>10100100</v>
      </c>
      <c r="G32" s="8" t="str">
        <f>MID(C32,7,FIND(":",C32,1)-1)</f>
        <v>A4</v>
      </c>
      <c r="H32" s="8" t="str">
        <f>MID(F32,1,FIND("0",F32,1)-1)</f>
        <v>1</v>
      </c>
      <c r="I32" s="8" t="str">
        <f>MID(F32,2,FIND("0",F32,1)-1)</f>
        <v>0</v>
      </c>
      <c r="J32" s="8" t="str">
        <f>MID(F32,3,FIND("0",F32,1)-1)</f>
        <v>1</v>
      </c>
      <c r="K32" s="8" t="str">
        <f>MID(F32,4,FIND("0",F32,1)-1)</f>
        <v>0</v>
      </c>
      <c r="L32" s="8" t="str">
        <f>MID(F32,5,FIND("0",F32,1)-1)</f>
        <v>0</v>
      </c>
      <c r="M32" s="8" t="str">
        <f>MID(F32,6,FIND("0",F32,1)-1)</f>
        <v>1</v>
      </c>
      <c r="N32" s="8" t="str">
        <f>MID(F32,7,FIND("0",F32,1)-1)</f>
        <v>0</v>
      </c>
      <c r="O32" s="8" t="str">
        <f>MID(F32,8,FIND("0",F32,1)-1)</f>
        <v>0</v>
      </c>
      <c r="P32" t="str">
        <f>IF(J32="1",IF(O32="0","Brenner AUS"),"Brenner EIN")</f>
        <v>Brenner AUS</v>
      </c>
      <c r="Q32" t="str">
        <f>IF(L32="1","Mischer AUF",IF(K32="1","Mischer ZU","Mischer STOP"))</f>
        <v>Mischer STOP</v>
      </c>
    </row>
    <row r="33" spans="1:17" hidden="1" x14ac:dyDescent="0.25">
      <c r="A33" t="s">
        <v>2003</v>
      </c>
      <c r="B33" t="s">
        <v>4</v>
      </c>
      <c r="C33" t="s">
        <v>12</v>
      </c>
      <c r="D33" t="s">
        <v>6</v>
      </c>
      <c r="E33">
        <v>1</v>
      </c>
      <c r="F33" t="s">
        <v>17</v>
      </c>
      <c r="G33" t="s">
        <v>8</v>
      </c>
    </row>
    <row r="34" spans="1:17" x14ac:dyDescent="0.25">
      <c r="A34" s="1" t="s">
        <v>2004</v>
      </c>
      <c r="B34" s="1" t="s">
        <v>1</v>
      </c>
      <c r="C34" s="1" t="s">
        <v>361</v>
      </c>
      <c r="D34" s="42" t="s">
        <v>3295</v>
      </c>
      <c r="E34" s="8">
        <f>HEX2DEC(G34)</f>
        <v>180</v>
      </c>
      <c r="F34" s="10" t="str">
        <f>HEX2BIN(G34)</f>
        <v>10110100</v>
      </c>
      <c r="G34" s="8" t="str">
        <f>MID(C34,7,FIND(":",C34,1)-1)</f>
        <v>B4</v>
      </c>
      <c r="H34" s="8" t="str">
        <f>MID(F34,1,FIND("0",F34,1)-1)</f>
        <v>1</v>
      </c>
      <c r="I34" s="8" t="str">
        <f>MID(F34,2,FIND("0",F34,1)-1)</f>
        <v>0</v>
      </c>
      <c r="J34" s="8" t="str">
        <f>MID(F34,3,FIND("0",F34,1)-1)</f>
        <v>1</v>
      </c>
      <c r="K34" s="8" t="str">
        <f>MID(F34,4,FIND("0",F34,1)-1)</f>
        <v>1</v>
      </c>
      <c r="L34" s="8" t="str">
        <f>MID(F34,5,FIND("0",F34,1)-1)</f>
        <v>0</v>
      </c>
      <c r="M34" s="8" t="str">
        <f>MID(F34,6,FIND("0",F34,1)-1)</f>
        <v>1</v>
      </c>
      <c r="N34" s="8" t="str">
        <f>MID(F34,7,FIND("0",F34,1)-1)</f>
        <v>0</v>
      </c>
      <c r="O34" s="8" t="str">
        <f>MID(F34,8,FIND("0",F34,1)-1)</f>
        <v>0</v>
      </c>
      <c r="P34" t="str">
        <f>IF(J34="1",IF(O34="0","Brenner AUS"),"Brenner EIN")</f>
        <v>Brenner AUS</v>
      </c>
      <c r="Q34" t="str">
        <f>IF(L34="1","Mischer AUF",IF(K34="1","Mischer ZU","Mischer STOP"))</f>
        <v>Mischer ZU</v>
      </c>
    </row>
    <row r="35" spans="1:17" hidden="1" x14ac:dyDescent="0.25">
      <c r="A35" t="s">
        <v>2005</v>
      </c>
      <c r="B35" t="s">
        <v>4</v>
      </c>
      <c r="C35" t="s">
        <v>12</v>
      </c>
      <c r="D35" t="s">
        <v>6</v>
      </c>
      <c r="E35">
        <v>1</v>
      </c>
      <c r="F35" t="s">
        <v>363</v>
      </c>
      <c r="G35" t="s">
        <v>8</v>
      </c>
    </row>
    <row r="36" spans="1:17" x14ac:dyDescent="0.25">
      <c r="A36" s="1" t="s">
        <v>2004</v>
      </c>
      <c r="B36" s="1" t="s">
        <v>1</v>
      </c>
      <c r="C36" s="1" t="s">
        <v>15</v>
      </c>
      <c r="D36" s="42" t="s">
        <v>3295</v>
      </c>
      <c r="E36" s="8">
        <f>HEX2DEC(G36)</f>
        <v>164</v>
      </c>
      <c r="F36" s="10" t="str">
        <f>HEX2BIN(G36)</f>
        <v>10100100</v>
      </c>
      <c r="G36" s="8" t="str">
        <f>MID(C36,7,FIND(":",C36,1)-1)</f>
        <v>A4</v>
      </c>
      <c r="H36" s="8" t="str">
        <f>MID(F36,1,FIND("0",F36,1)-1)</f>
        <v>1</v>
      </c>
      <c r="I36" s="8" t="str">
        <f>MID(F36,2,FIND("0",F36,1)-1)</f>
        <v>0</v>
      </c>
      <c r="J36" s="8" t="str">
        <f>MID(F36,3,FIND("0",F36,1)-1)</f>
        <v>1</v>
      </c>
      <c r="K36" s="8" t="str">
        <f>MID(F36,4,FIND("0",F36,1)-1)</f>
        <v>0</v>
      </c>
      <c r="L36" s="8" t="str">
        <f>MID(F36,5,FIND("0",F36,1)-1)</f>
        <v>0</v>
      </c>
      <c r="M36" s="8" t="str">
        <f>MID(F36,6,FIND("0",F36,1)-1)</f>
        <v>1</v>
      </c>
      <c r="N36" s="8" t="str">
        <f>MID(F36,7,FIND("0",F36,1)-1)</f>
        <v>0</v>
      </c>
      <c r="O36" s="8" t="str">
        <f>MID(F36,8,FIND("0",F36,1)-1)</f>
        <v>0</v>
      </c>
      <c r="P36" t="str">
        <f>IF(J36="1",IF(O36="0","Brenner AUS"),"Brenner EIN")</f>
        <v>Brenner AUS</v>
      </c>
      <c r="Q36" t="str">
        <f>IF(L36="1","Mischer AUF",IF(K36="1","Mischer ZU","Mischer STOP"))</f>
        <v>Mischer STOP</v>
      </c>
    </row>
    <row r="37" spans="1:17" hidden="1" x14ac:dyDescent="0.25">
      <c r="A37" t="s">
        <v>2005</v>
      </c>
      <c r="B37" t="s">
        <v>4</v>
      </c>
      <c r="C37" t="s">
        <v>12</v>
      </c>
      <c r="D37" t="s">
        <v>6</v>
      </c>
      <c r="E37">
        <v>1</v>
      </c>
      <c r="F37" t="s">
        <v>17</v>
      </c>
      <c r="G37" t="s">
        <v>8</v>
      </c>
    </row>
    <row r="38" spans="1:17" x14ac:dyDescent="0.25">
      <c r="A38" s="1" t="s">
        <v>2006</v>
      </c>
      <c r="B38" s="1" t="s">
        <v>1</v>
      </c>
      <c r="C38" s="1" t="s">
        <v>361</v>
      </c>
      <c r="D38" s="42" t="s">
        <v>3295</v>
      </c>
      <c r="E38" s="8">
        <f>HEX2DEC(G38)</f>
        <v>180</v>
      </c>
      <c r="F38" s="10" t="str">
        <f>HEX2BIN(G38)</f>
        <v>10110100</v>
      </c>
      <c r="G38" s="8" t="str">
        <f>MID(C38,7,FIND(":",C38,1)-1)</f>
        <v>B4</v>
      </c>
      <c r="H38" s="8" t="str">
        <f>MID(F38,1,FIND("0",F38,1)-1)</f>
        <v>1</v>
      </c>
      <c r="I38" s="8" t="str">
        <f>MID(F38,2,FIND("0",F38,1)-1)</f>
        <v>0</v>
      </c>
      <c r="J38" s="8" t="str">
        <f>MID(F38,3,FIND("0",F38,1)-1)</f>
        <v>1</v>
      </c>
      <c r="K38" s="8" t="str">
        <f>MID(F38,4,FIND("0",F38,1)-1)</f>
        <v>1</v>
      </c>
      <c r="L38" s="8" t="str">
        <f>MID(F38,5,FIND("0",F38,1)-1)</f>
        <v>0</v>
      </c>
      <c r="M38" s="8" t="str">
        <f>MID(F38,6,FIND("0",F38,1)-1)</f>
        <v>1</v>
      </c>
      <c r="N38" s="8" t="str">
        <f>MID(F38,7,FIND("0",F38,1)-1)</f>
        <v>0</v>
      </c>
      <c r="O38" s="8" t="str">
        <f>MID(F38,8,FIND("0",F38,1)-1)</f>
        <v>0</v>
      </c>
      <c r="P38" t="str">
        <f>IF(J38="1",IF(O38="0","Brenner AUS"),"Brenner EIN")</f>
        <v>Brenner AUS</v>
      </c>
      <c r="Q38" t="str">
        <f>IF(L38="1","Mischer AUF",IF(K38="1","Mischer ZU","Mischer STOP"))</f>
        <v>Mischer ZU</v>
      </c>
    </row>
    <row r="39" spans="1:17" hidden="1" x14ac:dyDescent="0.25">
      <c r="A39" t="s">
        <v>2007</v>
      </c>
      <c r="B39" t="s">
        <v>4</v>
      </c>
      <c r="C39" t="s">
        <v>12</v>
      </c>
      <c r="D39" t="s">
        <v>6</v>
      </c>
      <c r="E39">
        <v>1</v>
      </c>
      <c r="F39" t="s">
        <v>363</v>
      </c>
      <c r="G39" t="s">
        <v>8</v>
      </c>
    </row>
    <row r="40" spans="1:17" x14ac:dyDescent="0.25">
      <c r="A40" s="1" t="s">
        <v>2006</v>
      </c>
      <c r="B40" s="1" t="s">
        <v>1</v>
      </c>
      <c r="C40" s="1" t="s">
        <v>15</v>
      </c>
      <c r="D40" s="42" t="s">
        <v>3295</v>
      </c>
      <c r="E40" s="8">
        <f>HEX2DEC(G40)</f>
        <v>164</v>
      </c>
      <c r="F40" s="10" t="str">
        <f>HEX2BIN(G40)</f>
        <v>10100100</v>
      </c>
      <c r="G40" s="8" t="str">
        <f>MID(C40,7,FIND(":",C40,1)-1)</f>
        <v>A4</v>
      </c>
      <c r="H40" s="8" t="str">
        <f>MID(F40,1,FIND("0",F40,1)-1)</f>
        <v>1</v>
      </c>
      <c r="I40" s="8" t="str">
        <f>MID(F40,2,FIND("0",F40,1)-1)</f>
        <v>0</v>
      </c>
      <c r="J40" s="8" t="str">
        <f>MID(F40,3,FIND("0",F40,1)-1)</f>
        <v>1</v>
      </c>
      <c r="K40" s="8" t="str">
        <f>MID(F40,4,FIND("0",F40,1)-1)</f>
        <v>0</v>
      </c>
      <c r="L40" s="8" t="str">
        <f>MID(F40,5,FIND("0",F40,1)-1)</f>
        <v>0</v>
      </c>
      <c r="M40" s="8" t="str">
        <f>MID(F40,6,FIND("0",F40,1)-1)</f>
        <v>1</v>
      </c>
      <c r="N40" s="8" t="str">
        <f>MID(F40,7,FIND("0",F40,1)-1)</f>
        <v>0</v>
      </c>
      <c r="O40" s="8" t="str">
        <f>MID(F40,8,FIND("0",F40,1)-1)</f>
        <v>0</v>
      </c>
      <c r="P40" t="str">
        <f>IF(J40="1",IF(O40="0","Brenner AUS"),"Brenner EIN")</f>
        <v>Brenner AUS</v>
      </c>
      <c r="Q40" t="str">
        <f>IF(L40="1","Mischer AUF",IF(K40="1","Mischer ZU","Mischer STOP"))</f>
        <v>Mischer STOP</v>
      </c>
    </row>
    <row r="41" spans="1:17" hidden="1" x14ac:dyDescent="0.25">
      <c r="A41" t="s">
        <v>2007</v>
      </c>
      <c r="B41" t="s">
        <v>4</v>
      </c>
      <c r="C41" t="s">
        <v>12</v>
      </c>
      <c r="D41" t="s">
        <v>6</v>
      </c>
      <c r="E41">
        <v>1</v>
      </c>
      <c r="F41" t="s">
        <v>17</v>
      </c>
      <c r="G41" t="s">
        <v>8</v>
      </c>
    </row>
    <row r="42" spans="1:17" x14ac:dyDescent="0.25">
      <c r="A42" s="1" t="s">
        <v>2008</v>
      </c>
      <c r="B42" s="1" t="s">
        <v>1</v>
      </c>
      <c r="C42" s="1" t="s">
        <v>361</v>
      </c>
      <c r="D42" s="42" t="s">
        <v>3295</v>
      </c>
      <c r="E42" s="8">
        <f>HEX2DEC(G42)</f>
        <v>180</v>
      </c>
      <c r="F42" s="10" t="str">
        <f>HEX2BIN(G42)</f>
        <v>10110100</v>
      </c>
      <c r="G42" s="8" t="str">
        <f>MID(C42,7,FIND(":",C42,1)-1)</f>
        <v>B4</v>
      </c>
      <c r="H42" s="8" t="str">
        <f>MID(F42,1,FIND("0",F42,1)-1)</f>
        <v>1</v>
      </c>
      <c r="I42" s="8" t="str">
        <f>MID(F42,2,FIND("0",F42,1)-1)</f>
        <v>0</v>
      </c>
      <c r="J42" s="8" t="str">
        <f>MID(F42,3,FIND("0",F42,1)-1)</f>
        <v>1</v>
      </c>
      <c r="K42" s="8" t="str">
        <f>MID(F42,4,FIND("0",F42,1)-1)</f>
        <v>1</v>
      </c>
      <c r="L42" s="8" t="str">
        <f>MID(F42,5,FIND("0",F42,1)-1)</f>
        <v>0</v>
      </c>
      <c r="M42" s="8" t="str">
        <f>MID(F42,6,FIND("0",F42,1)-1)</f>
        <v>1</v>
      </c>
      <c r="N42" s="8" t="str">
        <f>MID(F42,7,FIND("0",F42,1)-1)</f>
        <v>0</v>
      </c>
      <c r="O42" s="8" t="str">
        <f>MID(F42,8,FIND("0",F42,1)-1)</f>
        <v>0</v>
      </c>
      <c r="P42" t="str">
        <f>IF(J42="1",IF(O42="0","Brenner AUS"),"Brenner EIN")</f>
        <v>Brenner AUS</v>
      </c>
      <c r="Q42" t="str">
        <f>IF(L42="1","Mischer AUF",IF(K42="1","Mischer ZU","Mischer STOP"))</f>
        <v>Mischer ZU</v>
      </c>
    </row>
    <row r="43" spans="1:17" hidden="1" x14ac:dyDescent="0.25">
      <c r="A43" t="s">
        <v>2009</v>
      </c>
      <c r="B43" t="s">
        <v>4</v>
      </c>
      <c r="C43" t="s">
        <v>12</v>
      </c>
      <c r="D43" t="s">
        <v>6</v>
      </c>
      <c r="E43">
        <v>1</v>
      </c>
      <c r="F43" t="s">
        <v>363</v>
      </c>
      <c r="G43" t="s">
        <v>8</v>
      </c>
    </row>
    <row r="44" spans="1:17" x14ac:dyDescent="0.25">
      <c r="A44" s="1" t="s">
        <v>2008</v>
      </c>
      <c r="B44" s="1" t="s">
        <v>1</v>
      </c>
      <c r="C44" s="1" t="s">
        <v>15</v>
      </c>
      <c r="D44" s="42" t="s">
        <v>3295</v>
      </c>
      <c r="E44" s="8">
        <f>HEX2DEC(G44)</f>
        <v>164</v>
      </c>
      <c r="F44" s="10" t="str">
        <f>HEX2BIN(G44)</f>
        <v>10100100</v>
      </c>
      <c r="G44" s="8" t="str">
        <f>MID(C44,7,FIND(":",C44,1)-1)</f>
        <v>A4</v>
      </c>
      <c r="H44" s="8" t="str">
        <f>MID(F44,1,FIND("0",F44,1)-1)</f>
        <v>1</v>
      </c>
      <c r="I44" s="8" t="str">
        <f>MID(F44,2,FIND("0",F44,1)-1)</f>
        <v>0</v>
      </c>
      <c r="J44" s="8" t="str">
        <f>MID(F44,3,FIND("0",F44,1)-1)</f>
        <v>1</v>
      </c>
      <c r="K44" s="8" t="str">
        <f>MID(F44,4,FIND("0",F44,1)-1)</f>
        <v>0</v>
      </c>
      <c r="L44" s="8" t="str">
        <f>MID(F44,5,FIND("0",F44,1)-1)</f>
        <v>0</v>
      </c>
      <c r="M44" s="8" t="str">
        <f>MID(F44,6,FIND("0",F44,1)-1)</f>
        <v>1</v>
      </c>
      <c r="N44" s="8" t="str">
        <f>MID(F44,7,FIND("0",F44,1)-1)</f>
        <v>0</v>
      </c>
      <c r="O44" s="8" t="str">
        <f>MID(F44,8,FIND("0",F44,1)-1)</f>
        <v>0</v>
      </c>
      <c r="P44" t="str">
        <f>IF(J44="1",IF(O44="0","Brenner AUS"),"Brenner EIN")</f>
        <v>Brenner AUS</v>
      </c>
      <c r="Q44" t="str">
        <f>IF(L44="1","Mischer AUF",IF(K44="1","Mischer ZU","Mischer STOP"))</f>
        <v>Mischer STOP</v>
      </c>
    </row>
    <row r="45" spans="1:17" hidden="1" x14ac:dyDescent="0.25">
      <c r="A45" t="s">
        <v>2009</v>
      </c>
      <c r="B45" t="s">
        <v>4</v>
      </c>
      <c r="C45" t="s">
        <v>12</v>
      </c>
      <c r="D45" t="s">
        <v>6</v>
      </c>
      <c r="E45">
        <v>1</v>
      </c>
      <c r="F45" t="s">
        <v>17</v>
      </c>
      <c r="G45" t="s">
        <v>8</v>
      </c>
    </row>
    <row r="46" spans="1:17" x14ac:dyDescent="0.25">
      <c r="A46" s="1" t="s">
        <v>2010</v>
      </c>
      <c r="B46" s="1" t="s">
        <v>1</v>
      </c>
      <c r="C46" s="1" t="s">
        <v>361</v>
      </c>
      <c r="D46" s="42" t="s">
        <v>3295</v>
      </c>
      <c r="E46" s="8">
        <f>HEX2DEC(G46)</f>
        <v>180</v>
      </c>
      <c r="F46" s="10" t="str">
        <f>HEX2BIN(G46)</f>
        <v>10110100</v>
      </c>
      <c r="G46" s="8" t="str">
        <f>MID(C46,7,FIND(":",C46,1)-1)</f>
        <v>B4</v>
      </c>
      <c r="H46" s="8" t="str">
        <f>MID(F46,1,FIND("0",F46,1)-1)</f>
        <v>1</v>
      </c>
      <c r="I46" s="8" t="str">
        <f>MID(F46,2,FIND("0",F46,1)-1)</f>
        <v>0</v>
      </c>
      <c r="J46" s="8" t="str">
        <f>MID(F46,3,FIND("0",F46,1)-1)</f>
        <v>1</v>
      </c>
      <c r="K46" s="8" t="str">
        <f>MID(F46,4,FIND("0",F46,1)-1)</f>
        <v>1</v>
      </c>
      <c r="L46" s="8" t="str">
        <f>MID(F46,5,FIND("0",F46,1)-1)</f>
        <v>0</v>
      </c>
      <c r="M46" s="8" t="str">
        <f>MID(F46,6,FIND("0",F46,1)-1)</f>
        <v>1</v>
      </c>
      <c r="N46" s="8" t="str">
        <f>MID(F46,7,FIND("0",F46,1)-1)</f>
        <v>0</v>
      </c>
      <c r="O46" s="8" t="str">
        <f>MID(F46,8,FIND("0",F46,1)-1)</f>
        <v>0</v>
      </c>
      <c r="P46" t="str">
        <f>IF(J46="1",IF(O46="0","Brenner AUS"),"Brenner EIN")</f>
        <v>Brenner AUS</v>
      </c>
      <c r="Q46" t="str">
        <f>IF(L46="1","Mischer AUF",IF(K46="1","Mischer ZU","Mischer STOP"))</f>
        <v>Mischer ZU</v>
      </c>
    </row>
    <row r="47" spans="1:17" hidden="1" x14ac:dyDescent="0.25">
      <c r="A47" t="s">
        <v>2011</v>
      </c>
      <c r="B47" t="s">
        <v>4</v>
      </c>
      <c r="C47" t="s">
        <v>12</v>
      </c>
      <c r="D47" t="s">
        <v>6</v>
      </c>
      <c r="E47">
        <v>1</v>
      </c>
      <c r="F47" t="s">
        <v>363</v>
      </c>
      <c r="G47" t="s">
        <v>8</v>
      </c>
    </row>
    <row r="48" spans="1:17" x14ac:dyDescent="0.25">
      <c r="A48" s="1" t="s">
        <v>2010</v>
      </c>
      <c r="B48" s="1" t="s">
        <v>1</v>
      </c>
      <c r="C48" s="1" t="s">
        <v>15</v>
      </c>
      <c r="D48" s="42" t="s">
        <v>3295</v>
      </c>
      <c r="E48" s="8">
        <f>HEX2DEC(G48)</f>
        <v>164</v>
      </c>
      <c r="F48" s="10" t="str">
        <f>HEX2BIN(G48)</f>
        <v>10100100</v>
      </c>
      <c r="G48" s="8" t="str">
        <f>MID(C48,7,FIND(":",C48,1)-1)</f>
        <v>A4</v>
      </c>
      <c r="H48" s="8" t="str">
        <f>MID(F48,1,FIND("0",F48,1)-1)</f>
        <v>1</v>
      </c>
      <c r="I48" s="8" t="str">
        <f>MID(F48,2,FIND("0",F48,1)-1)</f>
        <v>0</v>
      </c>
      <c r="J48" s="8" t="str">
        <f>MID(F48,3,FIND("0",F48,1)-1)</f>
        <v>1</v>
      </c>
      <c r="K48" s="8" t="str">
        <f>MID(F48,4,FIND("0",F48,1)-1)</f>
        <v>0</v>
      </c>
      <c r="L48" s="8" t="str">
        <f>MID(F48,5,FIND("0",F48,1)-1)</f>
        <v>0</v>
      </c>
      <c r="M48" s="8" t="str">
        <f>MID(F48,6,FIND("0",F48,1)-1)</f>
        <v>1</v>
      </c>
      <c r="N48" s="8" t="str">
        <f>MID(F48,7,FIND("0",F48,1)-1)</f>
        <v>0</v>
      </c>
      <c r="O48" s="8" t="str">
        <f>MID(F48,8,FIND("0",F48,1)-1)</f>
        <v>0</v>
      </c>
      <c r="P48" t="str">
        <f>IF(J48="1",IF(O48="0","Brenner AUS"),"Brenner EIN")</f>
        <v>Brenner AUS</v>
      </c>
      <c r="Q48" t="str">
        <f>IF(L48="1","Mischer AUF",IF(K48="1","Mischer ZU","Mischer STOP"))</f>
        <v>Mischer STOP</v>
      </c>
    </row>
    <row r="49" spans="1:17" hidden="1" x14ac:dyDescent="0.25">
      <c r="A49" t="s">
        <v>2011</v>
      </c>
      <c r="B49" t="s">
        <v>4</v>
      </c>
      <c r="C49" t="s">
        <v>12</v>
      </c>
      <c r="D49" t="s">
        <v>6</v>
      </c>
      <c r="E49">
        <v>1</v>
      </c>
      <c r="F49" t="s">
        <v>17</v>
      </c>
      <c r="G49" t="s">
        <v>8</v>
      </c>
    </row>
    <row r="50" spans="1:17" x14ac:dyDescent="0.25">
      <c r="A50" s="4" t="s">
        <v>2012</v>
      </c>
      <c r="B50" s="4" t="s">
        <v>1</v>
      </c>
      <c r="C50" s="4" t="s">
        <v>392</v>
      </c>
      <c r="D50" t="s">
        <v>1443</v>
      </c>
      <c r="E50" s="8">
        <f>HEX2DEC(G50)</f>
        <v>251</v>
      </c>
      <c r="F50" s="10" t="str">
        <f>HEX2BIN(G50)</f>
        <v>11111011</v>
      </c>
      <c r="G50" s="8" t="str">
        <f>MID(C50,7,FIND(":",C50,1)-1)</f>
        <v>FB</v>
      </c>
    </row>
    <row r="51" spans="1:17" hidden="1" x14ac:dyDescent="0.25">
      <c r="A51" t="s">
        <v>2013</v>
      </c>
      <c r="B51" t="s">
        <v>4</v>
      </c>
      <c r="C51" t="s">
        <v>148</v>
      </c>
      <c r="D51" t="s">
        <v>6</v>
      </c>
      <c r="E51">
        <v>1</v>
      </c>
      <c r="F51" t="s">
        <v>394</v>
      </c>
      <c r="G51" t="s">
        <v>8</v>
      </c>
    </row>
    <row r="52" spans="1:17" hidden="1" x14ac:dyDescent="0.25">
      <c r="A52" t="s">
        <v>2014</v>
      </c>
      <c r="B52" t="s">
        <v>1454</v>
      </c>
      <c r="C52" t="s">
        <v>1455</v>
      </c>
      <c r="D52" t="s">
        <v>176</v>
      </c>
      <c r="E52" t="s">
        <v>177</v>
      </c>
      <c r="F52" s="5">
        <v>-500000</v>
      </c>
      <c r="G52" t="s">
        <v>1456</v>
      </c>
      <c r="H52" t="s">
        <v>178</v>
      </c>
      <c r="I52">
        <v>0</v>
      </c>
      <c r="J52" t="s">
        <v>179</v>
      </c>
      <c r="K52" t="s">
        <v>163</v>
      </c>
      <c r="L52" t="s">
        <v>180</v>
      </c>
    </row>
    <row r="53" spans="1:17" x14ac:dyDescent="0.25">
      <c r="A53" s="1" t="s">
        <v>2015</v>
      </c>
      <c r="B53" s="1" t="s">
        <v>1</v>
      </c>
      <c r="C53" s="1" t="s">
        <v>361</v>
      </c>
      <c r="D53" s="42" t="s">
        <v>3295</v>
      </c>
      <c r="E53" s="8">
        <f>HEX2DEC(G53)</f>
        <v>180</v>
      </c>
      <c r="F53" s="10" t="str">
        <f>HEX2BIN(G53)</f>
        <v>10110100</v>
      </c>
      <c r="G53" s="8" t="str">
        <f>MID(C53,7,FIND(":",C53,1)-1)</f>
        <v>B4</v>
      </c>
      <c r="H53" s="8" t="str">
        <f>MID(F53,1,FIND("0",F53,1)-1)</f>
        <v>1</v>
      </c>
      <c r="I53" s="8" t="str">
        <f>MID(F53,2,FIND("0",F53,1)-1)</f>
        <v>0</v>
      </c>
      <c r="J53" s="8" t="str">
        <f>MID(F53,3,FIND("0",F53,1)-1)</f>
        <v>1</v>
      </c>
      <c r="K53" s="8" t="str">
        <f>MID(F53,4,FIND("0",F53,1)-1)</f>
        <v>1</v>
      </c>
      <c r="L53" s="8" t="str">
        <f>MID(F53,5,FIND("0",F53,1)-1)</f>
        <v>0</v>
      </c>
      <c r="M53" s="8" t="str">
        <f>MID(F53,6,FIND("0",F53,1)-1)</f>
        <v>1</v>
      </c>
      <c r="N53" s="8" t="str">
        <f>MID(F53,7,FIND("0",F53,1)-1)</f>
        <v>0</v>
      </c>
      <c r="O53" s="8" t="str">
        <f>MID(F53,8,FIND("0",F53,1)-1)</f>
        <v>0</v>
      </c>
      <c r="P53" t="str">
        <f>IF(J53="1",IF(O53="0","Brenner AUS"),"Brenner EIN")</f>
        <v>Brenner AUS</v>
      </c>
      <c r="Q53" t="str">
        <f>IF(L53="1","Mischer AUF",IF(K53="1","Mischer ZU","Mischer STOP"))</f>
        <v>Mischer ZU</v>
      </c>
    </row>
    <row r="54" spans="1:17" hidden="1" x14ac:dyDescent="0.25">
      <c r="A54" t="s">
        <v>2016</v>
      </c>
      <c r="B54" t="s">
        <v>4</v>
      </c>
      <c r="C54" t="s">
        <v>12</v>
      </c>
      <c r="D54" t="s">
        <v>6</v>
      </c>
      <c r="E54">
        <v>1</v>
      </c>
      <c r="F54" t="s">
        <v>363</v>
      </c>
      <c r="G54" t="s">
        <v>8</v>
      </c>
    </row>
    <row r="55" spans="1:17" x14ac:dyDescent="0.25">
      <c r="A55" s="1" t="s">
        <v>2017</v>
      </c>
      <c r="B55" s="1" t="s">
        <v>1</v>
      </c>
      <c r="C55" s="1" t="s">
        <v>15</v>
      </c>
      <c r="D55" s="42" t="s">
        <v>3295</v>
      </c>
      <c r="E55" s="8">
        <f>HEX2DEC(G55)</f>
        <v>164</v>
      </c>
      <c r="F55" s="10" t="str">
        <f>HEX2BIN(G55)</f>
        <v>10100100</v>
      </c>
      <c r="G55" s="8" t="str">
        <f>MID(C55,7,FIND(":",C55,1)-1)</f>
        <v>A4</v>
      </c>
      <c r="H55" s="8" t="str">
        <f>MID(F55,1,FIND("0",F55,1)-1)</f>
        <v>1</v>
      </c>
      <c r="I55" s="8" t="str">
        <f>MID(F55,2,FIND("0",F55,1)-1)</f>
        <v>0</v>
      </c>
      <c r="J55" s="8" t="str">
        <f>MID(F55,3,FIND("0",F55,1)-1)</f>
        <v>1</v>
      </c>
      <c r="K55" s="8" t="str">
        <f>MID(F55,4,FIND("0",F55,1)-1)</f>
        <v>0</v>
      </c>
      <c r="L55" s="8" t="str">
        <f>MID(F55,5,FIND("0",F55,1)-1)</f>
        <v>0</v>
      </c>
      <c r="M55" s="8" t="str">
        <f>MID(F55,6,FIND("0",F55,1)-1)</f>
        <v>1</v>
      </c>
      <c r="N55" s="8" t="str">
        <f>MID(F55,7,FIND("0",F55,1)-1)</f>
        <v>0</v>
      </c>
      <c r="O55" s="8" t="str">
        <f>MID(F55,8,FIND("0",F55,1)-1)</f>
        <v>0</v>
      </c>
      <c r="P55" t="str">
        <f>IF(J55="1",IF(O55="0","Brenner AUS"),"Brenner EIN")</f>
        <v>Brenner AUS</v>
      </c>
      <c r="Q55" t="str">
        <f>IF(L55="1","Mischer AUF",IF(K55="1","Mischer ZU","Mischer STOP"))</f>
        <v>Mischer STOP</v>
      </c>
    </row>
    <row r="56" spans="1:17" hidden="1" x14ac:dyDescent="0.25">
      <c r="A56" t="s">
        <v>2018</v>
      </c>
      <c r="B56" t="s">
        <v>4</v>
      </c>
      <c r="C56" t="s">
        <v>12</v>
      </c>
      <c r="D56" t="s">
        <v>6</v>
      </c>
      <c r="E56">
        <v>1</v>
      </c>
      <c r="F56" t="s">
        <v>17</v>
      </c>
      <c r="G56" t="s">
        <v>8</v>
      </c>
    </row>
    <row r="57" spans="1:17" x14ac:dyDescent="0.25">
      <c r="A57" s="1" t="s">
        <v>2019</v>
      </c>
      <c r="B57" s="1" t="s">
        <v>1</v>
      </c>
      <c r="C57" s="1" t="s">
        <v>361</v>
      </c>
      <c r="D57" s="42" t="s">
        <v>3295</v>
      </c>
      <c r="E57" s="8">
        <f>HEX2DEC(G57)</f>
        <v>180</v>
      </c>
      <c r="F57" s="10" t="str">
        <f>HEX2BIN(G57)</f>
        <v>10110100</v>
      </c>
      <c r="G57" s="8" t="str">
        <f>MID(C57,7,FIND(":",C57,1)-1)</f>
        <v>B4</v>
      </c>
      <c r="H57" s="8" t="str">
        <f>MID(F57,1,FIND("0",F57,1)-1)</f>
        <v>1</v>
      </c>
      <c r="I57" s="8" t="str">
        <f>MID(F57,2,FIND("0",F57,1)-1)</f>
        <v>0</v>
      </c>
      <c r="J57" s="8" t="str">
        <f>MID(F57,3,FIND("0",F57,1)-1)</f>
        <v>1</v>
      </c>
      <c r="K57" s="8" t="str">
        <f>MID(F57,4,FIND("0",F57,1)-1)</f>
        <v>1</v>
      </c>
      <c r="L57" s="8" t="str">
        <f>MID(F57,5,FIND("0",F57,1)-1)</f>
        <v>0</v>
      </c>
      <c r="M57" s="8" t="str">
        <f>MID(F57,6,FIND("0",F57,1)-1)</f>
        <v>1</v>
      </c>
      <c r="N57" s="8" t="str">
        <f>MID(F57,7,FIND("0",F57,1)-1)</f>
        <v>0</v>
      </c>
      <c r="O57" s="8" t="str">
        <f>MID(F57,8,FIND("0",F57,1)-1)</f>
        <v>0</v>
      </c>
      <c r="P57" t="str">
        <f>IF(J57="1",IF(O57="0","Brenner AUS"),"Brenner EIN")</f>
        <v>Brenner AUS</v>
      </c>
      <c r="Q57" t="str">
        <f>IF(L57="1","Mischer AUF",IF(K57="1","Mischer ZU","Mischer STOP"))</f>
        <v>Mischer ZU</v>
      </c>
    </row>
    <row r="58" spans="1:17" hidden="1" x14ac:dyDescent="0.25">
      <c r="A58" t="s">
        <v>2020</v>
      </c>
      <c r="B58" t="s">
        <v>4</v>
      </c>
      <c r="C58" t="s">
        <v>12</v>
      </c>
      <c r="D58" t="s">
        <v>6</v>
      </c>
      <c r="E58">
        <v>1</v>
      </c>
      <c r="F58" t="s">
        <v>363</v>
      </c>
      <c r="G58" t="s">
        <v>8</v>
      </c>
    </row>
    <row r="59" spans="1:17" x14ac:dyDescent="0.25">
      <c r="A59" s="1" t="s">
        <v>2019</v>
      </c>
      <c r="B59" s="1" t="s">
        <v>1</v>
      </c>
      <c r="C59" s="1" t="s">
        <v>15</v>
      </c>
      <c r="D59" s="42" t="s">
        <v>3295</v>
      </c>
      <c r="E59" s="8">
        <f>HEX2DEC(G59)</f>
        <v>164</v>
      </c>
      <c r="F59" s="10" t="str">
        <f>HEX2BIN(G59)</f>
        <v>10100100</v>
      </c>
      <c r="G59" s="8" t="str">
        <f>MID(C59,7,FIND(":",C59,1)-1)</f>
        <v>A4</v>
      </c>
      <c r="H59" s="8" t="str">
        <f>MID(F59,1,FIND("0",F59,1)-1)</f>
        <v>1</v>
      </c>
      <c r="I59" s="8" t="str">
        <f>MID(F59,2,FIND("0",F59,1)-1)</f>
        <v>0</v>
      </c>
      <c r="J59" s="8" t="str">
        <f>MID(F59,3,FIND("0",F59,1)-1)</f>
        <v>1</v>
      </c>
      <c r="K59" s="8" t="str">
        <f>MID(F59,4,FIND("0",F59,1)-1)</f>
        <v>0</v>
      </c>
      <c r="L59" s="8" t="str">
        <f>MID(F59,5,FIND("0",F59,1)-1)</f>
        <v>0</v>
      </c>
      <c r="M59" s="8" t="str">
        <f>MID(F59,6,FIND("0",F59,1)-1)</f>
        <v>1</v>
      </c>
      <c r="N59" s="8" t="str">
        <f>MID(F59,7,FIND("0",F59,1)-1)</f>
        <v>0</v>
      </c>
      <c r="O59" s="8" t="str">
        <f>MID(F59,8,FIND("0",F59,1)-1)</f>
        <v>0</v>
      </c>
      <c r="P59" t="str">
        <f>IF(J59="1",IF(O59="0","Brenner AUS"),"Brenner EIN")</f>
        <v>Brenner AUS</v>
      </c>
      <c r="Q59" t="str">
        <f>IF(L59="1","Mischer AUF",IF(K59="1","Mischer ZU","Mischer STOP"))</f>
        <v>Mischer STOP</v>
      </c>
    </row>
    <row r="60" spans="1:17" hidden="1" x14ac:dyDescent="0.25">
      <c r="A60" t="s">
        <v>2020</v>
      </c>
      <c r="B60" t="s">
        <v>4</v>
      </c>
      <c r="C60" t="s">
        <v>12</v>
      </c>
      <c r="D60" t="s">
        <v>6</v>
      </c>
      <c r="E60">
        <v>1</v>
      </c>
      <c r="F60" t="s">
        <v>17</v>
      </c>
      <c r="G60" t="s">
        <v>8</v>
      </c>
    </row>
    <row r="61" spans="1:17" x14ac:dyDescent="0.25">
      <c r="A61" s="1" t="s">
        <v>2021</v>
      </c>
      <c r="B61" s="1" t="s">
        <v>1</v>
      </c>
      <c r="C61" s="1" t="s">
        <v>361</v>
      </c>
      <c r="D61" s="42" t="s">
        <v>3295</v>
      </c>
      <c r="E61" s="8">
        <f>HEX2DEC(G61)</f>
        <v>180</v>
      </c>
      <c r="F61" s="10" t="str">
        <f>HEX2BIN(G61)</f>
        <v>10110100</v>
      </c>
      <c r="G61" s="8" t="str">
        <f>MID(C61,7,FIND(":",C61,1)-1)</f>
        <v>B4</v>
      </c>
      <c r="H61" s="8" t="str">
        <f>MID(F61,1,FIND("0",F61,1)-1)</f>
        <v>1</v>
      </c>
      <c r="I61" s="8" t="str">
        <f>MID(F61,2,FIND("0",F61,1)-1)</f>
        <v>0</v>
      </c>
      <c r="J61" s="8" t="str">
        <f>MID(F61,3,FIND("0",F61,1)-1)</f>
        <v>1</v>
      </c>
      <c r="K61" s="8" t="str">
        <f>MID(F61,4,FIND("0",F61,1)-1)</f>
        <v>1</v>
      </c>
      <c r="L61" s="8" t="str">
        <f>MID(F61,5,FIND("0",F61,1)-1)</f>
        <v>0</v>
      </c>
      <c r="M61" s="8" t="str">
        <f>MID(F61,6,FIND("0",F61,1)-1)</f>
        <v>1</v>
      </c>
      <c r="N61" s="8" t="str">
        <f>MID(F61,7,FIND("0",F61,1)-1)</f>
        <v>0</v>
      </c>
      <c r="O61" s="8" t="str">
        <f>MID(F61,8,FIND("0",F61,1)-1)</f>
        <v>0</v>
      </c>
      <c r="P61" t="str">
        <f>IF(J61="1",IF(O61="0","Brenner AUS"),"Brenner EIN")</f>
        <v>Brenner AUS</v>
      </c>
      <c r="Q61" t="str">
        <f>IF(L61="1","Mischer AUF",IF(K61="1","Mischer ZU","Mischer STOP"))</f>
        <v>Mischer ZU</v>
      </c>
    </row>
    <row r="62" spans="1:17" hidden="1" x14ac:dyDescent="0.25">
      <c r="A62" t="s">
        <v>2022</v>
      </c>
      <c r="B62" t="s">
        <v>4</v>
      </c>
      <c r="C62" t="s">
        <v>12</v>
      </c>
      <c r="D62" t="s">
        <v>6</v>
      </c>
      <c r="E62">
        <v>1</v>
      </c>
      <c r="F62" t="s">
        <v>363</v>
      </c>
      <c r="G62" t="s">
        <v>8</v>
      </c>
    </row>
    <row r="63" spans="1:17" x14ac:dyDescent="0.25">
      <c r="A63" s="1" t="s">
        <v>2021</v>
      </c>
      <c r="B63" s="1" t="s">
        <v>1</v>
      </c>
      <c r="C63" s="1" t="s">
        <v>15</v>
      </c>
      <c r="D63" s="42" t="s">
        <v>3295</v>
      </c>
      <c r="E63" s="8">
        <f>HEX2DEC(G63)</f>
        <v>164</v>
      </c>
      <c r="F63" s="10" t="str">
        <f>HEX2BIN(G63)</f>
        <v>10100100</v>
      </c>
      <c r="G63" s="8" t="str">
        <f>MID(C63,7,FIND(":",C63,1)-1)</f>
        <v>A4</v>
      </c>
      <c r="H63" s="8" t="str">
        <f>MID(F63,1,FIND("0",F63,1)-1)</f>
        <v>1</v>
      </c>
      <c r="I63" s="8" t="str">
        <f>MID(F63,2,FIND("0",F63,1)-1)</f>
        <v>0</v>
      </c>
      <c r="J63" s="8" t="str">
        <f>MID(F63,3,FIND("0",F63,1)-1)</f>
        <v>1</v>
      </c>
      <c r="K63" s="8" t="str">
        <f>MID(F63,4,FIND("0",F63,1)-1)</f>
        <v>0</v>
      </c>
      <c r="L63" s="8" t="str">
        <f>MID(F63,5,FIND("0",F63,1)-1)</f>
        <v>0</v>
      </c>
      <c r="M63" s="8" t="str">
        <f>MID(F63,6,FIND("0",F63,1)-1)</f>
        <v>1</v>
      </c>
      <c r="N63" s="8" t="str">
        <f>MID(F63,7,FIND("0",F63,1)-1)</f>
        <v>0</v>
      </c>
      <c r="O63" s="8" t="str">
        <f>MID(F63,8,FIND("0",F63,1)-1)</f>
        <v>0</v>
      </c>
      <c r="P63" t="str">
        <f>IF(J63="1",IF(O63="0","Brenner AUS"),"Brenner EIN")</f>
        <v>Brenner AUS</v>
      </c>
      <c r="Q63" t="str">
        <f>IF(L63="1","Mischer AUF",IF(K63="1","Mischer ZU","Mischer STOP"))</f>
        <v>Mischer STOP</v>
      </c>
    </row>
    <row r="64" spans="1:17" hidden="1" x14ac:dyDescent="0.25">
      <c r="A64" t="s">
        <v>2022</v>
      </c>
      <c r="B64" t="s">
        <v>4</v>
      </c>
      <c r="C64" t="s">
        <v>12</v>
      </c>
      <c r="D64" t="s">
        <v>6</v>
      </c>
      <c r="E64">
        <v>1</v>
      </c>
      <c r="F64" t="s">
        <v>17</v>
      </c>
      <c r="G64" t="s">
        <v>8</v>
      </c>
    </row>
    <row r="65" spans="1:17" x14ac:dyDescent="0.25">
      <c r="A65" s="1" t="s">
        <v>2023</v>
      </c>
      <c r="B65" s="1" t="s">
        <v>1</v>
      </c>
      <c r="C65" s="1" t="s">
        <v>361</v>
      </c>
      <c r="D65" s="42" t="s">
        <v>3295</v>
      </c>
      <c r="E65" s="8">
        <f>HEX2DEC(G65)</f>
        <v>180</v>
      </c>
      <c r="F65" s="10" t="str">
        <f>HEX2BIN(G65)</f>
        <v>10110100</v>
      </c>
      <c r="G65" s="8" t="str">
        <f>MID(C65,7,FIND(":",C65,1)-1)</f>
        <v>B4</v>
      </c>
      <c r="H65" s="8" t="str">
        <f>MID(F65,1,FIND("0",F65,1)-1)</f>
        <v>1</v>
      </c>
      <c r="I65" s="8" t="str">
        <f>MID(F65,2,FIND("0",F65,1)-1)</f>
        <v>0</v>
      </c>
      <c r="J65" s="8" t="str">
        <f>MID(F65,3,FIND("0",F65,1)-1)</f>
        <v>1</v>
      </c>
      <c r="K65" s="8" t="str">
        <f>MID(F65,4,FIND("0",F65,1)-1)</f>
        <v>1</v>
      </c>
      <c r="L65" s="8" t="str">
        <f>MID(F65,5,FIND("0",F65,1)-1)</f>
        <v>0</v>
      </c>
      <c r="M65" s="8" t="str">
        <f>MID(F65,6,FIND("0",F65,1)-1)</f>
        <v>1</v>
      </c>
      <c r="N65" s="8" t="str">
        <f>MID(F65,7,FIND("0",F65,1)-1)</f>
        <v>0</v>
      </c>
      <c r="O65" s="8" t="str">
        <f>MID(F65,8,FIND("0",F65,1)-1)</f>
        <v>0</v>
      </c>
      <c r="P65" t="str">
        <f>IF(J65="1",IF(O65="0","Brenner AUS"),"Brenner EIN")</f>
        <v>Brenner AUS</v>
      </c>
      <c r="Q65" t="str">
        <f>IF(L65="1","Mischer AUF",IF(K65="1","Mischer ZU","Mischer STOP"))</f>
        <v>Mischer ZU</v>
      </c>
    </row>
    <row r="66" spans="1:17" hidden="1" x14ac:dyDescent="0.25">
      <c r="A66" t="s">
        <v>2024</v>
      </c>
      <c r="B66" t="s">
        <v>4</v>
      </c>
      <c r="C66" t="s">
        <v>12</v>
      </c>
      <c r="D66" t="s">
        <v>6</v>
      </c>
      <c r="E66">
        <v>1</v>
      </c>
      <c r="F66" t="s">
        <v>363</v>
      </c>
      <c r="G66" t="s">
        <v>8</v>
      </c>
    </row>
    <row r="67" spans="1:17" x14ac:dyDescent="0.25">
      <c r="A67" s="1" t="s">
        <v>2023</v>
      </c>
      <c r="B67" s="1" t="s">
        <v>1</v>
      </c>
      <c r="C67" s="1" t="s">
        <v>15</v>
      </c>
      <c r="D67" s="42" t="s">
        <v>3295</v>
      </c>
      <c r="E67" s="8">
        <f>HEX2DEC(G67)</f>
        <v>164</v>
      </c>
      <c r="F67" s="10" t="str">
        <f>HEX2BIN(G67)</f>
        <v>10100100</v>
      </c>
      <c r="G67" s="8" t="str">
        <f>MID(C67,7,FIND(":",C67,1)-1)</f>
        <v>A4</v>
      </c>
      <c r="H67" s="8" t="str">
        <f>MID(F67,1,FIND("0",F67,1)-1)</f>
        <v>1</v>
      </c>
      <c r="I67" s="8" t="str">
        <f>MID(F67,2,FIND("0",F67,1)-1)</f>
        <v>0</v>
      </c>
      <c r="J67" s="8" t="str">
        <f>MID(F67,3,FIND("0",F67,1)-1)</f>
        <v>1</v>
      </c>
      <c r="K67" s="8" t="str">
        <f>MID(F67,4,FIND("0",F67,1)-1)</f>
        <v>0</v>
      </c>
      <c r="L67" s="8" t="str">
        <f>MID(F67,5,FIND("0",F67,1)-1)</f>
        <v>0</v>
      </c>
      <c r="M67" s="8" t="str">
        <f>MID(F67,6,FIND("0",F67,1)-1)</f>
        <v>1</v>
      </c>
      <c r="N67" s="8" t="str">
        <f>MID(F67,7,FIND("0",F67,1)-1)</f>
        <v>0</v>
      </c>
      <c r="O67" s="8" t="str">
        <f>MID(F67,8,FIND("0",F67,1)-1)</f>
        <v>0</v>
      </c>
      <c r="P67" t="str">
        <f>IF(J67="1",IF(O67="0","Brenner AUS"),"Brenner EIN")</f>
        <v>Brenner AUS</v>
      </c>
      <c r="Q67" t="str">
        <f>IF(L67="1","Mischer AUF",IF(K67="1","Mischer ZU","Mischer STOP"))</f>
        <v>Mischer STOP</v>
      </c>
    </row>
    <row r="68" spans="1:17" hidden="1" x14ac:dyDescent="0.25">
      <c r="A68" t="s">
        <v>2024</v>
      </c>
      <c r="B68" t="s">
        <v>4</v>
      </c>
      <c r="C68" t="s">
        <v>12</v>
      </c>
      <c r="D68" t="s">
        <v>6</v>
      </c>
      <c r="E68">
        <v>1</v>
      </c>
      <c r="F68" t="s">
        <v>17</v>
      </c>
      <c r="G68" t="s">
        <v>8</v>
      </c>
    </row>
    <row r="69" spans="1:17" x14ac:dyDescent="0.25">
      <c r="A69" s="1" t="s">
        <v>2025</v>
      </c>
      <c r="B69" s="1" t="s">
        <v>1</v>
      </c>
      <c r="C69" s="1" t="s">
        <v>361</v>
      </c>
      <c r="D69" s="42" t="s">
        <v>3295</v>
      </c>
      <c r="E69" s="8">
        <f>HEX2DEC(G69)</f>
        <v>180</v>
      </c>
      <c r="F69" s="10" t="str">
        <f>HEX2BIN(G69)</f>
        <v>10110100</v>
      </c>
      <c r="G69" s="8" t="str">
        <f>MID(C69,7,FIND(":",C69,1)-1)</f>
        <v>B4</v>
      </c>
      <c r="H69" s="8" t="str">
        <f>MID(F69,1,FIND("0",F69,1)-1)</f>
        <v>1</v>
      </c>
      <c r="I69" s="8" t="str">
        <f>MID(F69,2,FIND("0",F69,1)-1)</f>
        <v>0</v>
      </c>
      <c r="J69" s="8" t="str">
        <f>MID(F69,3,FIND("0",F69,1)-1)</f>
        <v>1</v>
      </c>
      <c r="K69" s="8" t="str">
        <f>MID(F69,4,FIND("0",F69,1)-1)</f>
        <v>1</v>
      </c>
      <c r="L69" s="8" t="str">
        <f>MID(F69,5,FIND("0",F69,1)-1)</f>
        <v>0</v>
      </c>
      <c r="M69" s="8" t="str">
        <f>MID(F69,6,FIND("0",F69,1)-1)</f>
        <v>1</v>
      </c>
      <c r="N69" s="8" t="str">
        <f>MID(F69,7,FIND("0",F69,1)-1)</f>
        <v>0</v>
      </c>
      <c r="O69" s="8" t="str">
        <f>MID(F69,8,FIND("0",F69,1)-1)</f>
        <v>0</v>
      </c>
      <c r="P69" t="str">
        <f>IF(J69="1",IF(O69="0","Brenner AUS"),"Brenner EIN")</f>
        <v>Brenner AUS</v>
      </c>
      <c r="Q69" t="str">
        <f>IF(L69="1","Mischer AUF",IF(K69="1","Mischer ZU","Mischer STOP"))</f>
        <v>Mischer ZU</v>
      </c>
    </row>
    <row r="70" spans="1:17" hidden="1" x14ac:dyDescent="0.25">
      <c r="A70" t="s">
        <v>2026</v>
      </c>
      <c r="B70" t="s">
        <v>4</v>
      </c>
      <c r="C70" t="s">
        <v>12</v>
      </c>
      <c r="D70" t="s">
        <v>6</v>
      </c>
      <c r="E70">
        <v>1</v>
      </c>
      <c r="F70" t="s">
        <v>363</v>
      </c>
      <c r="G70" t="s">
        <v>8</v>
      </c>
    </row>
    <row r="71" spans="1:17" x14ac:dyDescent="0.25">
      <c r="A71" s="1" t="s">
        <v>2025</v>
      </c>
      <c r="B71" s="1" t="s">
        <v>1</v>
      </c>
      <c r="C71" s="1" t="s">
        <v>15</v>
      </c>
      <c r="D71" s="42" t="s">
        <v>3295</v>
      </c>
      <c r="E71" s="8">
        <f>HEX2DEC(G71)</f>
        <v>164</v>
      </c>
      <c r="F71" s="10" t="str">
        <f>HEX2BIN(G71)</f>
        <v>10100100</v>
      </c>
      <c r="G71" s="8" t="str">
        <f>MID(C71,7,FIND(":",C71,1)-1)</f>
        <v>A4</v>
      </c>
      <c r="H71" s="8" t="str">
        <f>MID(F71,1,FIND("0",F71,1)-1)</f>
        <v>1</v>
      </c>
      <c r="I71" s="8" t="str">
        <f>MID(F71,2,FIND("0",F71,1)-1)</f>
        <v>0</v>
      </c>
      <c r="J71" s="8" t="str">
        <f>MID(F71,3,FIND("0",F71,1)-1)</f>
        <v>1</v>
      </c>
      <c r="K71" s="8" t="str">
        <f>MID(F71,4,FIND("0",F71,1)-1)</f>
        <v>0</v>
      </c>
      <c r="L71" s="8" t="str">
        <f>MID(F71,5,FIND("0",F71,1)-1)</f>
        <v>0</v>
      </c>
      <c r="M71" s="8" t="str">
        <f>MID(F71,6,FIND("0",F71,1)-1)</f>
        <v>1</v>
      </c>
      <c r="N71" s="8" t="str">
        <f>MID(F71,7,FIND("0",F71,1)-1)</f>
        <v>0</v>
      </c>
      <c r="O71" s="8" t="str">
        <f>MID(F71,8,FIND("0",F71,1)-1)</f>
        <v>0</v>
      </c>
      <c r="P71" t="str">
        <f>IF(J71="1",IF(O71="0","Brenner AUS"),"Brenner EIN")</f>
        <v>Brenner AUS</v>
      </c>
      <c r="Q71" t="str">
        <f>IF(L71="1","Mischer AUF",IF(K71="1","Mischer ZU","Mischer STOP"))</f>
        <v>Mischer STOP</v>
      </c>
    </row>
    <row r="72" spans="1:17" hidden="1" x14ac:dyDescent="0.25">
      <c r="A72" t="s">
        <v>2026</v>
      </c>
      <c r="B72" t="s">
        <v>4</v>
      </c>
      <c r="C72" t="s">
        <v>12</v>
      </c>
      <c r="D72" t="s">
        <v>6</v>
      </c>
      <c r="E72">
        <v>1</v>
      </c>
      <c r="F72" t="s">
        <v>17</v>
      </c>
      <c r="G72" t="s">
        <v>8</v>
      </c>
    </row>
    <row r="73" spans="1:17" x14ac:dyDescent="0.25">
      <c r="A73" s="1" t="s">
        <v>2027</v>
      </c>
      <c r="B73" s="1" t="s">
        <v>1</v>
      </c>
      <c r="C73" s="1" t="s">
        <v>361</v>
      </c>
      <c r="D73" s="42" t="s">
        <v>3295</v>
      </c>
      <c r="E73" s="8">
        <f>HEX2DEC(G73)</f>
        <v>180</v>
      </c>
      <c r="F73" s="10" t="str">
        <f>HEX2BIN(G73)</f>
        <v>10110100</v>
      </c>
      <c r="G73" s="8" t="str">
        <f>MID(C73,7,FIND(":",C73,1)-1)</f>
        <v>B4</v>
      </c>
      <c r="H73" s="8" t="str">
        <f>MID(F73,1,FIND("0",F73,1)-1)</f>
        <v>1</v>
      </c>
      <c r="I73" s="8" t="str">
        <f>MID(F73,2,FIND("0",F73,1)-1)</f>
        <v>0</v>
      </c>
      <c r="J73" s="8" t="str">
        <f>MID(F73,3,FIND("0",F73,1)-1)</f>
        <v>1</v>
      </c>
      <c r="K73" s="8" t="str">
        <f>MID(F73,4,FIND("0",F73,1)-1)</f>
        <v>1</v>
      </c>
      <c r="L73" s="8" t="str">
        <f>MID(F73,5,FIND("0",F73,1)-1)</f>
        <v>0</v>
      </c>
      <c r="M73" s="8" t="str">
        <f>MID(F73,6,FIND("0",F73,1)-1)</f>
        <v>1</v>
      </c>
      <c r="N73" s="8" t="str">
        <f>MID(F73,7,FIND("0",F73,1)-1)</f>
        <v>0</v>
      </c>
      <c r="O73" s="8" t="str">
        <f>MID(F73,8,FIND("0",F73,1)-1)</f>
        <v>0</v>
      </c>
      <c r="P73" t="str">
        <f>IF(J73="1",IF(O73="0","Brenner AUS"),"Brenner EIN")</f>
        <v>Brenner AUS</v>
      </c>
      <c r="Q73" t="str">
        <f>IF(L73="1","Mischer AUF",IF(K73="1","Mischer ZU","Mischer STOP"))</f>
        <v>Mischer ZU</v>
      </c>
    </row>
    <row r="74" spans="1:17" hidden="1" x14ac:dyDescent="0.25">
      <c r="A74" t="s">
        <v>2028</v>
      </c>
      <c r="B74" t="s">
        <v>4</v>
      </c>
      <c r="C74" t="s">
        <v>12</v>
      </c>
      <c r="D74" t="s">
        <v>6</v>
      </c>
      <c r="E74">
        <v>1</v>
      </c>
      <c r="F74" t="s">
        <v>363</v>
      </c>
      <c r="G74" t="s">
        <v>8</v>
      </c>
    </row>
    <row r="75" spans="1:17" x14ac:dyDescent="0.25">
      <c r="A75" s="1" t="s">
        <v>2027</v>
      </c>
      <c r="B75" s="1" t="s">
        <v>1</v>
      </c>
      <c r="C75" s="1" t="s">
        <v>15</v>
      </c>
      <c r="D75" s="42" t="s">
        <v>3295</v>
      </c>
      <c r="E75" s="8">
        <f>HEX2DEC(G75)</f>
        <v>164</v>
      </c>
      <c r="F75" s="10" t="str">
        <f>HEX2BIN(G75)</f>
        <v>10100100</v>
      </c>
      <c r="G75" s="8" t="str">
        <f>MID(C75,7,FIND(":",C75,1)-1)</f>
        <v>A4</v>
      </c>
      <c r="H75" s="8" t="str">
        <f>MID(F75,1,FIND("0",F75,1)-1)</f>
        <v>1</v>
      </c>
      <c r="I75" s="8" t="str">
        <f>MID(F75,2,FIND("0",F75,1)-1)</f>
        <v>0</v>
      </c>
      <c r="J75" s="8" t="str">
        <f>MID(F75,3,FIND("0",F75,1)-1)</f>
        <v>1</v>
      </c>
      <c r="K75" s="8" t="str">
        <f>MID(F75,4,FIND("0",F75,1)-1)</f>
        <v>0</v>
      </c>
      <c r="L75" s="8" t="str">
        <f>MID(F75,5,FIND("0",F75,1)-1)</f>
        <v>0</v>
      </c>
      <c r="M75" s="8" t="str">
        <f>MID(F75,6,FIND("0",F75,1)-1)</f>
        <v>1</v>
      </c>
      <c r="N75" s="8" t="str">
        <f>MID(F75,7,FIND("0",F75,1)-1)</f>
        <v>0</v>
      </c>
      <c r="O75" s="8" t="str">
        <f>MID(F75,8,FIND("0",F75,1)-1)</f>
        <v>0</v>
      </c>
      <c r="P75" t="str">
        <f>IF(J75="1",IF(O75="0","Brenner AUS"),"Brenner EIN")</f>
        <v>Brenner AUS</v>
      </c>
      <c r="Q75" t="str">
        <f>IF(L75="1","Mischer AUF",IF(K75="1","Mischer ZU","Mischer STOP"))</f>
        <v>Mischer STOP</v>
      </c>
    </row>
    <row r="76" spans="1:17" hidden="1" x14ac:dyDescent="0.25">
      <c r="A76" t="s">
        <v>2028</v>
      </c>
      <c r="B76" t="s">
        <v>4</v>
      </c>
      <c r="C76" t="s">
        <v>12</v>
      </c>
      <c r="D76" t="s">
        <v>6</v>
      </c>
      <c r="E76">
        <v>1</v>
      </c>
      <c r="F76" t="s">
        <v>17</v>
      </c>
      <c r="G76" t="s">
        <v>8</v>
      </c>
    </row>
    <row r="77" spans="1:17" x14ac:dyDescent="0.25">
      <c r="A77" s="1" t="s">
        <v>2029</v>
      </c>
      <c r="B77" s="1" t="s">
        <v>1</v>
      </c>
      <c r="C77" s="1" t="s">
        <v>361</v>
      </c>
      <c r="D77" s="42" t="s">
        <v>3295</v>
      </c>
      <c r="E77" s="8">
        <f>HEX2DEC(G77)</f>
        <v>180</v>
      </c>
      <c r="F77" s="10" t="str">
        <f>HEX2BIN(G77)</f>
        <v>10110100</v>
      </c>
      <c r="G77" s="8" t="str">
        <f>MID(C77,7,FIND(":",C77,1)-1)</f>
        <v>B4</v>
      </c>
      <c r="H77" s="8" t="str">
        <f>MID(F77,1,FIND("0",F77,1)-1)</f>
        <v>1</v>
      </c>
      <c r="I77" s="8" t="str">
        <f>MID(F77,2,FIND("0",F77,1)-1)</f>
        <v>0</v>
      </c>
      <c r="J77" s="8" t="str">
        <f>MID(F77,3,FIND("0",F77,1)-1)</f>
        <v>1</v>
      </c>
      <c r="K77" s="8" t="str">
        <f>MID(F77,4,FIND("0",F77,1)-1)</f>
        <v>1</v>
      </c>
      <c r="L77" s="8" t="str">
        <f>MID(F77,5,FIND("0",F77,1)-1)</f>
        <v>0</v>
      </c>
      <c r="M77" s="8" t="str">
        <f>MID(F77,6,FIND("0",F77,1)-1)</f>
        <v>1</v>
      </c>
      <c r="N77" s="8" t="str">
        <f>MID(F77,7,FIND("0",F77,1)-1)</f>
        <v>0</v>
      </c>
      <c r="O77" s="8" t="str">
        <f>MID(F77,8,FIND("0",F77,1)-1)</f>
        <v>0</v>
      </c>
      <c r="P77" t="str">
        <f>IF(J77="1",IF(O77="0","Brenner AUS"),"Brenner EIN")</f>
        <v>Brenner AUS</v>
      </c>
      <c r="Q77" t="str">
        <f>IF(L77="1","Mischer AUF",IF(K77="1","Mischer ZU","Mischer STOP"))</f>
        <v>Mischer ZU</v>
      </c>
    </row>
    <row r="78" spans="1:17" hidden="1" x14ac:dyDescent="0.25">
      <c r="A78" t="s">
        <v>2030</v>
      </c>
      <c r="B78" t="s">
        <v>4</v>
      </c>
      <c r="C78" t="s">
        <v>12</v>
      </c>
      <c r="D78" t="s">
        <v>6</v>
      </c>
      <c r="E78">
        <v>1</v>
      </c>
      <c r="F78" t="s">
        <v>363</v>
      </c>
      <c r="G78" t="s">
        <v>8</v>
      </c>
    </row>
    <row r="79" spans="1:17" x14ac:dyDescent="0.25">
      <c r="A79" s="1" t="s">
        <v>2029</v>
      </c>
      <c r="B79" s="1" t="s">
        <v>1</v>
      </c>
      <c r="C79" s="1" t="s">
        <v>15</v>
      </c>
      <c r="D79" s="42" t="s">
        <v>3295</v>
      </c>
      <c r="E79" s="8">
        <f>HEX2DEC(G79)</f>
        <v>164</v>
      </c>
      <c r="F79" s="10" t="str">
        <f>HEX2BIN(G79)</f>
        <v>10100100</v>
      </c>
      <c r="G79" s="8" t="str">
        <f>MID(C79,7,FIND(":",C79,1)-1)</f>
        <v>A4</v>
      </c>
      <c r="H79" s="8" t="str">
        <f>MID(F79,1,FIND("0",F79,1)-1)</f>
        <v>1</v>
      </c>
      <c r="I79" s="8" t="str">
        <f>MID(F79,2,FIND("0",F79,1)-1)</f>
        <v>0</v>
      </c>
      <c r="J79" s="8" t="str">
        <f>MID(F79,3,FIND("0",F79,1)-1)</f>
        <v>1</v>
      </c>
      <c r="K79" s="8" t="str">
        <f>MID(F79,4,FIND("0",F79,1)-1)</f>
        <v>0</v>
      </c>
      <c r="L79" s="8" t="str">
        <f>MID(F79,5,FIND("0",F79,1)-1)</f>
        <v>0</v>
      </c>
      <c r="M79" s="8" t="str">
        <f>MID(F79,6,FIND("0",F79,1)-1)</f>
        <v>1</v>
      </c>
      <c r="N79" s="8" t="str">
        <f>MID(F79,7,FIND("0",F79,1)-1)</f>
        <v>0</v>
      </c>
      <c r="O79" s="8" t="str">
        <f>MID(F79,8,FIND("0",F79,1)-1)</f>
        <v>0</v>
      </c>
      <c r="P79" t="str">
        <f>IF(J79="1",IF(O79="0","Brenner AUS"),"Brenner EIN")</f>
        <v>Brenner AUS</v>
      </c>
      <c r="Q79" t="str">
        <f>IF(L79="1","Mischer AUF",IF(K79="1","Mischer ZU","Mischer STOP"))</f>
        <v>Mischer STOP</v>
      </c>
    </row>
    <row r="80" spans="1:17" hidden="1" x14ac:dyDescent="0.25">
      <c r="A80" t="s">
        <v>2030</v>
      </c>
      <c r="B80" t="s">
        <v>4</v>
      </c>
      <c r="C80" t="s">
        <v>12</v>
      </c>
      <c r="D80" t="s">
        <v>6</v>
      </c>
      <c r="E80">
        <v>1</v>
      </c>
      <c r="F80" t="s">
        <v>17</v>
      </c>
      <c r="G80" t="s">
        <v>8</v>
      </c>
    </row>
    <row r="81" spans="1:17" x14ac:dyDescent="0.25">
      <c r="A81" s="1" t="s">
        <v>2031</v>
      </c>
      <c r="B81" s="1" t="s">
        <v>1</v>
      </c>
      <c r="C81" s="1" t="s">
        <v>361</v>
      </c>
      <c r="D81" s="42" t="s">
        <v>3295</v>
      </c>
      <c r="E81" s="8">
        <f>HEX2DEC(G81)</f>
        <v>180</v>
      </c>
      <c r="F81" s="10" t="str">
        <f>HEX2BIN(G81)</f>
        <v>10110100</v>
      </c>
      <c r="G81" s="8" t="str">
        <f>MID(C81,7,FIND(":",C81,1)-1)</f>
        <v>B4</v>
      </c>
      <c r="H81" s="8" t="str">
        <f>MID(F81,1,FIND("0",F81,1)-1)</f>
        <v>1</v>
      </c>
      <c r="I81" s="8" t="str">
        <f>MID(F81,2,FIND("0",F81,1)-1)</f>
        <v>0</v>
      </c>
      <c r="J81" s="8" t="str">
        <f>MID(F81,3,FIND("0",F81,1)-1)</f>
        <v>1</v>
      </c>
      <c r="K81" s="8" t="str">
        <f>MID(F81,4,FIND("0",F81,1)-1)</f>
        <v>1</v>
      </c>
      <c r="L81" s="8" t="str">
        <f>MID(F81,5,FIND("0",F81,1)-1)</f>
        <v>0</v>
      </c>
      <c r="M81" s="8" t="str">
        <f>MID(F81,6,FIND("0",F81,1)-1)</f>
        <v>1</v>
      </c>
      <c r="N81" s="8" t="str">
        <f>MID(F81,7,FIND("0",F81,1)-1)</f>
        <v>0</v>
      </c>
      <c r="O81" s="8" t="str">
        <f>MID(F81,8,FIND("0",F81,1)-1)</f>
        <v>0</v>
      </c>
      <c r="P81" t="str">
        <f>IF(J81="1",IF(O81="0","Brenner AUS"),"Brenner EIN")</f>
        <v>Brenner AUS</v>
      </c>
      <c r="Q81" t="str">
        <f>IF(L81="1","Mischer AUF",IF(K81="1","Mischer ZU","Mischer STOP"))</f>
        <v>Mischer ZU</v>
      </c>
    </row>
    <row r="82" spans="1:17" hidden="1" x14ac:dyDescent="0.25">
      <c r="A82" t="s">
        <v>2032</v>
      </c>
      <c r="B82" t="s">
        <v>4</v>
      </c>
      <c r="C82" t="s">
        <v>12</v>
      </c>
      <c r="D82" t="s">
        <v>6</v>
      </c>
      <c r="E82">
        <v>1</v>
      </c>
      <c r="F82" t="s">
        <v>363</v>
      </c>
      <c r="G82" t="s">
        <v>8</v>
      </c>
    </row>
    <row r="83" spans="1:17" x14ac:dyDescent="0.25">
      <c r="A83" s="1" t="s">
        <v>2031</v>
      </c>
      <c r="B83" s="1" t="s">
        <v>1</v>
      </c>
      <c r="C83" s="1" t="s">
        <v>15</v>
      </c>
      <c r="D83" s="42" t="s">
        <v>3295</v>
      </c>
      <c r="E83" s="8">
        <f>HEX2DEC(G83)</f>
        <v>164</v>
      </c>
      <c r="F83" s="10" t="str">
        <f>HEX2BIN(G83)</f>
        <v>10100100</v>
      </c>
      <c r="G83" s="8" t="str">
        <f>MID(C83,7,FIND(":",C83,1)-1)</f>
        <v>A4</v>
      </c>
      <c r="H83" s="8" t="str">
        <f>MID(F83,1,FIND("0",F83,1)-1)</f>
        <v>1</v>
      </c>
      <c r="I83" s="8" t="str">
        <f>MID(F83,2,FIND("0",F83,1)-1)</f>
        <v>0</v>
      </c>
      <c r="J83" s="8" t="str">
        <f>MID(F83,3,FIND("0",F83,1)-1)</f>
        <v>1</v>
      </c>
      <c r="K83" s="8" t="str">
        <f>MID(F83,4,FIND("0",F83,1)-1)</f>
        <v>0</v>
      </c>
      <c r="L83" s="8" t="str">
        <f>MID(F83,5,FIND("0",F83,1)-1)</f>
        <v>0</v>
      </c>
      <c r="M83" s="8" t="str">
        <f>MID(F83,6,FIND("0",F83,1)-1)</f>
        <v>1</v>
      </c>
      <c r="N83" s="8" t="str">
        <f>MID(F83,7,FIND("0",F83,1)-1)</f>
        <v>0</v>
      </c>
      <c r="O83" s="8" t="str">
        <f>MID(F83,8,FIND("0",F83,1)-1)</f>
        <v>0</v>
      </c>
      <c r="P83" t="str">
        <f>IF(J83="1",IF(O83="0","Brenner AUS"),"Brenner EIN")</f>
        <v>Brenner AUS</v>
      </c>
      <c r="Q83" t="str">
        <f>IF(L83="1","Mischer AUF",IF(K83="1","Mischer ZU","Mischer STOP"))</f>
        <v>Mischer STOP</v>
      </c>
    </row>
    <row r="84" spans="1:17" hidden="1" x14ac:dyDescent="0.25">
      <c r="A84" t="s">
        <v>2032</v>
      </c>
      <c r="B84" t="s">
        <v>4</v>
      </c>
      <c r="C84" t="s">
        <v>12</v>
      </c>
      <c r="D84" t="s">
        <v>6</v>
      </c>
      <c r="E84">
        <v>1</v>
      </c>
      <c r="F84" t="s">
        <v>17</v>
      </c>
      <c r="G84" t="s">
        <v>8</v>
      </c>
    </row>
    <row r="85" spans="1:17" x14ac:dyDescent="0.25">
      <c r="A85" s="1" t="s">
        <v>2033</v>
      </c>
      <c r="B85" s="1" t="s">
        <v>1</v>
      </c>
      <c r="C85" s="1" t="s">
        <v>361</v>
      </c>
      <c r="D85" s="42" t="s">
        <v>3295</v>
      </c>
      <c r="E85" s="8">
        <f>HEX2DEC(G85)</f>
        <v>180</v>
      </c>
      <c r="F85" s="10" t="str">
        <f>HEX2BIN(G85)</f>
        <v>10110100</v>
      </c>
      <c r="G85" s="8" t="str">
        <f>MID(C85,7,FIND(":",C85,1)-1)</f>
        <v>B4</v>
      </c>
      <c r="H85" s="8" t="str">
        <f>MID(F85,1,FIND("0",F85,1)-1)</f>
        <v>1</v>
      </c>
      <c r="I85" s="8" t="str">
        <f>MID(F85,2,FIND("0",F85,1)-1)</f>
        <v>0</v>
      </c>
      <c r="J85" s="8" t="str">
        <f>MID(F85,3,FIND("0",F85,1)-1)</f>
        <v>1</v>
      </c>
      <c r="K85" s="8" t="str">
        <f>MID(F85,4,FIND("0",F85,1)-1)</f>
        <v>1</v>
      </c>
      <c r="L85" s="8" t="str">
        <f>MID(F85,5,FIND("0",F85,1)-1)</f>
        <v>0</v>
      </c>
      <c r="M85" s="8" t="str">
        <f>MID(F85,6,FIND("0",F85,1)-1)</f>
        <v>1</v>
      </c>
      <c r="N85" s="8" t="str">
        <f>MID(F85,7,FIND("0",F85,1)-1)</f>
        <v>0</v>
      </c>
      <c r="O85" s="8" t="str">
        <f>MID(F85,8,FIND("0",F85,1)-1)</f>
        <v>0</v>
      </c>
      <c r="P85" t="str">
        <f>IF(J85="1",IF(O85="0","Brenner AUS"),"Brenner EIN")</f>
        <v>Brenner AUS</v>
      </c>
      <c r="Q85" t="str">
        <f>IF(L85="1","Mischer AUF",IF(K85="1","Mischer ZU","Mischer STOP"))</f>
        <v>Mischer ZU</v>
      </c>
    </row>
    <row r="86" spans="1:17" hidden="1" x14ac:dyDescent="0.25">
      <c r="A86" t="s">
        <v>2034</v>
      </c>
      <c r="B86" t="s">
        <v>4</v>
      </c>
      <c r="C86" t="s">
        <v>12</v>
      </c>
      <c r="D86" t="s">
        <v>6</v>
      </c>
      <c r="E86">
        <v>1</v>
      </c>
      <c r="F86" t="s">
        <v>363</v>
      </c>
      <c r="G86" t="s">
        <v>8</v>
      </c>
    </row>
    <row r="87" spans="1:17" x14ac:dyDescent="0.25">
      <c r="A87" s="1" t="s">
        <v>2033</v>
      </c>
      <c r="B87" s="1" t="s">
        <v>1</v>
      </c>
      <c r="C87" s="1" t="s">
        <v>15</v>
      </c>
      <c r="D87" s="42" t="s">
        <v>3295</v>
      </c>
      <c r="E87" s="8">
        <f>HEX2DEC(G87)</f>
        <v>164</v>
      </c>
      <c r="F87" s="10" t="str">
        <f>HEX2BIN(G87)</f>
        <v>10100100</v>
      </c>
      <c r="G87" s="8" t="str">
        <f>MID(C87,7,FIND(":",C87,1)-1)</f>
        <v>A4</v>
      </c>
      <c r="H87" s="8" t="str">
        <f>MID(F87,1,FIND("0",F87,1)-1)</f>
        <v>1</v>
      </c>
      <c r="I87" s="8" t="str">
        <f>MID(F87,2,FIND("0",F87,1)-1)</f>
        <v>0</v>
      </c>
      <c r="J87" s="8" t="str">
        <f>MID(F87,3,FIND("0",F87,1)-1)</f>
        <v>1</v>
      </c>
      <c r="K87" s="8" t="str">
        <f>MID(F87,4,FIND("0",F87,1)-1)</f>
        <v>0</v>
      </c>
      <c r="L87" s="8" t="str">
        <f>MID(F87,5,FIND("0",F87,1)-1)</f>
        <v>0</v>
      </c>
      <c r="M87" s="8" t="str">
        <f>MID(F87,6,FIND("0",F87,1)-1)</f>
        <v>1</v>
      </c>
      <c r="N87" s="8" t="str">
        <f>MID(F87,7,FIND("0",F87,1)-1)</f>
        <v>0</v>
      </c>
      <c r="O87" s="8" t="str">
        <f>MID(F87,8,FIND("0",F87,1)-1)</f>
        <v>0</v>
      </c>
      <c r="P87" t="str">
        <f>IF(J87="1",IF(O87="0","Brenner AUS"),"Brenner EIN")</f>
        <v>Brenner AUS</v>
      </c>
      <c r="Q87" t="str">
        <f>IF(L87="1","Mischer AUF",IF(K87="1","Mischer ZU","Mischer STOP"))</f>
        <v>Mischer STOP</v>
      </c>
    </row>
    <row r="88" spans="1:17" hidden="1" x14ac:dyDescent="0.25">
      <c r="A88" t="s">
        <v>2034</v>
      </c>
      <c r="B88" t="s">
        <v>4</v>
      </c>
      <c r="C88" t="s">
        <v>12</v>
      </c>
      <c r="D88" t="s">
        <v>6</v>
      </c>
      <c r="E88">
        <v>1</v>
      </c>
      <c r="F88" t="s">
        <v>17</v>
      </c>
      <c r="G88" t="s">
        <v>8</v>
      </c>
    </row>
    <row r="89" spans="1:17" x14ac:dyDescent="0.25">
      <c r="A89" s="3" t="s">
        <v>2035</v>
      </c>
      <c r="B89" s="3" t="s">
        <v>1</v>
      </c>
      <c r="C89" s="3" t="s">
        <v>334</v>
      </c>
      <c r="D89" t="s">
        <v>390</v>
      </c>
      <c r="E89" s="8">
        <f>HEX2DEC(G89)</f>
        <v>60</v>
      </c>
      <c r="F89" s="10" t="str">
        <f>HEX2BIN(G89)</f>
        <v>111100</v>
      </c>
      <c r="G89" s="8" t="str">
        <f>MID(C89,7,FIND(":",C89,1)-1)</f>
        <v>3C</v>
      </c>
    </row>
    <row r="90" spans="1:17" hidden="1" x14ac:dyDescent="0.25">
      <c r="A90" t="s">
        <v>2036</v>
      </c>
      <c r="B90" t="s">
        <v>4</v>
      </c>
      <c r="C90" t="s">
        <v>5</v>
      </c>
      <c r="D90" t="s">
        <v>6</v>
      </c>
      <c r="E90">
        <v>1</v>
      </c>
      <c r="F90" t="s">
        <v>336</v>
      </c>
      <c r="G90" t="s">
        <v>8</v>
      </c>
    </row>
    <row r="91" spans="1:17" hidden="1" x14ac:dyDescent="0.25">
      <c r="A91" t="s">
        <v>2037</v>
      </c>
      <c r="B91" t="s">
        <v>862</v>
      </c>
      <c r="C91" t="s">
        <v>176</v>
      </c>
      <c r="D91" t="s">
        <v>177</v>
      </c>
      <c r="E91" s="5">
        <v>6000000</v>
      </c>
      <c r="F91" t="s">
        <v>863</v>
      </c>
      <c r="G91" t="s">
        <v>178</v>
      </c>
      <c r="H91">
        <v>0</v>
      </c>
      <c r="I91" t="s">
        <v>179</v>
      </c>
      <c r="J91" t="s">
        <v>163</v>
      </c>
      <c r="K91" t="s">
        <v>180</v>
      </c>
    </row>
    <row r="92" spans="1:17" x14ac:dyDescent="0.25">
      <c r="A92" s="1" t="s">
        <v>2038</v>
      </c>
      <c r="B92" s="1" t="s">
        <v>1</v>
      </c>
      <c r="C92" s="1" t="s">
        <v>361</v>
      </c>
      <c r="D92" s="42" t="s">
        <v>3295</v>
      </c>
      <c r="E92" s="8">
        <f>HEX2DEC(G92)</f>
        <v>180</v>
      </c>
      <c r="F92" s="10" t="str">
        <f>HEX2BIN(G92)</f>
        <v>10110100</v>
      </c>
      <c r="G92" s="8" t="str">
        <f>MID(C92,7,FIND(":",C92,1)-1)</f>
        <v>B4</v>
      </c>
      <c r="H92" s="8" t="str">
        <f>MID(F92,1,FIND("0",F92,1)-1)</f>
        <v>1</v>
      </c>
      <c r="I92" s="8" t="str">
        <f>MID(F92,2,FIND("0",F92,1)-1)</f>
        <v>0</v>
      </c>
      <c r="J92" s="8" t="str">
        <f>MID(F92,3,FIND("0",F92,1)-1)</f>
        <v>1</v>
      </c>
      <c r="K92" s="8" t="str">
        <f>MID(F92,4,FIND("0",F92,1)-1)</f>
        <v>1</v>
      </c>
      <c r="L92" s="8" t="str">
        <f>MID(F92,5,FIND("0",F92,1)-1)</f>
        <v>0</v>
      </c>
      <c r="M92" s="8" t="str">
        <f>MID(F92,6,FIND("0",F92,1)-1)</f>
        <v>1</v>
      </c>
      <c r="N92" s="8" t="str">
        <f>MID(F92,7,FIND("0",F92,1)-1)</f>
        <v>0</v>
      </c>
      <c r="O92" s="8" t="str">
        <f>MID(F92,8,FIND("0",F92,1)-1)</f>
        <v>0</v>
      </c>
      <c r="P92" t="str">
        <f>IF(J92="1",IF(O92="0","Brenner AUS"),"Brenner EIN")</f>
        <v>Brenner AUS</v>
      </c>
      <c r="Q92" t="str">
        <f>IF(L92="1","Mischer AUF",IF(K92="1","Mischer ZU","Mischer STOP"))</f>
        <v>Mischer ZU</v>
      </c>
    </row>
    <row r="93" spans="1:17" hidden="1" x14ac:dyDescent="0.25">
      <c r="A93" t="s">
        <v>2039</v>
      </c>
      <c r="B93" t="s">
        <v>4</v>
      </c>
      <c r="C93" t="s">
        <v>12</v>
      </c>
      <c r="D93" t="s">
        <v>6</v>
      </c>
      <c r="E93">
        <v>1</v>
      </c>
      <c r="F93" t="s">
        <v>363</v>
      </c>
      <c r="G93" t="s">
        <v>8</v>
      </c>
    </row>
    <row r="94" spans="1:17" x14ac:dyDescent="0.25">
      <c r="A94" s="1" t="s">
        <v>2038</v>
      </c>
      <c r="B94" s="1" t="s">
        <v>1</v>
      </c>
      <c r="C94" s="1" t="s">
        <v>15</v>
      </c>
      <c r="D94" s="42" t="s">
        <v>3295</v>
      </c>
      <c r="E94" s="8">
        <f>HEX2DEC(G94)</f>
        <v>164</v>
      </c>
      <c r="F94" s="10" t="str">
        <f>HEX2BIN(G94)</f>
        <v>10100100</v>
      </c>
      <c r="G94" s="8" t="str">
        <f>MID(C94,7,FIND(":",C94,1)-1)</f>
        <v>A4</v>
      </c>
      <c r="H94" s="8" t="str">
        <f>MID(F94,1,FIND("0",F94,1)-1)</f>
        <v>1</v>
      </c>
      <c r="I94" s="8" t="str">
        <f>MID(F94,2,FIND("0",F94,1)-1)</f>
        <v>0</v>
      </c>
      <c r="J94" s="8" t="str">
        <f>MID(F94,3,FIND("0",F94,1)-1)</f>
        <v>1</v>
      </c>
      <c r="K94" s="8" t="str">
        <f>MID(F94,4,FIND("0",F94,1)-1)</f>
        <v>0</v>
      </c>
      <c r="L94" s="8" t="str">
        <f>MID(F94,5,FIND("0",F94,1)-1)</f>
        <v>0</v>
      </c>
      <c r="M94" s="8" t="str">
        <f>MID(F94,6,FIND("0",F94,1)-1)</f>
        <v>1</v>
      </c>
      <c r="N94" s="8" t="str">
        <f>MID(F94,7,FIND("0",F94,1)-1)</f>
        <v>0</v>
      </c>
      <c r="O94" s="8" t="str">
        <f>MID(F94,8,FIND("0",F94,1)-1)</f>
        <v>0</v>
      </c>
      <c r="P94" t="str">
        <f>IF(J94="1",IF(O94="0","Brenner AUS"),"Brenner EIN")</f>
        <v>Brenner AUS</v>
      </c>
      <c r="Q94" t="str">
        <f>IF(L94="1","Mischer AUF",IF(K94="1","Mischer ZU","Mischer STOP"))</f>
        <v>Mischer STOP</v>
      </c>
    </row>
    <row r="95" spans="1:17" hidden="1" x14ac:dyDescent="0.25">
      <c r="A95" t="s">
        <v>2039</v>
      </c>
      <c r="B95" t="s">
        <v>4</v>
      </c>
      <c r="C95" t="s">
        <v>12</v>
      </c>
      <c r="D95" t="s">
        <v>6</v>
      </c>
      <c r="E95">
        <v>1</v>
      </c>
      <c r="F95" t="s">
        <v>17</v>
      </c>
      <c r="G95" t="s">
        <v>8</v>
      </c>
    </row>
    <row r="96" spans="1:17" x14ac:dyDescent="0.25">
      <c r="A96" s="1" t="s">
        <v>2040</v>
      </c>
      <c r="B96" s="1" t="s">
        <v>1</v>
      </c>
      <c r="C96" s="1" t="s">
        <v>361</v>
      </c>
      <c r="D96" s="42" t="s">
        <v>3295</v>
      </c>
      <c r="E96" s="8">
        <f>HEX2DEC(G96)</f>
        <v>180</v>
      </c>
      <c r="F96" s="10" t="str">
        <f>HEX2BIN(G96)</f>
        <v>10110100</v>
      </c>
      <c r="G96" s="8" t="str">
        <f>MID(C96,7,FIND(":",C96,1)-1)</f>
        <v>B4</v>
      </c>
      <c r="H96" s="8" t="str">
        <f>MID(F96,1,FIND("0",F96,1)-1)</f>
        <v>1</v>
      </c>
      <c r="I96" s="8" t="str">
        <f>MID(F96,2,FIND("0",F96,1)-1)</f>
        <v>0</v>
      </c>
      <c r="J96" s="8" t="str">
        <f>MID(F96,3,FIND("0",F96,1)-1)</f>
        <v>1</v>
      </c>
      <c r="K96" s="8" t="str">
        <f>MID(F96,4,FIND("0",F96,1)-1)</f>
        <v>1</v>
      </c>
      <c r="L96" s="8" t="str">
        <f>MID(F96,5,FIND("0",F96,1)-1)</f>
        <v>0</v>
      </c>
      <c r="M96" s="8" t="str">
        <f>MID(F96,6,FIND("0",F96,1)-1)</f>
        <v>1</v>
      </c>
      <c r="N96" s="8" t="str">
        <f>MID(F96,7,FIND("0",F96,1)-1)</f>
        <v>0</v>
      </c>
      <c r="O96" s="8" t="str">
        <f>MID(F96,8,FIND("0",F96,1)-1)</f>
        <v>0</v>
      </c>
      <c r="P96" t="str">
        <f>IF(J96="1",IF(O96="0","Brenner AUS"),"Brenner EIN")</f>
        <v>Brenner AUS</v>
      </c>
      <c r="Q96" t="str">
        <f>IF(L96="1","Mischer AUF",IF(K96="1","Mischer ZU","Mischer STOP"))</f>
        <v>Mischer ZU</v>
      </c>
    </row>
    <row r="97" spans="1:17" hidden="1" x14ac:dyDescent="0.25">
      <c r="A97" t="s">
        <v>2041</v>
      </c>
      <c r="B97" t="s">
        <v>4</v>
      </c>
      <c r="C97" t="s">
        <v>12</v>
      </c>
      <c r="D97" t="s">
        <v>6</v>
      </c>
      <c r="E97">
        <v>1</v>
      </c>
      <c r="F97" t="s">
        <v>363</v>
      </c>
      <c r="G97" t="s">
        <v>8</v>
      </c>
    </row>
    <row r="98" spans="1:17" x14ac:dyDescent="0.25">
      <c r="A98" s="1" t="s">
        <v>2040</v>
      </c>
      <c r="B98" s="1" t="s">
        <v>1</v>
      </c>
      <c r="C98" s="1" t="s">
        <v>15</v>
      </c>
      <c r="D98" s="42" t="s">
        <v>3295</v>
      </c>
      <c r="E98" s="8">
        <f>HEX2DEC(G98)</f>
        <v>164</v>
      </c>
      <c r="F98" s="10" t="str">
        <f>HEX2BIN(G98)</f>
        <v>10100100</v>
      </c>
      <c r="G98" s="8" t="str">
        <f>MID(C98,7,FIND(":",C98,1)-1)</f>
        <v>A4</v>
      </c>
      <c r="H98" s="8" t="str">
        <f>MID(F98,1,FIND("0",F98,1)-1)</f>
        <v>1</v>
      </c>
      <c r="I98" s="8" t="str">
        <f>MID(F98,2,FIND("0",F98,1)-1)</f>
        <v>0</v>
      </c>
      <c r="J98" s="8" t="str">
        <f>MID(F98,3,FIND("0",F98,1)-1)</f>
        <v>1</v>
      </c>
      <c r="K98" s="8" t="str">
        <f>MID(F98,4,FIND("0",F98,1)-1)</f>
        <v>0</v>
      </c>
      <c r="L98" s="8" t="str">
        <f>MID(F98,5,FIND("0",F98,1)-1)</f>
        <v>0</v>
      </c>
      <c r="M98" s="8" t="str">
        <f>MID(F98,6,FIND("0",F98,1)-1)</f>
        <v>1</v>
      </c>
      <c r="N98" s="8" t="str">
        <f>MID(F98,7,FIND("0",F98,1)-1)</f>
        <v>0</v>
      </c>
      <c r="O98" s="8" t="str">
        <f>MID(F98,8,FIND("0",F98,1)-1)</f>
        <v>0</v>
      </c>
      <c r="P98" t="str">
        <f>IF(J98="1",IF(O98="0","Brenner AUS"),"Brenner EIN")</f>
        <v>Brenner AUS</v>
      </c>
      <c r="Q98" t="str">
        <f>IF(L98="1","Mischer AUF",IF(K98="1","Mischer ZU","Mischer STOP"))</f>
        <v>Mischer STOP</v>
      </c>
    </row>
    <row r="99" spans="1:17" hidden="1" x14ac:dyDescent="0.25">
      <c r="A99" t="s">
        <v>2041</v>
      </c>
      <c r="B99" t="s">
        <v>4</v>
      </c>
      <c r="C99" t="s">
        <v>12</v>
      </c>
      <c r="D99" t="s">
        <v>6</v>
      </c>
      <c r="E99">
        <v>1</v>
      </c>
      <c r="F99" t="s">
        <v>17</v>
      </c>
      <c r="G99" t="s">
        <v>8</v>
      </c>
    </row>
    <row r="100" spans="1:17" x14ac:dyDescent="0.25">
      <c r="A100" s="1" t="s">
        <v>2042</v>
      </c>
      <c r="B100" s="1" t="s">
        <v>1</v>
      </c>
      <c r="C100" s="1" t="s">
        <v>361</v>
      </c>
      <c r="D100" s="42" t="s">
        <v>3295</v>
      </c>
      <c r="E100" s="8">
        <f>HEX2DEC(G100)</f>
        <v>180</v>
      </c>
      <c r="F100" s="10" t="str">
        <f>HEX2BIN(G100)</f>
        <v>10110100</v>
      </c>
      <c r="G100" s="8" t="str">
        <f>MID(C100,7,FIND(":",C100,1)-1)</f>
        <v>B4</v>
      </c>
      <c r="H100" s="8" t="str">
        <f>MID(F100,1,FIND("0",F100,1)-1)</f>
        <v>1</v>
      </c>
      <c r="I100" s="8" t="str">
        <f>MID(F100,2,FIND("0",F100,1)-1)</f>
        <v>0</v>
      </c>
      <c r="J100" s="8" t="str">
        <f>MID(F100,3,FIND("0",F100,1)-1)</f>
        <v>1</v>
      </c>
      <c r="K100" s="8" t="str">
        <f>MID(F100,4,FIND("0",F100,1)-1)</f>
        <v>1</v>
      </c>
      <c r="L100" s="8" t="str">
        <f>MID(F100,5,FIND("0",F100,1)-1)</f>
        <v>0</v>
      </c>
      <c r="M100" s="8" t="str">
        <f>MID(F100,6,FIND("0",F100,1)-1)</f>
        <v>1</v>
      </c>
      <c r="N100" s="8" t="str">
        <f>MID(F100,7,FIND("0",F100,1)-1)</f>
        <v>0</v>
      </c>
      <c r="O100" s="8" t="str">
        <f>MID(F100,8,FIND("0",F100,1)-1)</f>
        <v>0</v>
      </c>
      <c r="P100" t="str">
        <f>IF(J100="1",IF(O100="0","Brenner AUS"),"Brenner EIN")</f>
        <v>Brenner AUS</v>
      </c>
      <c r="Q100" t="str">
        <f>IF(L100="1","Mischer AUF",IF(K100="1","Mischer ZU","Mischer STOP"))</f>
        <v>Mischer ZU</v>
      </c>
    </row>
    <row r="101" spans="1:17" hidden="1" x14ac:dyDescent="0.25">
      <c r="A101" t="s">
        <v>2043</v>
      </c>
      <c r="B101" t="s">
        <v>4</v>
      </c>
      <c r="C101" t="s">
        <v>12</v>
      </c>
      <c r="D101" t="s">
        <v>6</v>
      </c>
      <c r="E101">
        <v>1</v>
      </c>
      <c r="F101" t="s">
        <v>363</v>
      </c>
      <c r="G101" t="s">
        <v>8</v>
      </c>
    </row>
    <row r="102" spans="1:17" x14ac:dyDescent="0.25">
      <c r="A102" s="1" t="s">
        <v>2042</v>
      </c>
      <c r="B102" s="1" t="s">
        <v>1</v>
      </c>
      <c r="C102" s="1" t="s">
        <v>15</v>
      </c>
      <c r="D102" s="42" t="s">
        <v>3295</v>
      </c>
      <c r="E102" s="8">
        <f>HEX2DEC(G102)</f>
        <v>164</v>
      </c>
      <c r="F102" s="10" t="str">
        <f>HEX2BIN(G102)</f>
        <v>10100100</v>
      </c>
      <c r="G102" s="8" t="str">
        <f>MID(C102,7,FIND(":",C102,1)-1)</f>
        <v>A4</v>
      </c>
      <c r="H102" s="8" t="str">
        <f>MID(F102,1,FIND("0",F102,1)-1)</f>
        <v>1</v>
      </c>
      <c r="I102" s="8" t="str">
        <f>MID(F102,2,FIND("0",F102,1)-1)</f>
        <v>0</v>
      </c>
      <c r="J102" s="8" t="str">
        <f>MID(F102,3,FIND("0",F102,1)-1)</f>
        <v>1</v>
      </c>
      <c r="K102" s="8" t="str">
        <f>MID(F102,4,FIND("0",F102,1)-1)</f>
        <v>0</v>
      </c>
      <c r="L102" s="8" t="str">
        <f>MID(F102,5,FIND("0",F102,1)-1)</f>
        <v>0</v>
      </c>
      <c r="M102" s="8" t="str">
        <f>MID(F102,6,FIND("0",F102,1)-1)</f>
        <v>1</v>
      </c>
      <c r="N102" s="8" t="str">
        <f>MID(F102,7,FIND("0",F102,1)-1)</f>
        <v>0</v>
      </c>
      <c r="O102" s="8" t="str">
        <f>MID(F102,8,FIND("0",F102,1)-1)</f>
        <v>0</v>
      </c>
      <c r="P102" t="str">
        <f>IF(J102="1",IF(O102="0","Brenner AUS"),"Brenner EIN")</f>
        <v>Brenner AUS</v>
      </c>
      <c r="Q102" t="str">
        <f>IF(L102="1","Mischer AUF",IF(K102="1","Mischer ZU","Mischer STOP"))</f>
        <v>Mischer STOP</v>
      </c>
    </row>
    <row r="103" spans="1:17" hidden="1" x14ac:dyDescent="0.25">
      <c r="A103" t="s">
        <v>2043</v>
      </c>
      <c r="B103" t="s">
        <v>4</v>
      </c>
      <c r="C103" t="s">
        <v>12</v>
      </c>
      <c r="D103" t="s">
        <v>6</v>
      </c>
      <c r="E103">
        <v>1</v>
      </c>
      <c r="F103" t="s">
        <v>17</v>
      </c>
      <c r="G103" t="s">
        <v>8</v>
      </c>
    </row>
    <row r="104" spans="1:17" x14ac:dyDescent="0.25">
      <c r="A104" s="1" t="s">
        <v>2044</v>
      </c>
      <c r="B104" s="1" t="s">
        <v>1</v>
      </c>
      <c r="C104" s="1" t="s">
        <v>361</v>
      </c>
      <c r="D104" s="42" t="s">
        <v>3295</v>
      </c>
      <c r="E104" s="8">
        <f>HEX2DEC(G104)</f>
        <v>180</v>
      </c>
      <c r="F104" s="10" t="str">
        <f>HEX2BIN(G104)</f>
        <v>10110100</v>
      </c>
      <c r="G104" s="8" t="str">
        <f>MID(C104,7,FIND(":",C104,1)-1)</f>
        <v>B4</v>
      </c>
      <c r="H104" s="8" t="str">
        <f>MID(F104,1,FIND("0",F104,1)-1)</f>
        <v>1</v>
      </c>
      <c r="I104" s="8" t="str">
        <f>MID(F104,2,FIND("0",F104,1)-1)</f>
        <v>0</v>
      </c>
      <c r="J104" s="8" t="str">
        <f>MID(F104,3,FIND("0",F104,1)-1)</f>
        <v>1</v>
      </c>
      <c r="K104" s="8" t="str">
        <f>MID(F104,4,FIND("0",F104,1)-1)</f>
        <v>1</v>
      </c>
      <c r="L104" s="8" t="str">
        <f>MID(F104,5,FIND("0",F104,1)-1)</f>
        <v>0</v>
      </c>
      <c r="M104" s="8" t="str">
        <f>MID(F104,6,FIND("0",F104,1)-1)</f>
        <v>1</v>
      </c>
      <c r="N104" s="8" t="str">
        <f>MID(F104,7,FIND("0",F104,1)-1)</f>
        <v>0</v>
      </c>
      <c r="O104" s="8" t="str">
        <f>MID(F104,8,FIND("0",F104,1)-1)</f>
        <v>0</v>
      </c>
      <c r="P104" t="str">
        <f>IF(J104="1",IF(O104="0","Brenner AUS"),"Brenner EIN")</f>
        <v>Brenner AUS</v>
      </c>
      <c r="Q104" t="str">
        <f>IF(L104="1","Mischer AUF",IF(K104="1","Mischer ZU","Mischer STOP"))</f>
        <v>Mischer ZU</v>
      </c>
    </row>
    <row r="105" spans="1:17" hidden="1" x14ac:dyDescent="0.25">
      <c r="A105" t="s">
        <v>2045</v>
      </c>
      <c r="B105" t="s">
        <v>4</v>
      </c>
      <c r="C105" t="s">
        <v>12</v>
      </c>
      <c r="D105" t="s">
        <v>6</v>
      </c>
      <c r="E105">
        <v>1</v>
      </c>
      <c r="F105" t="s">
        <v>363</v>
      </c>
      <c r="G105" t="s">
        <v>8</v>
      </c>
    </row>
    <row r="106" spans="1:17" x14ac:dyDescent="0.25">
      <c r="A106" s="1" t="s">
        <v>2046</v>
      </c>
      <c r="B106" s="1" t="s">
        <v>1</v>
      </c>
      <c r="C106" s="1" t="s">
        <v>15</v>
      </c>
      <c r="D106" s="42" t="s">
        <v>3295</v>
      </c>
      <c r="E106" s="8">
        <f>HEX2DEC(G106)</f>
        <v>164</v>
      </c>
      <c r="F106" s="10" t="str">
        <f>HEX2BIN(G106)</f>
        <v>10100100</v>
      </c>
      <c r="G106" s="8" t="str">
        <f>MID(C106,7,FIND(":",C106,1)-1)</f>
        <v>A4</v>
      </c>
      <c r="H106" s="8" t="str">
        <f>MID(F106,1,FIND("0",F106,1)-1)</f>
        <v>1</v>
      </c>
      <c r="I106" s="8" t="str">
        <f>MID(F106,2,FIND("0",F106,1)-1)</f>
        <v>0</v>
      </c>
      <c r="J106" s="8" t="str">
        <f>MID(F106,3,FIND("0",F106,1)-1)</f>
        <v>1</v>
      </c>
      <c r="K106" s="8" t="str">
        <f>MID(F106,4,FIND("0",F106,1)-1)</f>
        <v>0</v>
      </c>
      <c r="L106" s="8" t="str">
        <f>MID(F106,5,FIND("0",F106,1)-1)</f>
        <v>0</v>
      </c>
      <c r="M106" s="8" t="str">
        <f>MID(F106,6,FIND("0",F106,1)-1)</f>
        <v>1</v>
      </c>
      <c r="N106" s="8" t="str">
        <f>MID(F106,7,FIND("0",F106,1)-1)</f>
        <v>0</v>
      </c>
      <c r="O106" s="8" t="str">
        <f>MID(F106,8,FIND("0",F106,1)-1)</f>
        <v>0</v>
      </c>
      <c r="P106" t="str">
        <f>IF(J106="1",IF(O106="0","Brenner AUS"),"Brenner EIN")</f>
        <v>Brenner AUS</v>
      </c>
      <c r="Q106" t="str">
        <f>IF(L106="1","Mischer AUF",IF(K106="1","Mischer ZU","Mischer STOP"))</f>
        <v>Mischer STOP</v>
      </c>
    </row>
    <row r="107" spans="1:17" hidden="1" x14ac:dyDescent="0.25">
      <c r="A107" t="s">
        <v>2047</v>
      </c>
      <c r="B107" t="s">
        <v>4</v>
      </c>
      <c r="C107" t="s">
        <v>12</v>
      </c>
      <c r="D107" t="s">
        <v>6</v>
      </c>
      <c r="E107">
        <v>1</v>
      </c>
      <c r="F107" t="s">
        <v>17</v>
      </c>
      <c r="G107" t="s">
        <v>8</v>
      </c>
    </row>
    <row r="108" spans="1:17" x14ac:dyDescent="0.25">
      <c r="A108" s="1" t="s">
        <v>2048</v>
      </c>
      <c r="B108" s="1" t="s">
        <v>1</v>
      </c>
      <c r="C108" s="1" t="s">
        <v>361</v>
      </c>
      <c r="D108" s="42" t="s">
        <v>3295</v>
      </c>
      <c r="E108" s="8">
        <f>HEX2DEC(G108)</f>
        <v>180</v>
      </c>
      <c r="F108" s="10" t="str">
        <f>HEX2BIN(G108)</f>
        <v>10110100</v>
      </c>
      <c r="G108" s="8" t="str">
        <f>MID(C108,7,FIND(":",C108,1)-1)</f>
        <v>B4</v>
      </c>
      <c r="H108" s="8" t="str">
        <f>MID(F108,1,FIND("0",F108,1)-1)</f>
        <v>1</v>
      </c>
      <c r="I108" s="8" t="str">
        <f>MID(F108,2,FIND("0",F108,1)-1)</f>
        <v>0</v>
      </c>
      <c r="J108" s="8" t="str">
        <f>MID(F108,3,FIND("0",F108,1)-1)</f>
        <v>1</v>
      </c>
      <c r="K108" s="8" t="str">
        <f>MID(F108,4,FIND("0",F108,1)-1)</f>
        <v>1</v>
      </c>
      <c r="L108" s="8" t="str">
        <f>MID(F108,5,FIND("0",F108,1)-1)</f>
        <v>0</v>
      </c>
      <c r="M108" s="8" t="str">
        <f>MID(F108,6,FIND("0",F108,1)-1)</f>
        <v>1</v>
      </c>
      <c r="N108" s="8" t="str">
        <f>MID(F108,7,FIND("0",F108,1)-1)</f>
        <v>0</v>
      </c>
      <c r="O108" s="8" t="str">
        <f>MID(F108,8,FIND("0",F108,1)-1)</f>
        <v>0</v>
      </c>
      <c r="P108" t="str">
        <f>IF(J108="1",IF(O108="0","Brenner AUS"),"Brenner EIN")</f>
        <v>Brenner AUS</v>
      </c>
      <c r="Q108" t="str">
        <f>IF(L108="1","Mischer AUF",IF(K108="1","Mischer ZU","Mischer STOP"))</f>
        <v>Mischer ZU</v>
      </c>
    </row>
    <row r="109" spans="1:17" hidden="1" x14ac:dyDescent="0.25">
      <c r="A109" t="s">
        <v>2049</v>
      </c>
      <c r="B109" t="s">
        <v>4</v>
      </c>
      <c r="C109" t="s">
        <v>12</v>
      </c>
      <c r="D109" t="s">
        <v>6</v>
      </c>
      <c r="E109">
        <v>1</v>
      </c>
      <c r="F109" t="s">
        <v>363</v>
      </c>
      <c r="G109" t="s">
        <v>8</v>
      </c>
    </row>
    <row r="110" spans="1:17" x14ac:dyDescent="0.25">
      <c r="A110" s="1" t="s">
        <v>2048</v>
      </c>
      <c r="B110" s="1" t="s">
        <v>1</v>
      </c>
      <c r="C110" s="1" t="s">
        <v>15</v>
      </c>
      <c r="D110" s="42" t="s">
        <v>3295</v>
      </c>
      <c r="E110" s="8">
        <f>HEX2DEC(G110)</f>
        <v>164</v>
      </c>
      <c r="F110" s="10" t="str">
        <f>HEX2BIN(G110)</f>
        <v>10100100</v>
      </c>
      <c r="G110" s="8" t="str">
        <f>MID(C110,7,FIND(":",C110,1)-1)</f>
        <v>A4</v>
      </c>
      <c r="H110" s="8" t="str">
        <f>MID(F110,1,FIND("0",F110,1)-1)</f>
        <v>1</v>
      </c>
      <c r="I110" s="8" t="str">
        <f>MID(F110,2,FIND("0",F110,1)-1)</f>
        <v>0</v>
      </c>
      <c r="J110" s="8" t="str">
        <f>MID(F110,3,FIND("0",F110,1)-1)</f>
        <v>1</v>
      </c>
      <c r="K110" s="8" t="str">
        <f>MID(F110,4,FIND("0",F110,1)-1)</f>
        <v>0</v>
      </c>
      <c r="L110" s="8" t="str">
        <f>MID(F110,5,FIND("0",F110,1)-1)</f>
        <v>0</v>
      </c>
      <c r="M110" s="8" t="str">
        <f>MID(F110,6,FIND("0",F110,1)-1)</f>
        <v>1</v>
      </c>
      <c r="N110" s="8" t="str">
        <f>MID(F110,7,FIND("0",F110,1)-1)</f>
        <v>0</v>
      </c>
      <c r="O110" s="8" t="str">
        <f>MID(F110,8,FIND("0",F110,1)-1)</f>
        <v>0</v>
      </c>
      <c r="P110" t="str">
        <f>IF(J110="1",IF(O110="0","Brenner AUS"),"Brenner EIN")</f>
        <v>Brenner AUS</v>
      </c>
      <c r="Q110" t="str">
        <f>IF(L110="1","Mischer AUF",IF(K110="1","Mischer ZU","Mischer STOP"))</f>
        <v>Mischer STOP</v>
      </c>
    </row>
    <row r="111" spans="1:17" hidden="1" x14ac:dyDescent="0.25">
      <c r="A111" t="s">
        <v>2049</v>
      </c>
      <c r="B111" t="s">
        <v>4</v>
      </c>
      <c r="C111" t="s">
        <v>12</v>
      </c>
      <c r="D111" t="s">
        <v>6</v>
      </c>
      <c r="E111">
        <v>1</v>
      </c>
      <c r="F111" t="s">
        <v>17</v>
      </c>
      <c r="G111" t="s">
        <v>8</v>
      </c>
    </row>
    <row r="112" spans="1:17" x14ac:dyDescent="0.25">
      <c r="A112" s="1" t="s">
        <v>2050</v>
      </c>
      <c r="B112" s="1" t="s">
        <v>1</v>
      </c>
      <c r="C112" s="1" t="s">
        <v>361</v>
      </c>
      <c r="D112" s="42" t="s">
        <v>3295</v>
      </c>
      <c r="E112" s="8">
        <f>HEX2DEC(G112)</f>
        <v>180</v>
      </c>
      <c r="F112" s="10" t="str">
        <f>HEX2BIN(G112)</f>
        <v>10110100</v>
      </c>
      <c r="G112" s="8" t="str">
        <f>MID(C112,7,FIND(":",C112,1)-1)</f>
        <v>B4</v>
      </c>
      <c r="H112" s="8" t="str">
        <f>MID(F112,1,FIND("0",F112,1)-1)</f>
        <v>1</v>
      </c>
      <c r="I112" s="8" t="str">
        <f>MID(F112,2,FIND("0",F112,1)-1)</f>
        <v>0</v>
      </c>
      <c r="J112" s="8" t="str">
        <f>MID(F112,3,FIND("0",F112,1)-1)</f>
        <v>1</v>
      </c>
      <c r="K112" s="8" t="str">
        <f>MID(F112,4,FIND("0",F112,1)-1)</f>
        <v>1</v>
      </c>
      <c r="L112" s="8" t="str">
        <f>MID(F112,5,FIND("0",F112,1)-1)</f>
        <v>0</v>
      </c>
      <c r="M112" s="8" t="str">
        <f>MID(F112,6,FIND("0",F112,1)-1)</f>
        <v>1</v>
      </c>
      <c r="N112" s="8" t="str">
        <f>MID(F112,7,FIND("0",F112,1)-1)</f>
        <v>0</v>
      </c>
      <c r="O112" s="8" t="str">
        <f>MID(F112,8,FIND("0",F112,1)-1)</f>
        <v>0</v>
      </c>
      <c r="P112" t="str">
        <f>IF(J112="1",IF(O112="0","Brenner AUS"),"Brenner EIN")</f>
        <v>Brenner AUS</v>
      </c>
      <c r="Q112" t="str">
        <f>IF(L112="1","Mischer AUF",IF(K112="1","Mischer ZU","Mischer STOP"))</f>
        <v>Mischer ZU</v>
      </c>
    </row>
    <row r="113" spans="1:17" hidden="1" x14ac:dyDescent="0.25">
      <c r="A113" t="s">
        <v>2051</v>
      </c>
      <c r="B113" t="s">
        <v>4</v>
      </c>
      <c r="C113" t="s">
        <v>12</v>
      </c>
      <c r="D113" t="s">
        <v>6</v>
      </c>
      <c r="E113">
        <v>1</v>
      </c>
      <c r="F113" t="s">
        <v>363</v>
      </c>
      <c r="G113" t="s">
        <v>8</v>
      </c>
    </row>
    <row r="114" spans="1:17" x14ac:dyDescent="0.25">
      <c r="A114" s="1" t="s">
        <v>2050</v>
      </c>
      <c r="B114" s="1" t="s">
        <v>1</v>
      </c>
      <c r="C114" s="1" t="s">
        <v>15</v>
      </c>
      <c r="D114" s="42" t="s">
        <v>3295</v>
      </c>
      <c r="E114" s="8">
        <f>HEX2DEC(G114)</f>
        <v>164</v>
      </c>
      <c r="F114" s="10" t="str">
        <f>HEX2BIN(G114)</f>
        <v>10100100</v>
      </c>
      <c r="G114" s="8" t="str">
        <f>MID(C114,7,FIND(":",C114,1)-1)</f>
        <v>A4</v>
      </c>
      <c r="H114" s="8" t="str">
        <f>MID(F114,1,FIND("0",F114,1)-1)</f>
        <v>1</v>
      </c>
      <c r="I114" s="8" t="str">
        <f>MID(F114,2,FIND("0",F114,1)-1)</f>
        <v>0</v>
      </c>
      <c r="J114" s="8" t="str">
        <f>MID(F114,3,FIND("0",F114,1)-1)</f>
        <v>1</v>
      </c>
      <c r="K114" s="8" t="str">
        <f>MID(F114,4,FIND("0",F114,1)-1)</f>
        <v>0</v>
      </c>
      <c r="L114" s="8" t="str">
        <f>MID(F114,5,FIND("0",F114,1)-1)</f>
        <v>0</v>
      </c>
      <c r="M114" s="8" t="str">
        <f>MID(F114,6,FIND("0",F114,1)-1)</f>
        <v>1</v>
      </c>
      <c r="N114" s="8" t="str">
        <f>MID(F114,7,FIND("0",F114,1)-1)</f>
        <v>0</v>
      </c>
      <c r="O114" s="8" t="str">
        <f>MID(F114,8,FIND("0",F114,1)-1)</f>
        <v>0</v>
      </c>
      <c r="P114" t="str">
        <f>IF(J114="1",IF(O114="0","Brenner AUS"),"Brenner EIN")</f>
        <v>Brenner AUS</v>
      </c>
      <c r="Q114" t="str">
        <f>IF(L114="1","Mischer AUF",IF(K114="1","Mischer ZU","Mischer STOP"))</f>
        <v>Mischer STOP</v>
      </c>
    </row>
    <row r="115" spans="1:17" hidden="1" x14ac:dyDescent="0.25">
      <c r="A115" t="s">
        <v>2051</v>
      </c>
      <c r="B115" t="s">
        <v>4</v>
      </c>
      <c r="C115" t="s">
        <v>12</v>
      </c>
      <c r="D115" t="s">
        <v>6</v>
      </c>
      <c r="E115">
        <v>1</v>
      </c>
      <c r="F115" t="s">
        <v>17</v>
      </c>
      <c r="G115" t="s">
        <v>8</v>
      </c>
    </row>
    <row r="116" spans="1:17" x14ac:dyDescent="0.25">
      <c r="A116" s="1" t="s">
        <v>2052</v>
      </c>
      <c r="B116" s="1" t="s">
        <v>1</v>
      </c>
      <c r="C116" s="1" t="s">
        <v>361</v>
      </c>
      <c r="D116" s="42" t="s">
        <v>3295</v>
      </c>
      <c r="E116" s="8">
        <f>HEX2DEC(G116)</f>
        <v>180</v>
      </c>
      <c r="F116" s="10" t="str">
        <f>HEX2BIN(G116)</f>
        <v>10110100</v>
      </c>
      <c r="G116" s="8" t="str">
        <f>MID(C116,7,FIND(":",C116,1)-1)</f>
        <v>B4</v>
      </c>
      <c r="H116" s="8" t="str">
        <f>MID(F116,1,FIND("0",F116,1)-1)</f>
        <v>1</v>
      </c>
      <c r="I116" s="8" t="str">
        <f>MID(F116,2,FIND("0",F116,1)-1)</f>
        <v>0</v>
      </c>
      <c r="J116" s="8" t="str">
        <f>MID(F116,3,FIND("0",F116,1)-1)</f>
        <v>1</v>
      </c>
      <c r="K116" s="8" t="str">
        <f>MID(F116,4,FIND("0",F116,1)-1)</f>
        <v>1</v>
      </c>
      <c r="L116" s="8" t="str">
        <f>MID(F116,5,FIND("0",F116,1)-1)</f>
        <v>0</v>
      </c>
      <c r="M116" s="8" t="str">
        <f>MID(F116,6,FIND("0",F116,1)-1)</f>
        <v>1</v>
      </c>
      <c r="N116" s="8" t="str">
        <f>MID(F116,7,FIND("0",F116,1)-1)</f>
        <v>0</v>
      </c>
      <c r="O116" s="8" t="str">
        <f>MID(F116,8,FIND("0",F116,1)-1)</f>
        <v>0</v>
      </c>
      <c r="P116" t="str">
        <f>IF(J116="1",IF(O116="0","Brenner AUS"),"Brenner EIN")</f>
        <v>Brenner AUS</v>
      </c>
      <c r="Q116" t="str">
        <f>IF(L116="1","Mischer AUF",IF(K116="1","Mischer ZU","Mischer STOP"))</f>
        <v>Mischer ZU</v>
      </c>
    </row>
    <row r="117" spans="1:17" hidden="1" x14ac:dyDescent="0.25">
      <c r="A117" t="s">
        <v>2053</v>
      </c>
      <c r="B117" t="s">
        <v>4</v>
      </c>
      <c r="C117" t="s">
        <v>12</v>
      </c>
      <c r="D117" t="s">
        <v>6</v>
      </c>
      <c r="E117">
        <v>1</v>
      </c>
      <c r="F117" t="s">
        <v>363</v>
      </c>
      <c r="G117" t="s">
        <v>8</v>
      </c>
    </row>
    <row r="118" spans="1:17" x14ac:dyDescent="0.25">
      <c r="A118" s="1" t="s">
        <v>2052</v>
      </c>
      <c r="B118" s="1" t="s">
        <v>1</v>
      </c>
      <c r="C118" s="1" t="s">
        <v>15</v>
      </c>
      <c r="D118" s="42" t="s">
        <v>3295</v>
      </c>
      <c r="E118" s="8">
        <f>HEX2DEC(G118)</f>
        <v>164</v>
      </c>
      <c r="F118" s="10" t="str">
        <f>HEX2BIN(G118)</f>
        <v>10100100</v>
      </c>
      <c r="G118" s="8" t="str">
        <f>MID(C118,7,FIND(":",C118,1)-1)</f>
        <v>A4</v>
      </c>
      <c r="H118" s="8" t="str">
        <f>MID(F118,1,FIND("0",F118,1)-1)</f>
        <v>1</v>
      </c>
      <c r="I118" s="8" t="str">
        <f>MID(F118,2,FIND("0",F118,1)-1)</f>
        <v>0</v>
      </c>
      <c r="J118" s="8" t="str">
        <f>MID(F118,3,FIND("0",F118,1)-1)</f>
        <v>1</v>
      </c>
      <c r="K118" s="8" t="str">
        <f>MID(F118,4,FIND("0",F118,1)-1)</f>
        <v>0</v>
      </c>
      <c r="L118" s="8" t="str">
        <f>MID(F118,5,FIND("0",F118,1)-1)</f>
        <v>0</v>
      </c>
      <c r="M118" s="8" t="str">
        <f>MID(F118,6,FIND("0",F118,1)-1)</f>
        <v>1</v>
      </c>
      <c r="N118" s="8" t="str">
        <f>MID(F118,7,FIND("0",F118,1)-1)</f>
        <v>0</v>
      </c>
      <c r="O118" s="8" t="str">
        <f>MID(F118,8,FIND("0",F118,1)-1)</f>
        <v>0</v>
      </c>
      <c r="P118" t="str">
        <f>IF(J118="1",IF(O118="0","Brenner AUS"),"Brenner EIN")</f>
        <v>Brenner AUS</v>
      </c>
      <c r="Q118" t="str">
        <f>IF(L118="1","Mischer AUF",IF(K118="1","Mischer ZU","Mischer STOP"))</f>
        <v>Mischer STOP</v>
      </c>
    </row>
    <row r="119" spans="1:17" hidden="1" x14ac:dyDescent="0.25">
      <c r="A119" t="s">
        <v>2053</v>
      </c>
      <c r="B119" t="s">
        <v>4</v>
      </c>
      <c r="C119" t="s">
        <v>12</v>
      </c>
      <c r="D119" t="s">
        <v>6</v>
      </c>
      <c r="E119">
        <v>1</v>
      </c>
      <c r="F119" t="s">
        <v>17</v>
      </c>
      <c r="G119" t="s">
        <v>8</v>
      </c>
    </row>
    <row r="120" spans="1:17" x14ac:dyDescent="0.25">
      <c r="A120" s="1" t="s">
        <v>2054</v>
      </c>
      <c r="B120" s="1" t="s">
        <v>1</v>
      </c>
      <c r="C120" s="1" t="s">
        <v>361</v>
      </c>
      <c r="D120" s="42" t="s">
        <v>3295</v>
      </c>
      <c r="E120" s="8">
        <f>HEX2DEC(G120)</f>
        <v>180</v>
      </c>
      <c r="F120" s="10" t="str">
        <f>HEX2BIN(G120)</f>
        <v>10110100</v>
      </c>
      <c r="G120" s="8" t="str">
        <f>MID(C120,7,FIND(":",C120,1)-1)</f>
        <v>B4</v>
      </c>
      <c r="H120" s="8" t="str">
        <f>MID(F120,1,FIND("0",F120,1)-1)</f>
        <v>1</v>
      </c>
      <c r="I120" s="8" t="str">
        <f>MID(F120,2,FIND("0",F120,1)-1)</f>
        <v>0</v>
      </c>
      <c r="J120" s="8" t="str">
        <f>MID(F120,3,FIND("0",F120,1)-1)</f>
        <v>1</v>
      </c>
      <c r="K120" s="8" t="str">
        <f>MID(F120,4,FIND("0",F120,1)-1)</f>
        <v>1</v>
      </c>
      <c r="L120" s="8" t="str">
        <f>MID(F120,5,FIND("0",F120,1)-1)</f>
        <v>0</v>
      </c>
      <c r="M120" s="8" t="str">
        <f>MID(F120,6,FIND("0",F120,1)-1)</f>
        <v>1</v>
      </c>
      <c r="N120" s="8" t="str">
        <f>MID(F120,7,FIND("0",F120,1)-1)</f>
        <v>0</v>
      </c>
      <c r="O120" s="8" t="str">
        <f>MID(F120,8,FIND("0",F120,1)-1)</f>
        <v>0</v>
      </c>
      <c r="P120" t="str">
        <f>IF(J120="1",IF(O120="0","Brenner AUS"),"Brenner EIN")</f>
        <v>Brenner AUS</v>
      </c>
      <c r="Q120" t="str">
        <f>IF(L120="1","Mischer AUF",IF(K120="1","Mischer ZU","Mischer STOP"))</f>
        <v>Mischer ZU</v>
      </c>
    </row>
    <row r="121" spans="1:17" hidden="1" x14ac:dyDescent="0.25">
      <c r="A121" t="s">
        <v>2055</v>
      </c>
      <c r="B121" t="s">
        <v>4</v>
      </c>
      <c r="C121" t="s">
        <v>12</v>
      </c>
      <c r="D121" t="s">
        <v>6</v>
      </c>
      <c r="E121">
        <v>1</v>
      </c>
      <c r="F121" t="s">
        <v>363</v>
      </c>
      <c r="G121" t="s">
        <v>8</v>
      </c>
    </row>
    <row r="122" spans="1:17" x14ac:dyDescent="0.25">
      <c r="A122" s="1" t="s">
        <v>2054</v>
      </c>
      <c r="B122" s="1" t="s">
        <v>1</v>
      </c>
      <c r="C122" s="1" t="s">
        <v>15</v>
      </c>
      <c r="D122" s="42" t="s">
        <v>3295</v>
      </c>
      <c r="E122" s="8">
        <f>HEX2DEC(G122)</f>
        <v>164</v>
      </c>
      <c r="F122" s="10" t="str">
        <f>HEX2BIN(G122)</f>
        <v>10100100</v>
      </c>
      <c r="G122" s="8" t="str">
        <f>MID(C122,7,FIND(":",C122,1)-1)</f>
        <v>A4</v>
      </c>
      <c r="H122" s="8" t="str">
        <f>MID(F122,1,FIND("0",F122,1)-1)</f>
        <v>1</v>
      </c>
      <c r="I122" s="8" t="str">
        <f>MID(F122,2,FIND("0",F122,1)-1)</f>
        <v>0</v>
      </c>
      <c r="J122" s="8" t="str">
        <f>MID(F122,3,FIND("0",F122,1)-1)</f>
        <v>1</v>
      </c>
      <c r="K122" s="8" t="str">
        <f>MID(F122,4,FIND("0",F122,1)-1)</f>
        <v>0</v>
      </c>
      <c r="L122" s="8" t="str">
        <f>MID(F122,5,FIND("0",F122,1)-1)</f>
        <v>0</v>
      </c>
      <c r="M122" s="8" t="str">
        <f>MID(F122,6,FIND("0",F122,1)-1)</f>
        <v>1</v>
      </c>
      <c r="N122" s="8" t="str">
        <f>MID(F122,7,FIND("0",F122,1)-1)</f>
        <v>0</v>
      </c>
      <c r="O122" s="8" t="str">
        <f>MID(F122,8,FIND("0",F122,1)-1)</f>
        <v>0</v>
      </c>
      <c r="P122" t="str">
        <f>IF(J122="1",IF(O122="0","Brenner AUS"),"Brenner EIN")</f>
        <v>Brenner AUS</v>
      </c>
      <c r="Q122" t="str">
        <f>IF(L122="1","Mischer AUF",IF(K122="1","Mischer ZU","Mischer STOP"))</f>
        <v>Mischer STOP</v>
      </c>
    </row>
    <row r="123" spans="1:17" hidden="1" x14ac:dyDescent="0.25">
      <c r="A123" t="s">
        <v>2055</v>
      </c>
      <c r="B123" t="s">
        <v>4</v>
      </c>
      <c r="C123" t="s">
        <v>12</v>
      </c>
      <c r="D123" t="s">
        <v>6</v>
      </c>
      <c r="E123">
        <v>1</v>
      </c>
      <c r="F123" t="s">
        <v>17</v>
      </c>
      <c r="G123" t="s">
        <v>8</v>
      </c>
    </row>
    <row r="124" spans="1:17" x14ac:dyDescent="0.25">
      <c r="A124" s="1" t="s">
        <v>2056</v>
      </c>
      <c r="B124" s="1" t="s">
        <v>1</v>
      </c>
      <c r="C124" s="1" t="s">
        <v>361</v>
      </c>
      <c r="D124" s="42" t="s">
        <v>3295</v>
      </c>
      <c r="E124" s="8">
        <f>HEX2DEC(G124)</f>
        <v>180</v>
      </c>
      <c r="F124" s="10" t="str">
        <f>HEX2BIN(G124)</f>
        <v>10110100</v>
      </c>
      <c r="G124" s="8" t="str">
        <f>MID(C124,7,FIND(":",C124,1)-1)</f>
        <v>B4</v>
      </c>
      <c r="H124" s="8" t="str">
        <f>MID(F124,1,FIND("0",F124,1)-1)</f>
        <v>1</v>
      </c>
      <c r="I124" s="8" t="str">
        <f>MID(F124,2,FIND("0",F124,1)-1)</f>
        <v>0</v>
      </c>
      <c r="J124" s="8" t="str">
        <f>MID(F124,3,FIND("0",F124,1)-1)</f>
        <v>1</v>
      </c>
      <c r="K124" s="8" t="str">
        <f>MID(F124,4,FIND("0",F124,1)-1)</f>
        <v>1</v>
      </c>
      <c r="L124" s="8" t="str">
        <f>MID(F124,5,FIND("0",F124,1)-1)</f>
        <v>0</v>
      </c>
      <c r="M124" s="8" t="str">
        <f>MID(F124,6,FIND("0",F124,1)-1)</f>
        <v>1</v>
      </c>
      <c r="N124" s="8" t="str">
        <f>MID(F124,7,FIND("0",F124,1)-1)</f>
        <v>0</v>
      </c>
      <c r="O124" s="8" t="str">
        <f>MID(F124,8,FIND("0",F124,1)-1)</f>
        <v>0</v>
      </c>
      <c r="P124" t="str">
        <f>IF(J124="1",IF(O124="0","Brenner AUS"),"Brenner EIN")</f>
        <v>Brenner AUS</v>
      </c>
      <c r="Q124" t="str">
        <f>IF(L124="1","Mischer AUF",IF(K124="1","Mischer ZU","Mischer STOP"))</f>
        <v>Mischer ZU</v>
      </c>
    </row>
    <row r="125" spans="1:17" hidden="1" x14ac:dyDescent="0.25">
      <c r="A125" t="s">
        <v>2057</v>
      </c>
      <c r="B125" t="s">
        <v>4</v>
      </c>
      <c r="C125" t="s">
        <v>12</v>
      </c>
      <c r="D125" t="s">
        <v>6</v>
      </c>
      <c r="E125">
        <v>1</v>
      </c>
      <c r="F125" t="s">
        <v>363</v>
      </c>
      <c r="G125" t="s">
        <v>8</v>
      </c>
    </row>
    <row r="126" spans="1:17" x14ac:dyDescent="0.25">
      <c r="A126" s="1" t="s">
        <v>2056</v>
      </c>
      <c r="B126" s="1" t="s">
        <v>1</v>
      </c>
      <c r="C126" s="1" t="s">
        <v>15</v>
      </c>
      <c r="D126" s="42" t="s">
        <v>3295</v>
      </c>
      <c r="E126" s="8">
        <f>HEX2DEC(G126)</f>
        <v>164</v>
      </c>
      <c r="F126" s="10" t="str">
        <f>HEX2BIN(G126)</f>
        <v>10100100</v>
      </c>
      <c r="G126" s="8" t="str">
        <f>MID(C126,7,FIND(":",C126,1)-1)</f>
        <v>A4</v>
      </c>
      <c r="H126" s="8" t="str">
        <f>MID(F126,1,FIND("0",F126,1)-1)</f>
        <v>1</v>
      </c>
      <c r="I126" s="8" t="str">
        <f>MID(F126,2,FIND("0",F126,1)-1)</f>
        <v>0</v>
      </c>
      <c r="J126" s="8" t="str">
        <f>MID(F126,3,FIND("0",F126,1)-1)</f>
        <v>1</v>
      </c>
      <c r="K126" s="8" t="str">
        <f>MID(F126,4,FIND("0",F126,1)-1)</f>
        <v>0</v>
      </c>
      <c r="L126" s="8" t="str">
        <f>MID(F126,5,FIND("0",F126,1)-1)</f>
        <v>0</v>
      </c>
      <c r="M126" s="8" t="str">
        <f>MID(F126,6,FIND("0",F126,1)-1)</f>
        <v>1</v>
      </c>
      <c r="N126" s="8" t="str">
        <f>MID(F126,7,FIND("0",F126,1)-1)</f>
        <v>0</v>
      </c>
      <c r="O126" s="8" t="str">
        <f>MID(F126,8,FIND("0",F126,1)-1)</f>
        <v>0</v>
      </c>
      <c r="P126" t="str">
        <f>IF(J126="1",IF(O126="0","Brenner AUS"),"Brenner EIN")</f>
        <v>Brenner AUS</v>
      </c>
      <c r="Q126" t="str">
        <f>IF(L126="1","Mischer AUF",IF(K126="1","Mischer ZU","Mischer STOP"))</f>
        <v>Mischer STOP</v>
      </c>
    </row>
    <row r="127" spans="1:17" hidden="1" x14ac:dyDescent="0.25">
      <c r="A127" t="s">
        <v>2057</v>
      </c>
      <c r="B127" t="s">
        <v>4</v>
      </c>
      <c r="C127" t="s">
        <v>12</v>
      </c>
      <c r="D127" t="s">
        <v>6</v>
      </c>
      <c r="E127">
        <v>1</v>
      </c>
      <c r="F127" t="s">
        <v>17</v>
      </c>
      <c r="G127" t="s">
        <v>8</v>
      </c>
    </row>
    <row r="128" spans="1:17" x14ac:dyDescent="0.25">
      <c r="A128" s="1" t="s">
        <v>2058</v>
      </c>
      <c r="B128" s="1" t="s">
        <v>1</v>
      </c>
      <c r="C128" s="1" t="s">
        <v>361</v>
      </c>
      <c r="D128" s="42" t="s">
        <v>3295</v>
      </c>
      <c r="E128" s="8">
        <f>HEX2DEC(G128)</f>
        <v>180</v>
      </c>
      <c r="F128" s="10" t="str">
        <f>HEX2BIN(G128)</f>
        <v>10110100</v>
      </c>
      <c r="G128" s="8" t="str">
        <f>MID(C128,7,FIND(":",C128,1)-1)</f>
        <v>B4</v>
      </c>
      <c r="H128" s="8" t="str">
        <f>MID(F128,1,FIND("0",F128,1)-1)</f>
        <v>1</v>
      </c>
      <c r="I128" s="8" t="str">
        <f>MID(F128,2,FIND("0",F128,1)-1)</f>
        <v>0</v>
      </c>
      <c r="J128" s="8" t="str">
        <f>MID(F128,3,FIND("0",F128,1)-1)</f>
        <v>1</v>
      </c>
      <c r="K128" s="8" t="str">
        <f>MID(F128,4,FIND("0",F128,1)-1)</f>
        <v>1</v>
      </c>
      <c r="L128" s="8" t="str">
        <f>MID(F128,5,FIND("0",F128,1)-1)</f>
        <v>0</v>
      </c>
      <c r="M128" s="8" t="str">
        <f>MID(F128,6,FIND("0",F128,1)-1)</f>
        <v>1</v>
      </c>
      <c r="N128" s="8" t="str">
        <f>MID(F128,7,FIND("0",F128,1)-1)</f>
        <v>0</v>
      </c>
      <c r="O128" s="8" t="str">
        <f>MID(F128,8,FIND("0",F128,1)-1)</f>
        <v>0</v>
      </c>
      <c r="P128" t="str">
        <f>IF(J128="1",IF(O128="0","Brenner AUS"),"Brenner EIN")</f>
        <v>Brenner AUS</v>
      </c>
      <c r="Q128" t="str">
        <f>IF(L128="1","Mischer AUF",IF(K128="1","Mischer ZU","Mischer STOP"))</f>
        <v>Mischer ZU</v>
      </c>
    </row>
    <row r="129" spans="1:17" hidden="1" x14ac:dyDescent="0.25">
      <c r="A129" t="s">
        <v>2059</v>
      </c>
      <c r="B129" t="s">
        <v>4</v>
      </c>
      <c r="C129" t="s">
        <v>12</v>
      </c>
      <c r="D129" t="s">
        <v>6</v>
      </c>
      <c r="E129">
        <v>1</v>
      </c>
      <c r="F129" t="s">
        <v>363</v>
      </c>
      <c r="G129" t="s">
        <v>8</v>
      </c>
    </row>
    <row r="130" spans="1:17" x14ac:dyDescent="0.25">
      <c r="A130" s="1" t="s">
        <v>2058</v>
      </c>
      <c r="B130" s="1" t="s">
        <v>1</v>
      </c>
      <c r="C130" s="1" t="s">
        <v>15</v>
      </c>
      <c r="D130" s="42" t="s">
        <v>3295</v>
      </c>
      <c r="E130" s="8">
        <f>HEX2DEC(G130)</f>
        <v>164</v>
      </c>
      <c r="F130" s="10" t="str">
        <f>HEX2BIN(G130)</f>
        <v>10100100</v>
      </c>
      <c r="G130" s="8" t="str">
        <f>MID(C130,7,FIND(":",C130,1)-1)</f>
        <v>A4</v>
      </c>
      <c r="H130" s="8" t="str">
        <f>MID(F130,1,FIND("0",F130,1)-1)</f>
        <v>1</v>
      </c>
      <c r="I130" s="8" t="str">
        <f>MID(F130,2,FIND("0",F130,1)-1)</f>
        <v>0</v>
      </c>
      <c r="J130" s="8" t="str">
        <f>MID(F130,3,FIND("0",F130,1)-1)</f>
        <v>1</v>
      </c>
      <c r="K130" s="8" t="str">
        <f>MID(F130,4,FIND("0",F130,1)-1)</f>
        <v>0</v>
      </c>
      <c r="L130" s="8" t="str">
        <f>MID(F130,5,FIND("0",F130,1)-1)</f>
        <v>0</v>
      </c>
      <c r="M130" s="8" t="str">
        <f>MID(F130,6,FIND("0",F130,1)-1)</f>
        <v>1</v>
      </c>
      <c r="N130" s="8" t="str">
        <f>MID(F130,7,FIND("0",F130,1)-1)</f>
        <v>0</v>
      </c>
      <c r="O130" s="8" t="str">
        <f>MID(F130,8,FIND("0",F130,1)-1)</f>
        <v>0</v>
      </c>
      <c r="P130" t="str">
        <f>IF(J130="1",IF(O130="0","Brenner AUS"),"Brenner EIN")</f>
        <v>Brenner AUS</v>
      </c>
      <c r="Q130" t="str">
        <f>IF(L130="1","Mischer AUF",IF(K130="1","Mischer ZU","Mischer STOP"))</f>
        <v>Mischer STOP</v>
      </c>
    </row>
    <row r="131" spans="1:17" hidden="1" x14ac:dyDescent="0.25">
      <c r="A131" t="s">
        <v>2059</v>
      </c>
      <c r="B131" t="s">
        <v>4</v>
      </c>
      <c r="C131" t="s">
        <v>12</v>
      </c>
      <c r="D131" t="s">
        <v>6</v>
      </c>
      <c r="E131">
        <v>1</v>
      </c>
      <c r="F131" t="s">
        <v>17</v>
      </c>
      <c r="G131" t="s">
        <v>8</v>
      </c>
    </row>
    <row r="132" spans="1:17" x14ac:dyDescent="0.25">
      <c r="A132" s="1" t="s">
        <v>2060</v>
      </c>
      <c r="B132" s="1" t="s">
        <v>1</v>
      </c>
      <c r="C132" s="1" t="s">
        <v>361</v>
      </c>
      <c r="D132" s="42" t="s">
        <v>3295</v>
      </c>
      <c r="E132" s="8">
        <f>HEX2DEC(G132)</f>
        <v>180</v>
      </c>
      <c r="F132" s="10" t="str">
        <f>HEX2BIN(G132)</f>
        <v>10110100</v>
      </c>
      <c r="G132" s="8" t="str">
        <f>MID(C132,7,FIND(":",C132,1)-1)</f>
        <v>B4</v>
      </c>
      <c r="H132" s="8" t="str">
        <f>MID(F132,1,FIND("0",F132,1)-1)</f>
        <v>1</v>
      </c>
      <c r="I132" s="8" t="str">
        <f>MID(F132,2,FIND("0",F132,1)-1)</f>
        <v>0</v>
      </c>
      <c r="J132" s="8" t="str">
        <f>MID(F132,3,FIND("0",F132,1)-1)</f>
        <v>1</v>
      </c>
      <c r="K132" s="8" t="str">
        <f>MID(F132,4,FIND("0",F132,1)-1)</f>
        <v>1</v>
      </c>
      <c r="L132" s="8" t="str">
        <f>MID(F132,5,FIND("0",F132,1)-1)</f>
        <v>0</v>
      </c>
      <c r="M132" s="8" t="str">
        <f>MID(F132,6,FIND("0",F132,1)-1)</f>
        <v>1</v>
      </c>
      <c r="N132" s="8" t="str">
        <f>MID(F132,7,FIND("0",F132,1)-1)</f>
        <v>0</v>
      </c>
      <c r="O132" s="8" t="str">
        <f>MID(F132,8,FIND("0",F132,1)-1)</f>
        <v>0</v>
      </c>
      <c r="P132" t="str">
        <f>IF(J132="1",IF(O132="0","Brenner AUS"),"Brenner EIN")</f>
        <v>Brenner AUS</v>
      </c>
      <c r="Q132" t="str">
        <f>IF(L132="1","Mischer AUF",IF(K132="1","Mischer ZU","Mischer STOP"))</f>
        <v>Mischer ZU</v>
      </c>
    </row>
    <row r="133" spans="1:17" hidden="1" x14ac:dyDescent="0.25">
      <c r="A133" t="s">
        <v>2061</v>
      </c>
      <c r="B133" t="s">
        <v>4</v>
      </c>
      <c r="C133" t="s">
        <v>12</v>
      </c>
      <c r="D133" t="s">
        <v>6</v>
      </c>
      <c r="E133">
        <v>1</v>
      </c>
      <c r="F133" t="s">
        <v>363</v>
      </c>
      <c r="G133" t="s">
        <v>8</v>
      </c>
    </row>
    <row r="134" spans="1:17" x14ac:dyDescent="0.25">
      <c r="A134" s="1" t="s">
        <v>2060</v>
      </c>
      <c r="B134" s="1" t="s">
        <v>1</v>
      </c>
      <c r="C134" s="1" t="s">
        <v>15</v>
      </c>
      <c r="D134" s="42" t="s">
        <v>3295</v>
      </c>
      <c r="E134" s="8">
        <f>HEX2DEC(G134)</f>
        <v>164</v>
      </c>
      <c r="F134" s="10" t="str">
        <f>HEX2BIN(G134)</f>
        <v>10100100</v>
      </c>
      <c r="G134" s="8" t="str">
        <f>MID(C134,7,FIND(":",C134,1)-1)</f>
        <v>A4</v>
      </c>
      <c r="H134" s="8" t="str">
        <f>MID(F134,1,FIND("0",F134,1)-1)</f>
        <v>1</v>
      </c>
      <c r="I134" s="8" t="str">
        <f>MID(F134,2,FIND("0",F134,1)-1)</f>
        <v>0</v>
      </c>
      <c r="J134" s="8" t="str">
        <f>MID(F134,3,FIND("0",F134,1)-1)</f>
        <v>1</v>
      </c>
      <c r="K134" s="8" t="str">
        <f>MID(F134,4,FIND("0",F134,1)-1)</f>
        <v>0</v>
      </c>
      <c r="L134" s="8" t="str">
        <f>MID(F134,5,FIND("0",F134,1)-1)</f>
        <v>0</v>
      </c>
      <c r="M134" s="8" t="str">
        <f>MID(F134,6,FIND("0",F134,1)-1)</f>
        <v>1</v>
      </c>
      <c r="N134" s="8" t="str">
        <f>MID(F134,7,FIND("0",F134,1)-1)</f>
        <v>0</v>
      </c>
      <c r="O134" s="8" t="str">
        <f>MID(F134,8,FIND("0",F134,1)-1)</f>
        <v>0</v>
      </c>
      <c r="P134" t="str">
        <f>IF(J134="1",IF(O134="0","Brenner AUS"),"Brenner EIN")</f>
        <v>Brenner AUS</v>
      </c>
      <c r="Q134" t="str">
        <f>IF(L134="1","Mischer AUF",IF(K134="1","Mischer ZU","Mischer STOP"))</f>
        <v>Mischer STOP</v>
      </c>
    </row>
    <row r="135" spans="1:17" hidden="1" x14ac:dyDescent="0.25">
      <c r="A135" t="s">
        <v>2061</v>
      </c>
      <c r="B135" t="s">
        <v>4</v>
      </c>
      <c r="C135" t="s">
        <v>12</v>
      </c>
      <c r="D135" t="s">
        <v>6</v>
      </c>
      <c r="E135">
        <v>1</v>
      </c>
      <c r="F135" t="s">
        <v>17</v>
      </c>
      <c r="G135" t="s">
        <v>8</v>
      </c>
    </row>
    <row r="136" spans="1:17" x14ac:dyDescent="0.25">
      <c r="A136" s="1" t="s">
        <v>2062</v>
      </c>
      <c r="B136" s="1" t="s">
        <v>1</v>
      </c>
      <c r="C136" s="1" t="s">
        <v>361</v>
      </c>
      <c r="D136" s="42" t="s">
        <v>3295</v>
      </c>
      <c r="E136" s="8">
        <f>HEX2DEC(G136)</f>
        <v>180</v>
      </c>
      <c r="F136" s="10" t="str">
        <f>HEX2BIN(G136)</f>
        <v>10110100</v>
      </c>
      <c r="G136" s="8" t="str">
        <f>MID(C136,7,FIND(":",C136,1)-1)</f>
        <v>B4</v>
      </c>
      <c r="H136" s="8" t="str">
        <f>MID(F136,1,FIND("0",F136,1)-1)</f>
        <v>1</v>
      </c>
      <c r="I136" s="8" t="str">
        <f>MID(F136,2,FIND("0",F136,1)-1)</f>
        <v>0</v>
      </c>
      <c r="J136" s="8" t="str">
        <f>MID(F136,3,FIND("0",F136,1)-1)</f>
        <v>1</v>
      </c>
      <c r="K136" s="8" t="str">
        <f>MID(F136,4,FIND("0",F136,1)-1)</f>
        <v>1</v>
      </c>
      <c r="L136" s="8" t="str">
        <f>MID(F136,5,FIND("0",F136,1)-1)</f>
        <v>0</v>
      </c>
      <c r="M136" s="8" t="str">
        <f>MID(F136,6,FIND("0",F136,1)-1)</f>
        <v>1</v>
      </c>
      <c r="N136" s="8" t="str">
        <f>MID(F136,7,FIND("0",F136,1)-1)</f>
        <v>0</v>
      </c>
      <c r="O136" s="8" t="str">
        <f>MID(F136,8,FIND("0",F136,1)-1)</f>
        <v>0</v>
      </c>
      <c r="P136" t="str">
        <f>IF(J136="1",IF(O136="0","Brenner AUS"),"Brenner EIN")</f>
        <v>Brenner AUS</v>
      </c>
      <c r="Q136" t="str">
        <f>IF(L136="1","Mischer AUF",IF(K136="1","Mischer ZU","Mischer STOP"))</f>
        <v>Mischer ZU</v>
      </c>
    </row>
    <row r="137" spans="1:17" hidden="1" x14ac:dyDescent="0.25">
      <c r="A137" t="s">
        <v>2063</v>
      </c>
      <c r="B137" t="s">
        <v>4</v>
      </c>
      <c r="C137" t="s">
        <v>12</v>
      </c>
      <c r="D137" t="s">
        <v>6</v>
      </c>
      <c r="E137">
        <v>1</v>
      </c>
      <c r="F137" t="s">
        <v>363</v>
      </c>
      <c r="G137" t="s">
        <v>8</v>
      </c>
    </row>
    <row r="138" spans="1:17" x14ac:dyDescent="0.25">
      <c r="A138" s="1" t="s">
        <v>2062</v>
      </c>
      <c r="B138" s="1" t="s">
        <v>1</v>
      </c>
      <c r="C138" s="1" t="s">
        <v>15</v>
      </c>
      <c r="D138" s="42" t="s">
        <v>3295</v>
      </c>
      <c r="E138" s="8">
        <f>HEX2DEC(G138)</f>
        <v>164</v>
      </c>
      <c r="F138" s="10" t="str">
        <f>HEX2BIN(G138)</f>
        <v>10100100</v>
      </c>
      <c r="G138" s="8" t="str">
        <f>MID(C138,7,FIND(":",C138,1)-1)</f>
        <v>A4</v>
      </c>
      <c r="H138" s="8" t="str">
        <f>MID(F138,1,FIND("0",F138,1)-1)</f>
        <v>1</v>
      </c>
      <c r="I138" s="8" t="str">
        <f>MID(F138,2,FIND("0",F138,1)-1)</f>
        <v>0</v>
      </c>
      <c r="J138" s="8" t="str">
        <f>MID(F138,3,FIND("0",F138,1)-1)</f>
        <v>1</v>
      </c>
      <c r="K138" s="8" t="str">
        <f>MID(F138,4,FIND("0",F138,1)-1)</f>
        <v>0</v>
      </c>
      <c r="L138" s="8" t="str">
        <f>MID(F138,5,FIND("0",F138,1)-1)</f>
        <v>0</v>
      </c>
      <c r="M138" s="8" t="str">
        <f>MID(F138,6,FIND("0",F138,1)-1)</f>
        <v>1</v>
      </c>
      <c r="N138" s="8" t="str">
        <f>MID(F138,7,FIND("0",F138,1)-1)</f>
        <v>0</v>
      </c>
      <c r="O138" s="8" t="str">
        <f>MID(F138,8,FIND("0",F138,1)-1)</f>
        <v>0</v>
      </c>
      <c r="P138" t="str">
        <f>IF(J138="1",IF(O138="0","Brenner AUS"),"Brenner EIN")</f>
        <v>Brenner AUS</v>
      </c>
      <c r="Q138" t="str">
        <f>IF(L138="1","Mischer AUF",IF(K138="1","Mischer ZU","Mischer STOP"))</f>
        <v>Mischer STOP</v>
      </c>
    </row>
    <row r="139" spans="1:17" hidden="1" x14ac:dyDescent="0.25">
      <c r="A139" t="s">
        <v>2063</v>
      </c>
      <c r="B139" t="s">
        <v>4</v>
      </c>
      <c r="C139" t="s">
        <v>12</v>
      </c>
      <c r="D139" t="s">
        <v>6</v>
      </c>
      <c r="E139">
        <v>1</v>
      </c>
      <c r="F139" t="s">
        <v>17</v>
      </c>
      <c r="G139" t="s">
        <v>8</v>
      </c>
    </row>
    <row r="140" spans="1:17" x14ac:dyDescent="0.25">
      <c r="A140" s="1" t="s">
        <v>2064</v>
      </c>
      <c r="B140" s="1" t="s">
        <v>1</v>
      </c>
      <c r="C140" s="1" t="s">
        <v>15</v>
      </c>
      <c r="D140" s="42" t="s">
        <v>3295</v>
      </c>
      <c r="E140" s="8">
        <f>HEX2DEC(G140)</f>
        <v>164</v>
      </c>
      <c r="F140" s="10" t="str">
        <f>HEX2BIN(G140)</f>
        <v>10100100</v>
      </c>
      <c r="G140" s="8" t="str">
        <f>MID(C140,7,FIND(":",C140,1)-1)</f>
        <v>A4</v>
      </c>
      <c r="H140" s="8" t="str">
        <f>MID(F140,1,FIND("0",F140,1)-1)</f>
        <v>1</v>
      </c>
      <c r="I140" s="8" t="str">
        <f>MID(F140,2,FIND("0",F140,1)-1)</f>
        <v>0</v>
      </c>
      <c r="J140" s="8" t="str">
        <f>MID(F140,3,FIND("0",F140,1)-1)</f>
        <v>1</v>
      </c>
      <c r="K140" s="8" t="str">
        <f>MID(F140,4,FIND("0",F140,1)-1)</f>
        <v>0</v>
      </c>
      <c r="L140" s="8" t="str">
        <f>MID(F140,5,FIND("0",F140,1)-1)</f>
        <v>0</v>
      </c>
      <c r="M140" s="8" t="str">
        <f>MID(F140,6,FIND("0",F140,1)-1)</f>
        <v>1</v>
      </c>
      <c r="N140" s="8" t="str">
        <f>MID(F140,7,FIND("0",F140,1)-1)</f>
        <v>0</v>
      </c>
      <c r="O140" s="8" t="str">
        <f>MID(F140,8,FIND("0",F140,1)-1)</f>
        <v>0</v>
      </c>
      <c r="P140" t="str">
        <f>IF(J140="1",IF(O140="0","Brenner AUS"),"Brenner EIN")</f>
        <v>Brenner AUS</v>
      </c>
      <c r="Q140" t="str">
        <f>IF(L140="1","Mischer AUF",IF(K140="1","Mischer ZU","Mischer STOP"))</f>
        <v>Mischer STOP</v>
      </c>
    </row>
    <row r="141" spans="1:17" hidden="1" x14ac:dyDescent="0.25">
      <c r="A141" t="s">
        <v>2065</v>
      </c>
      <c r="B141" t="s">
        <v>4</v>
      </c>
      <c r="C141" t="s">
        <v>12</v>
      </c>
      <c r="D141" t="s">
        <v>6</v>
      </c>
      <c r="E141">
        <v>1</v>
      </c>
      <c r="F141" t="s">
        <v>17</v>
      </c>
      <c r="G141" t="s">
        <v>8</v>
      </c>
    </row>
    <row r="142" spans="1:17" x14ac:dyDescent="0.25">
      <c r="A142" s="1" t="s">
        <v>2066</v>
      </c>
      <c r="B142" s="1" t="s">
        <v>1</v>
      </c>
      <c r="C142" s="1" t="s">
        <v>361</v>
      </c>
      <c r="D142" s="42" t="s">
        <v>3295</v>
      </c>
      <c r="E142" s="8">
        <f>HEX2DEC(G142)</f>
        <v>180</v>
      </c>
      <c r="F142" s="10" t="str">
        <f>HEX2BIN(G142)</f>
        <v>10110100</v>
      </c>
      <c r="G142" s="8" t="str">
        <f>MID(C142,7,FIND(":",C142,1)-1)</f>
        <v>B4</v>
      </c>
      <c r="H142" s="8" t="str">
        <f>MID(F142,1,FIND("0",F142,1)-1)</f>
        <v>1</v>
      </c>
      <c r="I142" s="8" t="str">
        <f>MID(F142,2,FIND("0",F142,1)-1)</f>
        <v>0</v>
      </c>
      <c r="J142" s="8" t="str">
        <f>MID(F142,3,FIND("0",F142,1)-1)</f>
        <v>1</v>
      </c>
      <c r="K142" s="8" t="str">
        <f>MID(F142,4,FIND("0",F142,1)-1)</f>
        <v>1</v>
      </c>
      <c r="L142" s="8" t="str">
        <f>MID(F142,5,FIND("0",F142,1)-1)</f>
        <v>0</v>
      </c>
      <c r="M142" s="8" t="str">
        <f>MID(F142,6,FIND("0",F142,1)-1)</f>
        <v>1</v>
      </c>
      <c r="N142" s="8" t="str">
        <f>MID(F142,7,FIND("0",F142,1)-1)</f>
        <v>0</v>
      </c>
      <c r="O142" s="8" t="str">
        <f>MID(F142,8,FIND("0",F142,1)-1)</f>
        <v>0</v>
      </c>
      <c r="P142" t="str">
        <f>IF(J142="1",IF(O142="0","Brenner AUS"),"Brenner EIN")</f>
        <v>Brenner AUS</v>
      </c>
      <c r="Q142" t="str">
        <f>IF(L142="1","Mischer AUF",IF(K142="1","Mischer ZU","Mischer STOP"))</f>
        <v>Mischer ZU</v>
      </c>
    </row>
    <row r="143" spans="1:17" hidden="1" x14ac:dyDescent="0.25">
      <c r="A143" t="s">
        <v>2067</v>
      </c>
      <c r="B143" t="s">
        <v>4</v>
      </c>
      <c r="C143" t="s">
        <v>12</v>
      </c>
      <c r="D143" t="s">
        <v>6</v>
      </c>
      <c r="E143">
        <v>1</v>
      </c>
      <c r="F143" t="s">
        <v>363</v>
      </c>
      <c r="G143" t="s">
        <v>8</v>
      </c>
    </row>
    <row r="144" spans="1:17" x14ac:dyDescent="0.25">
      <c r="A144" s="1" t="s">
        <v>2066</v>
      </c>
      <c r="B144" s="1" t="s">
        <v>1</v>
      </c>
      <c r="C144" s="1" t="s">
        <v>15</v>
      </c>
      <c r="D144" s="42" t="s">
        <v>3295</v>
      </c>
      <c r="E144" s="8">
        <f>HEX2DEC(G144)</f>
        <v>164</v>
      </c>
      <c r="F144" s="10" t="str">
        <f>HEX2BIN(G144)</f>
        <v>10100100</v>
      </c>
      <c r="G144" s="8" t="str">
        <f>MID(C144,7,FIND(":",C144,1)-1)</f>
        <v>A4</v>
      </c>
      <c r="H144" s="8" t="str">
        <f>MID(F144,1,FIND("0",F144,1)-1)</f>
        <v>1</v>
      </c>
      <c r="I144" s="8" t="str">
        <f>MID(F144,2,FIND("0",F144,1)-1)</f>
        <v>0</v>
      </c>
      <c r="J144" s="8" t="str">
        <f>MID(F144,3,FIND("0",F144,1)-1)</f>
        <v>1</v>
      </c>
      <c r="K144" s="8" t="str">
        <f>MID(F144,4,FIND("0",F144,1)-1)</f>
        <v>0</v>
      </c>
      <c r="L144" s="8" t="str">
        <f>MID(F144,5,FIND("0",F144,1)-1)</f>
        <v>0</v>
      </c>
      <c r="M144" s="8" t="str">
        <f>MID(F144,6,FIND("0",F144,1)-1)</f>
        <v>1</v>
      </c>
      <c r="N144" s="8" t="str">
        <f>MID(F144,7,FIND("0",F144,1)-1)</f>
        <v>0</v>
      </c>
      <c r="O144" s="8" t="str">
        <f>MID(F144,8,FIND("0",F144,1)-1)</f>
        <v>0</v>
      </c>
      <c r="P144" t="str">
        <f>IF(J144="1",IF(O144="0","Brenner AUS"),"Brenner EIN")</f>
        <v>Brenner AUS</v>
      </c>
      <c r="Q144" t="str">
        <f>IF(L144="1","Mischer AUF",IF(K144="1","Mischer ZU","Mischer STOP"))</f>
        <v>Mischer STOP</v>
      </c>
    </row>
    <row r="145" spans="1:17" hidden="1" x14ac:dyDescent="0.25">
      <c r="A145" t="s">
        <v>2067</v>
      </c>
      <c r="B145" t="s">
        <v>4</v>
      </c>
      <c r="C145" t="s">
        <v>12</v>
      </c>
      <c r="D145" t="s">
        <v>6</v>
      </c>
      <c r="E145">
        <v>1</v>
      </c>
      <c r="F145" t="s">
        <v>17</v>
      </c>
      <c r="G145" t="s">
        <v>8</v>
      </c>
    </row>
    <row r="146" spans="1:17" x14ac:dyDescent="0.25">
      <c r="A146" s="4" t="s">
        <v>2068</v>
      </c>
      <c r="B146" s="4" t="s">
        <v>1</v>
      </c>
      <c r="C146" s="4" t="s">
        <v>614</v>
      </c>
      <c r="D146" t="s">
        <v>1443</v>
      </c>
      <c r="E146" s="8">
        <f>HEX2DEC(G146)</f>
        <v>252</v>
      </c>
      <c r="F146" s="10" t="str">
        <f>HEX2BIN(G146)</f>
        <v>11111100</v>
      </c>
      <c r="G146" s="8" t="str">
        <f>MID(C146,7,FIND(":",C146,1)-1)</f>
        <v>FC</v>
      </c>
    </row>
    <row r="147" spans="1:17" hidden="1" x14ac:dyDescent="0.25">
      <c r="A147" t="s">
        <v>2069</v>
      </c>
      <c r="B147" t="s">
        <v>4</v>
      </c>
      <c r="C147" t="s">
        <v>148</v>
      </c>
      <c r="D147" t="s">
        <v>6</v>
      </c>
      <c r="E147">
        <v>1</v>
      </c>
      <c r="F147" t="s">
        <v>616</v>
      </c>
      <c r="G147" t="s">
        <v>8</v>
      </c>
    </row>
    <row r="148" spans="1:17" hidden="1" x14ac:dyDescent="0.25">
      <c r="A148" t="s">
        <v>2070</v>
      </c>
      <c r="B148" t="s">
        <v>1454</v>
      </c>
      <c r="C148" t="s">
        <v>1455</v>
      </c>
      <c r="D148" t="s">
        <v>176</v>
      </c>
      <c r="E148" t="s">
        <v>177</v>
      </c>
      <c r="F148" s="5">
        <v>-400000</v>
      </c>
      <c r="G148" t="s">
        <v>1456</v>
      </c>
      <c r="H148" t="s">
        <v>178</v>
      </c>
      <c r="I148">
        <v>0</v>
      </c>
      <c r="J148" t="s">
        <v>179</v>
      </c>
      <c r="K148" t="s">
        <v>163</v>
      </c>
      <c r="L148" t="s">
        <v>180</v>
      </c>
    </row>
    <row r="149" spans="1:17" x14ac:dyDescent="0.25">
      <c r="A149" s="1" t="s">
        <v>2071</v>
      </c>
      <c r="B149" s="1" t="s">
        <v>1</v>
      </c>
      <c r="C149" s="1" t="s">
        <v>361</v>
      </c>
      <c r="D149" s="42" t="s">
        <v>3295</v>
      </c>
      <c r="E149" s="8">
        <f>HEX2DEC(G149)</f>
        <v>180</v>
      </c>
      <c r="F149" s="10" t="str">
        <f>HEX2BIN(G149)</f>
        <v>10110100</v>
      </c>
      <c r="G149" s="8" t="str">
        <f>MID(C149,7,FIND(":",C149,1)-1)</f>
        <v>B4</v>
      </c>
      <c r="H149" s="8" t="str">
        <f>MID(F149,1,FIND("0",F149,1)-1)</f>
        <v>1</v>
      </c>
      <c r="I149" s="8" t="str">
        <f>MID(F149,2,FIND("0",F149,1)-1)</f>
        <v>0</v>
      </c>
      <c r="J149" s="8" t="str">
        <f>MID(F149,3,FIND("0",F149,1)-1)</f>
        <v>1</v>
      </c>
      <c r="K149" s="8" t="str">
        <f>MID(F149,4,FIND("0",F149,1)-1)</f>
        <v>1</v>
      </c>
      <c r="L149" s="8" t="str">
        <f>MID(F149,5,FIND("0",F149,1)-1)</f>
        <v>0</v>
      </c>
      <c r="M149" s="8" t="str">
        <f>MID(F149,6,FIND("0",F149,1)-1)</f>
        <v>1</v>
      </c>
      <c r="N149" s="8" t="str">
        <f>MID(F149,7,FIND("0",F149,1)-1)</f>
        <v>0</v>
      </c>
      <c r="O149" s="8" t="str">
        <f>MID(F149,8,FIND("0",F149,1)-1)</f>
        <v>0</v>
      </c>
      <c r="P149" t="str">
        <f>IF(J149="1",IF(O149="0","Brenner AUS"),"Brenner EIN")</f>
        <v>Brenner AUS</v>
      </c>
      <c r="Q149" t="str">
        <f>IF(L149="1","Mischer AUF",IF(K149="1","Mischer ZU","Mischer STOP"))</f>
        <v>Mischer ZU</v>
      </c>
    </row>
    <row r="150" spans="1:17" hidden="1" x14ac:dyDescent="0.25">
      <c r="A150" t="s">
        <v>2072</v>
      </c>
      <c r="B150" t="s">
        <v>4</v>
      </c>
      <c r="C150" t="s">
        <v>12</v>
      </c>
      <c r="D150" t="s">
        <v>6</v>
      </c>
      <c r="E150">
        <v>1</v>
      </c>
      <c r="F150" t="s">
        <v>363</v>
      </c>
      <c r="G150" t="s">
        <v>8</v>
      </c>
    </row>
    <row r="151" spans="1:17" x14ac:dyDescent="0.25">
      <c r="A151" s="1" t="s">
        <v>2073</v>
      </c>
      <c r="B151" s="1" t="s">
        <v>1</v>
      </c>
      <c r="C151" s="1" t="s">
        <v>15</v>
      </c>
      <c r="D151" s="42" t="s">
        <v>3295</v>
      </c>
      <c r="E151" s="8">
        <f>HEX2DEC(G151)</f>
        <v>164</v>
      </c>
      <c r="F151" s="10" t="str">
        <f>HEX2BIN(G151)</f>
        <v>10100100</v>
      </c>
      <c r="G151" s="8" t="str">
        <f>MID(C151,7,FIND(":",C151,1)-1)</f>
        <v>A4</v>
      </c>
      <c r="H151" s="8" t="str">
        <f>MID(F151,1,FIND("0",F151,1)-1)</f>
        <v>1</v>
      </c>
      <c r="I151" s="8" t="str">
        <f>MID(F151,2,FIND("0",F151,1)-1)</f>
        <v>0</v>
      </c>
      <c r="J151" s="8" t="str">
        <f>MID(F151,3,FIND("0",F151,1)-1)</f>
        <v>1</v>
      </c>
      <c r="K151" s="8" t="str">
        <f>MID(F151,4,FIND("0",F151,1)-1)</f>
        <v>0</v>
      </c>
      <c r="L151" s="8" t="str">
        <f>MID(F151,5,FIND("0",F151,1)-1)</f>
        <v>0</v>
      </c>
      <c r="M151" s="8" t="str">
        <f>MID(F151,6,FIND("0",F151,1)-1)</f>
        <v>1</v>
      </c>
      <c r="N151" s="8" t="str">
        <f>MID(F151,7,FIND("0",F151,1)-1)</f>
        <v>0</v>
      </c>
      <c r="O151" s="8" t="str">
        <f>MID(F151,8,FIND("0",F151,1)-1)</f>
        <v>0</v>
      </c>
      <c r="P151" t="str">
        <f>IF(J151="1",IF(O151="0","Brenner AUS"),"Brenner EIN")</f>
        <v>Brenner AUS</v>
      </c>
      <c r="Q151" t="str">
        <f>IF(L151="1","Mischer AUF",IF(K151="1","Mischer ZU","Mischer STOP"))</f>
        <v>Mischer STOP</v>
      </c>
    </row>
    <row r="152" spans="1:17" hidden="1" x14ac:dyDescent="0.25">
      <c r="A152" t="s">
        <v>2074</v>
      </c>
      <c r="B152" t="s">
        <v>4</v>
      </c>
      <c r="C152" t="s">
        <v>12</v>
      </c>
      <c r="D152" t="s">
        <v>6</v>
      </c>
      <c r="E152">
        <v>1</v>
      </c>
      <c r="F152" t="s">
        <v>17</v>
      </c>
      <c r="G152" t="s">
        <v>8</v>
      </c>
    </row>
    <row r="153" spans="1:17" x14ac:dyDescent="0.25">
      <c r="A153" s="4" t="s">
        <v>2075</v>
      </c>
      <c r="B153" s="4" t="s">
        <v>1</v>
      </c>
      <c r="C153" s="4" t="s">
        <v>392</v>
      </c>
      <c r="D153" t="s">
        <v>1443</v>
      </c>
      <c r="E153" s="8">
        <f>HEX2DEC(G153)</f>
        <v>251</v>
      </c>
      <c r="F153" s="10" t="str">
        <f>HEX2BIN(G153)</f>
        <v>11111011</v>
      </c>
      <c r="G153" s="8" t="str">
        <f>MID(C153,7,FIND(":",C153,1)-1)</f>
        <v>FB</v>
      </c>
    </row>
    <row r="154" spans="1:17" hidden="1" x14ac:dyDescent="0.25">
      <c r="A154" t="s">
        <v>2076</v>
      </c>
      <c r="B154" t="s">
        <v>4</v>
      </c>
      <c r="C154" t="s">
        <v>148</v>
      </c>
      <c r="D154" t="s">
        <v>6</v>
      </c>
      <c r="E154">
        <v>1</v>
      </c>
      <c r="F154" t="s">
        <v>394</v>
      </c>
      <c r="G154" t="s">
        <v>8</v>
      </c>
    </row>
    <row r="155" spans="1:17" hidden="1" x14ac:dyDescent="0.25">
      <c r="A155" t="s">
        <v>2077</v>
      </c>
      <c r="B155" t="s">
        <v>1454</v>
      </c>
      <c r="C155" t="s">
        <v>1455</v>
      </c>
      <c r="D155" t="s">
        <v>176</v>
      </c>
      <c r="E155" t="s">
        <v>177</v>
      </c>
      <c r="F155" s="5">
        <v>-500000</v>
      </c>
      <c r="G155" t="s">
        <v>1456</v>
      </c>
      <c r="H155" t="s">
        <v>178</v>
      </c>
      <c r="I155">
        <v>0</v>
      </c>
      <c r="J155" t="s">
        <v>179</v>
      </c>
      <c r="K155" t="s">
        <v>163</v>
      </c>
      <c r="L155" t="s">
        <v>180</v>
      </c>
    </row>
    <row r="156" spans="1:17" x14ac:dyDescent="0.25">
      <c r="A156" s="1" t="s">
        <v>2078</v>
      </c>
      <c r="B156" s="1" t="s">
        <v>1</v>
      </c>
      <c r="C156" s="1" t="s">
        <v>361</v>
      </c>
      <c r="D156" s="42" t="s">
        <v>3295</v>
      </c>
      <c r="E156" s="8">
        <f>HEX2DEC(G156)</f>
        <v>180</v>
      </c>
      <c r="F156" s="10" t="str">
        <f>HEX2BIN(G156)</f>
        <v>10110100</v>
      </c>
      <c r="G156" s="8" t="str">
        <f>MID(C156,7,FIND(":",C156,1)-1)</f>
        <v>B4</v>
      </c>
      <c r="H156" s="8" t="str">
        <f>MID(F156,1,FIND("0",F156,1)-1)</f>
        <v>1</v>
      </c>
      <c r="I156" s="8" t="str">
        <f>MID(F156,2,FIND("0",F156,1)-1)</f>
        <v>0</v>
      </c>
      <c r="J156" s="8" t="str">
        <f>MID(F156,3,FIND("0",F156,1)-1)</f>
        <v>1</v>
      </c>
      <c r="K156" s="8" t="str">
        <f>MID(F156,4,FIND("0",F156,1)-1)</f>
        <v>1</v>
      </c>
      <c r="L156" s="8" t="str">
        <f>MID(F156,5,FIND("0",F156,1)-1)</f>
        <v>0</v>
      </c>
      <c r="M156" s="8" t="str">
        <f>MID(F156,6,FIND("0",F156,1)-1)</f>
        <v>1</v>
      </c>
      <c r="N156" s="8" t="str">
        <f>MID(F156,7,FIND("0",F156,1)-1)</f>
        <v>0</v>
      </c>
      <c r="O156" s="8" t="str">
        <f>MID(F156,8,FIND("0",F156,1)-1)</f>
        <v>0</v>
      </c>
      <c r="P156" t="str">
        <f>IF(J156="1",IF(O156="0","Brenner AUS"),"Brenner EIN")</f>
        <v>Brenner AUS</v>
      </c>
      <c r="Q156" t="str">
        <f>IF(L156="1","Mischer AUF",IF(K156="1","Mischer ZU","Mischer STOP"))</f>
        <v>Mischer ZU</v>
      </c>
    </row>
    <row r="157" spans="1:17" hidden="1" x14ac:dyDescent="0.25">
      <c r="A157" t="s">
        <v>2079</v>
      </c>
      <c r="B157" t="s">
        <v>4</v>
      </c>
      <c r="C157" t="s">
        <v>12</v>
      </c>
      <c r="D157" t="s">
        <v>6</v>
      </c>
      <c r="E157">
        <v>1</v>
      </c>
      <c r="F157" t="s">
        <v>363</v>
      </c>
      <c r="G157" t="s">
        <v>8</v>
      </c>
    </row>
    <row r="158" spans="1:17" x14ac:dyDescent="0.25">
      <c r="A158" s="1" t="s">
        <v>2080</v>
      </c>
      <c r="B158" s="1" t="s">
        <v>1</v>
      </c>
      <c r="C158" s="1" t="s">
        <v>15</v>
      </c>
      <c r="D158" s="42" t="s">
        <v>3295</v>
      </c>
      <c r="E158" s="8">
        <f>HEX2DEC(G158)</f>
        <v>164</v>
      </c>
      <c r="F158" s="10" t="str">
        <f>HEX2BIN(G158)</f>
        <v>10100100</v>
      </c>
      <c r="G158" s="8" t="str">
        <f>MID(C158,7,FIND(":",C158,1)-1)</f>
        <v>A4</v>
      </c>
      <c r="H158" s="8" t="str">
        <f>MID(F158,1,FIND("0",F158,1)-1)</f>
        <v>1</v>
      </c>
      <c r="I158" s="8" t="str">
        <f>MID(F158,2,FIND("0",F158,1)-1)</f>
        <v>0</v>
      </c>
      <c r="J158" s="8" t="str">
        <f>MID(F158,3,FIND("0",F158,1)-1)</f>
        <v>1</v>
      </c>
      <c r="K158" s="8" t="str">
        <f>MID(F158,4,FIND("0",F158,1)-1)</f>
        <v>0</v>
      </c>
      <c r="L158" s="8" t="str">
        <f>MID(F158,5,FIND("0",F158,1)-1)</f>
        <v>0</v>
      </c>
      <c r="M158" s="8" t="str">
        <f>MID(F158,6,FIND("0",F158,1)-1)</f>
        <v>1</v>
      </c>
      <c r="N158" s="8" t="str">
        <f>MID(F158,7,FIND("0",F158,1)-1)</f>
        <v>0</v>
      </c>
      <c r="O158" s="8" t="str">
        <f>MID(F158,8,FIND("0",F158,1)-1)</f>
        <v>0</v>
      </c>
      <c r="P158" t="str">
        <f>IF(J158="1",IF(O158="0","Brenner AUS"),"Brenner EIN")</f>
        <v>Brenner AUS</v>
      </c>
      <c r="Q158" t="str">
        <f>IF(L158="1","Mischer AUF",IF(K158="1","Mischer ZU","Mischer STOP"))</f>
        <v>Mischer STOP</v>
      </c>
    </row>
    <row r="159" spans="1:17" hidden="1" x14ac:dyDescent="0.25">
      <c r="A159" t="s">
        <v>2081</v>
      </c>
      <c r="B159" t="s">
        <v>4</v>
      </c>
      <c r="C159" t="s">
        <v>12</v>
      </c>
      <c r="D159" t="s">
        <v>6</v>
      </c>
      <c r="E159">
        <v>1</v>
      </c>
      <c r="F159" t="s">
        <v>17</v>
      </c>
      <c r="G159" t="s">
        <v>8</v>
      </c>
    </row>
    <row r="160" spans="1:17" x14ac:dyDescent="0.25">
      <c r="A160" s="4" t="s">
        <v>2082</v>
      </c>
      <c r="B160" s="4" t="s">
        <v>1</v>
      </c>
      <c r="C160" s="4" t="s">
        <v>392</v>
      </c>
      <c r="D160" t="s">
        <v>1443</v>
      </c>
      <c r="E160" s="8">
        <f>HEX2DEC(G160)</f>
        <v>251</v>
      </c>
      <c r="F160" s="10" t="str">
        <f>HEX2BIN(G160)</f>
        <v>11111011</v>
      </c>
      <c r="G160" s="8" t="str">
        <f>MID(C160,7,FIND(":",C160,1)-1)</f>
        <v>FB</v>
      </c>
    </row>
    <row r="161" spans="1:17" hidden="1" x14ac:dyDescent="0.25">
      <c r="A161" t="s">
        <v>2083</v>
      </c>
      <c r="B161" t="s">
        <v>4</v>
      </c>
      <c r="C161" t="s">
        <v>148</v>
      </c>
      <c r="D161" t="s">
        <v>6</v>
      </c>
      <c r="E161">
        <v>1</v>
      </c>
      <c r="F161" t="s">
        <v>394</v>
      </c>
      <c r="G161" t="s">
        <v>8</v>
      </c>
    </row>
    <row r="162" spans="1:17" hidden="1" x14ac:dyDescent="0.25">
      <c r="A162" t="s">
        <v>2084</v>
      </c>
      <c r="B162" t="s">
        <v>1454</v>
      </c>
      <c r="C162" t="s">
        <v>1455</v>
      </c>
      <c r="D162" t="s">
        <v>176</v>
      </c>
      <c r="E162" t="s">
        <v>177</v>
      </c>
      <c r="F162" s="5">
        <v>-500000</v>
      </c>
      <c r="G162" t="s">
        <v>1456</v>
      </c>
      <c r="H162" t="s">
        <v>178</v>
      </c>
      <c r="I162">
        <v>0</v>
      </c>
      <c r="J162" t="s">
        <v>179</v>
      </c>
      <c r="K162" t="s">
        <v>163</v>
      </c>
      <c r="L162" t="s">
        <v>180</v>
      </c>
    </row>
    <row r="163" spans="1:17" x14ac:dyDescent="0.25">
      <c r="A163" s="1" t="s">
        <v>2085</v>
      </c>
      <c r="B163" s="1" t="s">
        <v>1</v>
      </c>
      <c r="C163" s="1" t="s">
        <v>361</v>
      </c>
      <c r="D163" s="42" t="s">
        <v>3295</v>
      </c>
      <c r="E163" s="8">
        <f>HEX2DEC(G163)</f>
        <v>180</v>
      </c>
      <c r="F163" s="10" t="str">
        <f>HEX2BIN(G163)</f>
        <v>10110100</v>
      </c>
      <c r="G163" s="8" t="str">
        <f>MID(C163,7,FIND(":",C163,1)-1)</f>
        <v>B4</v>
      </c>
      <c r="H163" s="8" t="str">
        <f>MID(F163,1,FIND("0",F163,1)-1)</f>
        <v>1</v>
      </c>
      <c r="I163" s="8" t="str">
        <f>MID(F163,2,FIND("0",F163,1)-1)</f>
        <v>0</v>
      </c>
      <c r="J163" s="8" t="str">
        <f>MID(F163,3,FIND("0",F163,1)-1)</f>
        <v>1</v>
      </c>
      <c r="K163" s="8" t="str">
        <f>MID(F163,4,FIND("0",F163,1)-1)</f>
        <v>1</v>
      </c>
      <c r="L163" s="8" t="str">
        <f>MID(F163,5,FIND("0",F163,1)-1)</f>
        <v>0</v>
      </c>
      <c r="M163" s="8" t="str">
        <f>MID(F163,6,FIND("0",F163,1)-1)</f>
        <v>1</v>
      </c>
      <c r="N163" s="8" t="str">
        <f>MID(F163,7,FIND("0",F163,1)-1)</f>
        <v>0</v>
      </c>
      <c r="O163" s="8" t="str">
        <f>MID(F163,8,FIND("0",F163,1)-1)</f>
        <v>0</v>
      </c>
      <c r="P163" t="str">
        <f>IF(J163="1",IF(O163="0","Brenner AUS"),"Brenner EIN")</f>
        <v>Brenner AUS</v>
      </c>
      <c r="Q163" t="str">
        <f>IF(L163="1","Mischer AUF",IF(K163="1","Mischer ZU","Mischer STOP"))</f>
        <v>Mischer ZU</v>
      </c>
    </row>
    <row r="164" spans="1:17" hidden="1" x14ac:dyDescent="0.25">
      <c r="A164" t="s">
        <v>2086</v>
      </c>
      <c r="B164" t="s">
        <v>4</v>
      </c>
      <c r="C164" t="s">
        <v>12</v>
      </c>
      <c r="D164" t="s">
        <v>6</v>
      </c>
      <c r="E164">
        <v>1</v>
      </c>
      <c r="F164" t="s">
        <v>363</v>
      </c>
      <c r="G164" t="s">
        <v>8</v>
      </c>
    </row>
    <row r="165" spans="1:17" x14ac:dyDescent="0.25">
      <c r="A165" s="1" t="s">
        <v>2087</v>
      </c>
      <c r="B165" s="1" t="s">
        <v>1</v>
      </c>
      <c r="C165" s="1" t="s">
        <v>15</v>
      </c>
      <c r="D165" s="42" t="s">
        <v>3295</v>
      </c>
      <c r="E165" s="8">
        <f>HEX2DEC(G165)</f>
        <v>164</v>
      </c>
      <c r="F165" s="10" t="str">
        <f>HEX2BIN(G165)</f>
        <v>10100100</v>
      </c>
      <c r="G165" s="8" t="str">
        <f>MID(C165,7,FIND(":",C165,1)-1)</f>
        <v>A4</v>
      </c>
      <c r="H165" s="8" t="str">
        <f>MID(F165,1,FIND("0",F165,1)-1)</f>
        <v>1</v>
      </c>
      <c r="I165" s="8" t="str">
        <f>MID(F165,2,FIND("0",F165,1)-1)</f>
        <v>0</v>
      </c>
      <c r="J165" s="8" t="str">
        <f>MID(F165,3,FIND("0",F165,1)-1)</f>
        <v>1</v>
      </c>
      <c r="K165" s="8" t="str">
        <f>MID(F165,4,FIND("0",F165,1)-1)</f>
        <v>0</v>
      </c>
      <c r="L165" s="8" t="str">
        <f>MID(F165,5,FIND("0",F165,1)-1)</f>
        <v>0</v>
      </c>
      <c r="M165" s="8" t="str">
        <f>MID(F165,6,FIND("0",F165,1)-1)</f>
        <v>1</v>
      </c>
      <c r="N165" s="8" t="str">
        <f>MID(F165,7,FIND("0",F165,1)-1)</f>
        <v>0</v>
      </c>
      <c r="O165" s="8" t="str">
        <f>MID(F165,8,FIND("0",F165,1)-1)</f>
        <v>0</v>
      </c>
      <c r="P165" t="str">
        <f>IF(J165="1",IF(O165="0","Brenner AUS"),"Brenner EIN")</f>
        <v>Brenner AUS</v>
      </c>
      <c r="Q165" t="str">
        <f>IF(L165="1","Mischer AUF",IF(K165="1","Mischer ZU","Mischer STOP"))</f>
        <v>Mischer STOP</v>
      </c>
    </row>
    <row r="166" spans="1:17" hidden="1" x14ac:dyDescent="0.25">
      <c r="A166" t="s">
        <v>2088</v>
      </c>
      <c r="B166" t="s">
        <v>4</v>
      </c>
      <c r="C166" t="s">
        <v>12</v>
      </c>
      <c r="D166" t="s">
        <v>6</v>
      </c>
      <c r="E166">
        <v>1</v>
      </c>
      <c r="F166" t="s">
        <v>17</v>
      </c>
      <c r="G166" t="s">
        <v>8</v>
      </c>
    </row>
    <row r="167" spans="1:17" x14ac:dyDescent="0.25">
      <c r="A167" s="4" t="s">
        <v>2089</v>
      </c>
      <c r="B167" s="4" t="s">
        <v>1</v>
      </c>
      <c r="C167" s="4" t="s">
        <v>392</v>
      </c>
      <c r="D167" t="s">
        <v>1443</v>
      </c>
      <c r="E167" s="8">
        <f>HEX2DEC(G167)</f>
        <v>251</v>
      </c>
      <c r="F167" s="10" t="str">
        <f>HEX2BIN(G167)</f>
        <v>11111011</v>
      </c>
      <c r="G167" s="8" t="str">
        <f>MID(C167,7,FIND(":",C167,1)-1)</f>
        <v>FB</v>
      </c>
    </row>
    <row r="168" spans="1:17" hidden="1" x14ac:dyDescent="0.25">
      <c r="A168" t="s">
        <v>2090</v>
      </c>
      <c r="B168" t="s">
        <v>4</v>
      </c>
      <c r="C168" t="s">
        <v>148</v>
      </c>
      <c r="D168" t="s">
        <v>6</v>
      </c>
      <c r="E168">
        <v>1</v>
      </c>
      <c r="F168" t="s">
        <v>394</v>
      </c>
      <c r="G168" t="s">
        <v>8</v>
      </c>
    </row>
    <row r="169" spans="1:17" hidden="1" x14ac:dyDescent="0.25">
      <c r="A169" t="s">
        <v>2091</v>
      </c>
      <c r="B169" t="s">
        <v>1454</v>
      </c>
      <c r="C169" t="s">
        <v>1455</v>
      </c>
      <c r="D169" t="s">
        <v>176</v>
      </c>
      <c r="E169" t="s">
        <v>177</v>
      </c>
      <c r="F169" s="5">
        <v>-500000</v>
      </c>
      <c r="G169" t="s">
        <v>1456</v>
      </c>
      <c r="H169" t="s">
        <v>178</v>
      </c>
      <c r="I169">
        <v>0</v>
      </c>
      <c r="J169" t="s">
        <v>179</v>
      </c>
      <c r="K169" t="s">
        <v>163</v>
      </c>
      <c r="L169" t="s">
        <v>180</v>
      </c>
    </row>
    <row r="170" spans="1:17" x14ac:dyDescent="0.25">
      <c r="A170" s="1" t="s">
        <v>2092</v>
      </c>
      <c r="B170" s="1" t="s">
        <v>1</v>
      </c>
      <c r="C170" s="1" t="s">
        <v>361</v>
      </c>
      <c r="D170" s="42" t="s">
        <v>3295</v>
      </c>
      <c r="E170" s="8">
        <f>HEX2DEC(G170)</f>
        <v>180</v>
      </c>
      <c r="F170" s="10" t="str">
        <f>HEX2BIN(G170)</f>
        <v>10110100</v>
      </c>
      <c r="G170" s="8" t="str">
        <f>MID(C170,7,FIND(":",C170,1)-1)</f>
        <v>B4</v>
      </c>
      <c r="H170" s="8" t="str">
        <f>MID(F170,1,FIND("0",F170,1)-1)</f>
        <v>1</v>
      </c>
      <c r="I170" s="8" t="str">
        <f>MID(F170,2,FIND("0",F170,1)-1)</f>
        <v>0</v>
      </c>
      <c r="J170" s="8" t="str">
        <f>MID(F170,3,FIND("0",F170,1)-1)</f>
        <v>1</v>
      </c>
      <c r="K170" s="8" t="str">
        <f>MID(F170,4,FIND("0",F170,1)-1)</f>
        <v>1</v>
      </c>
      <c r="L170" s="8" t="str">
        <f>MID(F170,5,FIND("0",F170,1)-1)</f>
        <v>0</v>
      </c>
      <c r="M170" s="8" t="str">
        <f>MID(F170,6,FIND("0",F170,1)-1)</f>
        <v>1</v>
      </c>
      <c r="N170" s="8" t="str">
        <f>MID(F170,7,FIND("0",F170,1)-1)</f>
        <v>0</v>
      </c>
      <c r="O170" s="8" t="str">
        <f>MID(F170,8,FIND("0",F170,1)-1)</f>
        <v>0</v>
      </c>
      <c r="P170" t="str">
        <f>IF(J170="1",IF(O170="0","Brenner AUS"),"Brenner EIN")</f>
        <v>Brenner AUS</v>
      </c>
      <c r="Q170" t="str">
        <f>IF(L170="1","Mischer AUF",IF(K170="1","Mischer ZU","Mischer STOP"))</f>
        <v>Mischer ZU</v>
      </c>
    </row>
    <row r="171" spans="1:17" hidden="1" x14ac:dyDescent="0.25">
      <c r="A171" t="s">
        <v>2093</v>
      </c>
      <c r="B171" t="s">
        <v>4</v>
      </c>
      <c r="C171" t="s">
        <v>12</v>
      </c>
      <c r="D171" t="s">
        <v>6</v>
      </c>
      <c r="E171">
        <v>1</v>
      </c>
      <c r="F171" t="s">
        <v>363</v>
      </c>
      <c r="G171" t="s">
        <v>8</v>
      </c>
    </row>
    <row r="172" spans="1:17" x14ac:dyDescent="0.25">
      <c r="A172" s="1" t="s">
        <v>2094</v>
      </c>
      <c r="B172" s="1" t="s">
        <v>1</v>
      </c>
      <c r="C172" s="1" t="s">
        <v>15</v>
      </c>
      <c r="D172" s="42" t="s">
        <v>3295</v>
      </c>
      <c r="E172" s="8">
        <f>HEX2DEC(G172)</f>
        <v>164</v>
      </c>
      <c r="F172" s="10" t="str">
        <f>HEX2BIN(G172)</f>
        <v>10100100</v>
      </c>
      <c r="G172" s="8" t="str">
        <f>MID(C172,7,FIND(":",C172,1)-1)</f>
        <v>A4</v>
      </c>
      <c r="H172" s="8" t="str">
        <f>MID(F172,1,FIND("0",F172,1)-1)</f>
        <v>1</v>
      </c>
      <c r="I172" s="8" t="str">
        <f>MID(F172,2,FIND("0",F172,1)-1)</f>
        <v>0</v>
      </c>
      <c r="J172" s="8" t="str">
        <f>MID(F172,3,FIND("0",F172,1)-1)</f>
        <v>1</v>
      </c>
      <c r="K172" s="8" t="str">
        <f>MID(F172,4,FIND("0",F172,1)-1)</f>
        <v>0</v>
      </c>
      <c r="L172" s="8" t="str">
        <f>MID(F172,5,FIND("0",F172,1)-1)</f>
        <v>0</v>
      </c>
      <c r="M172" s="8" t="str">
        <f>MID(F172,6,FIND("0",F172,1)-1)</f>
        <v>1</v>
      </c>
      <c r="N172" s="8" t="str">
        <f>MID(F172,7,FIND("0",F172,1)-1)</f>
        <v>0</v>
      </c>
      <c r="O172" s="8" t="str">
        <f>MID(F172,8,FIND("0",F172,1)-1)</f>
        <v>0</v>
      </c>
      <c r="P172" t="str">
        <f>IF(J172="1",IF(O172="0","Brenner AUS"),"Brenner EIN")</f>
        <v>Brenner AUS</v>
      </c>
      <c r="Q172" t="str">
        <f>IF(L172="1","Mischer AUF",IF(K172="1","Mischer ZU","Mischer STOP"))</f>
        <v>Mischer STOP</v>
      </c>
    </row>
    <row r="173" spans="1:17" hidden="1" x14ac:dyDescent="0.25">
      <c r="A173" t="s">
        <v>2095</v>
      </c>
      <c r="B173" t="s">
        <v>4</v>
      </c>
      <c r="C173" t="s">
        <v>12</v>
      </c>
      <c r="D173" t="s">
        <v>6</v>
      </c>
      <c r="E173">
        <v>1</v>
      </c>
      <c r="F173" t="s">
        <v>17</v>
      </c>
      <c r="G173" t="s">
        <v>8</v>
      </c>
    </row>
    <row r="174" spans="1:17" x14ac:dyDescent="0.25">
      <c r="A174" s="4" t="s">
        <v>2096</v>
      </c>
      <c r="B174" s="4" t="s">
        <v>1</v>
      </c>
      <c r="C174" s="4" t="s">
        <v>392</v>
      </c>
      <c r="D174" t="s">
        <v>1443</v>
      </c>
      <c r="E174" s="8">
        <f>HEX2DEC(G174)</f>
        <v>251</v>
      </c>
      <c r="F174" s="10" t="str">
        <f>HEX2BIN(G174)</f>
        <v>11111011</v>
      </c>
      <c r="G174" s="8" t="str">
        <f>MID(C174,7,FIND(":",C174,1)-1)</f>
        <v>FB</v>
      </c>
    </row>
    <row r="175" spans="1:17" hidden="1" x14ac:dyDescent="0.25">
      <c r="A175" t="s">
        <v>2097</v>
      </c>
      <c r="B175" t="s">
        <v>4</v>
      </c>
      <c r="C175" t="s">
        <v>148</v>
      </c>
      <c r="D175" t="s">
        <v>6</v>
      </c>
      <c r="E175">
        <v>1</v>
      </c>
      <c r="F175" t="s">
        <v>394</v>
      </c>
      <c r="G175" t="s">
        <v>8</v>
      </c>
    </row>
    <row r="176" spans="1:17" hidden="1" x14ac:dyDescent="0.25">
      <c r="A176" t="s">
        <v>2098</v>
      </c>
      <c r="B176" t="s">
        <v>1454</v>
      </c>
      <c r="C176" t="s">
        <v>1455</v>
      </c>
      <c r="D176" t="s">
        <v>176</v>
      </c>
      <c r="E176" t="s">
        <v>177</v>
      </c>
      <c r="F176" s="5">
        <v>-500000</v>
      </c>
      <c r="G176" t="s">
        <v>1456</v>
      </c>
      <c r="H176" t="s">
        <v>178</v>
      </c>
      <c r="I176">
        <v>0</v>
      </c>
      <c r="J176" t="s">
        <v>179</v>
      </c>
      <c r="K176" t="s">
        <v>163</v>
      </c>
      <c r="L176" t="s">
        <v>180</v>
      </c>
    </row>
    <row r="177" spans="1:17" x14ac:dyDescent="0.25">
      <c r="A177" s="1" t="s">
        <v>2099</v>
      </c>
      <c r="B177" s="1" t="s">
        <v>1</v>
      </c>
      <c r="C177" s="1" t="s">
        <v>361</v>
      </c>
      <c r="D177" s="42" t="s">
        <v>3295</v>
      </c>
      <c r="E177" s="8">
        <f>HEX2DEC(G177)</f>
        <v>180</v>
      </c>
      <c r="F177" s="10" t="str">
        <f>HEX2BIN(G177)</f>
        <v>10110100</v>
      </c>
      <c r="G177" s="8" t="str">
        <f>MID(C177,7,FIND(":",C177,1)-1)</f>
        <v>B4</v>
      </c>
      <c r="H177" s="8" t="str">
        <f>MID(F177,1,FIND("0",F177,1)-1)</f>
        <v>1</v>
      </c>
      <c r="I177" s="8" t="str">
        <f>MID(F177,2,FIND("0",F177,1)-1)</f>
        <v>0</v>
      </c>
      <c r="J177" s="8" t="str">
        <f>MID(F177,3,FIND("0",F177,1)-1)</f>
        <v>1</v>
      </c>
      <c r="K177" s="8" t="str">
        <f>MID(F177,4,FIND("0",F177,1)-1)</f>
        <v>1</v>
      </c>
      <c r="L177" s="8" t="str">
        <f>MID(F177,5,FIND("0",F177,1)-1)</f>
        <v>0</v>
      </c>
      <c r="M177" s="8" t="str">
        <f>MID(F177,6,FIND("0",F177,1)-1)</f>
        <v>1</v>
      </c>
      <c r="N177" s="8" t="str">
        <f>MID(F177,7,FIND("0",F177,1)-1)</f>
        <v>0</v>
      </c>
      <c r="O177" s="8" t="str">
        <f>MID(F177,8,FIND("0",F177,1)-1)</f>
        <v>0</v>
      </c>
      <c r="P177" t="str">
        <f>IF(J177="1",IF(O177="0","Brenner AUS"),"Brenner EIN")</f>
        <v>Brenner AUS</v>
      </c>
      <c r="Q177" t="str">
        <f>IF(L177="1","Mischer AUF",IF(K177="1","Mischer ZU","Mischer STOP"))</f>
        <v>Mischer ZU</v>
      </c>
    </row>
    <row r="178" spans="1:17" hidden="1" x14ac:dyDescent="0.25">
      <c r="A178" t="s">
        <v>2100</v>
      </c>
      <c r="B178" t="s">
        <v>4</v>
      </c>
      <c r="C178" t="s">
        <v>12</v>
      </c>
      <c r="D178" t="s">
        <v>6</v>
      </c>
      <c r="E178">
        <v>1</v>
      </c>
      <c r="F178" t="s">
        <v>363</v>
      </c>
      <c r="G178" t="s">
        <v>8</v>
      </c>
    </row>
    <row r="179" spans="1:17" x14ac:dyDescent="0.25">
      <c r="A179" s="1" t="s">
        <v>2101</v>
      </c>
      <c r="B179" s="1" t="s">
        <v>1</v>
      </c>
      <c r="C179" s="1" t="s">
        <v>15</v>
      </c>
      <c r="D179" s="42" t="s">
        <v>3295</v>
      </c>
      <c r="E179" s="8">
        <f>HEX2DEC(G179)</f>
        <v>164</v>
      </c>
      <c r="F179" s="10" t="str">
        <f>HEX2BIN(G179)</f>
        <v>10100100</v>
      </c>
      <c r="G179" s="8" t="str">
        <f>MID(C179,7,FIND(":",C179,1)-1)</f>
        <v>A4</v>
      </c>
      <c r="H179" s="8" t="str">
        <f>MID(F179,1,FIND("0",F179,1)-1)</f>
        <v>1</v>
      </c>
      <c r="I179" s="8" t="str">
        <f>MID(F179,2,FIND("0",F179,1)-1)</f>
        <v>0</v>
      </c>
      <c r="J179" s="8" t="str">
        <f>MID(F179,3,FIND("0",F179,1)-1)</f>
        <v>1</v>
      </c>
      <c r="K179" s="8" t="str">
        <f>MID(F179,4,FIND("0",F179,1)-1)</f>
        <v>0</v>
      </c>
      <c r="L179" s="8" t="str">
        <f>MID(F179,5,FIND("0",F179,1)-1)</f>
        <v>0</v>
      </c>
      <c r="M179" s="8" t="str">
        <f>MID(F179,6,FIND("0",F179,1)-1)</f>
        <v>1</v>
      </c>
      <c r="N179" s="8" t="str">
        <f>MID(F179,7,FIND("0",F179,1)-1)</f>
        <v>0</v>
      </c>
      <c r="O179" s="8" t="str">
        <f>MID(F179,8,FIND("0",F179,1)-1)</f>
        <v>0</v>
      </c>
      <c r="P179" t="str">
        <f>IF(J179="1",IF(O179="0","Brenner AUS"),"Brenner EIN")</f>
        <v>Brenner AUS</v>
      </c>
      <c r="Q179" t="str">
        <f>IF(L179="1","Mischer AUF",IF(K179="1","Mischer ZU","Mischer STOP"))</f>
        <v>Mischer STOP</v>
      </c>
    </row>
    <row r="180" spans="1:17" hidden="1" x14ac:dyDescent="0.25">
      <c r="A180" t="s">
        <v>2102</v>
      </c>
      <c r="B180" t="s">
        <v>4</v>
      </c>
      <c r="C180" t="s">
        <v>12</v>
      </c>
      <c r="D180" t="s">
        <v>6</v>
      </c>
      <c r="E180">
        <v>1</v>
      </c>
      <c r="F180" t="s">
        <v>17</v>
      </c>
      <c r="G180" t="s">
        <v>8</v>
      </c>
    </row>
  </sheetData>
  <autoFilter ref="A2:Q180">
    <filterColumn colId="1">
      <filters>
        <filter val="&lt;&lt;&lt;"/>
      </filters>
    </filterColumn>
  </autoFilter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263"/>
  <sheetViews>
    <sheetView workbookViewId="0">
      <pane xSplit="3" ySplit="2" topLeftCell="D3" activePane="bottomRight" state="frozenSplit"/>
      <selection activeCell="M8" sqref="M8"/>
      <selection pane="topRight" activeCell="M8" sqref="M8"/>
      <selection pane="bottomLeft" activeCell="M8" sqref="M8"/>
      <selection pane="bottomRight" activeCell="I101" sqref="I101"/>
    </sheetView>
  </sheetViews>
  <sheetFormatPr baseColWidth="10" defaultRowHeight="15" x14ac:dyDescent="0.25"/>
  <cols>
    <col min="1" max="1" width="37.5703125" bestFit="1" customWidth="1"/>
    <col min="2" max="2" width="27.140625" bestFit="1" customWidth="1"/>
    <col min="3" max="3" width="26.7109375" bestFit="1" customWidth="1"/>
    <col min="4" max="4" width="26.7109375" customWidth="1"/>
    <col min="5" max="6" width="13.140625" bestFit="1" customWidth="1"/>
    <col min="7" max="7" width="9.85546875" bestFit="1" customWidth="1"/>
    <col min="8" max="11" width="11" customWidth="1"/>
    <col min="12" max="12" width="12.28515625" customWidth="1"/>
    <col min="13" max="13" width="11" customWidth="1"/>
    <col min="14" max="14" width="12.7109375" customWidth="1"/>
    <col min="15" max="15" width="13" bestFit="1" customWidth="1"/>
    <col min="16" max="16" width="12.85546875" customWidth="1"/>
    <col min="17" max="17" width="13" bestFit="1" customWidth="1"/>
  </cols>
  <sheetData>
    <row r="1" spans="1:17" ht="60" x14ac:dyDescent="0.25">
      <c r="J1" s="20" t="s">
        <v>2600</v>
      </c>
      <c r="K1" s="19" t="s">
        <v>2602</v>
      </c>
      <c r="L1" s="23" t="s">
        <v>2601</v>
      </c>
      <c r="M1" s="8"/>
      <c r="N1" s="46" t="s">
        <v>3297</v>
      </c>
      <c r="O1" s="20" t="s">
        <v>2604</v>
      </c>
      <c r="P1" s="13"/>
      <c r="Q1" s="12"/>
    </row>
    <row r="2" spans="1:17" x14ac:dyDescent="0.25">
      <c r="E2" s="8" t="s">
        <v>496</v>
      </c>
      <c r="F2" s="8" t="s">
        <v>2596</v>
      </c>
      <c r="G2" s="8" t="s">
        <v>1320</v>
      </c>
      <c r="H2" s="8" t="s">
        <v>2595</v>
      </c>
      <c r="I2" s="8" t="s">
        <v>2594</v>
      </c>
      <c r="J2" s="22" t="s">
        <v>2587</v>
      </c>
      <c r="K2" s="28" t="s">
        <v>2103</v>
      </c>
      <c r="L2" s="24" t="s">
        <v>2593</v>
      </c>
      <c r="M2" s="8" t="s">
        <v>2592</v>
      </c>
      <c r="N2" s="45" t="s">
        <v>2591</v>
      </c>
      <c r="O2" s="22" t="s">
        <v>3293</v>
      </c>
      <c r="P2" s="21" t="s">
        <v>2598</v>
      </c>
      <c r="Q2" s="29" t="s">
        <v>2599</v>
      </c>
    </row>
    <row r="3" spans="1:17" hidden="1" x14ac:dyDescent="0.25">
      <c r="A3" t="s">
        <v>1740</v>
      </c>
      <c r="B3" t="s">
        <v>4</v>
      </c>
      <c r="C3" t="s">
        <v>12</v>
      </c>
      <c r="D3" t="s">
        <v>6</v>
      </c>
      <c r="E3">
        <v>1</v>
      </c>
      <c r="F3" t="s">
        <v>13</v>
      </c>
      <c r="G3" t="s">
        <v>8</v>
      </c>
    </row>
    <row r="4" spans="1:17" hidden="1" x14ac:dyDescent="0.25">
      <c r="A4" s="1" t="s">
        <v>1739</v>
      </c>
      <c r="B4" s="1" t="s">
        <v>1</v>
      </c>
      <c r="C4" s="1" t="s">
        <v>10</v>
      </c>
      <c r="D4" s="42" t="s">
        <v>3295</v>
      </c>
      <c r="E4" s="8">
        <f>HEX2DEC(G4)</f>
        <v>172</v>
      </c>
      <c r="F4" s="10" t="str">
        <f>HEX2BIN(G4)</f>
        <v>10101100</v>
      </c>
      <c r="G4" s="8" t="str">
        <f>MID(C4,7,FIND(":",C4,1)-1)</f>
        <v>AC</v>
      </c>
      <c r="H4" s="8" t="str">
        <f>MID(F4,1,FIND("0",F4,1)-1)</f>
        <v>1</v>
      </c>
      <c r="I4" s="8" t="str">
        <f>MID(F4,2,FIND("0",F4,1)-1)</f>
        <v>0</v>
      </c>
      <c r="J4" s="8" t="str">
        <f>MID(F4,3,FIND("0",F4,1)-1)</f>
        <v>1</v>
      </c>
      <c r="K4" s="8" t="str">
        <f>MID(F4,4,FIND("0",F4,1)-1)</f>
        <v>0</v>
      </c>
      <c r="L4" s="8" t="str">
        <f>MID(F4,5,FIND("0",F4,1)-1)</f>
        <v>1</v>
      </c>
      <c r="M4" s="8" t="str">
        <f>MID(F4,6,FIND("0",F4,1)-1)</f>
        <v>1</v>
      </c>
      <c r="N4" s="8" t="str">
        <f>MID(F4,7,FIND("0",F4,1)-1)</f>
        <v>0</v>
      </c>
      <c r="O4" s="8" t="str">
        <f>MID(F4,8,FIND("0",F4,1)-1)</f>
        <v>0</v>
      </c>
      <c r="P4" t="str">
        <f>IF(J4="1",IF(O4="0","Brenner AUS"),"Brenner EIN")</f>
        <v>Brenner AUS</v>
      </c>
      <c r="Q4" t="str">
        <f>IF(L4="1","Mischer AUF",IF(K4="1","Mischer ZU","Mischer STOP"))</f>
        <v>Mischer AUF</v>
      </c>
    </row>
    <row r="5" spans="1:17" hidden="1" x14ac:dyDescent="0.25">
      <c r="A5" t="s">
        <v>1742</v>
      </c>
      <c r="B5" t="s">
        <v>4</v>
      </c>
      <c r="C5" t="s">
        <v>12</v>
      </c>
      <c r="D5" t="s">
        <v>6</v>
      </c>
      <c r="E5">
        <v>1</v>
      </c>
      <c r="F5" t="s">
        <v>17</v>
      </c>
      <c r="G5" t="s">
        <v>8</v>
      </c>
    </row>
    <row r="6" spans="1:17" hidden="1" x14ac:dyDescent="0.25">
      <c r="A6" s="1" t="s">
        <v>1741</v>
      </c>
      <c r="B6" s="1" t="s">
        <v>1</v>
      </c>
      <c r="C6" s="1" t="s">
        <v>15</v>
      </c>
      <c r="D6" s="42" t="s">
        <v>3295</v>
      </c>
      <c r="E6" s="8">
        <f>HEX2DEC(G6)</f>
        <v>164</v>
      </c>
      <c r="F6" s="10" t="str">
        <f>HEX2BIN(G6)</f>
        <v>10100100</v>
      </c>
      <c r="G6" s="8" t="str">
        <f>MID(C6,7,FIND(":",C6,1)-1)</f>
        <v>A4</v>
      </c>
      <c r="H6" s="8" t="str">
        <f>MID(F6,1,FIND("0",F6,1)-1)</f>
        <v>1</v>
      </c>
      <c r="I6" s="8" t="str">
        <f>MID(F6,2,FIND("0",F6,1)-1)</f>
        <v>0</v>
      </c>
      <c r="J6" s="8" t="str">
        <f>MID(F6,3,FIND("0",F6,1)-1)</f>
        <v>1</v>
      </c>
      <c r="K6" s="8" t="str">
        <f>MID(F6,4,FIND("0",F6,1)-1)</f>
        <v>0</v>
      </c>
      <c r="L6" s="8" t="str">
        <f>MID(F6,5,FIND("0",F6,1)-1)</f>
        <v>0</v>
      </c>
      <c r="M6" s="8" t="str">
        <f>MID(F6,6,FIND("0",F6,1)-1)</f>
        <v>1</v>
      </c>
      <c r="N6" s="8" t="str">
        <f>MID(F6,7,FIND("0",F6,1)-1)</f>
        <v>0</v>
      </c>
      <c r="O6" s="8" t="str">
        <f>MID(F6,8,FIND("0",F6,1)-1)</f>
        <v>0</v>
      </c>
      <c r="P6" t="str">
        <f>IF(J6="1",IF(O6="0","Brenner AUS"),"Brenner EIN")</f>
        <v>Brenner AUS</v>
      </c>
      <c r="Q6" t="str">
        <f>IF(L6="1","Mischer AUF",IF(K6="1","Mischer ZU","Mischer STOP"))</f>
        <v>Mischer STOP</v>
      </c>
    </row>
    <row r="7" spans="1:17" hidden="1" x14ac:dyDescent="0.25">
      <c r="A7" t="s">
        <v>1744</v>
      </c>
      <c r="B7" t="s">
        <v>4</v>
      </c>
      <c r="C7" t="s">
        <v>5</v>
      </c>
      <c r="D7" t="s">
        <v>6</v>
      </c>
      <c r="E7">
        <v>1</v>
      </c>
      <c r="F7" t="s">
        <v>7</v>
      </c>
      <c r="G7" t="s">
        <v>8</v>
      </c>
    </row>
    <row r="8" spans="1:17" hidden="1" x14ac:dyDescent="0.25">
      <c r="A8" t="s">
        <v>1745</v>
      </c>
      <c r="B8" t="s">
        <v>862</v>
      </c>
      <c r="C8" t="s">
        <v>176</v>
      </c>
      <c r="D8" t="s">
        <v>177</v>
      </c>
      <c r="E8" s="5">
        <v>4600000</v>
      </c>
      <c r="F8" t="s">
        <v>863</v>
      </c>
      <c r="G8" t="s">
        <v>178</v>
      </c>
      <c r="H8">
        <v>0</v>
      </c>
      <c r="I8" t="s">
        <v>179</v>
      </c>
      <c r="J8" t="s">
        <v>163</v>
      </c>
      <c r="K8" t="s">
        <v>180</v>
      </c>
    </row>
    <row r="9" spans="1:17" hidden="1" x14ac:dyDescent="0.25">
      <c r="A9" s="3" t="s">
        <v>1743</v>
      </c>
      <c r="B9" s="3" t="s">
        <v>1</v>
      </c>
      <c r="C9" s="3" t="s">
        <v>2</v>
      </c>
      <c r="D9" t="s">
        <v>390</v>
      </c>
      <c r="E9" s="8">
        <f>HEX2DEC(G9)</f>
        <v>46</v>
      </c>
      <c r="F9" s="10" t="str">
        <f>HEX2BIN(G9)</f>
        <v>101110</v>
      </c>
      <c r="G9" s="8" t="str">
        <f>MID(C9,7,FIND(":",C9,1)-1)</f>
        <v>2E</v>
      </c>
    </row>
    <row r="10" spans="1:17" hidden="1" x14ac:dyDescent="0.25">
      <c r="A10" t="s">
        <v>1747</v>
      </c>
      <c r="B10" t="s">
        <v>4</v>
      </c>
      <c r="C10" t="s">
        <v>12</v>
      </c>
      <c r="D10" t="s">
        <v>6</v>
      </c>
      <c r="E10">
        <v>1</v>
      </c>
      <c r="F10" t="s">
        <v>13</v>
      </c>
      <c r="G10" t="s">
        <v>8</v>
      </c>
    </row>
    <row r="11" spans="1:17" hidden="1" x14ac:dyDescent="0.25">
      <c r="A11" s="1" t="s">
        <v>1746</v>
      </c>
      <c r="B11" s="1" t="s">
        <v>1</v>
      </c>
      <c r="C11" s="1" t="s">
        <v>10</v>
      </c>
      <c r="D11" s="42" t="s">
        <v>3295</v>
      </c>
      <c r="E11" s="8">
        <f>HEX2DEC(G11)</f>
        <v>172</v>
      </c>
      <c r="F11" s="10" t="str">
        <f>HEX2BIN(G11)</f>
        <v>10101100</v>
      </c>
      <c r="G11" s="8" t="str">
        <f>MID(C11,7,FIND(":",C11,1)-1)</f>
        <v>AC</v>
      </c>
      <c r="H11" s="8" t="str">
        <f>MID(F11,1,FIND("0",F11,1)-1)</f>
        <v>1</v>
      </c>
      <c r="I11" s="8" t="str">
        <f>MID(F11,2,FIND("0",F11,1)-1)</f>
        <v>0</v>
      </c>
      <c r="J11" s="8" t="str">
        <f>MID(F11,3,FIND("0",F11,1)-1)</f>
        <v>1</v>
      </c>
      <c r="K11" s="8" t="str">
        <f>MID(F11,4,FIND("0",F11,1)-1)</f>
        <v>0</v>
      </c>
      <c r="L11" s="8" t="str">
        <f>MID(F11,5,FIND("0",F11,1)-1)</f>
        <v>1</v>
      </c>
      <c r="M11" s="8" t="str">
        <f>MID(F11,6,FIND("0",F11,1)-1)</f>
        <v>1</v>
      </c>
      <c r="N11" s="8" t="str">
        <f>MID(F11,7,FIND("0",F11,1)-1)</f>
        <v>0</v>
      </c>
      <c r="O11" s="8" t="str">
        <f>MID(F11,8,FIND("0",F11,1)-1)</f>
        <v>0</v>
      </c>
      <c r="P11" t="str">
        <f>IF(J11="1",IF(O11="0","Brenner AUS"),"Brenner EIN")</f>
        <v>Brenner AUS</v>
      </c>
      <c r="Q11" t="str">
        <f>IF(L11="1","Mischer AUF",IF(K11="1","Mischer ZU","Mischer STOP"))</f>
        <v>Mischer AUF</v>
      </c>
    </row>
    <row r="12" spans="1:17" hidden="1" x14ac:dyDescent="0.25">
      <c r="A12" t="s">
        <v>1749</v>
      </c>
      <c r="B12" t="s">
        <v>4</v>
      </c>
      <c r="C12" t="s">
        <v>12</v>
      </c>
      <c r="D12" t="s">
        <v>6</v>
      </c>
      <c r="E12">
        <v>1</v>
      </c>
      <c r="F12" t="s">
        <v>17</v>
      </c>
      <c r="G12" t="s">
        <v>8</v>
      </c>
    </row>
    <row r="13" spans="1:17" hidden="1" x14ac:dyDescent="0.25">
      <c r="A13" s="1" t="s">
        <v>1748</v>
      </c>
      <c r="B13" s="1" t="s">
        <v>1</v>
      </c>
      <c r="C13" s="1" t="s">
        <v>15</v>
      </c>
      <c r="D13" s="42" t="s">
        <v>3295</v>
      </c>
      <c r="E13" s="8">
        <f>HEX2DEC(G13)</f>
        <v>164</v>
      </c>
      <c r="F13" s="10" t="str">
        <f>HEX2BIN(G13)</f>
        <v>10100100</v>
      </c>
      <c r="G13" s="8" t="str">
        <f>MID(C13,7,FIND(":",C13,1)-1)</f>
        <v>A4</v>
      </c>
      <c r="H13" s="8" t="str">
        <f>MID(F13,1,FIND("0",F13,1)-1)</f>
        <v>1</v>
      </c>
      <c r="I13" s="8" t="str">
        <f>MID(F13,2,FIND("0",F13,1)-1)</f>
        <v>0</v>
      </c>
      <c r="J13" s="8" t="str">
        <f>MID(F13,3,FIND("0",F13,1)-1)</f>
        <v>1</v>
      </c>
      <c r="K13" s="8" t="str">
        <f>MID(F13,4,FIND("0",F13,1)-1)</f>
        <v>0</v>
      </c>
      <c r="L13" s="8" t="str">
        <f>MID(F13,5,FIND("0",F13,1)-1)</f>
        <v>0</v>
      </c>
      <c r="M13" s="8" t="str">
        <f>MID(F13,6,FIND("0",F13,1)-1)</f>
        <v>1</v>
      </c>
      <c r="N13" s="8" t="str">
        <f>MID(F13,7,FIND("0",F13,1)-1)</f>
        <v>0</v>
      </c>
      <c r="O13" s="8" t="str">
        <f>MID(F13,8,FIND("0",F13,1)-1)</f>
        <v>0</v>
      </c>
      <c r="P13" t="str">
        <f>IF(J13="1",IF(O13="0","Brenner AUS"),"Brenner EIN")</f>
        <v>Brenner AUS</v>
      </c>
      <c r="Q13" t="str">
        <f>IF(L13="1","Mischer AUF",IF(K13="1","Mischer ZU","Mischer STOP"))</f>
        <v>Mischer STOP</v>
      </c>
    </row>
    <row r="14" spans="1:17" hidden="1" x14ac:dyDescent="0.25">
      <c r="A14" t="s">
        <v>1751</v>
      </c>
      <c r="B14" t="s">
        <v>4</v>
      </c>
      <c r="C14" t="s">
        <v>12</v>
      </c>
      <c r="D14" t="s">
        <v>6</v>
      </c>
      <c r="E14">
        <v>1</v>
      </c>
      <c r="F14" t="s">
        <v>13</v>
      </c>
      <c r="G14" t="s">
        <v>8</v>
      </c>
    </row>
    <row r="15" spans="1:17" hidden="1" x14ac:dyDescent="0.25">
      <c r="A15" s="1" t="s">
        <v>1750</v>
      </c>
      <c r="B15" s="1" t="s">
        <v>1</v>
      </c>
      <c r="C15" s="1" t="s">
        <v>10</v>
      </c>
      <c r="D15" s="42" t="s">
        <v>3295</v>
      </c>
      <c r="E15" s="8">
        <f>HEX2DEC(G15)</f>
        <v>172</v>
      </c>
      <c r="F15" s="10" t="str">
        <f>HEX2BIN(G15)</f>
        <v>10101100</v>
      </c>
      <c r="G15" s="8" t="str">
        <f>MID(C15,7,FIND(":",C15,1)-1)</f>
        <v>AC</v>
      </c>
      <c r="H15" s="8" t="str">
        <f>MID(F15,1,FIND("0",F15,1)-1)</f>
        <v>1</v>
      </c>
      <c r="I15" s="8" t="str">
        <f>MID(F15,2,FIND("0",F15,1)-1)</f>
        <v>0</v>
      </c>
      <c r="J15" s="8" t="str">
        <f>MID(F15,3,FIND("0",F15,1)-1)</f>
        <v>1</v>
      </c>
      <c r="K15" s="8" t="str">
        <f>MID(F15,4,FIND("0",F15,1)-1)</f>
        <v>0</v>
      </c>
      <c r="L15" s="8" t="str">
        <f>MID(F15,5,FIND("0",F15,1)-1)</f>
        <v>1</v>
      </c>
      <c r="M15" s="8" t="str">
        <f>MID(F15,6,FIND("0",F15,1)-1)</f>
        <v>1</v>
      </c>
      <c r="N15" s="8" t="str">
        <f>MID(F15,7,FIND("0",F15,1)-1)</f>
        <v>0</v>
      </c>
      <c r="O15" s="8" t="str">
        <f>MID(F15,8,FIND("0",F15,1)-1)</f>
        <v>0</v>
      </c>
      <c r="P15" t="str">
        <f>IF(J15="1",IF(O15="0","Brenner AUS"),"Brenner EIN")</f>
        <v>Brenner AUS</v>
      </c>
      <c r="Q15" t="str">
        <f>IF(L15="1","Mischer AUF",IF(K15="1","Mischer ZU","Mischer STOP"))</f>
        <v>Mischer AUF</v>
      </c>
    </row>
    <row r="16" spans="1:17" hidden="1" x14ac:dyDescent="0.25">
      <c r="A16" t="s">
        <v>1753</v>
      </c>
      <c r="B16" t="s">
        <v>4</v>
      </c>
      <c r="C16" t="s">
        <v>12</v>
      </c>
      <c r="D16" t="s">
        <v>6</v>
      </c>
      <c r="E16">
        <v>1</v>
      </c>
      <c r="F16" t="s">
        <v>17</v>
      </c>
      <c r="G16" t="s">
        <v>8</v>
      </c>
    </row>
    <row r="17" spans="1:17" hidden="1" x14ac:dyDescent="0.25">
      <c r="A17" t="s">
        <v>1753</v>
      </c>
      <c r="B17" t="s">
        <v>4</v>
      </c>
      <c r="C17" t="s">
        <v>5</v>
      </c>
      <c r="D17" t="s">
        <v>6</v>
      </c>
      <c r="E17">
        <v>1</v>
      </c>
      <c r="F17" t="s">
        <v>211</v>
      </c>
      <c r="G17" t="s">
        <v>8</v>
      </c>
    </row>
    <row r="18" spans="1:17" hidden="1" x14ac:dyDescent="0.25">
      <c r="A18" t="s">
        <v>1754</v>
      </c>
      <c r="B18" t="s">
        <v>862</v>
      </c>
      <c r="C18" t="s">
        <v>176</v>
      </c>
      <c r="D18" t="s">
        <v>177</v>
      </c>
      <c r="E18" s="5">
        <v>4500000</v>
      </c>
      <c r="F18" t="s">
        <v>863</v>
      </c>
      <c r="G18" t="s">
        <v>178</v>
      </c>
      <c r="H18">
        <v>0</v>
      </c>
      <c r="I18" t="s">
        <v>179</v>
      </c>
      <c r="J18" t="s">
        <v>163</v>
      </c>
      <c r="K18" t="s">
        <v>180</v>
      </c>
    </row>
    <row r="19" spans="1:17" hidden="1" x14ac:dyDescent="0.25">
      <c r="A19" s="1" t="s">
        <v>1752</v>
      </c>
      <c r="B19" s="1" t="s">
        <v>1</v>
      </c>
      <c r="C19" s="1" t="s">
        <v>15</v>
      </c>
      <c r="D19" s="42" t="s">
        <v>3295</v>
      </c>
      <c r="E19" s="8">
        <f>HEX2DEC(G19)</f>
        <v>164</v>
      </c>
      <c r="F19" s="10" t="str">
        <f>HEX2BIN(G19)</f>
        <v>10100100</v>
      </c>
      <c r="G19" s="8" t="str">
        <f>MID(C19,7,FIND(":",C19,1)-1)</f>
        <v>A4</v>
      </c>
      <c r="H19" s="8" t="str">
        <f>MID(F19,1,FIND("0",F19,1)-1)</f>
        <v>1</v>
      </c>
      <c r="I19" s="8" t="str">
        <f>MID(F19,2,FIND("0",F19,1)-1)</f>
        <v>0</v>
      </c>
      <c r="J19" s="8" t="str">
        <f>MID(F19,3,FIND("0",F19,1)-1)</f>
        <v>1</v>
      </c>
      <c r="K19" s="8" t="str">
        <f>MID(F19,4,FIND("0",F19,1)-1)</f>
        <v>0</v>
      </c>
      <c r="L19" s="8" t="str">
        <f>MID(F19,5,FIND("0",F19,1)-1)</f>
        <v>0</v>
      </c>
      <c r="M19" s="8" t="str">
        <f>MID(F19,6,FIND("0",F19,1)-1)</f>
        <v>1</v>
      </c>
      <c r="N19" s="8" t="str">
        <f>MID(F19,7,FIND("0",F19,1)-1)</f>
        <v>0</v>
      </c>
      <c r="O19" s="8" t="str">
        <f>MID(F19,8,FIND("0",F19,1)-1)</f>
        <v>0</v>
      </c>
      <c r="P19" t="str">
        <f>IF(J19="1",IF(O19="0","Brenner AUS"),"Brenner EIN")</f>
        <v>Brenner AUS</v>
      </c>
      <c r="Q19" t="str">
        <f>IF(L19="1","Mischer AUF",IF(K19="1","Mischer ZU","Mischer STOP"))</f>
        <v>Mischer STOP</v>
      </c>
    </row>
    <row r="20" spans="1:17" hidden="1" x14ac:dyDescent="0.25">
      <c r="A20" s="3" t="s">
        <v>1752</v>
      </c>
      <c r="B20" s="3" t="s">
        <v>1</v>
      </c>
      <c r="C20" s="3" t="s">
        <v>209</v>
      </c>
      <c r="D20" t="s">
        <v>390</v>
      </c>
      <c r="E20" s="8">
        <f>HEX2DEC(G20)</f>
        <v>45</v>
      </c>
      <c r="F20" s="10" t="str">
        <f>HEX2BIN(G20)</f>
        <v>101101</v>
      </c>
      <c r="G20" s="8" t="str">
        <f>MID(C20,7,FIND(":",C20,1)-1)</f>
        <v>2D</v>
      </c>
    </row>
    <row r="21" spans="1:17" hidden="1" x14ac:dyDescent="0.25">
      <c r="A21" t="s">
        <v>1756</v>
      </c>
      <c r="B21" t="s">
        <v>4</v>
      </c>
      <c r="C21" t="s">
        <v>12</v>
      </c>
      <c r="D21" t="s">
        <v>6</v>
      </c>
      <c r="E21">
        <v>1</v>
      </c>
      <c r="F21" t="s">
        <v>13</v>
      </c>
      <c r="G21" t="s">
        <v>8</v>
      </c>
    </row>
    <row r="22" spans="1:17" hidden="1" x14ac:dyDescent="0.25">
      <c r="A22" s="1" t="s">
        <v>1755</v>
      </c>
      <c r="B22" s="1" t="s">
        <v>1</v>
      </c>
      <c r="C22" s="1" t="s">
        <v>10</v>
      </c>
      <c r="D22" s="42" t="s">
        <v>3295</v>
      </c>
      <c r="E22" s="8">
        <f>HEX2DEC(G22)</f>
        <v>172</v>
      </c>
      <c r="F22" s="10" t="str">
        <f>HEX2BIN(G22)</f>
        <v>10101100</v>
      </c>
      <c r="G22" s="8" t="str">
        <f>MID(C22,7,FIND(":",C22,1)-1)</f>
        <v>AC</v>
      </c>
      <c r="H22" s="8" t="str">
        <f>MID(F22,1,FIND("0",F22,1)-1)</f>
        <v>1</v>
      </c>
      <c r="I22" s="8" t="str">
        <f>MID(F22,2,FIND("0",F22,1)-1)</f>
        <v>0</v>
      </c>
      <c r="J22" s="8" t="str">
        <f>MID(F22,3,FIND("0",F22,1)-1)</f>
        <v>1</v>
      </c>
      <c r="K22" s="8" t="str">
        <f>MID(F22,4,FIND("0",F22,1)-1)</f>
        <v>0</v>
      </c>
      <c r="L22" s="8" t="str">
        <f>MID(F22,5,FIND("0",F22,1)-1)</f>
        <v>1</v>
      </c>
      <c r="M22" s="8" t="str">
        <f>MID(F22,6,FIND("0",F22,1)-1)</f>
        <v>1</v>
      </c>
      <c r="N22" s="8" t="str">
        <f>MID(F22,7,FIND("0",F22,1)-1)</f>
        <v>0</v>
      </c>
      <c r="O22" s="8" t="str">
        <f>MID(F22,8,FIND("0",F22,1)-1)</f>
        <v>0</v>
      </c>
      <c r="P22" t="str">
        <f>IF(J22="1",IF(O22="0","Brenner AUS"),"Brenner EIN")</f>
        <v>Brenner AUS</v>
      </c>
      <c r="Q22" t="str">
        <f>IF(L22="1","Mischer AUF",IF(K22="1","Mischer ZU","Mischer STOP"))</f>
        <v>Mischer AUF</v>
      </c>
    </row>
    <row r="23" spans="1:17" hidden="1" x14ac:dyDescent="0.25">
      <c r="A23" t="s">
        <v>1758</v>
      </c>
      <c r="B23" t="s">
        <v>4</v>
      </c>
      <c r="C23" t="s">
        <v>12</v>
      </c>
      <c r="D23" t="s">
        <v>6</v>
      </c>
      <c r="E23">
        <v>1</v>
      </c>
      <c r="F23" t="s">
        <v>17</v>
      </c>
      <c r="G23" t="s">
        <v>8</v>
      </c>
    </row>
    <row r="24" spans="1:17" hidden="1" x14ac:dyDescent="0.25">
      <c r="A24" s="1" t="s">
        <v>1757</v>
      </c>
      <c r="B24" s="1" t="s">
        <v>1</v>
      </c>
      <c r="C24" s="1" t="s">
        <v>15</v>
      </c>
      <c r="D24" s="42" t="s">
        <v>3295</v>
      </c>
      <c r="E24" s="8">
        <f>HEX2DEC(G24)</f>
        <v>164</v>
      </c>
      <c r="F24" s="10" t="str">
        <f>HEX2BIN(G24)</f>
        <v>10100100</v>
      </c>
      <c r="G24" s="8" t="str">
        <f>MID(C24,7,FIND(":",C24,1)-1)</f>
        <v>A4</v>
      </c>
      <c r="H24" s="8" t="str">
        <f>MID(F24,1,FIND("0",F24,1)-1)</f>
        <v>1</v>
      </c>
      <c r="I24" s="8" t="str">
        <f>MID(F24,2,FIND("0",F24,1)-1)</f>
        <v>0</v>
      </c>
      <c r="J24" s="8" t="str">
        <f>MID(F24,3,FIND("0",F24,1)-1)</f>
        <v>1</v>
      </c>
      <c r="K24" s="8" t="str">
        <f>MID(F24,4,FIND("0",F24,1)-1)</f>
        <v>0</v>
      </c>
      <c r="L24" s="8" t="str">
        <f>MID(F24,5,FIND("0",F24,1)-1)</f>
        <v>0</v>
      </c>
      <c r="M24" s="8" t="str">
        <f>MID(F24,6,FIND("0",F24,1)-1)</f>
        <v>1</v>
      </c>
      <c r="N24" s="8" t="str">
        <f>MID(F24,7,FIND("0",F24,1)-1)</f>
        <v>0</v>
      </c>
      <c r="O24" s="8" t="str">
        <f>MID(F24,8,FIND("0",F24,1)-1)</f>
        <v>0</v>
      </c>
      <c r="P24" t="str">
        <f>IF(J24="1",IF(O24="0","Brenner AUS"),"Brenner EIN")</f>
        <v>Brenner AUS</v>
      </c>
      <c r="Q24" t="str">
        <f>IF(L24="1","Mischer AUF",IF(K24="1","Mischer ZU","Mischer STOP"))</f>
        <v>Mischer STOP</v>
      </c>
    </row>
    <row r="25" spans="1:17" hidden="1" x14ac:dyDescent="0.25">
      <c r="A25" t="s">
        <v>1760</v>
      </c>
      <c r="B25" t="s">
        <v>4</v>
      </c>
      <c r="C25" t="s">
        <v>12</v>
      </c>
      <c r="D25" t="s">
        <v>6</v>
      </c>
      <c r="E25">
        <v>1</v>
      </c>
      <c r="F25" t="s">
        <v>13</v>
      </c>
      <c r="G25" t="s">
        <v>8</v>
      </c>
    </row>
    <row r="26" spans="1:17" hidden="1" x14ac:dyDescent="0.25">
      <c r="A26" s="1" t="s">
        <v>1759</v>
      </c>
      <c r="B26" s="1" t="s">
        <v>1</v>
      </c>
      <c r="C26" s="1" t="s">
        <v>10</v>
      </c>
      <c r="D26" s="42" t="s">
        <v>3295</v>
      </c>
      <c r="E26" s="8">
        <f>HEX2DEC(G26)</f>
        <v>172</v>
      </c>
      <c r="F26" s="10" t="str">
        <f>HEX2BIN(G26)</f>
        <v>10101100</v>
      </c>
      <c r="G26" s="8" t="str">
        <f>MID(C26,7,FIND(":",C26,1)-1)</f>
        <v>AC</v>
      </c>
      <c r="H26" s="8" t="str">
        <f>MID(F26,1,FIND("0",F26,1)-1)</f>
        <v>1</v>
      </c>
      <c r="I26" s="8" t="str">
        <f>MID(F26,2,FIND("0",F26,1)-1)</f>
        <v>0</v>
      </c>
      <c r="J26" s="8" t="str">
        <f>MID(F26,3,FIND("0",F26,1)-1)</f>
        <v>1</v>
      </c>
      <c r="K26" s="8" t="str">
        <f>MID(F26,4,FIND("0",F26,1)-1)</f>
        <v>0</v>
      </c>
      <c r="L26" s="8" t="str">
        <f>MID(F26,5,FIND("0",F26,1)-1)</f>
        <v>1</v>
      </c>
      <c r="M26" s="8" t="str">
        <f>MID(F26,6,FIND("0",F26,1)-1)</f>
        <v>1</v>
      </c>
      <c r="N26" s="8" t="str">
        <f>MID(F26,7,FIND("0",F26,1)-1)</f>
        <v>0</v>
      </c>
      <c r="O26" s="8" t="str">
        <f>MID(F26,8,FIND("0",F26,1)-1)</f>
        <v>0</v>
      </c>
      <c r="P26" t="str">
        <f>IF(J26="1",IF(O26="0","Brenner AUS"),"Brenner EIN")</f>
        <v>Brenner AUS</v>
      </c>
      <c r="Q26" t="str">
        <f>IF(L26="1","Mischer AUF",IF(K26="1","Mischer ZU","Mischer STOP"))</f>
        <v>Mischer AUF</v>
      </c>
    </row>
    <row r="27" spans="1:17" hidden="1" x14ac:dyDescent="0.25">
      <c r="A27" t="s">
        <v>1762</v>
      </c>
      <c r="B27" t="s">
        <v>4</v>
      </c>
      <c r="C27" t="s">
        <v>12</v>
      </c>
      <c r="D27" t="s">
        <v>6</v>
      </c>
      <c r="E27">
        <v>1</v>
      </c>
      <c r="F27" t="s">
        <v>17</v>
      </c>
      <c r="G27" t="s">
        <v>8</v>
      </c>
    </row>
    <row r="28" spans="1:17" hidden="1" x14ac:dyDescent="0.25">
      <c r="A28" s="1" t="s">
        <v>1761</v>
      </c>
      <c r="B28" s="1" t="s">
        <v>1</v>
      </c>
      <c r="C28" s="1" t="s">
        <v>15</v>
      </c>
      <c r="D28" s="42" t="s">
        <v>3295</v>
      </c>
      <c r="E28" s="8">
        <f>HEX2DEC(G28)</f>
        <v>164</v>
      </c>
      <c r="F28" s="10" t="str">
        <f>HEX2BIN(G28)</f>
        <v>10100100</v>
      </c>
      <c r="G28" s="8" t="str">
        <f>MID(C28,7,FIND(":",C28,1)-1)</f>
        <v>A4</v>
      </c>
      <c r="H28" s="8" t="str">
        <f>MID(F28,1,FIND("0",F28,1)-1)</f>
        <v>1</v>
      </c>
      <c r="I28" s="8" t="str">
        <f>MID(F28,2,FIND("0",F28,1)-1)</f>
        <v>0</v>
      </c>
      <c r="J28" s="8" t="str">
        <f>MID(F28,3,FIND("0",F28,1)-1)</f>
        <v>1</v>
      </c>
      <c r="K28" s="8" t="str">
        <f>MID(F28,4,FIND("0",F28,1)-1)</f>
        <v>0</v>
      </c>
      <c r="L28" s="8" t="str">
        <f>MID(F28,5,FIND("0",F28,1)-1)</f>
        <v>0</v>
      </c>
      <c r="M28" s="8" t="str">
        <f>MID(F28,6,FIND("0",F28,1)-1)</f>
        <v>1</v>
      </c>
      <c r="N28" s="8" t="str">
        <f>MID(F28,7,FIND("0",F28,1)-1)</f>
        <v>0</v>
      </c>
      <c r="O28" s="8" t="str">
        <f>MID(F28,8,FIND("0",F28,1)-1)</f>
        <v>0</v>
      </c>
      <c r="P28" t="str">
        <f>IF(J28="1",IF(O28="0","Brenner AUS"),"Brenner EIN")</f>
        <v>Brenner AUS</v>
      </c>
      <c r="Q28" t="str">
        <f>IF(L28="1","Mischer AUF",IF(K28="1","Mischer ZU","Mischer STOP"))</f>
        <v>Mischer STOP</v>
      </c>
    </row>
    <row r="29" spans="1:17" hidden="1" x14ac:dyDescent="0.25">
      <c r="A29" t="s">
        <v>1764</v>
      </c>
      <c r="B29" t="s">
        <v>4</v>
      </c>
      <c r="C29" t="s">
        <v>12</v>
      </c>
      <c r="D29" t="s">
        <v>6</v>
      </c>
      <c r="E29">
        <v>1</v>
      </c>
      <c r="F29" t="s">
        <v>13</v>
      </c>
      <c r="G29" t="s">
        <v>8</v>
      </c>
    </row>
    <row r="30" spans="1:17" hidden="1" x14ac:dyDescent="0.25">
      <c r="A30" s="1" t="s">
        <v>1763</v>
      </c>
      <c r="B30" s="1" t="s">
        <v>1</v>
      </c>
      <c r="C30" s="1" t="s">
        <v>10</v>
      </c>
      <c r="D30" s="42" t="s">
        <v>3295</v>
      </c>
      <c r="E30" s="8">
        <f>HEX2DEC(G30)</f>
        <v>172</v>
      </c>
      <c r="F30" s="10" t="str">
        <f>HEX2BIN(G30)</f>
        <v>10101100</v>
      </c>
      <c r="G30" s="8" t="str">
        <f>MID(C30,7,FIND(":",C30,1)-1)</f>
        <v>AC</v>
      </c>
      <c r="H30" s="8" t="str">
        <f>MID(F30,1,FIND("0",F30,1)-1)</f>
        <v>1</v>
      </c>
      <c r="I30" s="8" t="str">
        <f>MID(F30,2,FIND("0",F30,1)-1)</f>
        <v>0</v>
      </c>
      <c r="J30" s="8" t="str">
        <f>MID(F30,3,FIND("0",F30,1)-1)</f>
        <v>1</v>
      </c>
      <c r="K30" s="8" t="str">
        <f>MID(F30,4,FIND("0",F30,1)-1)</f>
        <v>0</v>
      </c>
      <c r="L30" s="8" t="str">
        <f>MID(F30,5,FIND("0",F30,1)-1)</f>
        <v>1</v>
      </c>
      <c r="M30" s="8" t="str">
        <f>MID(F30,6,FIND("0",F30,1)-1)</f>
        <v>1</v>
      </c>
      <c r="N30" s="8" t="str">
        <f>MID(F30,7,FIND("0",F30,1)-1)</f>
        <v>0</v>
      </c>
      <c r="O30" s="8" t="str">
        <f>MID(F30,8,FIND("0",F30,1)-1)</f>
        <v>0</v>
      </c>
      <c r="P30" t="str">
        <f>IF(J30="1",IF(O30="0","Brenner AUS"),"Brenner EIN")</f>
        <v>Brenner AUS</v>
      </c>
      <c r="Q30" t="str">
        <f>IF(L30="1","Mischer AUF",IF(K30="1","Mischer ZU","Mischer STOP"))</f>
        <v>Mischer AUF</v>
      </c>
    </row>
    <row r="31" spans="1:17" hidden="1" x14ac:dyDescent="0.25">
      <c r="A31" t="s">
        <v>1766</v>
      </c>
      <c r="B31" t="s">
        <v>4</v>
      </c>
      <c r="C31" t="s">
        <v>12</v>
      </c>
      <c r="D31" t="s">
        <v>6</v>
      </c>
      <c r="E31">
        <v>1</v>
      </c>
      <c r="F31" t="s">
        <v>17</v>
      </c>
      <c r="G31" t="s">
        <v>8</v>
      </c>
    </row>
    <row r="32" spans="1:17" hidden="1" x14ac:dyDescent="0.25">
      <c r="A32" s="1" t="s">
        <v>1765</v>
      </c>
      <c r="B32" s="1" t="s">
        <v>1</v>
      </c>
      <c r="C32" s="1" t="s">
        <v>15</v>
      </c>
      <c r="D32" s="42" t="s">
        <v>3295</v>
      </c>
      <c r="E32" s="8">
        <f>HEX2DEC(G32)</f>
        <v>164</v>
      </c>
      <c r="F32" s="10" t="str">
        <f>HEX2BIN(G32)</f>
        <v>10100100</v>
      </c>
      <c r="G32" s="8" t="str">
        <f>MID(C32,7,FIND(":",C32,1)-1)</f>
        <v>A4</v>
      </c>
      <c r="H32" s="8" t="str">
        <f>MID(F32,1,FIND("0",F32,1)-1)</f>
        <v>1</v>
      </c>
      <c r="I32" s="8" t="str">
        <f>MID(F32,2,FIND("0",F32,1)-1)</f>
        <v>0</v>
      </c>
      <c r="J32" s="8" t="str">
        <f>MID(F32,3,FIND("0",F32,1)-1)</f>
        <v>1</v>
      </c>
      <c r="K32" s="8" t="str">
        <f>MID(F32,4,FIND("0",F32,1)-1)</f>
        <v>0</v>
      </c>
      <c r="L32" s="8" t="str">
        <f>MID(F32,5,FIND("0",F32,1)-1)</f>
        <v>0</v>
      </c>
      <c r="M32" s="8" t="str">
        <f>MID(F32,6,FIND("0",F32,1)-1)</f>
        <v>1</v>
      </c>
      <c r="N32" s="8" t="str">
        <f>MID(F32,7,FIND("0",F32,1)-1)</f>
        <v>0</v>
      </c>
      <c r="O32" s="8" t="str">
        <f>MID(F32,8,FIND("0",F32,1)-1)</f>
        <v>0</v>
      </c>
      <c r="P32" t="str">
        <f>IF(J32="1",IF(O32="0","Brenner AUS"),"Brenner EIN")</f>
        <v>Brenner AUS</v>
      </c>
      <c r="Q32" t="str">
        <f>IF(L32="1","Mischer AUF",IF(K32="1","Mischer ZU","Mischer STOP"))</f>
        <v>Mischer STOP</v>
      </c>
    </row>
    <row r="33" spans="1:17" hidden="1" x14ac:dyDescent="0.25">
      <c r="A33" t="s">
        <v>1768</v>
      </c>
      <c r="B33" t="s">
        <v>4</v>
      </c>
      <c r="C33" t="s">
        <v>5</v>
      </c>
      <c r="D33" t="s">
        <v>6</v>
      </c>
      <c r="E33">
        <v>1</v>
      </c>
      <c r="F33" t="s">
        <v>29</v>
      </c>
      <c r="G33" t="s">
        <v>8</v>
      </c>
    </row>
    <row r="34" spans="1:17" hidden="1" x14ac:dyDescent="0.25">
      <c r="A34" t="s">
        <v>1769</v>
      </c>
      <c r="B34" t="s">
        <v>862</v>
      </c>
      <c r="C34" t="s">
        <v>176</v>
      </c>
      <c r="D34" t="s">
        <v>177</v>
      </c>
      <c r="E34" s="5">
        <v>4400000</v>
      </c>
      <c r="F34" t="s">
        <v>863</v>
      </c>
      <c r="G34" t="s">
        <v>178</v>
      </c>
      <c r="H34">
        <v>0</v>
      </c>
      <c r="I34" t="s">
        <v>179</v>
      </c>
      <c r="J34" t="s">
        <v>163</v>
      </c>
      <c r="K34" t="s">
        <v>180</v>
      </c>
    </row>
    <row r="35" spans="1:17" hidden="1" x14ac:dyDescent="0.25">
      <c r="A35" s="3" t="s">
        <v>1767</v>
      </c>
      <c r="B35" s="3" t="s">
        <v>1</v>
      </c>
      <c r="C35" s="3" t="s">
        <v>27</v>
      </c>
      <c r="D35" t="s">
        <v>390</v>
      </c>
      <c r="E35" s="8">
        <f>HEX2DEC(G35)</f>
        <v>44</v>
      </c>
      <c r="F35" s="10" t="str">
        <f>HEX2BIN(G35)</f>
        <v>101100</v>
      </c>
      <c r="G35" s="8" t="str">
        <f>MID(C35,7,FIND(":",C35,1)-1)</f>
        <v>2C</v>
      </c>
    </row>
    <row r="36" spans="1:17" hidden="1" x14ac:dyDescent="0.25">
      <c r="A36" t="s">
        <v>1771</v>
      </c>
      <c r="B36" t="s">
        <v>4</v>
      </c>
      <c r="C36" t="s">
        <v>12</v>
      </c>
      <c r="D36" t="s">
        <v>6</v>
      </c>
      <c r="E36">
        <v>1</v>
      </c>
      <c r="F36" t="s">
        <v>13</v>
      </c>
      <c r="G36" t="s">
        <v>8</v>
      </c>
    </row>
    <row r="37" spans="1:17" hidden="1" x14ac:dyDescent="0.25">
      <c r="A37" s="1" t="s">
        <v>1770</v>
      </c>
      <c r="B37" s="1" t="s">
        <v>1</v>
      </c>
      <c r="C37" s="1" t="s">
        <v>10</v>
      </c>
      <c r="D37" s="42" t="s">
        <v>3295</v>
      </c>
      <c r="E37" s="8">
        <f>HEX2DEC(G37)</f>
        <v>172</v>
      </c>
      <c r="F37" s="10" t="str">
        <f>HEX2BIN(G37)</f>
        <v>10101100</v>
      </c>
      <c r="G37" s="8" t="str">
        <f>MID(C37,7,FIND(":",C37,1)-1)</f>
        <v>AC</v>
      </c>
      <c r="H37" s="8" t="str">
        <f>MID(F37,1,FIND("0",F37,1)-1)</f>
        <v>1</v>
      </c>
      <c r="I37" s="8" t="str">
        <f>MID(F37,2,FIND("0",F37,1)-1)</f>
        <v>0</v>
      </c>
      <c r="J37" s="8" t="str">
        <f>MID(F37,3,FIND("0",F37,1)-1)</f>
        <v>1</v>
      </c>
      <c r="K37" s="8" t="str">
        <f>MID(F37,4,FIND("0",F37,1)-1)</f>
        <v>0</v>
      </c>
      <c r="L37" s="8" t="str">
        <f>MID(F37,5,FIND("0",F37,1)-1)</f>
        <v>1</v>
      </c>
      <c r="M37" s="8" t="str">
        <f>MID(F37,6,FIND("0",F37,1)-1)</f>
        <v>1</v>
      </c>
      <c r="N37" s="8" t="str">
        <f>MID(F37,7,FIND("0",F37,1)-1)</f>
        <v>0</v>
      </c>
      <c r="O37" s="8" t="str">
        <f>MID(F37,8,FIND("0",F37,1)-1)</f>
        <v>0</v>
      </c>
      <c r="P37" t="str">
        <f>IF(J37="1",IF(O37="0","Brenner AUS"),"Brenner EIN")</f>
        <v>Brenner AUS</v>
      </c>
      <c r="Q37" t="str">
        <f>IF(L37="1","Mischer AUF",IF(K37="1","Mischer ZU","Mischer STOP"))</f>
        <v>Mischer AUF</v>
      </c>
    </row>
    <row r="38" spans="1:17" hidden="1" x14ac:dyDescent="0.25">
      <c r="A38" t="s">
        <v>1773</v>
      </c>
      <c r="B38" t="s">
        <v>4</v>
      </c>
      <c r="C38" t="s">
        <v>12</v>
      </c>
      <c r="D38" t="s">
        <v>6</v>
      </c>
      <c r="E38">
        <v>1</v>
      </c>
      <c r="F38" t="s">
        <v>17</v>
      </c>
      <c r="G38" t="s">
        <v>8</v>
      </c>
    </row>
    <row r="39" spans="1:17" hidden="1" x14ac:dyDescent="0.25">
      <c r="A39" s="1" t="s">
        <v>1772</v>
      </c>
      <c r="B39" s="1" t="s">
        <v>1</v>
      </c>
      <c r="C39" s="1" t="s">
        <v>15</v>
      </c>
      <c r="D39" s="42" t="s">
        <v>3295</v>
      </c>
      <c r="E39" s="8">
        <f>HEX2DEC(G39)</f>
        <v>164</v>
      </c>
      <c r="F39" s="10" t="str">
        <f>HEX2BIN(G39)</f>
        <v>10100100</v>
      </c>
      <c r="G39" s="8" t="str">
        <f>MID(C39,7,FIND(":",C39,1)-1)</f>
        <v>A4</v>
      </c>
      <c r="H39" s="8" t="str">
        <f>MID(F39,1,FIND("0",F39,1)-1)</f>
        <v>1</v>
      </c>
      <c r="I39" s="8" t="str">
        <f>MID(F39,2,FIND("0",F39,1)-1)</f>
        <v>0</v>
      </c>
      <c r="J39" s="8" t="str">
        <f>MID(F39,3,FIND("0",F39,1)-1)</f>
        <v>1</v>
      </c>
      <c r="K39" s="8" t="str">
        <f>MID(F39,4,FIND("0",F39,1)-1)</f>
        <v>0</v>
      </c>
      <c r="L39" s="8" t="str">
        <f>MID(F39,5,FIND("0",F39,1)-1)</f>
        <v>0</v>
      </c>
      <c r="M39" s="8" t="str">
        <f>MID(F39,6,FIND("0",F39,1)-1)</f>
        <v>1</v>
      </c>
      <c r="N39" s="8" t="str">
        <f>MID(F39,7,FIND("0",F39,1)-1)</f>
        <v>0</v>
      </c>
      <c r="O39" s="8" t="str">
        <f>MID(F39,8,FIND("0",F39,1)-1)</f>
        <v>0</v>
      </c>
      <c r="P39" t="str">
        <f>IF(J39="1",IF(O39="0","Brenner AUS"),"Brenner EIN")</f>
        <v>Brenner AUS</v>
      </c>
      <c r="Q39" t="str">
        <f>IF(L39="1","Mischer AUF",IF(K39="1","Mischer ZU","Mischer STOP"))</f>
        <v>Mischer STOP</v>
      </c>
    </row>
    <row r="40" spans="1:17" hidden="1" x14ac:dyDescent="0.25">
      <c r="A40" t="s">
        <v>1775</v>
      </c>
      <c r="B40" t="s">
        <v>4</v>
      </c>
      <c r="C40" t="s">
        <v>5</v>
      </c>
      <c r="D40" t="s">
        <v>6</v>
      </c>
      <c r="E40">
        <v>1</v>
      </c>
      <c r="F40" t="s">
        <v>49</v>
      </c>
      <c r="G40" t="s">
        <v>8</v>
      </c>
    </row>
    <row r="41" spans="1:17" hidden="1" x14ac:dyDescent="0.25">
      <c r="A41" t="s">
        <v>1776</v>
      </c>
      <c r="B41" t="s">
        <v>862</v>
      </c>
      <c r="C41" t="s">
        <v>176</v>
      </c>
      <c r="D41" t="s">
        <v>177</v>
      </c>
      <c r="E41" s="5">
        <v>4300000</v>
      </c>
      <c r="F41" t="s">
        <v>863</v>
      </c>
      <c r="G41" t="s">
        <v>178</v>
      </c>
      <c r="H41">
        <v>0</v>
      </c>
      <c r="I41" t="s">
        <v>179</v>
      </c>
      <c r="J41" t="s">
        <v>163</v>
      </c>
      <c r="K41" t="s">
        <v>180</v>
      </c>
    </row>
    <row r="42" spans="1:17" hidden="1" x14ac:dyDescent="0.25">
      <c r="A42" s="3" t="s">
        <v>1774</v>
      </c>
      <c r="B42" s="3" t="s">
        <v>1</v>
      </c>
      <c r="C42" s="3" t="s">
        <v>47</v>
      </c>
      <c r="D42" t="s">
        <v>390</v>
      </c>
      <c r="E42" s="8">
        <f>HEX2DEC(G42)</f>
        <v>43</v>
      </c>
      <c r="F42" s="10" t="str">
        <f>HEX2BIN(G42)</f>
        <v>101011</v>
      </c>
      <c r="G42" s="8" t="str">
        <f>MID(C42,7,FIND(":",C42,1)-1)</f>
        <v>2B</v>
      </c>
    </row>
    <row r="43" spans="1:17" hidden="1" x14ac:dyDescent="0.25">
      <c r="A43" t="s">
        <v>1778</v>
      </c>
      <c r="B43" t="s">
        <v>4</v>
      </c>
      <c r="C43" t="s">
        <v>12</v>
      </c>
      <c r="D43" t="s">
        <v>6</v>
      </c>
      <c r="E43">
        <v>1</v>
      </c>
      <c r="F43" t="s">
        <v>13</v>
      </c>
      <c r="G43" t="s">
        <v>8</v>
      </c>
    </row>
    <row r="44" spans="1:17" hidden="1" x14ac:dyDescent="0.25">
      <c r="A44" s="1" t="s">
        <v>1777</v>
      </c>
      <c r="B44" s="1" t="s">
        <v>1</v>
      </c>
      <c r="C44" s="1" t="s">
        <v>10</v>
      </c>
      <c r="D44" s="42" t="s">
        <v>3295</v>
      </c>
      <c r="E44" s="8">
        <f>HEX2DEC(G44)</f>
        <v>172</v>
      </c>
      <c r="F44" s="10" t="str">
        <f>HEX2BIN(G44)</f>
        <v>10101100</v>
      </c>
      <c r="G44" s="8" t="str">
        <f>MID(C44,7,FIND(":",C44,1)-1)</f>
        <v>AC</v>
      </c>
      <c r="H44" s="8" t="str">
        <f>MID(F44,1,FIND("0",F44,1)-1)</f>
        <v>1</v>
      </c>
      <c r="I44" s="8" t="str">
        <f>MID(F44,2,FIND("0",F44,1)-1)</f>
        <v>0</v>
      </c>
      <c r="J44" s="8" t="str">
        <f>MID(F44,3,FIND("0",F44,1)-1)</f>
        <v>1</v>
      </c>
      <c r="K44" s="8" t="str">
        <f>MID(F44,4,FIND("0",F44,1)-1)</f>
        <v>0</v>
      </c>
      <c r="L44" s="8" t="str">
        <f>MID(F44,5,FIND("0",F44,1)-1)</f>
        <v>1</v>
      </c>
      <c r="M44" s="8" t="str">
        <f>MID(F44,6,FIND("0",F44,1)-1)</f>
        <v>1</v>
      </c>
      <c r="N44" s="8" t="str">
        <f>MID(F44,7,FIND("0",F44,1)-1)</f>
        <v>0</v>
      </c>
      <c r="O44" s="8" t="str">
        <f>MID(F44,8,FIND("0",F44,1)-1)</f>
        <v>0</v>
      </c>
      <c r="P44" t="str">
        <f>IF(J44="1",IF(O44="0","Brenner AUS"),"Brenner EIN")</f>
        <v>Brenner AUS</v>
      </c>
      <c r="Q44" t="str">
        <f>IF(L44="1","Mischer AUF",IF(K44="1","Mischer ZU","Mischer STOP"))</f>
        <v>Mischer AUF</v>
      </c>
    </row>
    <row r="45" spans="1:17" hidden="1" x14ac:dyDescent="0.25">
      <c r="A45" t="s">
        <v>1780</v>
      </c>
      <c r="B45" t="s">
        <v>4</v>
      </c>
      <c r="C45" t="s">
        <v>12</v>
      </c>
      <c r="D45" t="s">
        <v>6</v>
      </c>
      <c r="E45">
        <v>1</v>
      </c>
      <c r="F45" t="s">
        <v>17</v>
      </c>
      <c r="G45" t="s">
        <v>8</v>
      </c>
    </row>
    <row r="46" spans="1:17" hidden="1" x14ac:dyDescent="0.25">
      <c r="A46" s="1" t="s">
        <v>1779</v>
      </c>
      <c r="B46" s="1" t="s">
        <v>1</v>
      </c>
      <c r="C46" s="1" t="s">
        <v>15</v>
      </c>
      <c r="D46" s="42" t="s">
        <v>3295</v>
      </c>
      <c r="E46" s="8">
        <f>HEX2DEC(G46)</f>
        <v>164</v>
      </c>
      <c r="F46" s="10" t="str">
        <f>HEX2BIN(G46)</f>
        <v>10100100</v>
      </c>
      <c r="G46" s="8" t="str">
        <f>MID(C46,7,FIND(":",C46,1)-1)</f>
        <v>A4</v>
      </c>
      <c r="H46" s="8" t="str">
        <f>MID(F46,1,FIND("0",F46,1)-1)</f>
        <v>1</v>
      </c>
      <c r="I46" s="8" t="str">
        <f>MID(F46,2,FIND("0",F46,1)-1)</f>
        <v>0</v>
      </c>
      <c r="J46" s="8" t="str">
        <f>MID(F46,3,FIND("0",F46,1)-1)</f>
        <v>1</v>
      </c>
      <c r="K46" s="8" t="str">
        <f>MID(F46,4,FIND("0",F46,1)-1)</f>
        <v>0</v>
      </c>
      <c r="L46" s="8" t="str">
        <f>MID(F46,5,FIND("0",F46,1)-1)</f>
        <v>0</v>
      </c>
      <c r="M46" s="8" t="str">
        <f>MID(F46,6,FIND("0",F46,1)-1)</f>
        <v>1</v>
      </c>
      <c r="N46" s="8" t="str">
        <f>MID(F46,7,FIND("0",F46,1)-1)</f>
        <v>0</v>
      </c>
      <c r="O46" s="8" t="str">
        <f>MID(F46,8,FIND("0",F46,1)-1)</f>
        <v>0</v>
      </c>
      <c r="P46" t="str">
        <f>IF(J46="1",IF(O46="0","Brenner AUS"),"Brenner EIN")</f>
        <v>Brenner AUS</v>
      </c>
      <c r="Q46" t="str">
        <f>IF(L46="1","Mischer AUF",IF(K46="1","Mischer ZU","Mischer STOP"))</f>
        <v>Mischer STOP</v>
      </c>
    </row>
    <row r="47" spans="1:17" hidden="1" x14ac:dyDescent="0.25">
      <c r="A47" t="s">
        <v>1782</v>
      </c>
      <c r="B47" t="s">
        <v>4</v>
      </c>
      <c r="C47" t="s">
        <v>12</v>
      </c>
      <c r="D47" t="s">
        <v>6</v>
      </c>
      <c r="E47">
        <v>1</v>
      </c>
      <c r="F47" t="s">
        <v>363</v>
      </c>
      <c r="G47" t="s">
        <v>8</v>
      </c>
    </row>
    <row r="48" spans="1:17" hidden="1" x14ac:dyDescent="0.25">
      <c r="A48" s="1" t="s">
        <v>1781</v>
      </c>
      <c r="B48" s="1" t="s">
        <v>1</v>
      </c>
      <c r="C48" s="1" t="s">
        <v>361</v>
      </c>
      <c r="D48" s="42" t="s">
        <v>3295</v>
      </c>
      <c r="E48" s="8">
        <f>HEX2DEC(G48)</f>
        <v>180</v>
      </c>
      <c r="F48" s="10" t="str">
        <f>HEX2BIN(G48)</f>
        <v>10110100</v>
      </c>
      <c r="G48" s="8" t="str">
        <f>MID(C48,7,FIND(":",C48,1)-1)</f>
        <v>B4</v>
      </c>
      <c r="H48" s="8" t="str">
        <f>MID(F48,1,FIND("0",F48,1)-1)</f>
        <v>1</v>
      </c>
      <c r="I48" s="8" t="str">
        <f>MID(F48,2,FIND("0",F48,1)-1)</f>
        <v>0</v>
      </c>
      <c r="J48" s="8" t="str">
        <f>MID(F48,3,FIND("0",F48,1)-1)</f>
        <v>1</v>
      </c>
      <c r="K48" s="8" t="str">
        <f>MID(F48,4,FIND("0",F48,1)-1)</f>
        <v>1</v>
      </c>
      <c r="L48" s="8" t="str">
        <f>MID(F48,5,FIND("0",F48,1)-1)</f>
        <v>0</v>
      </c>
      <c r="M48" s="8" t="str">
        <f>MID(F48,6,FIND("0",F48,1)-1)</f>
        <v>1</v>
      </c>
      <c r="N48" s="8" t="str">
        <f>MID(F48,7,FIND("0",F48,1)-1)</f>
        <v>0</v>
      </c>
      <c r="O48" s="8" t="str">
        <f>MID(F48,8,FIND("0",F48,1)-1)</f>
        <v>0</v>
      </c>
      <c r="P48" t="str">
        <f>IF(J48="1",IF(O48="0","Brenner AUS"),"Brenner EIN")</f>
        <v>Brenner AUS</v>
      </c>
      <c r="Q48" t="str">
        <f>IF(L48="1","Mischer AUF",IF(K48="1","Mischer ZU","Mischer STOP"))</f>
        <v>Mischer ZU</v>
      </c>
    </row>
    <row r="49" spans="1:17" hidden="1" x14ac:dyDescent="0.25">
      <c r="A49" t="s">
        <v>1784</v>
      </c>
      <c r="B49" t="s">
        <v>4</v>
      </c>
      <c r="C49" t="s">
        <v>1477</v>
      </c>
      <c r="D49" t="s">
        <v>6</v>
      </c>
      <c r="E49">
        <v>1</v>
      </c>
      <c r="F49" t="s">
        <v>29</v>
      </c>
      <c r="G49" t="s">
        <v>8</v>
      </c>
    </row>
    <row r="50" spans="1:17" hidden="1" x14ac:dyDescent="0.25">
      <c r="A50" t="s">
        <v>1784</v>
      </c>
      <c r="B50" t="s">
        <v>4</v>
      </c>
      <c r="C50" t="s">
        <v>1483</v>
      </c>
      <c r="D50" t="s">
        <v>6</v>
      </c>
      <c r="E50">
        <v>1</v>
      </c>
      <c r="F50" t="s">
        <v>29</v>
      </c>
      <c r="G50" t="s">
        <v>8</v>
      </c>
    </row>
    <row r="51" spans="1:17" hidden="1" x14ac:dyDescent="0.25">
      <c r="A51" t="s">
        <v>1785</v>
      </c>
      <c r="B51" t="s">
        <v>1786</v>
      </c>
      <c r="C51" t="s">
        <v>176</v>
      </c>
      <c r="D51" t="s">
        <v>177</v>
      </c>
      <c r="E51" s="5">
        <v>4400000</v>
      </c>
      <c r="F51" t="s">
        <v>863</v>
      </c>
      <c r="G51" t="s">
        <v>178</v>
      </c>
      <c r="H51">
        <v>0</v>
      </c>
      <c r="I51" t="s">
        <v>179</v>
      </c>
      <c r="J51" t="s">
        <v>163</v>
      </c>
      <c r="K51" t="s">
        <v>180</v>
      </c>
    </row>
    <row r="52" spans="1:17" hidden="1" x14ac:dyDescent="0.25">
      <c r="A52" t="s">
        <v>1785</v>
      </c>
      <c r="B52" t="s">
        <v>1787</v>
      </c>
      <c r="C52" t="s">
        <v>176</v>
      </c>
      <c r="D52" t="s">
        <v>177</v>
      </c>
      <c r="E52" s="5">
        <v>4400000</v>
      </c>
      <c r="F52" t="s">
        <v>863</v>
      </c>
      <c r="G52" t="s">
        <v>178</v>
      </c>
      <c r="H52">
        <v>0</v>
      </c>
      <c r="I52" t="s">
        <v>179</v>
      </c>
      <c r="J52" t="s">
        <v>163</v>
      </c>
      <c r="K52" t="s">
        <v>180</v>
      </c>
    </row>
    <row r="53" spans="1:17" hidden="1" x14ac:dyDescent="0.25">
      <c r="A53" s="14" t="s">
        <v>1783</v>
      </c>
      <c r="B53" s="14" t="s">
        <v>1</v>
      </c>
      <c r="C53" s="14" t="s">
        <v>1542</v>
      </c>
      <c r="D53" s="14" t="s">
        <v>1445</v>
      </c>
      <c r="E53" s="8">
        <f>HEX2DEC(G53)</f>
        <v>44</v>
      </c>
      <c r="F53" s="10" t="str">
        <f>HEX2BIN(G53)</f>
        <v>101100</v>
      </c>
      <c r="G53" s="8" t="str">
        <f>MID(C53,7,FIND(":",C53,1)-1)</f>
        <v>2C</v>
      </c>
    </row>
    <row r="54" spans="1:17" hidden="1" x14ac:dyDescent="0.25">
      <c r="A54" s="16" t="s">
        <v>1783</v>
      </c>
      <c r="B54" s="16" t="s">
        <v>1</v>
      </c>
      <c r="C54" s="16" t="s">
        <v>1544</v>
      </c>
      <c r="D54" s="16" t="s">
        <v>1737</v>
      </c>
      <c r="E54" s="8">
        <f>HEX2DEC(G54)</f>
        <v>44</v>
      </c>
      <c r="F54" s="10" t="str">
        <f>HEX2BIN(G54)</f>
        <v>101100</v>
      </c>
      <c r="G54" s="8" t="str">
        <f>MID(C54,7,FIND(":",C54,1)-1)</f>
        <v>2C</v>
      </c>
    </row>
    <row r="55" spans="1:17" hidden="1" x14ac:dyDescent="0.25">
      <c r="A55" t="s">
        <v>1789</v>
      </c>
      <c r="B55" t="s">
        <v>4</v>
      </c>
      <c r="C55" t="s">
        <v>1351</v>
      </c>
      <c r="D55" t="s">
        <v>6</v>
      </c>
      <c r="E55">
        <v>1</v>
      </c>
      <c r="F55" t="s">
        <v>1149</v>
      </c>
      <c r="G55" t="s">
        <v>8</v>
      </c>
    </row>
    <row r="56" spans="1:17" hidden="1" x14ac:dyDescent="0.25">
      <c r="A56" t="s">
        <v>1790</v>
      </c>
      <c r="B56" t="s">
        <v>1454</v>
      </c>
      <c r="C56" t="s">
        <v>1791</v>
      </c>
      <c r="D56" t="s">
        <v>176</v>
      </c>
      <c r="E56" t="s">
        <v>177</v>
      </c>
      <c r="F56" s="5">
        <v>2800000</v>
      </c>
      <c r="G56" t="s">
        <v>863</v>
      </c>
      <c r="H56" t="s">
        <v>178</v>
      </c>
      <c r="I56">
        <v>0</v>
      </c>
      <c r="J56" t="s">
        <v>179</v>
      </c>
      <c r="K56" t="s">
        <v>163</v>
      </c>
      <c r="L56" t="s">
        <v>180</v>
      </c>
    </row>
    <row r="57" spans="1:17" hidden="1" x14ac:dyDescent="0.25">
      <c r="A57" s="11" t="s">
        <v>1788</v>
      </c>
      <c r="B57" s="11" t="s">
        <v>1</v>
      </c>
      <c r="C57" s="11" t="s">
        <v>1545</v>
      </c>
      <c r="D57" s="11" t="s">
        <v>1736</v>
      </c>
      <c r="E57" s="8">
        <f>HEX2DEC(G57)</f>
        <v>28</v>
      </c>
      <c r="F57" s="10" t="str">
        <f>HEX2BIN(G57)</f>
        <v>11100</v>
      </c>
      <c r="G57" s="8" t="str">
        <f>MID(C57,7,FIND(":",C57,1)-1)</f>
        <v>1C</v>
      </c>
    </row>
    <row r="58" spans="1:17" hidden="1" x14ac:dyDescent="0.25">
      <c r="A58" t="s">
        <v>1793</v>
      </c>
      <c r="B58" t="s">
        <v>4</v>
      </c>
      <c r="C58" t="s">
        <v>12</v>
      </c>
      <c r="D58" t="s">
        <v>6</v>
      </c>
      <c r="E58">
        <v>1</v>
      </c>
      <c r="F58" t="s">
        <v>17</v>
      </c>
      <c r="G58" t="s">
        <v>8</v>
      </c>
    </row>
    <row r="59" spans="1:17" hidden="1" x14ac:dyDescent="0.25">
      <c r="A59" s="1" t="s">
        <v>1792</v>
      </c>
      <c r="B59" s="1" t="s">
        <v>1</v>
      </c>
      <c r="C59" s="1" t="s">
        <v>15</v>
      </c>
      <c r="D59" s="42" t="s">
        <v>3295</v>
      </c>
      <c r="E59" s="8">
        <f>HEX2DEC(G59)</f>
        <v>164</v>
      </c>
      <c r="F59" s="10" t="str">
        <f>HEX2BIN(G59)</f>
        <v>10100100</v>
      </c>
      <c r="G59" s="8" t="str">
        <f>MID(C59,7,FIND(":",C59,1)-1)</f>
        <v>A4</v>
      </c>
      <c r="H59" s="8" t="str">
        <f>MID(F59,1,FIND("0",F59,1)-1)</f>
        <v>1</v>
      </c>
      <c r="I59" s="8" t="str">
        <f>MID(F59,2,FIND("0",F59,1)-1)</f>
        <v>0</v>
      </c>
      <c r="J59" s="8" t="str">
        <f>MID(F59,3,FIND("0",F59,1)-1)</f>
        <v>1</v>
      </c>
      <c r="K59" s="8" t="str">
        <f>MID(F59,4,FIND("0",F59,1)-1)</f>
        <v>0</v>
      </c>
      <c r="L59" s="8" t="str">
        <f>MID(F59,5,FIND("0",F59,1)-1)</f>
        <v>0</v>
      </c>
      <c r="M59" s="8" t="str">
        <f>MID(F59,6,FIND("0",F59,1)-1)</f>
        <v>1</v>
      </c>
      <c r="N59" s="8" t="str">
        <f>MID(F59,7,FIND("0",F59,1)-1)</f>
        <v>0</v>
      </c>
      <c r="O59" s="8" t="str">
        <f>MID(F59,8,FIND("0",F59,1)-1)</f>
        <v>0</v>
      </c>
      <c r="P59" t="str">
        <f>IF(J59="1",IF(O59="0","Brenner AUS"),"Brenner EIN")</f>
        <v>Brenner AUS</v>
      </c>
      <c r="Q59" t="str">
        <f>IF(L59="1","Mischer AUF",IF(K59="1","Mischer ZU","Mischer STOP"))</f>
        <v>Mischer STOP</v>
      </c>
    </row>
    <row r="60" spans="1:17" hidden="1" x14ac:dyDescent="0.25">
      <c r="A60" t="s">
        <v>1795</v>
      </c>
      <c r="B60" t="s">
        <v>4</v>
      </c>
      <c r="C60" t="s">
        <v>12</v>
      </c>
      <c r="D60" t="s">
        <v>6</v>
      </c>
      <c r="E60">
        <v>1</v>
      </c>
      <c r="F60" t="s">
        <v>363</v>
      </c>
      <c r="G60" t="s">
        <v>8</v>
      </c>
    </row>
    <row r="61" spans="1:17" hidden="1" x14ac:dyDescent="0.25">
      <c r="A61" s="1" t="s">
        <v>1794</v>
      </c>
      <c r="B61" s="1" t="s">
        <v>1</v>
      </c>
      <c r="C61" s="1" t="s">
        <v>361</v>
      </c>
      <c r="D61" s="42" t="s">
        <v>3295</v>
      </c>
      <c r="E61" s="8">
        <f>HEX2DEC(G61)</f>
        <v>180</v>
      </c>
      <c r="F61" s="10" t="str">
        <f>HEX2BIN(G61)</f>
        <v>10110100</v>
      </c>
      <c r="G61" s="8" t="str">
        <f>MID(C61,7,FIND(":",C61,1)-1)</f>
        <v>B4</v>
      </c>
      <c r="H61" s="8" t="str">
        <f>MID(F61,1,FIND("0",F61,1)-1)</f>
        <v>1</v>
      </c>
      <c r="I61" s="8" t="str">
        <f>MID(F61,2,FIND("0",F61,1)-1)</f>
        <v>0</v>
      </c>
      <c r="J61" s="8" t="str">
        <f>MID(F61,3,FIND("0",F61,1)-1)</f>
        <v>1</v>
      </c>
      <c r="K61" s="8" t="str">
        <f>MID(F61,4,FIND("0",F61,1)-1)</f>
        <v>1</v>
      </c>
      <c r="L61" s="8" t="str">
        <f>MID(F61,5,FIND("0",F61,1)-1)</f>
        <v>0</v>
      </c>
      <c r="M61" s="8" t="str">
        <f>MID(F61,6,FIND("0",F61,1)-1)</f>
        <v>1</v>
      </c>
      <c r="N61" s="8" t="str">
        <f>MID(F61,7,FIND("0",F61,1)-1)</f>
        <v>0</v>
      </c>
      <c r="O61" s="8" t="str">
        <f>MID(F61,8,FIND("0",F61,1)-1)</f>
        <v>0</v>
      </c>
      <c r="P61" t="str">
        <f>IF(J61="1",IF(O61="0","Brenner AUS"),"Brenner EIN")</f>
        <v>Brenner AUS</v>
      </c>
      <c r="Q61" t="str">
        <f>IF(L61="1","Mischer AUF",IF(K61="1","Mischer ZU","Mischer STOP"))</f>
        <v>Mischer ZU</v>
      </c>
    </row>
    <row r="62" spans="1:17" hidden="1" x14ac:dyDescent="0.25">
      <c r="A62" t="s">
        <v>1797</v>
      </c>
      <c r="B62" t="s">
        <v>4</v>
      </c>
      <c r="C62" t="s">
        <v>12</v>
      </c>
      <c r="D62" t="s">
        <v>6</v>
      </c>
      <c r="E62">
        <v>1</v>
      </c>
      <c r="F62" t="s">
        <v>17</v>
      </c>
      <c r="G62" t="s">
        <v>8</v>
      </c>
    </row>
    <row r="63" spans="1:17" hidden="1" x14ac:dyDescent="0.25">
      <c r="A63" s="1" t="s">
        <v>1796</v>
      </c>
      <c r="B63" s="1" t="s">
        <v>1</v>
      </c>
      <c r="C63" s="1" t="s">
        <v>15</v>
      </c>
      <c r="D63" s="42" t="s">
        <v>3295</v>
      </c>
      <c r="E63" s="8">
        <f>HEX2DEC(G63)</f>
        <v>164</v>
      </c>
      <c r="F63" s="10" t="str">
        <f>HEX2BIN(G63)</f>
        <v>10100100</v>
      </c>
      <c r="G63" s="8" t="str">
        <f>MID(C63,7,FIND(":",C63,1)-1)</f>
        <v>A4</v>
      </c>
      <c r="H63" s="8" t="str">
        <f>MID(F63,1,FIND("0",F63,1)-1)</f>
        <v>1</v>
      </c>
      <c r="I63" s="8" t="str">
        <f>MID(F63,2,FIND("0",F63,1)-1)</f>
        <v>0</v>
      </c>
      <c r="J63" s="8" t="str">
        <f>MID(F63,3,FIND("0",F63,1)-1)</f>
        <v>1</v>
      </c>
      <c r="K63" s="8" t="str">
        <f>MID(F63,4,FIND("0",F63,1)-1)</f>
        <v>0</v>
      </c>
      <c r="L63" s="8" t="str">
        <f>MID(F63,5,FIND("0",F63,1)-1)</f>
        <v>0</v>
      </c>
      <c r="M63" s="8" t="str">
        <f>MID(F63,6,FIND("0",F63,1)-1)</f>
        <v>1</v>
      </c>
      <c r="N63" s="8" t="str">
        <f>MID(F63,7,FIND("0",F63,1)-1)</f>
        <v>0</v>
      </c>
      <c r="O63" s="8" t="str">
        <f>MID(F63,8,FIND("0",F63,1)-1)</f>
        <v>0</v>
      </c>
      <c r="P63" t="str">
        <f>IF(J63="1",IF(O63="0","Brenner AUS"),"Brenner EIN")</f>
        <v>Brenner AUS</v>
      </c>
      <c r="Q63" t="str">
        <f>IF(L63="1","Mischer AUF",IF(K63="1","Mischer ZU","Mischer STOP"))</f>
        <v>Mischer STOP</v>
      </c>
    </row>
    <row r="64" spans="1:17" hidden="1" x14ac:dyDescent="0.25">
      <c r="A64" t="s">
        <v>1799</v>
      </c>
      <c r="B64" t="s">
        <v>4</v>
      </c>
      <c r="C64" t="s">
        <v>5</v>
      </c>
      <c r="D64" t="s">
        <v>6</v>
      </c>
      <c r="E64">
        <v>1</v>
      </c>
      <c r="F64" t="s">
        <v>63</v>
      </c>
      <c r="G64" t="s">
        <v>8</v>
      </c>
    </row>
    <row r="65" spans="1:17" hidden="1" x14ac:dyDescent="0.25">
      <c r="A65" t="s">
        <v>1800</v>
      </c>
      <c r="B65" t="s">
        <v>862</v>
      </c>
      <c r="C65" t="s">
        <v>176</v>
      </c>
      <c r="D65" t="s">
        <v>177</v>
      </c>
      <c r="E65" s="5">
        <v>4200000</v>
      </c>
      <c r="F65" t="s">
        <v>863</v>
      </c>
      <c r="G65" t="s">
        <v>178</v>
      </c>
      <c r="H65">
        <v>0</v>
      </c>
      <c r="I65" t="s">
        <v>179</v>
      </c>
      <c r="J65" t="s">
        <v>163</v>
      </c>
      <c r="K65" t="s">
        <v>180</v>
      </c>
    </row>
    <row r="66" spans="1:17" hidden="1" x14ac:dyDescent="0.25">
      <c r="A66" s="3" t="s">
        <v>1798</v>
      </c>
      <c r="B66" s="3" t="s">
        <v>1</v>
      </c>
      <c r="C66" s="3" t="s">
        <v>61</v>
      </c>
      <c r="D66" t="s">
        <v>390</v>
      </c>
      <c r="E66" s="8">
        <f>HEX2DEC(G66)</f>
        <v>42</v>
      </c>
      <c r="F66" s="10" t="str">
        <f>HEX2BIN(G66)</f>
        <v>101010</v>
      </c>
      <c r="G66" s="8" t="str">
        <f>MID(C66,7,FIND(":",C66,1)-1)</f>
        <v>2A</v>
      </c>
    </row>
    <row r="67" spans="1:17" hidden="1" x14ac:dyDescent="0.25">
      <c r="A67" t="s">
        <v>1802</v>
      </c>
      <c r="B67" t="s">
        <v>4</v>
      </c>
      <c r="C67" t="s">
        <v>12</v>
      </c>
      <c r="D67" t="s">
        <v>6</v>
      </c>
      <c r="E67">
        <v>1</v>
      </c>
      <c r="F67" t="s">
        <v>363</v>
      </c>
      <c r="G67" t="s">
        <v>8</v>
      </c>
    </row>
    <row r="68" spans="1:17" hidden="1" x14ac:dyDescent="0.25">
      <c r="A68" s="1" t="s">
        <v>1801</v>
      </c>
      <c r="B68" s="1" t="s">
        <v>1</v>
      </c>
      <c r="C68" s="1" t="s">
        <v>361</v>
      </c>
      <c r="D68" s="42" t="s">
        <v>3295</v>
      </c>
      <c r="E68" s="8">
        <f>HEX2DEC(G68)</f>
        <v>180</v>
      </c>
      <c r="F68" s="10" t="str">
        <f>HEX2BIN(G68)</f>
        <v>10110100</v>
      </c>
      <c r="G68" s="8" t="str">
        <f>MID(C68,7,FIND(":",C68,1)-1)</f>
        <v>B4</v>
      </c>
      <c r="H68" s="8" t="str">
        <f>MID(F68,1,FIND("0",F68,1)-1)</f>
        <v>1</v>
      </c>
      <c r="I68" s="8" t="str">
        <f>MID(F68,2,FIND("0",F68,1)-1)</f>
        <v>0</v>
      </c>
      <c r="J68" s="8" t="str">
        <f>MID(F68,3,FIND("0",F68,1)-1)</f>
        <v>1</v>
      </c>
      <c r="K68" s="8" t="str">
        <f>MID(F68,4,FIND("0",F68,1)-1)</f>
        <v>1</v>
      </c>
      <c r="L68" s="8" t="str">
        <f>MID(F68,5,FIND("0",F68,1)-1)</f>
        <v>0</v>
      </c>
      <c r="M68" s="8" t="str">
        <f>MID(F68,6,FIND("0",F68,1)-1)</f>
        <v>1</v>
      </c>
      <c r="N68" s="8" t="str">
        <f>MID(F68,7,FIND("0",F68,1)-1)</f>
        <v>0</v>
      </c>
      <c r="O68" s="8" t="str">
        <f>MID(F68,8,FIND("0",F68,1)-1)</f>
        <v>0</v>
      </c>
      <c r="P68" t="str">
        <f>IF(J68="1",IF(O68="0","Brenner AUS"),"Brenner EIN")</f>
        <v>Brenner AUS</v>
      </c>
      <c r="Q68" t="str">
        <f>IF(L68="1","Mischer AUF",IF(K68="1","Mischer ZU","Mischer STOP"))</f>
        <v>Mischer ZU</v>
      </c>
    </row>
    <row r="69" spans="1:17" hidden="1" x14ac:dyDescent="0.25">
      <c r="A69" t="s">
        <v>1804</v>
      </c>
      <c r="B69" t="s">
        <v>4</v>
      </c>
      <c r="C69" t="s">
        <v>12</v>
      </c>
      <c r="D69" t="s">
        <v>6</v>
      </c>
      <c r="E69">
        <v>1</v>
      </c>
      <c r="F69" t="s">
        <v>17</v>
      </c>
      <c r="G69" t="s">
        <v>8</v>
      </c>
    </row>
    <row r="70" spans="1:17" hidden="1" x14ac:dyDescent="0.25">
      <c r="A70" s="1" t="s">
        <v>1803</v>
      </c>
      <c r="B70" s="1" t="s">
        <v>1</v>
      </c>
      <c r="C70" s="1" t="s">
        <v>15</v>
      </c>
      <c r="D70" s="42" t="s">
        <v>3295</v>
      </c>
      <c r="E70" s="8">
        <f>HEX2DEC(G70)</f>
        <v>164</v>
      </c>
      <c r="F70" s="10" t="str">
        <f>HEX2BIN(G70)</f>
        <v>10100100</v>
      </c>
      <c r="G70" s="8" t="str">
        <f>MID(C70,7,FIND(":",C70,1)-1)</f>
        <v>A4</v>
      </c>
      <c r="H70" s="8" t="str">
        <f>MID(F70,1,FIND("0",F70,1)-1)</f>
        <v>1</v>
      </c>
      <c r="I70" s="8" t="str">
        <f>MID(F70,2,FIND("0",F70,1)-1)</f>
        <v>0</v>
      </c>
      <c r="J70" s="8" t="str">
        <f>MID(F70,3,FIND("0",F70,1)-1)</f>
        <v>1</v>
      </c>
      <c r="K70" s="8" t="str">
        <f>MID(F70,4,FIND("0",F70,1)-1)</f>
        <v>0</v>
      </c>
      <c r="L70" s="8" t="str">
        <f>MID(F70,5,FIND("0",F70,1)-1)</f>
        <v>0</v>
      </c>
      <c r="M70" s="8" t="str">
        <f>MID(F70,6,FIND("0",F70,1)-1)</f>
        <v>1</v>
      </c>
      <c r="N70" s="8" t="str">
        <f>MID(F70,7,FIND("0",F70,1)-1)</f>
        <v>0</v>
      </c>
      <c r="O70" s="8" t="str">
        <f>MID(F70,8,FIND("0",F70,1)-1)</f>
        <v>0</v>
      </c>
      <c r="P70" t="str">
        <f>IF(J70="1",IF(O70="0","Brenner AUS"),"Brenner EIN")</f>
        <v>Brenner AUS</v>
      </c>
      <c r="Q70" t="str">
        <f>IF(L70="1","Mischer AUF",IF(K70="1","Mischer ZU","Mischer STOP"))</f>
        <v>Mischer STOP</v>
      </c>
    </row>
    <row r="71" spans="1:17" hidden="1" x14ac:dyDescent="0.25">
      <c r="A71" t="s">
        <v>1806</v>
      </c>
      <c r="B71" t="s">
        <v>4</v>
      </c>
      <c r="C71" t="s">
        <v>12</v>
      </c>
      <c r="D71" t="s">
        <v>6</v>
      </c>
      <c r="E71">
        <v>1</v>
      </c>
      <c r="F71" t="s">
        <v>363</v>
      </c>
      <c r="G71" t="s">
        <v>8</v>
      </c>
    </row>
    <row r="72" spans="1:17" hidden="1" x14ac:dyDescent="0.25">
      <c r="A72" s="1" t="s">
        <v>1805</v>
      </c>
      <c r="B72" s="1" t="s">
        <v>1</v>
      </c>
      <c r="C72" s="1" t="s">
        <v>361</v>
      </c>
      <c r="D72" s="42" t="s">
        <v>3295</v>
      </c>
      <c r="E72" s="8">
        <f>HEX2DEC(G72)</f>
        <v>180</v>
      </c>
      <c r="F72" s="10" t="str">
        <f>HEX2BIN(G72)</f>
        <v>10110100</v>
      </c>
      <c r="G72" s="8" t="str">
        <f>MID(C72,7,FIND(":",C72,1)-1)</f>
        <v>B4</v>
      </c>
      <c r="H72" s="8" t="str">
        <f>MID(F72,1,FIND("0",F72,1)-1)</f>
        <v>1</v>
      </c>
      <c r="I72" s="8" t="str">
        <f>MID(F72,2,FIND("0",F72,1)-1)</f>
        <v>0</v>
      </c>
      <c r="J72" s="8" t="str">
        <f>MID(F72,3,FIND("0",F72,1)-1)</f>
        <v>1</v>
      </c>
      <c r="K72" s="8" t="str">
        <f>MID(F72,4,FIND("0",F72,1)-1)</f>
        <v>1</v>
      </c>
      <c r="L72" s="8" t="str">
        <f>MID(F72,5,FIND("0",F72,1)-1)</f>
        <v>0</v>
      </c>
      <c r="M72" s="8" t="str">
        <f>MID(F72,6,FIND("0",F72,1)-1)</f>
        <v>1</v>
      </c>
      <c r="N72" s="8" t="str">
        <f>MID(F72,7,FIND("0",F72,1)-1)</f>
        <v>0</v>
      </c>
      <c r="O72" s="8" t="str">
        <f>MID(F72,8,FIND("0",F72,1)-1)</f>
        <v>0</v>
      </c>
      <c r="P72" t="str">
        <f>IF(J72="1",IF(O72="0","Brenner AUS"),"Brenner EIN")</f>
        <v>Brenner AUS</v>
      </c>
      <c r="Q72" t="str">
        <f>IF(L72="1","Mischer AUF",IF(K72="1","Mischer ZU","Mischer STOP"))</f>
        <v>Mischer ZU</v>
      </c>
    </row>
    <row r="73" spans="1:17" hidden="1" x14ac:dyDescent="0.25">
      <c r="A73" t="s">
        <v>1808</v>
      </c>
      <c r="B73" t="s">
        <v>4</v>
      </c>
      <c r="C73" t="s">
        <v>12</v>
      </c>
      <c r="D73" t="s">
        <v>6</v>
      </c>
      <c r="E73">
        <v>1</v>
      </c>
      <c r="F73" t="s">
        <v>17</v>
      </c>
      <c r="G73" t="s">
        <v>8</v>
      </c>
    </row>
    <row r="74" spans="1:17" hidden="1" x14ac:dyDescent="0.25">
      <c r="A74" s="1" t="s">
        <v>1807</v>
      </c>
      <c r="B74" s="1" t="s">
        <v>1</v>
      </c>
      <c r="C74" s="1" t="s">
        <v>15</v>
      </c>
      <c r="D74" s="42" t="s">
        <v>3295</v>
      </c>
      <c r="E74" s="8">
        <f>HEX2DEC(G74)</f>
        <v>164</v>
      </c>
      <c r="F74" s="10" t="str">
        <f>HEX2BIN(G74)</f>
        <v>10100100</v>
      </c>
      <c r="G74" s="8" t="str">
        <f>MID(C74,7,FIND(":",C74,1)-1)</f>
        <v>A4</v>
      </c>
      <c r="H74" s="8" t="str">
        <f>MID(F74,1,FIND("0",F74,1)-1)</f>
        <v>1</v>
      </c>
      <c r="I74" s="8" t="str">
        <f>MID(F74,2,FIND("0",F74,1)-1)</f>
        <v>0</v>
      </c>
      <c r="J74" s="8" t="str">
        <f>MID(F74,3,FIND("0",F74,1)-1)</f>
        <v>1</v>
      </c>
      <c r="K74" s="8" t="str">
        <f>MID(F74,4,FIND("0",F74,1)-1)</f>
        <v>0</v>
      </c>
      <c r="L74" s="8" t="str">
        <f>MID(F74,5,FIND("0",F74,1)-1)</f>
        <v>0</v>
      </c>
      <c r="M74" s="8" t="str">
        <f>MID(F74,6,FIND("0",F74,1)-1)</f>
        <v>1</v>
      </c>
      <c r="N74" s="8" t="str">
        <f>MID(F74,7,FIND("0",F74,1)-1)</f>
        <v>0</v>
      </c>
      <c r="O74" s="8" t="str">
        <f>MID(F74,8,FIND("0",F74,1)-1)</f>
        <v>0</v>
      </c>
      <c r="P74" t="str">
        <f>IF(J74="1",IF(O74="0","Brenner AUS"),"Brenner EIN")</f>
        <v>Brenner AUS</v>
      </c>
      <c r="Q74" t="str">
        <f>IF(L74="1","Mischer AUF",IF(K74="1","Mischer ZU","Mischer STOP"))</f>
        <v>Mischer STOP</v>
      </c>
    </row>
    <row r="75" spans="1:17" hidden="1" x14ac:dyDescent="0.25">
      <c r="A75" t="s">
        <v>1810</v>
      </c>
      <c r="B75" t="s">
        <v>4</v>
      </c>
      <c r="C75" t="s">
        <v>12</v>
      </c>
      <c r="D75" t="s">
        <v>6</v>
      </c>
      <c r="E75">
        <v>1</v>
      </c>
      <c r="F75" t="s">
        <v>363</v>
      </c>
      <c r="G75" t="s">
        <v>8</v>
      </c>
    </row>
    <row r="76" spans="1:17" hidden="1" x14ac:dyDescent="0.25">
      <c r="A76" s="1" t="s">
        <v>1809</v>
      </c>
      <c r="B76" s="1" t="s">
        <v>1</v>
      </c>
      <c r="C76" s="1" t="s">
        <v>361</v>
      </c>
      <c r="D76" s="42" t="s">
        <v>3295</v>
      </c>
      <c r="E76" s="8">
        <f>HEX2DEC(G76)</f>
        <v>180</v>
      </c>
      <c r="F76" s="10" t="str">
        <f>HEX2BIN(G76)</f>
        <v>10110100</v>
      </c>
      <c r="G76" s="8" t="str">
        <f>MID(C76,7,FIND(":",C76,1)-1)</f>
        <v>B4</v>
      </c>
      <c r="H76" s="8" t="str">
        <f>MID(F76,1,FIND("0",F76,1)-1)</f>
        <v>1</v>
      </c>
      <c r="I76" s="8" t="str">
        <f>MID(F76,2,FIND("0",F76,1)-1)</f>
        <v>0</v>
      </c>
      <c r="J76" s="8" t="str">
        <f>MID(F76,3,FIND("0",F76,1)-1)</f>
        <v>1</v>
      </c>
      <c r="K76" s="8" t="str">
        <f>MID(F76,4,FIND("0",F76,1)-1)</f>
        <v>1</v>
      </c>
      <c r="L76" s="8" t="str">
        <f>MID(F76,5,FIND("0",F76,1)-1)</f>
        <v>0</v>
      </c>
      <c r="M76" s="8" t="str">
        <f>MID(F76,6,FIND("0",F76,1)-1)</f>
        <v>1</v>
      </c>
      <c r="N76" s="8" t="str">
        <f>MID(F76,7,FIND("0",F76,1)-1)</f>
        <v>0</v>
      </c>
      <c r="O76" s="8" t="str">
        <f>MID(F76,8,FIND("0",F76,1)-1)</f>
        <v>0</v>
      </c>
      <c r="P76" t="str">
        <f>IF(J76="1",IF(O76="0","Brenner AUS"),"Brenner EIN")</f>
        <v>Brenner AUS</v>
      </c>
      <c r="Q76" t="str">
        <f>IF(L76="1","Mischer AUF",IF(K76="1","Mischer ZU","Mischer STOP"))</f>
        <v>Mischer ZU</v>
      </c>
    </row>
    <row r="77" spans="1:17" hidden="1" x14ac:dyDescent="0.25">
      <c r="A77" t="s">
        <v>1812</v>
      </c>
      <c r="B77" t="s">
        <v>4</v>
      </c>
      <c r="C77" t="s">
        <v>12</v>
      </c>
      <c r="D77" t="s">
        <v>6</v>
      </c>
      <c r="E77">
        <v>1</v>
      </c>
      <c r="F77" t="s">
        <v>17</v>
      </c>
      <c r="G77" t="s">
        <v>8</v>
      </c>
    </row>
    <row r="78" spans="1:17" hidden="1" x14ac:dyDescent="0.25">
      <c r="A78" s="1" t="s">
        <v>1811</v>
      </c>
      <c r="B78" s="1" t="s">
        <v>1</v>
      </c>
      <c r="C78" s="1" t="s">
        <v>15</v>
      </c>
      <c r="D78" s="42" t="s">
        <v>3295</v>
      </c>
      <c r="E78" s="8">
        <f>HEX2DEC(G78)</f>
        <v>164</v>
      </c>
      <c r="F78" s="10" t="str">
        <f>HEX2BIN(G78)</f>
        <v>10100100</v>
      </c>
      <c r="G78" s="8" t="str">
        <f>MID(C78,7,FIND(":",C78,1)-1)</f>
        <v>A4</v>
      </c>
      <c r="H78" s="8" t="str">
        <f>MID(F78,1,FIND("0",F78,1)-1)</f>
        <v>1</v>
      </c>
      <c r="I78" s="8" t="str">
        <f>MID(F78,2,FIND("0",F78,1)-1)</f>
        <v>0</v>
      </c>
      <c r="J78" s="8" t="str">
        <f>MID(F78,3,FIND("0",F78,1)-1)</f>
        <v>1</v>
      </c>
      <c r="K78" s="8" t="str">
        <f>MID(F78,4,FIND("0",F78,1)-1)</f>
        <v>0</v>
      </c>
      <c r="L78" s="8" t="str">
        <f>MID(F78,5,FIND("0",F78,1)-1)</f>
        <v>0</v>
      </c>
      <c r="M78" s="8" t="str">
        <f>MID(F78,6,FIND("0",F78,1)-1)</f>
        <v>1</v>
      </c>
      <c r="N78" s="8" t="str">
        <f>MID(F78,7,FIND("0",F78,1)-1)</f>
        <v>0</v>
      </c>
      <c r="O78" s="8" t="str">
        <f>MID(F78,8,FIND("0",F78,1)-1)</f>
        <v>0</v>
      </c>
      <c r="P78" t="str">
        <f>IF(J78="1",IF(O78="0","Brenner AUS"),"Brenner EIN")</f>
        <v>Brenner AUS</v>
      </c>
      <c r="Q78" t="str">
        <f>IF(L78="1","Mischer AUF",IF(K78="1","Mischer ZU","Mischer STOP"))</f>
        <v>Mischer STOP</v>
      </c>
    </row>
    <row r="79" spans="1:17" hidden="1" x14ac:dyDescent="0.25">
      <c r="A79" t="s">
        <v>1814</v>
      </c>
      <c r="B79" t="s">
        <v>4</v>
      </c>
      <c r="C79" t="s">
        <v>5</v>
      </c>
      <c r="D79" t="s">
        <v>6</v>
      </c>
      <c r="E79">
        <v>1</v>
      </c>
      <c r="F79" t="s">
        <v>84</v>
      </c>
      <c r="G79" t="s">
        <v>8</v>
      </c>
    </row>
    <row r="80" spans="1:17" hidden="1" x14ac:dyDescent="0.25">
      <c r="A80" t="s">
        <v>1814</v>
      </c>
      <c r="B80" t="s">
        <v>4</v>
      </c>
      <c r="C80" t="s">
        <v>233</v>
      </c>
      <c r="D80" t="s">
        <v>6</v>
      </c>
      <c r="E80">
        <v>1</v>
      </c>
      <c r="F80" t="s">
        <v>1587</v>
      </c>
      <c r="G80" t="s">
        <v>8</v>
      </c>
    </row>
    <row r="81" spans="1:17" hidden="1" x14ac:dyDescent="0.25">
      <c r="A81" t="s">
        <v>1815</v>
      </c>
      <c r="B81" t="s">
        <v>862</v>
      </c>
      <c r="C81" t="s">
        <v>176</v>
      </c>
      <c r="D81" t="s">
        <v>177</v>
      </c>
      <c r="E81" s="5">
        <v>4100000</v>
      </c>
      <c r="F81" t="s">
        <v>863</v>
      </c>
      <c r="G81" t="s">
        <v>178</v>
      </c>
      <c r="H81">
        <v>0</v>
      </c>
      <c r="I81" t="s">
        <v>179</v>
      </c>
      <c r="J81" t="s">
        <v>163</v>
      </c>
      <c r="K81" t="s">
        <v>180</v>
      </c>
    </row>
    <row r="82" spans="1:17" hidden="1" x14ac:dyDescent="0.25">
      <c r="A82" t="s">
        <v>1815</v>
      </c>
      <c r="B82" t="s">
        <v>1454</v>
      </c>
      <c r="C82" t="s">
        <v>1485</v>
      </c>
      <c r="D82" t="s">
        <v>176</v>
      </c>
      <c r="E82" t="s">
        <v>177</v>
      </c>
      <c r="F82" s="5">
        <v>3200000</v>
      </c>
      <c r="G82" t="s">
        <v>863</v>
      </c>
      <c r="H82" t="s">
        <v>178</v>
      </c>
      <c r="I82">
        <v>0</v>
      </c>
      <c r="J82" t="s">
        <v>179</v>
      </c>
      <c r="K82" t="s">
        <v>163</v>
      </c>
      <c r="L82" t="s">
        <v>180</v>
      </c>
    </row>
    <row r="83" spans="1:17" hidden="1" x14ac:dyDescent="0.25">
      <c r="A83" s="3" t="s">
        <v>1813</v>
      </c>
      <c r="B83" s="3" t="s">
        <v>1</v>
      </c>
      <c r="C83" s="3" t="s">
        <v>82</v>
      </c>
      <c r="D83" t="s">
        <v>390</v>
      </c>
      <c r="E83" s="8">
        <f>HEX2DEC(G83)</f>
        <v>41</v>
      </c>
      <c r="F83" s="10" t="str">
        <f>HEX2BIN(G83)</f>
        <v>101001</v>
      </c>
      <c r="G83" s="8" t="str">
        <f>MID(C83,7,FIND(":",C83,1)-1)</f>
        <v>29</v>
      </c>
    </row>
    <row r="84" spans="1:17" hidden="1" x14ac:dyDescent="0.25">
      <c r="A84" s="6" t="s">
        <v>1813</v>
      </c>
      <c r="B84" s="6" t="s">
        <v>1</v>
      </c>
      <c r="C84" s="6" t="s">
        <v>1585</v>
      </c>
      <c r="D84" t="s">
        <v>1442</v>
      </c>
      <c r="E84" s="8">
        <f>HEX2DEC(G84)</f>
        <v>32</v>
      </c>
      <c r="F84" s="10" t="str">
        <f>HEX2BIN(G84)</f>
        <v>100000</v>
      </c>
      <c r="G84" s="8" t="str">
        <f>MID(C84,7,FIND(":",C84,1)-1)</f>
        <v>20</v>
      </c>
    </row>
    <row r="85" spans="1:17" hidden="1" x14ac:dyDescent="0.25">
      <c r="A85" t="s">
        <v>1817</v>
      </c>
      <c r="B85" t="s">
        <v>4</v>
      </c>
      <c r="C85" t="s">
        <v>12</v>
      </c>
      <c r="D85" t="s">
        <v>6</v>
      </c>
      <c r="E85">
        <v>1</v>
      </c>
      <c r="F85" t="s">
        <v>363</v>
      </c>
      <c r="G85" t="s">
        <v>8</v>
      </c>
    </row>
    <row r="86" spans="1:17" hidden="1" x14ac:dyDescent="0.25">
      <c r="A86" s="1" t="s">
        <v>1816</v>
      </c>
      <c r="B86" s="1" t="s">
        <v>1</v>
      </c>
      <c r="C86" s="1" t="s">
        <v>361</v>
      </c>
      <c r="D86" s="42" t="s">
        <v>3295</v>
      </c>
      <c r="E86" s="8">
        <f>HEX2DEC(G86)</f>
        <v>180</v>
      </c>
      <c r="F86" s="10" t="str">
        <f>HEX2BIN(G86)</f>
        <v>10110100</v>
      </c>
      <c r="G86" s="8" t="str">
        <f>MID(C86,7,FIND(":",C86,1)-1)</f>
        <v>B4</v>
      </c>
      <c r="H86" s="8" t="str">
        <f>MID(F86,1,FIND("0",F86,1)-1)</f>
        <v>1</v>
      </c>
      <c r="I86" s="8" t="str">
        <f>MID(F86,2,FIND("0",F86,1)-1)</f>
        <v>0</v>
      </c>
      <c r="J86" s="8" t="str">
        <f>MID(F86,3,FIND("0",F86,1)-1)</f>
        <v>1</v>
      </c>
      <c r="K86" s="8" t="str">
        <f>MID(F86,4,FIND("0",F86,1)-1)</f>
        <v>1</v>
      </c>
      <c r="L86" s="8" t="str">
        <f>MID(F86,5,FIND("0",F86,1)-1)</f>
        <v>0</v>
      </c>
      <c r="M86" s="8" t="str">
        <f>MID(F86,6,FIND("0",F86,1)-1)</f>
        <v>1</v>
      </c>
      <c r="N86" s="8" t="str">
        <f>MID(F86,7,FIND("0",F86,1)-1)</f>
        <v>0</v>
      </c>
      <c r="O86" s="8" t="str">
        <f>MID(F86,8,FIND("0",F86,1)-1)</f>
        <v>0</v>
      </c>
      <c r="P86" t="str">
        <f>IF(J86="1",IF(O86="0","Brenner AUS"),"Brenner EIN")</f>
        <v>Brenner AUS</v>
      </c>
      <c r="Q86" t="str">
        <f>IF(L86="1","Mischer AUF",IF(K86="1","Mischer ZU","Mischer STOP"))</f>
        <v>Mischer ZU</v>
      </c>
    </row>
    <row r="87" spans="1:17" hidden="1" x14ac:dyDescent="0.25">
      <c r="A87" t="s">
        <v>1819</v>
      </c>
      <c r="B87" t="s">
        <v>4</v>
      </c>
      <c r="C87" t="s">
        <v>12</v>
      </c>
      <c r="D87" t="s">
        <v>6</v>
      </c>
      <c r="E87">
        <v>1</v>
      </c>
      <c r="F87" t="s">
        <v>17</v>
      </c>
      <c r="G87" t="s">
        <v>8</v>
      </c>
    </row>
    <row r="88" spans="1:17" hidden="1" x14ac:dyDescent="0.25">
      <c r="A88" s="1" t="s">
        <v>1818</v>
      </c>
      <c r="B88" s="1" t="s">
        <v>1</v>
      </c>
      <c r="C88" s="1" t="s">
        <v>15</v>
      </c>
      <c r="D88" s="42" t="s">
        <v>3295</v>
      </c>
      <c r="E88" s="8">
        <f>HEX2DEC(G88)</f>
        <v>164</v>
      </c>
      <c r="F88" s="10" t="str">
        <f>HEX2BIN(G88)</f>
        <v>10100100</v>
      </c>
      <c r="G88" s="8" t="str">
        <f>MID(C88,7,FIND(":",C88,1)-1)</f>
        <v>A4</v>
      </c>
      <c r="H88" s="8" t="str">
        <f>MID(F88,1,FIND("0",F88,1)-1)</f>
        <v>1</v>
      </c>
      <c r="I88" s="8" t="str">
        <f>MID(F88,2,FIND("0",F88,1)-1)</f>
        <v>0</v>
      </c>
      <c r="J88" s="8" t="str">
        <f>MID(F88,3,FIND("0",F88,1)-1)</f>
        <v>1</v>
      </c>
      <c r="K88" s="8" t="str">
        <f>MID(F88,4,FIND("0",F88,1)-1)</f>
        <v>0</v>
      </c>
      <c r="L88" s="8" t="str">
        <f>MID(F88,5,FIND("0",F88,1)-1)</f>
        <v>0</v>
      </c>
      <c r="M88" s="8" t="str">
        <f>MID(F88,6,FIND("0",F88,1)-1)</f>
        <v>1</v>
      </c>
      <c r="N88" s="8" t="str">
        <f>MID(F88,7,FIND("0",F88,1)-1)</f>
        <v>0</v>
      </c>
      <c r="O88" s="8" t="str">
        <f>MID(F88,8,FIND("0",F88,1)-1)</f>
        <v>0</v>
      </c>
      <c r="P88" t="str">
        <f>IF(J88="1",IF(O88="0","Brenner AUS"),"Brenner EIN")</f>
        <v>Brenner AUS</v>
      </c>
      <c r="Q88" t="str">
        <f>IF(L88="1","Mischer AUF",IF(K88="1","Mischer ZU","Mischer STOP"))</f>
        <v>Mischer STOP</v>
      </c>
    </row>
    <row r="89" spans="1:17" hidden="1" x14ac:dyDescent="0.25">
      <c r="A89" t="s">
        <v>1821</v>
      </c>
      <c r="B89" t="s">
        <v>4</v>
      </c>
      <c r="C89" t="s">
        <v>12</v>
      </c>
      <c r="D89" t="s">
        <v>6</v>
      </c>
      <c r="E89">
        <v>1</v>
      </c>
      <c r="F89" t="s">
        <v>363</v>
      </c>
      <c r="G89" t="s">
        <v>8</v>
      </c>
    </row>
    <row r="90" spans="1:17" hidden="1" x14ac:dyDescent="0.25">
      <c r="A90" s="1" t="s">
        <v>1820</v>
      </c>
      <c r="B90" s="1" t="s">
        <v>1</v>
      </c>
      <c r="C90" s="1" t="s">
        <v>361</v>
      </c>
      <c r="D90" s="42" t="s">
        <v>3295</v>
      </c>
      <c r="E90" s="8">
        <f>HEX2DEC(G90)</f>
        <v>180</v>
      </c>
      <c r="F90" s="10" t="str">
        <f>HEX2BIN(G90)</f>
        <v>10110100</v>
      </c>
      <c r="G90" s="8" t="str">
        <f>MID(C90,7,FIND(":",C90,1)-1)</f>
        <v>B4</v>
      </c>
      <c r="H90" s="8" t="str">
        <f>MID(F90,1,FIND("0",F90,1)-1)</f>
        <v>1</v>
      </c>
      <c r="I90" s="8" t="str">
        <f>MID(F90,2,FIND("0",F90,1)-1)</f>
        <v>0</v>
      </c>
      <c r="J90" s="8" t="str">
        <f>MID(F90,3,FIND("0",F90,1)-1)</f>
        <v>1</v>
      </c>
      <c r="K90" s="8" t="str">
        <f>MID(F90,4,FIND("0",F90,1)-1)</f>
        <v>1</v>
      </c>
      <c r="L90" s="8" t="str">
        <f>MID(F90,5,FIND("0",F90,1)-1)</f>
        <v>0</v>
      </c>
      <c r="M90" s="8" t="str">
        <f>MID(F90,6,FIND("0",F90,1)-1)</f>
        <v>1</v>
      </c>
      <c r="N90" s="8" t="str">
        <f>MID(F90,7,FIND("0",F90,1)-1)</f>
        <v>0</v>
      </c>
      <c r="O90" s="8" t="str">
        <f>MID(F90,8,FIND("0",F90,1)-1)</f>
        <v>0</v>
      </c>
      <c r="P90" t="str">
        <f>IF(J90="1",IF(O90="0","Brenner AUS"),"Brenner EIN")</f>
        <v>Brenner AUS</v>
      </c>
      <c r="Q90" t="str">
        <f>IF(L90="1","Mischer AUF",IF(K90="1","Mischer ZU","Mischer STOP"))</f>
        <v>Mischer ZU</v>
      </c>
    </row>
    <row r="91" spans="1:17" hidden="1" x14ac:dyDescent="0.25">
      <c r="A91" t="s">
        <v>1823</v>
      </c>
      <c r="B91" t="s">
        <v>4</v>
      </c>
      <c r="C91" t="s">
        <v>12</v>
      </c>
      <c r="D91" t="s">
        <v>6</v>
      </c>
      <c r="E91">
        <v>1</v>
      </c>
      <c r="F91" t="s">
        <v>17</v>
      </c>
      <c r="G91" t="s">
        <v>8</v>
      </c>
    </row>
    <row r="92" spans="1:17" hidden="1" x14ac:dyDescent="0.25">
      <c r="A92" s="1" t="s">
        <v>1822</v>
      </c>
      <c r="B92" s="1" t="s">
        <v>1</v>
      </c>
      <c r="C92" s="1" t="s">
        <v>15</v>
      </c>
      <c r="D92" s="42" t="s">
        <v>3295</v>
      </c>
      <c r="E92" s="8">
        <f>HEX2DEC(G92)</f>
        <v>164</v>
      </c>
      <c r="F92" s="10" t="str">
        <f>HEX2BIN(G92)</f>
        <v>10100100</v>
      </c>
      <c r="G92" s="8" t="str">
        <f>MID(C92,7,FIND(":",C92,1)-1)</f>
        <v>A4</v>
      </c>
      <c r="H92" s="8" t="str">
        <f>MID(F92,1,FIND("0",F92,1)-1)</f>
        <v>1</v>
      </c>
      <c r="I92" s="8" t="str">
        <f>MID(F92,2,FIND("0",F92,1)-1)</f>
        <v>0</v>
      </c>
      <c r="J92" s="8" t="str">
        <f>MID(F92,3,FIND("0",F92,1)-1)</f>
        <v>1</v>
      </c>
      <c r="K92" s="8" t="str">
        <f>MID(F92,4,FIND("0",F92,1)-1)</f>
        <v>0</v>
      </c>
      <c r="L92" s="8" t="str">
        <f>MID(F92,5,FIND("0",F92,1)-1)</f>
        <v>0</v>
      </c>
      <c r="M92" s="8" t="str">
        <f>MID(F92,6,FIND("0",F92,1)-1)</f>
        <v>1</v>
      </c>
      <c r="N92" s="8" t="str">
        <f>MID(F92,7,FIND("0",F92,1)-1)</f>
        <v>0</v>
      </c>
      <c r="O92" s="8" t="str">
        <f>MID(F92,8,FIND("0",F92,1)-1)</f>
        <v>0</v>
      </c>
      <c r="P92" t="str">
        <f>IF(J92="1",IF(O92="0","Brenner AUS"),"Brenner EIN")</f>
        <v>Brenner AUS</v>
      </c>
      <c r="Q92" t="str">
        <f>IF(L92="1","Mischer AUF",IF(K92="1","Mischer ZU","Mischer STOP"))</f>
        <v>Mischer STOP</v>
      </c>
    </row>
    <row r="93" spans="1:17" hidden="1" x14ac:dyDescent="0.25">
      <c r="A93" s="1" t="s">
        <v>1824</v>
      </c>
      <c r="B93" s="1" t="s">
        <v>1</v>
      </c>
      <c r="C93" s="1" t="s">
        <v>361</v>
      </c>
      <c r="D93" s="42" t="s">
        <v>3295</v>
      </c>
      <c r="E93" s="8">
        <f>HEX2DEC(G93)</f>
        <v>180</v>
      </c>
      <c r="F93" s="10" t="str">
        <f>HEX2BIN(G93)</f>
        <v>10110100</v>
      </c>
      <c r="G93" s="8" t="str">
        <f>MID(C93,7,FIND(":",C93,1)-1)</f>
        <v>B4</v>
      </c>
      <c r="H93" s="8" t="str">
        <f>MID(F93,1,FIND("0",F93,1)-1)</f>
        <v>1</v>
      </c>
      <c r="I93" s="8" t="str">
        <f>MID(F93,2,FIND("0",F93,1)-1)</f>
        <v>0</v>
      </c>
      <c r="J93" s="8" t="str">
        <f>MID(F93,3,FIND("0",F93,1)-1)</f>
        <v>1</v>
      </c>
      <c r="K93" s="8" t="str">
        <f>MID(F93,4,FIND("0",F93,1)-1)</f>
        <v>1</v>
      </c>
      <c r="L93" s="8" t="str">
        <f>MID(F93,5,FIND("0",F93,1)-1)</f>
        <v>0</v>
      </c>
      <c r="M93" s="8" t="str">
        <f>MID(F93,6,FIND("0",F93,1)-1)</f>
        <v>1</v>
      </c>
      <c r="N93" s="8" t="str">
        <f>MID(F93,7,FIND("0",F93,1)-1)</f>
        <v>0</v>
      </c>
      <c r="O93" s="8" t="str">
        <f>MID(F93,8,FIND("0",F93,1)-1)</f>
        <v>0</v>
      </c>
      <c r="P93" t="str">
        <f>IF(J93="1",IF(O93="0","Brenner AUS"),"Brenner EIN")</f>
        <v>Brenner AUS</v>
      </c>
      <c r="Q93" t="str">
        <f>IF(L93="1","Mischer AUF",IF(K93="1","Mischer ZU","Mischer STOP"))</f>
        <v>Mischer ZU</v>
      </c>
    </row>
    <row r="94" spans="1:17" hidden="1" x14ac:dyDescent="0.25">
      <c r="A94" t="s">
        <v>1826</v>
      </c>
      <c r="B94" t="s">
        <v>4</v>
      </c>
      <c r="C94" t="s">
        <v>12</v>
      </c>
      <c r="D94" t="s">
        <v>6</v>
      </c>
      <c r="E94">
        <v>1</v>
      </c>
      <c r="F94" t="s">
        <v>45</v>
      </c>
      <c r="G94" t="s">
        <v>8</v>
      </c>
    </row>
    <row r="95" spans="1:17" hidden="1" x14ac:dyDescent="0.25">
      <c r="A95" s="1" t="s">
        <v>1825</v>
      </c>
      <c r="B95" s="1" t="s">
        <v>1</v>
      </c>
      <c r="C95" s="1" t="s">
        <v>43</v>
      </c>
      <c r="D95" s="42" t="s">
        <v>3295</v>
      </c>
      <c r="E95" s="8">
        <f>HEX2DEC(G95)</f>
        <v>133</v>
      </c>
      <c r="F95" s="10" t="str">
        <f>HEX2BIN(G95)</f>
        <v>10000101</v>
      </c>
      <c r="G95" s="8" t="str">
        <f>MID(C95,7,FIND(":",C95,1)-1)</f>
        <v>85</v>
      </c>
      <c r="H95" s="8" t="str">
        <f>MID(F95,1,FIND("0",F95,1)-1)</f>
        <v>1</v>
      </c>
      <c r="I95" s="8" t="str">
        <f>MID(F95,2,FIND("0",F95,1)-1)</f>
        <v>0</v>
      </c>
      <c r="J95" s="8" t="str">
        <f>MID(F95,3,FIND("0",F95,1)-1)</f>
        <v>0</v>
      </c>
      <c r="K95" s="8" t="str">
        <f>MID(F95,4,FIND("0",F95,1)-1)</f>
        <v>0</v>
      </c>
      <c r="L95" s="8" t="str">
        <f>MID(F95,5,FIND("0",F95,1)-1)</f>
        <v>0</v>
      </c>
      <c r="M95" s="8" t="str">
        <f>MID(F95,6,FIND("0",F95,1)-1)</f>
        <v>1</v>
      </c>
      <c r="N95" s="8" t="str">
        <f>MID(F95,7,FIND("0",F95,1)-1)</f>
        <v>0</v>
      </c>
      <c r="O95" s="8" t="str">
        <f>MID(F95,8,FIND("0",F95,1)-1)</f>
        <v>1</v>
      </c>
      <c r="P95" t="str">
        <f>IF(J95="1",IF(O95="0","Brenner AUS"),"Brenner EIN")</f>
        <v>Brenner EIN</v>
      </c>
      <c r="Q95" t="str">
        <f>IF(L95="1","Mischer AUF",IF(K95="1","Mischer ZU","Mischer STOP"))</f>
        <v>Mischer STOP</v>
      </c>
    </row>
    <row r="96" spans="1:17" hidden="1" x14ac:dyDescent="0.25">
      <c r="A96" t="s">
        <v>1829</v>
      </c>
      <c r="B96" t="s">
        <v>4</v>
      </c>
      <c r="C96" t="s">
        <v>1477</v>
      </c>
      <c r="D96" t="s">
        <v>6</v>
      </c>
      <c r="E96">
        <v>1</v>
      </c>
      <c r="F96" t="s">
        <v>1376</v>
      </c>
      <c r="G96" t="s">
        <v>8</v>
      </c>
    </row>
    <row r="97" spans="1:17" hidden="1" x14ac:dyDescent="0.25">
      <c r="A97" t="s">
        <v>1829</v>
      </c>
      <c r="B97" t="s">
        <v>4</v>
      </c>
      <c r="C97" t="s">
        <v>1483</v>
      </c>
      <c r="D97" t="s">
        <v>6</v>
      </c>
      <c r="E97">
        <v>1</v>
      </c>
      <c r="F97" t="s">
        <v>1376</v>
      </c>
      <c r="G97" t="s">
        <v>8</v>
      </c>
    </row>
    <row r="98" spans="1:17" hidden="1" x14ac:dyDescent="0.25">
      <c r="A98" t="s">
        <v>1830</v>
      </c>
      <c r="B98" t="s">
        <v>1786</v>
      </c>
      <c r="C98" t="s">
        <v>176</v>
      </c>
      <c r="D98" t="s">
        <v>177</v>
      </c>
      <c r="E98" s="5">
        <v>5200000</v>
      </c>
      <c r="F98" t="s">
        <v>863</v>
      </c>
      <c r="G98" t="s">
        <v>178</v>
      </c>
      <c r="H98">
        <v>0</v>
      </c>
      <c r="I98" t="s">
        <v>179</v>
      </c>
      <c r="J98" t="s">
        <v>163</v>
      </c>
      <c r="K98" t="s">
        <v>180</v>
      </c>
    </row>
    <row r="99" spans="1:17" hidden="1" x14ac:dyDescent="0.25">
      <c r="A99" t="s">
        <v>1830</v>
      </c>
      <c r="B99" t="s">
        <v>1787</v>
      </c>
      <c r="C99" t="s">
        <v>176</v>
      </c>
      <c r="D99" t="s">
        <v>177</v>
      </c>
      <c r="E99" s="5">
        <v>5200000</v>
      </c>
      <c r="F99" t="s">
        <v>863</v>
      </c>
      <c r="G99" t="s">
        <v>178</v>
      </c>
      <c r="H99">
        <v>0</v>
      </c>
      <c r="I99" t="s">
        <v>179</v>
      </c>
      <c r="J99" t="s">
        <v>163</v>
      </c>
      <c r="K99" t="s">
        <v>180</v>
      </c>
    </row>
    <row r="100" spans="1:17" hidden="1" x14ac:dyDescent="0.25">
      <c r="A100" s="14" t="s">
        <v>1827</v>
      </c>
      <c r="B100" s="14" t="s">
        <v>1</v>
      </c>
      <c r="C100" s="14" t="s">
        <v>1828</v>
      </c>
      <c r="D100" s="14" t="s">
        <v>1445</v>
      </c>
      <c r="E100" s="8">
        <f>HEX2DEC(G100)</f>
        <v>52</v>
      </c>
      <c r="F100" s="10" t="str">
        <f>HEX2BIN(G100)</f>
        <v>110100</v>
      </c>
      <c r="G100" s="8" t="str">
        <f>MID(C100,7,FIND(":",C100,1)-1)</f>
        <v>34</v>
      </c>
    </row>
    <row r="101" spans="1:17" hidden="1" x14ac:dyDescent="0.25">
      <c r="A101" s="16" t="s">
        <v>1827</v>
      </c>
      <c r="B101" s="16" t="s">
        <v>1</v>
      </c>
      <c r="C101" s="16" t="s">
        <v>1831</v>
      </c>
      <c r="D101" s="16" t="s">
        <v>1737</v>
      </c>
      <c r="E101" s="8">
        <f>HEX2DEC(G101)</f>
        <v>52</v>
      </c>
      <c r="F101" s="10" t="str">
        <f>HEX2BIN(G101)</f>
        <v>110100</v>
      </c>
      <c r="G101" s="8" t="str">
        <f>MID(C101,7,FIND(":",C101,1)-1)</f>
        <v>34</v>
      </c>
    </row>
    <row r="102" spans="1:17" hidden="1" x14ac:dyDescent="0.25">
      <c r="A102" t="s">
        <v>1834</v>
      </c>
      <c r="B102" t="s">
        <v>4</v>
      </c>
      <c r="C102" t="s">
        <v>1351</v>
      </c>
      <c r="D102" t="s">
        <v>6</v>
      </c>
      <c r="E102">
        <v>1</v>
      </c>
      <c r="F102" t="s">
        <v>935</v>
      </c>
      <c r="G102" t="s">
        <v>8</v>
      </c>
    </row>
    <row r="103" spans="1:17" hidden="1" x14ac:dyDescent="0.25">
      <c r="A103" t="s">
        <v>1835</v>
      </c>
      <c r="B103" t="s">
        <v>1454</v>
      </c>
      <c r="C103" t="s">
        <v>1791</v>
      </c>
      <c r="D103" t="s">
        <v>176</v>
      </c>
      <c r="E103" t="s">
        <v>177</v>
      </c>
      <c r="F103" s="5">
        <v>3300000</v>
      </c>
      <c r="G103" t="s">
        <v>863</v>
      </c>
      <c r="H103" t="s">
        <v>178</v>
      </c>
      <c r="I103">
        <v>0</v>
      </c>
      <c r="J103" t="s">
        <v>179</v>
      </c>
      <c r="K103" t="s">
        <v>163</v>
      </c>
      <c r="L103" t="s">
        <v>180</v>
      </c>
    </row>
    <row r="104" spans="1:17" hidden="1" x14ac:dyDescent="0.25">
      <c r="A104" s="11" t="s">
        <v>1832</v>
      </c>
      <c r="B104" s="11" t="s">
        <v>1</v>
      </c>
      <c r="C104" s="11" t="s">
        <v>1833</v>
      </c>
      <c r="D104" s="11" t="s">
        <v>1736</v>
      </c>
      <c r="E104" s="8">
        <f>HEX2DEC(G104)</f>
        <v>33</v>
      </c>
      <c r="F104" s="10" t="str">
        <f>HEX2BIN(G104)</f>
        <v>100001</v>
      </c>
      <c r="G104" s="8" t="str">
        <f>MID(C104,7,FIND(":",C104,1)-1)</f>
        <v>21</v>
      </c>
    </row>
    <row r="105" spans="1:17" hidden="1" x14ac:dyDescent="0.25">
      <c r="A105" t="s">
        <v>1837</v>
      </c>
      <c r="B105" t="s">
        <v>4</v>
      </c>
      <c r="C105" t="s">
        <v>12</v>
      </c>
      <c r="D105" t="s">
        <v>6</v>
      </c>
      <c r="E105">
        <v>1</v>
      </c>
      <c r="F105" t="s">
        <v>45</v>
      </c>
      <c r="G105" t="s">
        <v>8</v>
      </c>
    </row>
    <row r="106" spans="1:17" hidden="1" x14ac:dyDescent="0.25">
      <c r="A106" s="1" t="s">
        <v>1836</v>
      </c>
      <c r="B106" s="1" t="s">
        <v>1</v>
      </c>
      <c r="C106" s="1" t="s">
        <v>43</v>
      </c>
      <c r="D106" s="42" t="s">
        <v>3295</v>
      </c>
      <c r="E106" s="8">
        <f>HEX2DEC(G106)</f>
        <v>133</v>
      </c>
      <c r="F106" s="10" t="str">
        <f>HEX2BIN(G106)</f>
        <v>10000101</v>
      </c>
      <c r="G106" s="8" t="str">
        <f>MID(C106,7,FIND(":",C106,1)-1)</f>
        <v>85</v>
      </c>
      <c r="H106" s="8" t="str">
        <f>MID(F106,1,FIND("0",F106,1)-1)</f>
        <v>1</v>
      </c>
      <c r="I106" s="8" t="str">
        <f>MID(F106,2,FIND("0",F106,1)-1)</f>
        <v>0</v>
      </c>
      <c r="J106" s="8" t="str">
        <f>MID(F106,3,FIND("0",F106,1)-1)</f>
        <v>0</v>
      </c>
      <c r="K106" s="8" t="str">
        <f>MID(F106,4,FIND("0",F106,1)-1)</f>
        <v>0</v>
      </c>
      <c r="L106" s="8" t="str">
        <f>MID(F106,5,FIND("0",F106,1)-1)</f>
        <v>0</v>
      </c>
      <c r="M106" s="8" t="str">
        <f>MID(F106,6,FIND("0",F106,1)-1)</f>
        <v>1</v>
      </c>
      <c r="N106" s="8" t="str">
        <f>MID(F106,7,FIND("0",F106,1)-1)</f>
        <v>0</v>
      </c>
      <c r="O106" s="8" t="str">
        <f>MID(F106,8,FIND("0",F106,1)-1)</f>
        <v>1</v>
      </c>
      <c r="P106" t="str">
        <f>IF(J106="1",IF(O106="0","Brenner AUS"),"Brenner EIN")</f>
        <v>Brenner EIN</v>
      </c>
      <c r="Q106" t="str">
        <f>IF(L106="1","Mischer AUF",IF(K106="1","Mischer ZU","Mischer STOP"))</f>
        <v>Mischer STOP</v>
      </c>
    </row>
    <row r="107" spans="1:17" hidden="1" x14ac:dyDescent="0.25">
      <c r="A107" t="s">
        <v>1839</v>
      </c>
      <c r="B107" t="s">
        <v>4</v>
      </c>
      <c r="C107" t="s">
        <v>12</v>
      </c>
      <c r="D107" t="s">
        <v>6</v>
      </c>
      <c r="E107">
        <v>1</v>
      </c>
      <c r="F107" t="s">
        <v>53</v>
      </c>
      <c r="G107" t="s">
        <v>8</v>
      </c>
    </row>
    <row r="108" spans="1:17" hidden="1" x14ac:dyDescent="0.25">
      <c r="A108" s="1" t="s">
        <v>1838</v>
      </c>
      <c r="B108" s="1" t="s">
        <v>1</v>
      </c>
      <c r="C108" s="1" t="s">
        <v>51</v>
      </c>
      <c r="D108" s="42" t="s">
        <v>3295</v>
      </c>
      <c r="E108" s="8">
        <f>HEX2DEC(G108)</f>
        <v>141</v>
      </c>
      <c r="F108" s="10" t="str">
        <f>HEX2BIN(G108)</f>
        <v>10001101</v>
      </c>
      <c r="G108" s="8" t="str">
        <f>MID(C108,7,FIND(":",C108,1)-1)</f>
        <v>8D</v>
      </c>
      <c r="H108" s="8" t="str">
        <f>MID(F108,1,FIND("0",F108,1)-1)</f>
        <v>1</v>
      </c>
      <c r="I108" s="8" t="str">
        <f>MID(F108,2,FIND("0",F108,1)-1)</f>
        <v>0</v>
      </c>
      <c r="J108" s="8" t="str">
        <f>MID(F108,3,FIND("0",F108,1)-1)</f>
        <v>0</v>
      </c>
      <c r="K108" s="8" t="str">
        <f>MID(F108,4,FIND("0",F108,1)-1)</f>
        <v>0</v>
      </c>
      <c r="L108" s="8" t="str">
        <f>MID(F108,5,FIND("0",F108,1)-1)</f>
        <v>1</v>
      </c>
      <c r="M108" s="8" t="str">
        <f>MID(F108,6,FIND("0",F108,1)-1)</f>
        <v>1</v>
      </c>
      <c r="N108" s="8" t="str">
        <f>MID(F108,7,FIND("0",F108,1)-1)</f>
        <v>0</v>
      </c>
      <c r="O108" s="8" t="str">
        <f>MID(F108,8,FIND("0",F108,1)-1)</f>
        <v>1</v>
      </c>
      <c r="P108" t="str">
        <f>IF(J108="1",IF(O108="0","Brenner AUS"),"Brenner EIN")</f>
        <v>Brenner EIN</v>
      </c>
      <c r="Q108" t="str">
        <f>IF(L108="1","Mischer AUF",IF(K108="1","Mischer ZU","Mischer STOP"))</f>
        <v>Mischer AUF</v>
      </c>
    </row>
    <row r="109" spans="1:17" hidden="1" x14ac:dyDescent="0.25">
      <c r="A109" t="s">
        <v>1841</v>
      </c>
      <c r="B109" t="s">
        <v>4</v>
      </c>
      <c r="C109" t="s">
        <v>12</v>
      </c>
      <c r="D109" t="s">
        <v>6</v>
      </c>
      <c r="E109">
        <v>1</v>
      </c>
      <c r="F109" t="s">
        <v>45</v>
      </c>
      <c r="G109" t="s">
        <v>8</v>
      </c>
    </row>
    <row r="110" spans="1:17" hidden="1" x14ac:dyDescent="0.25">
      <c r="A110" s="1" t="s">
        <v>1840</v>
      </c>
      <c r="B110" s="1" t="s">
        <v>1</v>
      </c>
      <c r="C110" s="1" t="s">
        <v>43</v>
      </c>
      <c r="D110" s="42" t="s">
        <v>3295</v>
      </c>
      <c r="E110" s="8">
        <f>HEX2DEC(G110)</f>
        <v>133</v>
      </c>
      <c r="F110" s="10" t="str">
        <f>HEX2BIN(G110)</f>
        <v>10000101</v>
      </c>
      <c r="G110" s="8" t="str">
        <f>MID(C110,7,FIND(":",C110,1)-1)</f>
        <v>85</v>
      </c>
      <c r="H110" s="8" t="str">
        <f>MID(F110,1,FIND("0",F110,1)-1)</f>
        <v>1</v>
      </c>
      <c r="I110" s="8" t="str">
        <f>MID(F110,2,FIND("0",F110,1)-1)</f>
        <v>0</v>
      </c>
      <c r="J110" s="8" t="str">
        <f>MID(F110,3,FIND("0",F110,1)-1)</f>
        <v>0</v>
      </c>
      <c r="K110" s="8" t="str">
        <f>MID(F110,4,FIND("0",F110,1)-1)</f>
        <v>0</v>
      </c>
      <c r="L110" s="8" t="str">
        <f>MID(F110,5,FIND("0",F110,1)-1)</f>
        <v>0</v>
      </c>
      <c r="M110" s="8" t="str">
        <f>MID(F110,6,FIND("0",F110,1)-1)</f>
        <v>1</v>
      </c>
      <c r="N110" s="8" t="str">
        <f>MID(F110,7,FIND("0",F110,1)-1)</f>
        <v>0</v>
      </c>
      <c r="O110" s="8" t="str">
        <f>MID(F110,8,FIND("0",F110,1)-1)</f>
        <v>1</v>
      </c>
      <c r="P110" t="str">
        <f>IF(J110="1",IF(O110="0","Brenner AUS"),"Brenner EIN")</f>
        <v>Brenner EIN</v>
      </c>
      <c r="Q110" t="str">
        <f>IF(L110="1","Mischer AUF",IF(K110="1","Mischer ZU","Mischer STOP"))</f>
        <v>Mischer STOP</v>
      </c>
    </row>
    <row r="111" spans="1:17" hidden="1" x14ac:dyDescent="0.25">
      <c r="A111" t="s">
        <v>1843</v>
      </c>
      <c r="B111" t="s">
        <v>4</v>
      </c>
      <c r="C111" t="s">
        <v>5</v>
      </c>
      <c r="D111" t="s">
        <v>6</v>
      </c>
      <c r="E111">
        <v>1</v>
      </c>
      <c r="F111" t="s">
        <v>98</v>
      </c>
      <c r="G111" t="s">
        <v>8</v>
      </c>
    </row>
    <row r="112" spans="1:17" hidden="1" x14ac:dyDescent="0.25">
      <c r="A112" t="s">
        <v>1844</v>
      </c>
      <c r="B112" t="s">
        <v>862</v>
      </c>
      <c r="C112" t="s">
        <v>176</v>
      </c>
      <c r="D112" t="s">
        <v>177</v>
      </c>
      <c r="E112" s="5">
        <v>4000000</v>
      </c>
      <c r="F112" t="s">
        <v>863</v>
      </c>
      <c r="G112" t="s">
        <v>178</v>
      </c>
      <c r="H112">
        <v>0</v>
      </c>
      <c r="I112" t="s">
        <v>179</v>
      </c>
      <c r="J112" t="s">
        <v>163</v>
      </c>
      <c r="K112" t="s">
        <v>180</v>
      </c>
    </row>
    <row r="113" spans="1:17" hidden="1" x14ac:dyDescent="0.25">
      <c r="A113" s="3" t="s">
        <v>1842</v>
      </c>
      <c r="B113" s="3" t="s">
        <v>1</v>
      </c>
      <c r="C113" s="3" t="s">
        <v>96</v>
      </c>
      <c r="D113" t="s">
        <v>390</v>
      </c>
      <c r="E113" s="8">
        <f>HEX2DEC(G113)</f>
        <v>40</v>
      </c>
      <c r="F113" s="10" t="str">
        <f>HEX2BIN(G113)</f>
        <v>101000</v>
      </c>
      <c r="G113" s="8" t="str">
        <f>MID(C113,7,FIND(":",C113,1)-1)</f>
        <v>28</v>
      </c>
    </row>
    <row r="114" spans="1:17" hidden="1" x14ac:dyDescent="0.25">
      <c r="A114" t="s">
        <v>1846</v>
      </c>
      <c r="B114" t="s">
        <v>4</v>
      </c>
      <c r="C114" t="s">
        <v>1332</v>
      </c>
      <c r="D114" t="s">
        <v>6</v>
      </c>
      <c r="E114">
        <v>1</v>
      </c>
      <c r="F114" t="s">
        <v>106</v>
      </c>
      <c r="G114" t="s">
        <v>8</v>
      </c>
    </row>
    <row r="115" spans="1:17" hidden="1" x14ac:dyDescent="0.25">
      <c r="A115" t="s">
        <v>1846</v>
      </c>
      <c r="B115" t="s">
        <v>4</v>
      </c>
      <c r="C115" t="s">
        <v>1365</v>
      </c>
      <c r="D115" t="s">
        <v>6</v>
      </c>
      <c r="E115">
        <v>1</v>
      </c>
      <c r="F115" t="s">
        <v>106</v>
      </c>
      <c r="G115" t="s">
        <v>8</v>
      </c>
    </row>
    <row r="116" spans="1:17" hidden="1" x14ac:dyDescent="0.25">
      <c r="A116" s="15" t="s">
        <v>1845</v>
      </c>
      <c r="B116" s="15" t="s">
        <v>1</v>
      </c>
      <c r="C116" s="15" t="s">
        <v>2734</v>
      </c>
      <c r="D116" s="33" t="s">
        <v>1446</v>
      </c>
      <c r="E116" s="8">
        <f>HEX2DEC(G116)</f>
        <v>3</v>
      </c>
      <c r="F116" s="10" t="str">
        <f>HEX2BIN(G116)</f>
        <v>11</v>
      </c>
      <c r="G116" s="8" t="str">
        <f>MID(C116,7,FIND(":",C116,1)-1)</f>
        <v>03</v>
      </c>
      <c r="H116" s="8"/>
      <c r="I116" s="8"/>
      <c r="J116" s="8"/>
      <c r="K116" s="8"/>
      <c r="L116" s="8"/>
      <c r="M116" s="8"/>
      <c r="N116" s="18">
        <v>1</v>
      </c>
      <c r="O116" s="18">
        <v>1</v>
      </c>
    </row>
    <row r="117" spans="1:17" hidden="1" x14ac:dyDescent="0.25">
      <c r="A117" s="7" t="s">
        <v>1845</v>
      </c>
      <c r="B117" s="7" t="s">
        <v>1</v>
      </c>
      <c r="C117" s="7" t="s">
        <v>2673</v>
      </c>
      <c r="D117" s="34" t="s">
        <v>1447</v>
      </c>
      <c r="E117" s="8">
        <f>HEX2DEC(G117)</f>
        <v>3</v>
      </c>
      <c r="F117" s="10" t="str">
        <f>HEX2BIN(G117)</f>
        <v>11</v>
      </c>
      <c r="G117" s="18" t="str">
        <f>MID(C117,10,FIND(":",C117,1)-1)</f>
        <v>03</v>
      </c>
      <c r="H117" s="50"/>
      <c r="I117" s="50"/>
      <c r="J117" s="50"/>
      <c r="K117" s="50"/>
      <c r="L117" s="50"/>
      <c r="M117" s="50"/>
      <c r="N117" s="50"/>
      <c r="O117" s="50"/>
    </row>
    <row r="118" spans="1:17" hidden="1" x14ac:dyDescent="0.25">
      <c r="A118" t="s">
        <v>1849</v>
      </c>
      <c r="B118" t="s">
        <v>4</v>
      </c>
      <c r="C118" t="s">
        <v>71</v>
      </c>
      <c r="D118" t="s">
        <v>6</v>
      </c>
      <c r="E118">
        <v>1</v>
      </c>
      <c r="F118" t="s">
        <v>305</v>
      </c>
      <c r="G118" t="s">
        <v>8</v>
      </c>
    </row>
    <row r="119" spans="1:17" x14ac:dyDescent="0.25">
      <c r="A119" s="2" t="s">
        <v>1847</v>
      </c>
      <c r="B119" s="2" t="s">
        <v>1</v>
      </c>
      <c r="C119" s="2" t="s">
        <v>1848</v>
      </c>
      <c r="D119" t="s">
        <v>2670</v>
      </c>
      <c r="E119" s="8">
        <f>HEX2DEC(G119)</f>
        <v>57</v>
      </c>
      <c r="F119" s="10" t="str">
        <f>HEX2BIN(G119)</f>
        <v>111001</v>
      </c>
      <c r="G119" s="8" t="str">
        <f>MID(C119,7,FIND(":",C119,1)-1)</f>
        <v>39</v>
      </c>
    </row>
    <row r="120" spans="1:17" hidden="1" x14ac:dyDescent="0.25">
      <c r="A120" t="s">
        <v>1851</v>
      </c>
      <c r="B120" t="s">
        <v>4</v>
      </c>
      <c r="C120" t="s">
        <v>12</v>
      </c>
      <c r="D120" t="s">
        <v>6</v>
      </c>
      <c r="E120">
        <v>1</v>
      </c>
      <c r="F120" t="s">
        <v>53</v>
      </c>
      <c r="G120" t="s">
        <v>8</v>
      </c>
    </row>
    <row r="121" spans="1:17" hidden="1" x14ac:dyDescent="0.25">
      <c r="A121" s="1" t="s">
        <v>1850</v>
      </c>
      <c r="B121" s="1" t="s">
        <v>1</v>
      </c>
      <c r="C121" s="1" t="s">
        <v>51</v>
      </c>
      <c r="D121" s="42" t="s">
        <v>3295</v>
      </c>
      <c r="E121" s="8">
        <f>HEX2DEC(G121)</f>
        <v>141</v>
      </c>
      <c r="F121" s="10" t="str">
        <f>HEX2BIN(G121)</f>
        <v>10001101</v>
      </c>
      <c r="G121" s="8" t="str">
        <f>MID(C121,7,FIND(":",C121,1)-1)</f>
        <v>8D</v>
      </c>
      <c r="H121" s="8" t="str">
        <f>MID(F121,1,FIND("0",F121,1)-1)</f>
        <v>1</v>
      </c>
      <c r="I121" s="8" t="str">
        <f>MID(F121,2,FIND("0",F121,1)-1)</f>
        <v>0</v>
      </c>
      <c r="J121" s="8" t="str">
        <f>MID(F121,3,FIND("0",F121,1)-1)</f>
        <v>0</v>
      </c>
      <c r="K121" s="8" t="str">
        <f>MID(F121,4,FIND("0",F121,1)-1)</f>
        <v>0</v>
      </c>
      <c r="L121" s="8" t="str">
        <f>MID(F121,5,FIND("0",F121,1)-1)</f>
        <v>1</v>
      </c>
      <c r="M121" s="8" t="str">
        <f>MID(F121,6,FIND("0",F121,1)-1)</f>
        <v>1</v>
      </c>
      <c r="N121" s="8" t="str">
        <f>MID(F121,7,FIND("0",F121,1)-1)</f>
        <v>0</v>
      </c>
      <c r="O121" s="8" t="str">
        <f>MID(F121,8,FIND("0",F121,1)-1)</f>
        <v>1</v>
      </c>
      <c r="P121" t="str">
        <f>IF(J121="1",IF(O121="0","Brenner AUS"),"Brenner EIN")</f>
        <v>Brenner EIN</v>
      </c>
      <c r="Q121" t="str">
        <f>IF(L121="1","Mischer AUF",IF(K121="1","Mischer ZU","Mischer STOP"))</f>
        <v>Mischer AUF</v>
      </c>
    </row>
    <row r="122" spans="1:17" hidden="1" x14ac:dyDescent="0.25">
      <c r="A122" t="s">
        <v>1853</v>
      </c>
      <c r="B122" t="s">
        <v>4</v>
      </c>
      <c r="C122" t="s">
        <v>12</v>
      </c>
      <c r="D122" t="s">
        <v>6</v>
      </c>
      <c r="E122">
        <v>1</v>
      </c>
      <c r="F122" t="s">
        <v>45</v>
      </c>
      <c r="G122" t="s">
        <v>8</v>
      </c>
    </row>
    <row r="123" spans="1:17" hidden="1" x14ac:dyDescent="0.25">
      <c r="A123" s="1" t="s">
        <v>1852</v>
      </c>
      <c r="B123" s="1" t="s">
        <v>1</v>
      </c>
      <c r="C123" s="1" t="s">
        <v>43</v>
      </c>
      <c r="D123" s="42" t="s">
        <v>3295</v>
      </c>
      <c r="E123" s="8">
        <f>HEX2DEC(G123)</f>
        <v>133</v>
      </c>
      <c r="F123" s="10" t="str">
        <f>HEX2BIN(G123)</f>
        <v>10000101</v>
      </c>
      <c r="G123" s="8" t="str">
        <f>MID(C123,7,FIND(":",C123,1)-1)</f>
        <v>85</v>
      </c>
      <c r="H123" s="8" t="str">
        <f>MID(F123,1,FIND("0",F123,1)-1)</f>
        <v>1</v>
      </c>
      <c r="I123" s="8" t="str">
        <f>MID(F123,2,FIND("0",F123,1)-1)</f>
        <v>0</v>
      </c>
      <c r="J123" s="8" t="str">
        <f>MID(F123,3,FIND("0",F123,1)-1)</f>
        <v>0</v>
      </c>
      <c r="K123" s="8" t="str">
        <f>MID(F123,4,FIND("0",F123,1)-1)</f>
        <v>0</v>
      </c>
      <c r="L123" s="8" t="str">
        <f>MID(F123,5,FIND("0",F123,1)-1)</f>
        <v>0</v>
      </c>
      <c r="M123" s="8" t="str">
        <f>MID(F123,6,FIND("0",F123,1)-1)</f>
        <v>1</v>
      </c>
      <c r="N123" s="8" t="str">
        <f>MID(F123,7,FIND("0",F123,1)-1)</f>
        <v>0</v>
      </c>
      <c r="O123" s="8" t="str">
        <f>MID(F123,8,FIND("0",F123,1)-1)</f>
        <v>1</v>
      </c>
      <c r="P123" t="str">
        <f>IF(J123="1",IF(O123="0","Brenner AUS"),"Brenner EIN")</f>
        <v>Brenner EIN</v>
      </c>
      <c r="Q123" t="str">
        <f>IF(L123="1","Mischer AUF",IF(K123="1","Mischer ZU","Mischer STOP"))</f>
        <v>Mischer STOP</v>
      </c>
    </row>
    <row r="124" spans="1:17" hidden="1" x14ac:dyDescent="0.25">
      <c r="A124" t="s">
        <v>1855</v>
      </c>
      <c r="B124" t="s">
        <v>4</v>
      </c>
      <c r="C124" t="s">
        <v>12</v>
      </c>
      <c r="D124" t="s">
        <v>6</v>
      </c>
      <c r="E124">
        <v>1</v>
      </c>
      <c r="F124" t="s">
        <v>53</v>
      </c>
      <c r="G124" t="s">
        <v>8</v>
      </c>
    </row>
    <row r="125" spans="1:17" hidden="1" x14ac:dyDescent="0.25">
      <c r="A125" s="1" t="s">
        <v>1854</v>
      </c>
      <c r="B125" s="1" t="s">
        <v>1</v>
      </c>
      <c r="C125" s="1" t="s">
        <v>51</v>
      </c>
      <c r="D125" s="42" t="s">
        <v>3295</v>
      </c>
      <c r="E125" s="8">
        <f>HEX2DEC(G125)</f>
        <v>141</v>
      </c>
      <c r="F125" s="10" t="str">
        <f>HEX2BIN(G125)</f>
        <v>10001101</v>
      </c>
      <c r="G125" s="8" t="str">
        <f>MID(C125,7,FIND(":",C125,1)-1)</f>
        <v>8D</v>
      </c>
      <c r="H125" s="8" t="str">
        <f>MID(F125,1,FIND("0",F125,1)-1)</f>
        <v>1</v>
      </c>
      <c r="I125" s="8" t="str">
        <f>MID(F125,2,FIND("0",F125,1)-1)</f>
        <v>0</v>
      </c>
      <c r="J125" s="8" t="str">
        <f>MID(F125,3,FIND("0",F125,1)-1)</f>
        <v>0</v>
      </c>
      <c r="K125" s="8" t="str">
        <f>MID(F125,4,FIND("0",F125,1)-1)</f>
        <v>0</v>
      </c>
      <c r="L125" s="8" t="str">
        <f>MID(F125,5,FIND("0",F125,1)-1)</f>
        <v>1</v>
      </c>
      <c r="M125" s="8" t="str">
        <f>MID(F125,6,FIND("0",F125,1)-1)</f>
        <v>1</v>
      </c>
      <c r="N125" s="8" t="str">
        <f>MID(F125,7,FIND("0",F125,1)-1)</f>
        <v>0</v>
      </c>
      <c r="O125" s="8" t="str">
        <f>MID(F125,8,FIND("0",F125,1)-1)</f>
        <v>1</v>
      </c>
      <c r="P125" t="str">
        <f>IF(J125="1",IF(O125="0","Brenner AUS"),"Brenner EIN")</f>
        <v>Brenner EIN</v>
      </c>
      <c r="Q125" t="str">
        <f>IF(L125="1","Mischer AUF",IF(K125="1","Mischer ZU","Mischer STOP"))</f>
        <v>Mischer AUF</v>
      </c>
    </row>
    <row r="126" spans="1:17" hidden="1" x14ac:dyDescent="0.25">
      <c r="A126" t="s">
        <v>1857</v>
      </c>
      <c r="B126" t="s">
        <v>4</v>
      </c>
      <c r="C126" t="s">
        <v>12</v>
      </c>
      <c r="D126" t="s">
        <v>6</v>
      </c>
      <c r="E126">
        <v>1</v>
      </c>
      <c r="F126" t="s">
        <v>45</v>
      </c>
      <c r="G126" t="s">
        <v>8</v>
      </c>
    </row>
    <row r="127" spans="1:17" hidden="1" x14ac:dyDescent="0.25">
      <c r="A127" s="1" t="s">
        <v>1856</v>
      </c>
      <c r="B127" s="1" t="s">
        <v>1</v>
      </c>
      <c r="C127" s="1" t="s">
        <v>43</v>
      </c>
      <c r="D127" s="42" t="s">
        <v>3295</v>
      </c>
      <c r="E127" s="8">
        <f>HEX2DEC(G127)</f>
        <v>133</v>
      </c>
      <c r="F127" s="10" t="str">
        <f>HEX2BIN(G127)</f>
        <v>10000101</v>
      </c>
      <c r="G127" s="8" t="str">
        <f>MID(C127,7,FIND(":",C127,1)-1)</f>
        <v>85</v>
      </c>
      <c r="H127" s="8" t="str">
        <f>MID(F127,1,FIND("0",F127,1)-1)</f>
        <v>1</v>
      </c>
      <c r="I127" s="8" t="str">
        <f>MID(F127,2,FIND("0",F127,1)-1)</f>
        <v>0</v>
      </c>
      <c r="J127" s="8" t="str">
        <f>MID(F127,3,FIND("0",F127,1)-1)</f>
        <v>0</v>
      </c>
      <c r="K127" s="8" t="str">
        <f>MID(F127,4,FIND("0",F127,1)-1)</f>
        <v>0</v>
      </c>
      <c r="L127" s="8" t="str">
        <f>MID(F127,5,FIND("0",F127,1)-1)</f>
        <v>0</v>
      </c>
      <c r="M127" s="8" t="str">
        <f>MID(F127,6,FIND("0",F127,1)-1)</f>
        <v>1</v>
      </c>
      <c r="N127" s="8" t="str">
        <f>MID(F127,7,FIND("0",F127,1)-1)</f>
        <v>0</v>
      </c>
      <c r="O127" s="8" t="str">
        <f>MID(F127,8,FIND("0",F127,1)-1)</f>
        <v>1</v>
      </c>
      <c r="P127" t="str">
        <f>IF(J127="1",IF(O127="0","Brenner AUS"),"Brenner EIN")</f>
        <v>Brenner EIN</v>
      </c>
      <c r="Q127" t="str">
        <f>IF(L127="1","Mischer AUF",IF(K127="1","Mischer ZU","Mischer STOP"))</f>
        <v>Mischer STOP</v>
      </c>
    </row>
    <row r="128" spans="1:17" hidden="1" x14ac:dyDescent="0.25">
      <c r="A128" t="s">
        <v>1859</v>
      </c>
      <c r="B128" t="s">
        <v>4</v>
      </c>
      <c r="C128" t="s">
        <v>12</v>
      </c>
      <c r="D128" t="s">
        <v>6</v>
      </c>
      <c r="E128">
        <v>1</v>
      </c>
      <c r="F128" t="s">
        <v>53</v>
      </c>
      <c r="G128" t="s">
        <v>8</v>
      </c>
    </row>
    <row r="129" spans="1:17" hidden="1" x14ac:dyDescent="0.25">
      <c r="A129" s="1" t="s">
        <v>1858</v>
      </c>
      <c r="B129" s="1" t="s">
        <v>1</v>
      </c>
      <c r="C129" s="1" t="s">
        <v>51</v>
      </c>
      <c r="D129" s="42" t="s">
        <v>3295</v>
      </c>
      <c r="E129" s="8">
        <f>HEX2DEC(G129)</f>
        <v>141</v>
      </c>
      <c r="F129" s="10" t="str">
        <f>HEX2BIN(G129)</f>
        <v>10001101</v>
      </c>
      <c r="G129" s="8" t="str">
        <f>MID(C129,7,FIND(":",C129,1)-1)</f>
        <v>8D</v>
      </c>
      <c r="H129" s="8" t="str">
        <f>MID(F129,1,FIND("0",F129,1)-1)</f>
        <v>1</v>
      </c>
      <c r="I129" s="8" t="str">
        <f>MID(F129,2,FIND("0",F129,1)-1)</f>
        <v>0</v>
      </c>
      <c r="J129" s="8" t="str">
        <f>MID(F129,3,FIND("0",F129,1)-1)</f>
        <v>0</v>
      </c>
      <c r="K129" s="8" t="str">
        <f>MID(F129,4,FIND("0",F129,1)-1)</f>
        <v>0</v>
      </c>
      <c r="L129" s="8" t="str">
        <f>MID(F129,5,FIND("0",F129,1)-1)</f>
        <v>1</v>
      </c>
      <c r="M129" s="8" t="str">
        <f>MID(F129,6,FIND("0",F129,1)-1)</f>
        <v>1</v>
      </c>
      <c r="N129" s="8" t="str">
        <f>MID(F129,7,FIND("0",F129,1)-1)</f>
        <v>0</v>
      </c>
      <c r="O129" s="8" t="str">
        <f>MID(F129,8,FIND("0",F129,1)-1)</f>
        <v>1</v>
      </c>
      <c r="P129" t="str">
        <f>IF(J129="1",IF(O129="0","Brenner AUS"),"Brenner EIN")</f>
        <v>Brenner EIN</v>
      </c>
      <c r="Q129" t="str">
        <f>IF(L129="1","Mischer AUF",IF(K129="1","Mischer ZU","Mischer STOP"))</f>
        <v>Mischer AUF</v>
      </c>
    </row>
    <row r="130" spans="1:17" hidden="1" x14ac:dyDescent="0.25">
      <c r="A130" t="s">
        <v>1861</v>
      </c>
      <c r="B130" t="s">
        <v>4</v>
      </c>
      <c r="C130" t="s">
        <v>12</v>
      </c>
      <c r="D130" t="s">
        <v>6</v>
      </c>
      <c r="E130">
        <v>1</v>
      </c>
      <c r="F130" t="s">
        <v>45</v>
      </c>
      <c r="G130" t="s">
        <v>8</v>
      </c>
    </row>
    <row r="131" spans="1:17" hidden="1" x14ac:dyDescent="0.25">
      <c r="A131" s="1" t="s">
        <v>1860</v>
      </c>
      <c r="B131" s="1" t="s">
        <v>1</v>
      </c>
      <c r="C131" s="1" t="s">
        <v>43</v>
      </c>
      <c r="D131" s="42" t="s">
        <v>3295</v>
      </c>
      <c r="E131" s="8">
        <f>HEX2DEC(G131)</f>
        <v>133</v>
      </c>
      <c r="F131" s="10" t="str">
        <f>HEX2BIN(G131)</f>
        <v>10000101</v>
      </c>
      <c r="G131" s="8" t="str">
        <f>MID(C131,7,FIND(":",C131,1)-1)</f>
        <v>85</v>
      </c>
      <c r="H131" s="8" t="str">
        <f>MID(F131,1,FIND("0",F131,1)-1)</f>
        <v>1</v>
      </c>
      <c r="I131" s="8" t="str">
        <f>MID(F131,2,FIND("0",F131,1)-1)</f>
        <v>0</v>
      </c>
      <c r="J131" s="8" t="str">
        <f>MID(F131,3,FIND("0",F131,1)-1)</f>
        <v>0</v>
      </c>
      <c r="K131" s="8" t="str">
        <f>MID(F131,4,FIND("0",F131,1)-1)</f>
        <v>0</v>
      </c>
      <c r="L131" s="8" t="str">
        <f>MID(F131,5,FIND("0",F131,1)-1)</f>
        <v>0</v>
      </c>
      <c r="M131" s="8" t="str">
        <f>MID(F131,6,FIND("0",F131,1)-1)</f>
        <v>1</v>
      </c>
      <c r="N131" s="8" t="str">
        <f>MID(F131,7,FIND("0",F131,1)-1)</f>
        <v>0</v>
      </c>
      <c r="O131" s="8" t="str">
        <f>MID(F131,8,FIND("0",F131,1)-1)</f>
        <v>1</v>
      </c>
      <c r="P131" t="str">
        <f>IF(J131="1",IF(O131="0","Brenner AUS"),"Brenner EIN")</f>
        <v>Brenner EIN</v>
      </c>
      <c r="Q131" t="str">
        <f>IF(L131="1","Mischer AUF",IF(K131="1","Mischer ZU","Mischer STOP"))</f>
        <v>Mischer STOP</v>
      </c>
    </row>
    <row r="132" spans="1:17" hidden="1" x14ac:dyDescent="0.25">
      <c r="A132" t="s">
        <v>1863</v>
      </c>
      <c r="B132" t="s">
        <v>4</v>
      </c>
      <c r="C132" t="s">
        <v>233</v>
      </c>
      <c r="D132" t="s">
        <v>6</v>
      </c>
      <c r="E132">
        <v>1</v>
      </c>
      <c r="F132" t="s">
        <v>1147</v>
      </c>
      <c r="G132" t="s">
        <v>8</v>
      </c>
    </row>
    <row r="133" spans="1:17" hidden="1" x14ac:dyDescent="0.25">
      <c r="A133" t="s">
        <v>1864</v>
      </c>
      <c r="B133" t="s">
        <v>1454</v>
      </c>
      <c r="C133" t="s">
        <v>1485</v>
      </c>
      <c r="D133" t="s">
        <v>176</v>
      </c>
      <c r="E133" t="s">
        <v>177</v>
      </c>
      <c r="F133" s="5">
        <v>3100000</v>
      </c>
      <c r="G133" t="s">
        <v>863</v>
      </c>
      <c r="H133" t="s">
        <v>178</v>
      </c>
      <c r="I133">
        <v>0</v>
      </c>
      <c r="J133" t="s">
        <v>179</v>
      </c>
      <c r="K133" t="s">
        <v>163</v>
      </c>
      <c r="L133" t="s">
        <v>180</v>
      </c>
    </row>
    <row r="134" spans="1:17" hidden="1" x14ac:dyDescent="0.25">
      <c r="A134" s="6" t="s">
        <v>1862</v>
      </c>
      <c r="B134" s="6" t="s">
        <v>1</v>
      </c>
      <c r="C134" s="6" t="s">
        <v>1712</v>
      </c>
      <c r="D134" t="s">
        <v>1442</v>
      </c>
      <c r="E134" s="8">
        <f>HEX2DEC(G134)</f>
        <v>31</v>
      </c>
      <c r="F134" s="10" t="str">
        <f>HEX2BIN(G134)</f>
        <v>11111</v>
      </c>
      <c r="G134" s="8" t="str">
        <f>MID(C134,7,FIND(":",C134,1)-1)</f>
        <v>1F</v>
      </c>
    </row>
    <row r="135" spans="1:17" hidden="1" x14ac:dyDescent="0.25">
      <c r="A135" t="s">
        <v>1866</v>
      </c>
      <c r="B135" t="s">
        <v>4</v>
      </c>
      <c r="C135" t="s">
        <v>12</v>
      </c>
      <c r="D135" t="s">
        <v>6</v>
      </c>
      <c r="E135">
        <v>1</v>
      </c>
      <c r="F135" t="s">
        <v>53</v>
      </c>
      <c r="G135" t="s">
        <v>8</v>
      </c>
    </row>
    <row r="136" spans="1:17" hidden="1" x14ac:dyDescent="0.25">
      <c r="A136" s="1" t="s">
        <v>1865</v>
      </c>
      <c r="B136" s="1" t="s">
        <v>1</v>
      </c>
      <c r="C136" s="1" t="s">
        <v>51</v>
      </c>
      <c r="D136" s="42" t="s">
        <v>3295</v>
      </c>
      <c r="E136" s="8">
        <f>HEX2DEC(G136)</f>
        <v>141</v>
      </c>
      <c r="F136" s="10" t="str">
        <f>HEX2BIN(G136)</f>
        <v>10001101</v>
      </c>
      <c r="G136" s="8" t="str">
        <f>MID(C136,7,FIND(":",C136,1)-1)</f>
        <v>8D</v>
      </c>
      <c r="H136" s="8" t="str">
        <f>MID(F136,1,FIND("0",F136,1)-1)</f>
        <v>1</v>
      </c>
      <c r="I136" s="8" t="str">
        <f>MID(F136,2,FIND("0",F136,1)-1)</f>
        <v>0</v>
      </c>
      <c r="J136" s="8" t="str">
        <f>MID(F136,3,FIND("0",F136,1)-1)</f>
        <v>0</v>
      </c>
      <c r="K136" s="8" t="str">
        <f>MID(F136,4,FIND("0",F136,1)-1)</f>
        <v>0</v>
      </c>
      <c r="L136" s="8" t="str">
        <f>MID(F136,5,FIND("0",F136,1)-1)</f>
        <v>1</v>
      </c>
      <c r="M136" s="8" t="str">
        <f>MID(F136,6,FIND("0",F136,1)-1)</f>
        <v>1</v>
      </c>
      <c r="N136" s="8" t="str">
        <f>MID(F136,7,FIND("0",F136,1)-1)</f>
        <v>0</v>
      </c>
      <c r="O136" s="8" t="str">
        <f>MID(F136,8,FIND("0",F136,1)-1)</f>
        <v>1</v>
      </c>
      <c r="P136" t="str">
        <f>IF(J136="1",IF(O136="0","Brenner AUS"),"Brenner EIN")</f>
        <v>Brenner EIN</v>
      </c>
      <c r="Q136" t="str">
        <f>IF(L136="1","Mischer AUF",IF(K136="1","Mischer ZU","Mischer STOP"))</f>
        <v>Mischer AUF</v>
      </c>
    </row>
    <row r="137" spans="1:17" hidden="1" x14ac:dyDescent="0.25">
      <c r="A137" t="s">
        <v>1868</v>
      </c>
      <c r="B137" t="s">
        <v>4</v>
      </c>
      <c r="C137" t="s">
        <v>12</v>
      </c>
      <c r="D137" t="s">
        <v>6</v>
      </c>
      <c r="E137">
        <v>1</v>
      </c>
      <c r="F137" t="s">
        <v>45</v>
      </c>
      <c r="G137" t="s">
        <v>8</v>
      </c>
    </row>
    <row r="138" spans="1:17" hidden="1" x14ac:dyDescent="0.25">
      <c r="A138" s="1" t="s">
        <v>1867</v>
      </c>
      <c r="B138" s="1" t="s">
        <v>1</v>
      </c>
      <c r="C138" s="1" t="s">
        <v>43</v>
      </c>
      <c r="D138" s="42" t="s">
        <v>3295</v>
      </c>
      <c r="E138" s="8">
        <f>HEX2DEC(G138)</f>
        <v>133</v>
      </c>
      <c r="F138" s="10" t="str">
        <f>HEX2BIN(G138)</f>
        <v>10000101</v>
      </c>
      <c r="G138" s="8" t="str">
        <f>MID(C138,7,FIND(":",C138,1)-1)</f>
        <v>85</v>
      </c>
      <c r="H138" s="8" t="str">
        <f>MID(F138,1,FIND("0",F138,1)-1)</f>
        <v>1</v>
      </c>
      <c r="I138" s="8" t="str">
        <f>MID(F138,2,FIND("0",F138,1)-1)</f>
        <v>0</v>
      </c>
      <c r="J138" s="8" t="str">
        <f>MID(F138,3,FIND("0",F138,1)-1)</f>
        <v>0</v>
      </c>
      <c r="K138" s="8" t="str">
        <f>MID(F138,4,FIND("0",F138,1)-1)</f>
        <v>0</v>
      </c>
      <c r="L138" s="8" t="str">
        <f>MID(F138,5,FIND("0",F138,1)-1)</f>
        <v>0</v>
      </c>
      <c r="M138" s="8" t="str">
        <f>MID(F138,6,FIND("0",F138,1)-1)</f>
        <v>1</v>
      </c>
      <c r="N138" s="8" t="str">
        <f>MID(F138,7,FIND("0",F138,1)-1)</f>
        <v>0</v>
      </c>
      <c r="O138" s="8" t="str">
        <f>MID(F138,8,FIND("0",F138,1)-1)</f>
        <v>1</v>
      </c>
      <c r="P138" t="str">
        <f>IF(J138="1",IF(O138="0","Brenner AUS"),"Brenner EIN")</f>
        <v>Brenner EIN</v>
      </c>
      <c r="Q138" t="str">
        <f>IF(L138="1","Mischer AUF",IF(K138="1","Mischer ZU","Mischer STOP"))</f>
        <v>Mischer STOP</v>
      </c>
    </row>
    <row r="139" spans="1:17" hidden="1" x14ac:dyDescent="0.25">
      <c r="A139" t="s">
        <v>1870</v>
      </c>
      <c r="B139" t="s">
        <v>4</v>
      </c>
      <c r="C139" t="s">
        <v>12</v>
      </c>
      <c r="D139" t="s">
        <v>6</v>
      </c>
      <c r="E139">
        <v>1</v>
      </c>
      <c r="F139" t="s">
        <v>53</v>
      </c>
      <c r="G139" t="s">
        <v>8</v>
      </c>
    </row>
    <row r="140" spans="1:17" hidden="1" x14ac:dyDescent="0.25">
      <c r="A140" s="1" t="s">
        <v>1869</v>
      </c>
      <c r="B140" s="1" t="s">
        <v>1</v>
      </c>
      <c r="C140" s="1" t="s">
        <v>51</v>
      </c>
      <c r="D140" s="42" t="s">
        <v>3295</v>
      </c>
      <c r="E140" s="8">
        <f>HEX2DEC(G140)</f>
        <v>141</v>
      </c>
      <c r="F140" s="10" t="str">
        <f>HEX2BIN(G140)</f>
        <v>10001101</v>
      </c>
      <c r="G140" s="8" t="str">
        <f>MID(C140,7,FIND(":",C140,1)-1)</f>
        <v>8D</v>
      </c>
      <c r="H140" s="8" t="str">
        <f>MID(F140,1,FIND("0",F140,1)-1)</f>
        <v>1</v>
      </c>
      <c r="I140" s="8" t="str">
        <f>MID(F140,2,FIND("0",F140,1)-1)</f>
        <v>0</v>
      </c>
      <c r="J140" s="8" t="str">
        <f>MID(F140,3,FIND("0",F140,1)-1)</f>
        <v>0</v>
      </c>
      <c r="K140" s="8" t="str">
        <f>MID(F140,4,FIND("0",F140,1)-1)</f>
        <v>0</v>
      </c>
      <c r="L140" s="8" t="str">
        <f>MID(F140,5,FIND("0",F140,1)-1)</f>
        <v>1</v>
      </c>
      <c r="M140" s="8" t="str">
        <f>MID(F140,6,FIND("0",F140,1)-1)</f>
        <v>1</v>
      </c>
      <c r="N140" s="8" t="str">
        <f>MID(F140,7,FIND("0",F140,1)-1)</f>
        <v>0</v>
      </c>
      <c r="O140" s="8" t="str">
        <f>MID(F140,8,FIND("0",F140,1)-1)</f>
        <v>1</v>
      </c>
      <c r="P140" t="str">
        <f>IF(J140="1",IF(O140="0","Brenner AUS"),"Brenner EIN")</f>
        <v>Brenner EIN</v>
      </c>
      <c r="Q140" t="str">
        <f>IF(L140="1","Mischer AUF",IF(K140="1","Mischer ZU","Mischer STOP"))</f>
        <v>Mischer AUF</v>
      </c>
    </row>
    <row r="141" spans="1:17" hidden="1" x14ac:dyDescent="0.25">
      <c r="A141" t="s">
        <v>1872</v>
      </c>
      <c r="B141" t="s">
        <v>4</v>
      </c>
      <c r="C141" t="s">
        <v>12</v>
      </c>
      <c r="D141" t="s">
        <v>6</v>
      </c>
      <c r="E141">
        <v>1</v>
      </c>
      <c r="F141" t="s">
        <v>45</v>
      </c>
      <c r="G141" t="s">
        <v>8</v>
      </c>
    </row>
    <row r="142" spans="1:17" hidden="1" x14ac:dyDescent="0.25">
      <c r="A142" s="1" t="s">
        <v>1871</v>
      </c>
      <c r="B142" s="1" t="s">
        <v>1</v>
      </c>
      <c r="C142" s="1" t="s">
        <v>43</v>
      </c>
      <c r="D142" s="42" t="s">
        <v>3295</v>
      </c>
      <c r="E142" s="8">
        <f>HEX2DEC(G142)</f>
        <v>133</v>
      </c>
      <c r="F142" s="10" t="str">
        <f>HEX2BIN(G142)</f>
        <v>10000101</v>
      </c>
      <c r="G142" s="8" t="str">
        <f>MID(C142,7,FIND(":",C142,1)-1)</f>
        <v>85</v>
      </c>
      <c r="H142" s="8" t="str">
        <f>MID(F142,1,FIND("0",F142,1)-1)</f>
        <v>1</v>
      </c>
      <c r="I142" s="8" t="str">
        <f>MID(F142,2,FIND("0",F142,1)-1)</f>
        <v>0</v>
      </c>
      <c r="J142" s="8" t="str">
        <f>MID(F142,3,FIND("0",F142,1)-1)</f>
        <v>0</v>
      </c>
      <c r="K142" s="8" t="str">
        <f>MID(F142,4,FIND("0",F142,1)-1)</f>
        <v>0</v>
      </c>
      <c r="L142" s="8" t="str">
        <f>MID(F142,5,FIND("0",F142,1)-1)</f>
        <v>0</v>
      </c>
      <c r="M142" s="8" t="str">
        <f>MID(F142,6,FIND("0",F142,1)-1)</f>
        <v>1</v>
      </c>
      <c r="N142" s="8" t="str">
        <f>MID(F142,7,FIND("0",F142,1)-1)</f>
        <v>0</v>
      </c>
      <c r="O142" s="8" t="str">
        <f>MID(F142,8,FIND("0",F142,1)-1)</f>
        <v>1</v>
      </c>
      <c r="P142" t="str">
        <f>IF(J142="1",IF(O142="0","Brenner AUS"),"Brenner EIN")</f>
        <v>Brenner EIN</v>
      </c>
      <c r="Q142" t="str">
        <f>IF(L142="1","Mischer AUF",IF(K142="1","Mischer ZU","Mischer STOP"))</f>
        <v>Mischer STOP</v>
      </c>
    </row>
    <row r="143" spans="1:17" hidden="1" x14ac:dyDescent="0.25">
      <c r="A143" t="s">
        <v>1874</v>
      </c>
      <c r="B143" t="s">
        <v>4</v>
      </c>
      <c r="C143" t="s">
        <v>12</v>
      </c>
      <c r="D143" t="s">
        <v>6</v>
      </c>
      <c r="E143">
        <v>1</v>
      </c>
      <c r="F143" t="s">
        <v>53</v>
      </c>
      <c r="G143" t="s">
        <v>8</v>
      </c>
    </row>
    <row r="144" spans="1:17" hidden="1" x14ac:dyDescent="0.25">
      <c r="A144" s="1" t="s">
        <v>1873</v>
      </c>
      <c r="B144" s="1" t="s">
        <v>1</v>
      </c>
      <c r="C144" s="1" t="s">
        <v>51</v>
      </c>
      <c r="D144" s="42" t="s">
        <v>3295</v>
      </c>
      <c r="E144" s="8">
        <f>HEX2DEC(G144)</f>
        <v>141</v>
      </c>
      <c r="F144" s="10" t="str">
        <f>HEX2BIN(G144)</f>
        <v>10001101</v>
      </c>
      <c r="G144" s="8" t="str">
        <f>MID(C144,7,FIND(":",C144,1)-1)</f>
        <v>8D</v>
      </c>
      <c r="H144" s="8" t="str">
        <f>MID(F144,1,FIND("0",F144,1)-1)</f>
        <v>1</v>
      </c>
      <c r="I144" s="8" t="str">
        <f>MID(F144,2,FIND("0",F144,1)-1)</f>
        <v>0</v>
      </c>
      <c r="J144" s="8" t="str">
        <f>MID(F144,3,FIND("0",F144,1)-1)</f>
        <v>0</v>
      </c>
      <c r="K144" s="8" t="str">
        <f>MID(F144,4,FIND("0",F144,1)-1)</f>
        <v>0</v>
      </c>
      <c r="L144" s="8" t="str">
        <f>MID(F144,5,FIND("0",F144,1)-1)</f>
        <v>1</v>
      </c>
      <c r="M144" s="8" t="str">
        <f>MID(F144,6,FIND("0",F144,1)-1)</f>
        <v>1</v>
      </c>
      <c r="N144" s="8" t="str">
        <f>MID(F144,7,FIND("0",F144,1)-1)</f>
        <v>0</v>
      </c>
      <c r="O144" s="8" t="str">
        <f>MID(F144,8,FIND("0",F144,1)-1)</f>
        <v>1</v>
      </c>
      <c r="P144" t="str">
        <f>IF(J144="1",IF(O144="0","Brenner AUS"),"Brenner EIN")</f>
        <v>Brenner EIN</v>
      </c>
      <c r="Q144" t="str">
        <f>IF(L144="1","Mischer AUF",IF(K144="1","Mischer ZU","Mischer STOP"))</f>
        <v>Mischer AUF</v>
      </c>
    </row>
    <row r="145" spans="1:17" hidden="1" x14ac:dyDescent="0.25">
      <c r="A145" t="s">
        <v>1876</v>
      </c>
      <c r="B145" t="s">
        <v>4</v>
      </c>
      <c r="C145" t="s">
        <v>12</v>
      </c>
      <c r="D145" t="s">
        <v>6</v>
      </c>
      <c r="E145">
        <v>1</v>
      </c>
      <c r="F145" t="s">
        <v>45</v>
      </c>
      <c r="G145" t="s">
        <v>8</v>
      </c>
    </row>
    <row r="146" spans="1:17" hidden="1" x14ac:dyDescent="0.25">
      <c r="A146" s="1" t="s">
        <v>1875</v>
      </c>
      <c r="B146" s="1" t="s">
        <v>1</v>
      </c>
      <c r="C146" s="1" t="s">
        <v>43</v>
      </c>
      <c r="D146" s="42" t="s">
        <v>3295</v>
      </c>
      <c r="E146" s="8">
        <f>HEX2DEC(G146)</f>
        <v>133</v>
      </c>
      <c r="F146" s="10" t="str">
        <f>HEX2BIN(G146)</f>
        <v>10000101</v>
      </c>
      <c r="G146" s="8" t="str">
        <f>MID(C146,7,FIND(":",C146,1)-1)</f>
        <v>85</v>
      </c>
      <c r="H146" s="8" t="str">
        <f>MID(F146,1,FIND("0",F146,1)-1)</f>
        <v>1</v>
      </c>
      <c r="I146" s="8" t="str">
        <f>MID(F146,2,FIND("0",F146,1)-1)</f>
        <v>0</v>
      </c>
      <c r="J146" s="8" t="str">
        <f>MID(F146,3,FIND("0",F146,1)-1)</f>
        <v>0</v>
      </c>
      <c r="K146" s="8" t="str">
        <f>MID(F146,4,FIND("0",F146,1)-1)</f>
        <v>0</v>
      </c>
      <c r="L146" s="8" t="str">
        <f>MID(F146,5,FIND("0",F146,1)-1)</f>
        <v>0</v>
      </c>
      <c r="M146" s="8" t="str">
        <f>MID(F146,6,FIND("0",F146,1)-1)</f>
        <v>1</v>
      </c>
      <c r="N146" s="8" t="str">
        <f>MID(F146,7,FIND("0",F146,1)-1)</f>
        <v>0</v>
      </c>
      <c r="O146" s="8" t="str">
        <f>MID(F146,8,FIND("0",F146,1)-1)</f>
        <v>1</v>
      </c>
      <c r="P146" t="str">
        <f>IF(J146="1",IF(O146="0","Brenner AUS"),"Brenner EIN")</f>
        <v>Brenner EIN</v>
      </c>
      <c r="Q146" t="str">
        <f>IF(L146="1","Mischer AUF",IF(K146="1","Mischer ZU","Mischer STOP"))</f>
        <v>Mischer STOP</v>
      </c>
    </row>
    <row r="147" spans="1:17" x14ac:dyDescent="0.25">
      <c r="A147" s="2" t="s">
        <v>1877</v>
      </c>
      <c r="B147" s="2" t="s">
        <v>1</v>
      </c>
      <c r="C147" s="2" t="s">
        <v>1878</v>
      </c>
      <c r="D147" t="s">
        <v>2670</v>
      </c>
      <c r="E147" s="8">
        <f>HEX2DEC(G147)</f>
        <v>58</v>
      </c>
      <c r="F147" s="10" t="str">
        <f>HEX2BIN(G147)</f>
        <v>111010</v>
      </c>
      <c r="G147" s="8" t="str">
        <f>MID(C147,7,FIND(":",C147,1)-1)</f>
        <v>3A</v>
      </c>
    </row>
    <row r="148" spans="1:17" hidden="1" x14ac:dyDescent="0.25">
      <c r="A148" t="s">
        <v>1880</v>
      </c>
      <c r="B148" t="s">
        <v>4</v>
      </c>
      <c r="C148" t="s">
        <v>12</v>
      </c>
      <c r="D148" t="s">
        <v>6</v>
      </c>
      <c r="E148">
        <v>1</v>
      </c>
      <c r="F148" t="s">
        <v>53</v>
      </c>
      <c r="G148" t="s">
        <v>8</v>
      </c>
    </row>
    <row r="149" spans="1:17" hidden="1" x14ac:dyDescent="0.25">
      <c r="A149" s="1" t="s">
        <v>1879</v>
      </c>
      <c r="B149" s="1" t="s">
        <v>1</v>
      </c>
      <c r="C149" s="1" t="s">
        <v>51</v>
      </c>
      <c r="D149" s="42" t="s">
        <v>3295</v>
      </c>
      <c r="E149" s="8">
        <f>HEX2DEC(G149)</f>
        <v>141</v>
      </c>
      <c r="F149" s="10" t="str">
        <f>HEX2BIN(G149)</f>
        <v>10001101</v>
      </c>
      <c r="G149" s="8" t="str">
        <f>MID(C149,7,FIND(":",C149,1)-1)</f>
        <v>8D</v>
      </c>
      <c r="H149" s="8" t="str">
        <f>MID(F149,1,FIND("0",F149,1)-1)</f>
        <v>1</v>
      </c>
      <c r="I149" s="8" t="str">
        <f>MID(F149,2,FIND("0",F149,1)-1)</f>
        <v>0</v>
      </c>
      <c r="J149" s="8" t="str">
        <f>MID(F149,3,FIND("0",F149,1)-1)</f>
        <v>0</v>
      </c>
      <c r="K149" s="8" t="str">
        <f>MID(F149,4,FIND("0",F149,1)-1)</f>
        <v>0</v>
      </c>
      <c r="L149" s="8" t="str">
        <f>MID(F149,5,FIND("0",F149,1)-1)</f>
        <v>1</v>
      </c>
      <c r="M149" s="8" t="str">
        <f>MID(F149,6,FIND("0",F149,1)-1)</f>
        <v>1</v>
      </c>
      <c r="N149" s="8" t="str">
        <f>MID(F149,7,FIND("0",F149,1)-1)</f>
        <v>0</v>
      </c>
      <c r="O149" s="8" t="str">
        <f>MID(F149,8,FIND("0",F149,1)-1)</f>
        <v>1</v>
      </c>
      <c r="P149" t="str">
        <f>IF(J149="1",IF(O149="0","Brenner AUS"),"Brenner EIN")</f>
        <v>Brenner EIN</v>
      </c>
      <c r="Q149" t="str">
        <f>IF(L149="1","Mischer AUF",IF(K149="1","Mischer ZU","Mischer STOP"))</f>
        <v>Mischer AUF</v>
      </c>
    </row>
    <row r="150" spans="1:17" hidden="1" x14ac:dyDescent="0.25">
      <c r="A150" t="s">
        <v>1882</v>
      </c>
      <c r="B150" t="s">
        <v>4</v>
      </c>
      <c r="C150" t="s">
        <v>12</v>
      </c>
      <c r="D150" t="s">
        <v>6</v>
      </c>
      <c r="E150">
        <v>1</v>
      </c>
      <c r="F150" t="s">
        <v>45</v>
      </c>
      <c r="G150" t="s">
        <v>8</v>
      </c>
    </row>
    <row r="151" spans="1:17" hidden="1" x14ac:dyDescent="0.25">
      <c r="A151" s="1" t="s">
        <v>1881</v>
      </c>
      <c r="B151" s="1" t="s">
        <v>1</v>
      </c>
      <c r="C151" s="1" t="s">
        <v>43</v>
      </c>
      <c r="D151" s="42" t="s">
        <v>3295</v>
      </c>
      <c r="E151" s="8">
        <f>HEX2DEC(G151)</f>
        <v>133</v>
      </c>
      <c r="F151" s="10" t="str">
        <f>HEX2BIN(G151)</f>
        <v>10000101</v>
      </c>
      <c r="G151" s="8" t="str">
        <f>MID(C151,7,FIND(":",C151,1)-1)</f>
        <v>85</v>
      </c>
      <c r="H151" s="8" t="str">
        <f>MID(F151,1,FIND("0",F151,1)-1)</f>
        <v>1</v>
      </c>
      <c r="I151" s="8" t="str">
        <f>MID(F151,2,FIND("0",F151,1)-1)</f>
        <v>0</v>
      </c>
      <c r="J151" s="8" t="str">
        <f>MID(F151,3,FIND("0",F151,1)-1)</f>
        <v>0</v>
      </c>
      <c r="K151" s="8" t="str">
        <f>MID(F151,4,FIND("0",F151,1)-1)</f>
        <v>0</v>
      </c>
      <c r="L151" s="8" t="str">
        <f>MID(F151,5,FIND("0",F151,1)-1)</f>
        <v>0</v>
      </c>
      <c r="M151" s="8" t="str">
        <f>MID(F151,6,FIND("0",F151,1)-1)</f>
        <v>1</v>
      </c>
      <c r="N151" s="8" t="str">
        <f>MID(F151,7,FIND("0",F151,1)-1)</f>
        <v>0</v>
      </c>
      <c r="O151" s="8" t="str">
        <f>MID(F151,8,FIND("0",F151,1)-1)</f>
        <v>1</v>
      </c>
      <c r="P151" t="str">
        <f>IF(J151="1",IF(O151="0","Brenner AUS"),"Brenner EIN")</f>
        <v>Brenner EIN</v>
      </c>
      <c r="Q151" t="str">
        <f>IF(L151="1","Mischer AUF",IF(K151="1","Mischer ZU","Mischer STOP"))</f>
        <v>Mischer STOP</v>
      </c>
    </row>
    <row r="152" spans="1:17" hidden="1" x14ac:dyDescent="0.25">
      <c r="A152" s="1" t="s">
        <v>1883</v>
      </c>
      <c r="B152" s="1" t="s">
        <v>1</v>
      </c>
      <c r="C152" s="1" t="s">
        <v>51</v>
      </c>
      <c r="D152" s="42" t="s">
        <v>3295</v>
      </c>
      <c r="E152" s="8">
        <f>HEX2DEC(G152)</f>
        <v>141</v>
      </c>
      <c r="F152" s="10" t="str">
        <f>HEX2BIN(G152)</f>
        <v>10001101</v>
      </c>
      <c r="G152" s="8" t="str">
        <f>MID(C152,7,FIND(":",C152,1)-1)</f>
        <v>8D</v>
      </c>
      <c r="H152" s="8" t="str">
        <f>MID(F152,1,FIND("0",F152,1)-1)</f>
        <v>1</v>
      </c>
      <c r="I152" s="8" t="str">
        <f>MID(F152,2,FIND("0",F152,1)-1)</f>
        <v>0</v>
      </c>
      <c r="J152" s="8" t="str">
        <f>MID(F152,3,FIND("0",F152,1)-1)</f>
        <v>0</v>
      </c>
      <c r="K152" s="8" t="str">
        <f>MID(F152,4,FIND("0",F152,1)-1)</f>
        <v>0</v>
      </c>
      <c r="L152" s="8" t="str">
        <f>MID(F152,5,FIND("0",F152,1)-1)</f>
        <v>1</v>
      </c>
      <c r="M152" s="8" t="str">
        <f>MID(F152,6,FIND("0",F152,1)-1)</f>
        <v>1</v>
      </c>
      <c r="N152" s="8" t="str">
        <f>MID(F152,7,FIND("0",F152,1)-1)</f>
        <v>0</v>
      </c>
      <c r="O152" s="8" t="str">
        <f>MID(F152,8,FIND("0",F152,1)-1)</f>
        <v>1</v>
      </c>
      <c r="P152" t="str">
        <f>IF(J152="1",IF(O152="0","Brenner AUS"),"Brenner EIN")</f>
        <v>Brenner EIN</v>
      </c>
      <c r="Q152" t="str">
        <f>IF(L152="1","Mischer AUF",IF(K152="1","Mischer ZU","Mischer STOP"))</f>
        <v>Mischer AUF</v>
      </c>
    </row>
    <row r="153" spans="1:17" hidden="1" x14ac:dyDescent="0.25">
      <c r="A153" t="s">
        <v>1885</v>
      </c>
      <c r="B153" t="s">
        <v>4</v>
      </c>
      <c r="C153" t="s">
        <v>12</v>
      </c>
      <c r="D153" t="s">
        <v>6</v>
      </c>
      <c r="E153">
        <v>1</v>
      </c>
      <c r="F153" t="s">
        <v>45</v>
      </c>
      <c r="G153" t="s">
        <v>8</v>
      </c>
    </row>
    <row r="154" spans="1:17" hidden="1" x14ac:dyDescent="0.25">
      <c r="A154" s="1" t="s">
        <v>1884</v>
      </c>
      <c r="B154" s="1" t="s">
        <v>1</v>
      </c>
      <c r="C154" s="1" t="s">
        <v>43</v>
      </c>
      <c r="D154" s="42" t="s">
        <v>3295</v>
      </c>
      <c r="E154" s="8">
        <f>HEX2DEC(G154)</f>
        <v>133</v>
      </c>
      <c r="F154" s="10" t="str">
        <f>HEX2BIN(G154)</f>
        <v>10000101</v>
      </c>
      <c r="G154" s="8" t="str">
        <f>MID(C154,7,FIND(":",C154,1)-1)</f>
        <v>85</v>
      </c>
      <c r="H154" s="8" t="str">
        <f>MID(F154,1,FIND("0",F154,1)-1)</f>
        <v>1</v>
      </c>
      <c r="I154" s="8" t="str">
        <f>MID(F154,2,FIND("0",F154,1)-1)</f>
        <v>0</v>
      </c>
      <c r="J154" s="8" t="str">
        <f>MID(F154,3,FIND("0",F154,1)-1)</f>
        <v>0</v>
      </c>
      <c r="K154" s="8" t="str">
        <f>MID(F154,4,FIND("0",F154,1)-1)</f>
        <v>0</v>
      </c>
      <c r="L154" s="8" t="str">
        <f>MID(F154,5,FIND("0",F154,1)-1)</f>
        <v>0</v>
      </c>
      <c r="M154" s="8" t="str">
        <f>MID(F154,6,FIND("0",F154,1)-1)</f>
        <v>1</v>
      </c>
      <c r="N154" s="8" t="str">
        <f>MID(F154,7,FIND("0",F154,1)-1)</f>
        <v>0</v>
      </c>
      <c r="O154" s="8" t="str">
        <f>MID(F154,8,FIND("0",F154,1)-1)</f>
        <v>1</v>
      </c>
      <c r="P154" t="str">
        <f>IF(J154="1",IF(O154="0","Brenner AUS"),"Brenner EIN")</f>
        <v>Brenner EIN</v>
      </c>
      <c r="Q154" t="str">
        <f>IF(L154="1","Mischer AUF",IF(K154="1","Mischer ZU","Mischer STOP"))</f>
        <v>Mischer STOP</v>
      </c>
    </row>
    <row r="155" spans="1:17" hidden="1" x14ac:dyDescent="0.25">
      <c r="A155" t="s">
        <v>1887</v>
      </c>
      <c r="B155" t="s">
        <v>4</v>
      </c>
      <c r="C155" t="s">
        <v>12</v>
      </c>
      <c r="D155" t="s">
        <v>6</v>
      </c>
      <c r="E155">
        <v>1</v>
      </c>
      <c r="F155" t="s">
        <v>53</v>
      </c>
      <c r="G155" t="s">
        <v>8</v>
      </c>
    </row>
    <row r="156" spans="1:17" hidden="1" x14ac:dyDescent="0.25">
      <c r="A156" s="1" t="s">
        <v>1886</v>
      </c>
      <c r="B156" s="1" t="s">
        <v>1</v>
      </c>
      <c r="C156" s="1" t="s">
        <v>51</v>
      </c>
      <c r="D156" s="42" t="s">
        <v>3295</v>
      </c>
      <c r="E156" s="8">
        <f>HEX2DEC(G156)</f>
        <v>141</v>
      </c>
      <c r="F156" s="10" t="str">
        <f>HEX2BIN(G156)</f>
        <v>10001101</v>
      </c>
      <c r="G156" s="8" t="str">
        <f>MID(C156,7,FIND(":",C156,1)-1)</f>
        <v>8D</v>
      </c>
      <c r="H156" s="8" t="str">
        <f>MID(F156,1,FIND("0",F156,1)-1)</f>
        <v>1</v>
      </c>
      <c r="I156" s="8" t="str">
        <f>MID(F156,2,FIND("0",F156,1)-1)</f>
        <v>0</v>
      </c>
      <c r="J156" s="8" t="str">
        <f>MID(F156,3,FIND("0",F156,1)-1)</f>
        <v>0</v>
      </c>
      <c r="K156" s="8" t="str">
        <f>MID(F156,4,FIND("0",F156,1)-1)</f>
        <v>0</v>
      </c>
      <c r="L156" s="8" t="str">
        <f>MID(F156,5,FIND("0",F156,1)-1)</f>
        <v>1</v>
      </c>
      <c r="M156" s="8" t="str">
        <f>MID(F156,6,FIND("0",F156,1)-1)</f>
        <v>1</v>
      </c>
      <c r="N156" s="8" t="str">
        <f>MID(F156,7,FIND("0",F156,1)-1)</f>
        <v>0</v>
      </c>
      <c r="O156" s="8" t="str">
        <f>MID(F156,8,FIND("0",F156,1)-1)</f>
        <v>1</v>
      </c>
      <c r="P156" t="str">
        <f>IF(J156="1",IF(O156="0","Brenner AUS"),"Brenner EIN")</f>
        <v>Brenner EIN</v>
      </c>
      <c r="Q156" t="str">
        <f>IF(L156="1","Mischer AUF",IF(K156="1","Mischer ZU","Mischer STOP"))</f>
        <v>Mischer AUF</v>
      </c>
    </row>
    <row r="157" spans="1:17" hidden="1" x14ac:dyDescent="0.25">
      <c r="A157" t="s">
        <v>1889</v>
      </c>
      <c r="B157" t="s">
        <v>4</v>
      </c>
      <c r="C157" t="s">
        <v>12</v>
      </c>
      <c r="D157" t="s">
        <v>6</v>
      </c>
      <c r="E157">
        <v>1</v>
      </c>
      <c r="F157" t="s">
        <v>45</v>
      </c>
      <c r="G157" t="s">
        <v>8</v>
      </c>
    </row>
    <row r="158" spans="1:17" hidden="1" x14ac:dyDescent="0.25">
      <c r="A158" s="1" t="s">
        <v>1888</v>
      </c>
      <c r="B158" s="1" t="s">
        <v>1</v>
      </c>
      <c r="C158" s="1" t="s">
        <v>43</v>
      </c>
      <c r="D158" s="42" t="s">
        <v>3295</v>
      </c>
      <c r="E158" s="8">
        <f>HEX2DEC(G158)</f>
        <v>133</v>
      </c>
      <c r="F158" s="10" t="str">
        <f>HEX2BIN(G158)</f>
        <v>10000101</v>
      </c>
      <c r="G158" s="8" t="str">
        <f>MID(C158,7,FIND(":",C158,1)-1)</f>
        <v>85</v>
      </c>
      <c r="H158" s="8" t="str">
        <f>MID(F158,1,FIND("0",F158,1)-1)</f>
        <v>1</v>
      </c>
      <c r="I158" s="8" t="str">
        <f>MID(F158,2,FIND("0",F158,1)-1)</f>
        <v>0</v>
      </c>
      <c r="J158" s="8" t="str">
        <f>MID(F158,3,FIND("0",F158,1)-1)</f>
        <v>0</v>
      </c>
      <c r="K158" s="8" t="str">
        <f>MID(F158,4,FIND("0",F158,1)-1)</f>
        <v>0</v>
      </c>
      <c r="L158" s="8" t="str">
        <f>MID(F158,5,FIND("0",F158,1)-1)</f>
        <v>0</v>
      </c>
      <c r="M158" s="8" t="str">
        <f>MID(F158,6,FIND("0",F158,1)-1)</f>
        <v>1</v>
      </c>
      <c r="N158" s="8" t="str">
        <f>MID(F158,7,FIND("0",F158,1)-1)</f>
        <v>0</v>
      </c>
      <c r="O158" s="8" t="str">
        <f>MID(F158,8,FIND("0",F158,1)-1)</f>
        <v>1</v>
      </c>
      <c r="P158" t="str">
        <f>IF(J158="1",IF(O158="0","Brenner AUS"),"Brenner EIN")</f>
        <v>Brenner EIN</v>
      </c>
      <c r="Q158" t="str">
        <f>IF(L158="1","Mischer AUF",IF(K158="1","Mischer ZU","Mischer STOP"))</f>
        <v>Mischer STOP</v>
      </c>
    </row>
    <row r="159" spans="1:17" hidden="1" x14ac:dyDescent="0.25">
      <c r="A159" t="s">
        <v>1891</v>
      </c>
      <c r="B159" t="s">
        <v>4</v>
      </c>
      <c r="C159" t="s">
        <v>12</v>
      </c>
      <c r="D159" t="s">
        <v>6</v>
      </c>
      <c r="E159">
        <v>1</v>
      </c>
      <c r="F159" t="s">
        <v>53</v>
      </c>
      <c r="G159" t="s">
        <v>8</v>
      </c>
    </row>
    <row r="160" spans="1:17" hidden="1" x14ac:dyDescent="0.25">
      <c r="A160" s="1" t="s">
        <v>1890</v>
      </c>
      <c r="B160" s="1" t="s">
        <v>1</v>
      </c>
      <c r="C160" s="1" t="s">
        <v>51</v>
      </c>
      <c r="D160" s="42" t="s">
        <v>3295</v>
      </c>
      <c r="E160" s="8">
        <f>HEX2DEC(G160)</f>
        <v>141</v>
      </c>
      <c r="F160" s="10" t="str">
        <f>HEX2BIN(G160)</f>
        <v>10001101</v>
      </c>
      <c r="G160" s="8" t="str">
        <f>MID(C160,7,FIND(":",C160,1)-1)</f>
        <v>8D</v>
      </c>
      <c r="H160" s="8" t="str">
        <f>MID(F160,1,FIND("0",F160,1)-1)</f>
        <v>1</v>
      </c>
      <c r="I160" s="8" t="str">
        <f>MID(F160,2,FIND("0",F160,1)-1)</f>
        <v>0</v>
      </c>
      <c r="J160" s="8" t="str">
        <f>MID(F160,3,FIND("0",F160,1)-1)</f>
        <v>0</v>
      </c>
      <c r="K160" s="8" t="str">
        <f>MID(F160,4,FIND("0",F160,1)-1)</f>
        <v>0</v>
      </c>
      <c r="L160" s="8" t="str">
        <f>MID(F160,5,FIND("0",F160,1)-1)</f>
        <v>1</v>
      </c>
      <c r="M160" s="8" t="str">
        <f>MID(F160,6,FIND("0",F160,1)-1)</f>
        <v>1</v>
      </c>
      <c r="N160" s="8" t="str">
        <f>MID(F160,7,FIND("0",F160,1)-1)</f>
        <v>0</v>
      </c>
      <c r="O160" s="8" t="str">
        <f>MID(F160,8,FIND("0",F160,1)-1)</f>
        <v>1</v>
      </c>
      <c r="P160" t="str">
        <f>IF(J160="1",IF(O160="0","Brenner AUS"),"Brenner EIN")</f>
        <v>Brenner EIN</v>
      </c>
      <c r="Q160" t="str">
        <f>IF(L160="1","Mischer AUF",IF(K160="1","Mischer ZU","Mischer STOP"))</f>
        <v>Mischer AUF</v>
      </c>
    </row>
    <row r="161" spans="1:17" hidden="1" x14ac:dyDescent="0.25">
      <c r="A161" t="s">
        <v>1893</v>
      </c>
      <c r="B161" t="s">
        <v>4</v>
      </c>
      <c r="C161" t="s">
        <v>12</v>
      </c>
      <c r="D161" t="s">
        <v>6</v>
      </c>
      <c r="E161">
        <v>1</v>
      </c>
      <c r="F161" t="s">
        <v>45</v>
      </c>
      <c r="G161" t="s">
        <v>8</v>
      </c>
    </row>
    <row r="162" spans="1:17" hidden="1" x14ac:dyDescent="0.25">
      <c r="A162" s="1" t="s">
        <v>1892</v>
      </c>
      <c r="B162" s="1" t="s">
        <v>1</v>
      </c>
      <c r="C162" s="1" t="s">
        <v>43</v>
      </c>
      <c r="D162" s="42" t="s">
        <v>3295</v>
      </c>
      <c r="E162" s="8">
        <f>HEX2DEC(G162)</f>
        <v>133</v>
      </c>
      <c r="F162" s="10" t="str">
        <f>HEX2BIN(G162)</f>
        <v>10000101</v>
      </c>
      <c r="G162" s="8" t="str">
        <f>MID(C162,7,FIND(":",C162,1)-1)</f>
        <v>85</v>
      </c>
      <c r="H162" s="8" t="str">
        <f>MID(F162,1,FIND("0",F162,1)-1)</f>
        <v>1</v>
      </c>
      <c r="I162" s="8" t="str">
        <f>MID(F162,2,FIND("0",F162,1)-1)</f>
        <v>0</v>
      </c>
      <c r="J162" s="8" t="str">
        <f>MID(F162,3,FIND("0",F162,1)-1)</f>
        <v>0</v>
      </c>
      <c r="K162" s="8" t="str">
        <f>MID(F162,4,FIND("0",F162,1)-1)</f>
        <v>0</v>
      </c>
      <c r="L162" s="8" t="str">
        <f>MID(F162,5,FIND("0",F162,1)-1)</f>
        <v>0</v>
      </c>
      <c r="M162" s="8" t="str">
        <f>MID(F162,6,FIND("0",F162,1)-1)</f>
        <v>1</v>
      </c>
      <c r="N162" s="8" t="str">
        <f>MID(F162,7,FIND("0",F162,1)-1)</f>
        <v>0</v>
      </c>
      <c r="O162" s="8" t="str">
        <f>MID(F162,8,FIND("0",F162,1)-1)</f>
        <v>1</v>
      </c>
      <c r="P162" t="str">
        <f>IF(J162="1",IF(O162="0","Brenner AUS"),"Brenner EIN")</f>
        <v>Brenner EIN</v>
      </c>
      <c r="Q162" t="str">
        <f>IF(L162="1","Mischer AUF",IF(K162="1","Mischer ZU","Mischer STOP"))</f>
        <v>Mischer STOP</v>
      </c>
    </row>
    <row r="163" spans="1:17" hidden="1" x14ac:dyDescent="0.25">
      <c r="A163" t="s">
        <v>1895</v>
      </c>
      <c r="B163" t="s">
        <v>4</v>
      </c>
      <c r="C163" t="s">
        <v>5</v>
      </c>
      <c r="D163" t="s">
        <v>6</v>
      </c>
      <c r="E163">
        <v>1</v>
      </c>
      <c r="F163" t="s">
        <v>84</v>
      </c>
      <c r="G163" t="s">
        <v>8</v>
      </c>
    </row>
    <row r="164" spans="1:17" hidden="1" x14ac:dyDescent="0.25">
      <c r="A164" t="s">
        <v>1895</v>
      </c>
      <c r="B164" t="s">
        <v>4</v>
      </c>
      <c r="C164" t="s">
        <v>12</v>
      </c>
      <c r="D164" t="s">
        <v>6</v>
      </c>
      <c r="E164">
        <v>1</v>
      </c>
      <c r="F164" t="s">
        <v>53</v>
      </c>
      <c r="G164" t="s">
        <v>8</v>
      </c>
    </row>
    <row r="165" spans="1:17" hidden="1" x14ac:dyDescent="0.25">
      <c r="A165" t="s">
        <v>1896</v>
      </c>
      <c r="B165" t="s">
        <v>862</v>
      </c>
      <c r="C165" t="s">
        <v>176</v>
      </c>
      <c r="D165" t="s">
        <v>177</v>
      </c>
      <c r="E165" s="5">
        <v>4100000</v>
      </c>
      <c r="F165" t="s">
        <v>863</v>
      </c>
      <c r="G165" t="s">
        <v>178</v>
      </c>
      <c r="H165">
        <v>0</v>
      </c>
      <c r="I165" t="s">
        <v>179</v>
      </c>
      <c r="J165" t="s">
        <v>163</v>
      </c>
      <c r="K165" t="s">
        <v>180</v>
      </c>
    </row>
    <row r="166" spans="1:17" hidden="1" x14ac:dyDescent="0.25">
      <c r="A166" s="3" t="s">
        <v>1894</v>
      </c>
      <c r="B166" s="3" t="s">
        <v>1</v>
      </c>
      <c r="C166" s="3" t="s">
        <v>82</v>
      </c>
      <c r="D166" t="s">
        <v>390</v>
      </c>
      <c r="E166" s="8">
        <f>HEX2DEC(G166)</f>
        <v>41</v>
      </c>
      <c r="F166" s="10" t="str">
        <f>HEX2BIN(G166)</f>
        <v>101001</v>
      </c>
      <c r="G166" s="8" t="str">
        <f>MID(C166,7,FIND(":",C166,1)-1)</f>
        <v>29</v>
      </c>
      <c r="N166" s="8" t="str">
        <f>MID(F166,7,FIND("0",F166,1)-1)</f>
        <v/>
      </c>
      <c r="O166" s="8" t="str">
        <f>MID(F166,8,FIND("0",F166,1)-1)</f>
        <v/>
      </c>
    </row>
    <row r="167" spans="1:17" hidden="1" x14ac:dyDescent="0.25">
      <c r="A167" s="1" t="s">
        <v>1894</v>
      </c>
      <c r="B167" s="1" t="s">
        <v>1</v>
      </c>
      <c r="C167" s="1" t="s">
        <v>51</v>
      </c>
      <c r="D167" s="42" t="s">
        <v>3295</v>
      </c>
      <c r="E167" s="8">
        <f>HEX2DEC(G167)</f>
        <v>141</v>
      </c>
      <c r="F167" s="10" t="str">
        <f>HEX2BIN(G167)</f>
        <v>10001101</v>
      </c>
      <c r="G167" s="8" t="str">
        <f>MID(C167,7,FIND(":",C167,1)-1)</f>
        <v>8D</v>
      </c>
      <c r="H167" s="8" t="str">
        <f>MID(F167,1,FIND("0",F167,1)-1)</f>
        <v>1</v>
      </c>
      <c r="I167" s="8" t="str">
        <f>MID(F167,2,FIND("0",F167,1)-1)</f>
        <v>0</v>
      </c>
      <c r="J167" s="8" t="str">
        <f>MID(F167,3,FIND("0",F167,1)-1)</f>
        <v>0</v>
      </c>
      <c r="K167" s="8" t="str">
        <f>MID(F167,4,FIND("0",F167,1)-1)</f>
        <v>0</v>
      </c>
      <c r="L167" s="8" t="str">
        <f>MID(F167,5,FIND("0",F167,1)-1)</f>
        <v>1</v>
      </c>
      <c r="M167" s="8" t="str">
        <f>MID(F167,6,FIND("0",F167,1)-1)</f>
        <v>1</v>
      </c>
      <c r="N167" s="8" t="str">
        <f>MID(F167,7,FIND("0",F167,1)-1)</f>
        <v>0</v>
      </c>
      <c r="O167" s="8" t="str">
        <f>MID(F167,8,FIND("0",F167,1)-1)</f>
        <v>1</v>
      </c>
      <c r="P167" t="str">
        <f>IF(J167="1",IF(O167="0","Brenner AUS"),"Brenner EIN")</f>
        <v>Brenner EIN</v>
      </c>
      <c r="Q167" t="str">
        <f>IF(L167="1","Mischer AUF",IF(K167="1","Mischer ZU","Mischer STOP"))</f>
        <v>Mischer AUF</v>
      </c>
    </row>
    <row r="168" spans="1:17" hidden="1" x14ac:dyDescent="0.25">
      <c r="A168" t="s">
        <v>1898</v>
      </c>
      <c r="B168" t="s">
        <v>4</v>
      </c>
      <c r="C168" t="s">
        <v>12</v>
      </c>
      <c r="D168" t="s">
        <v>6</v>
      </c>
      <c r="E168">
        <v>1</v>
      </c>
      <c r="F168" t="s">
        <v>45</v>
      </c>
      <c r="G168" t="s">
        <v>8</v>
      </c>
    </row>
    <row r="169" spans="1:17" hidden="1" x14ac:dyDescent="0.25">
      <c r="A169" s="1" t="s">
        <v>1897</v>
      </c>
      <c r="B169" s="1" t="s">
        <v>1</v>
      </c>
      <c r="C169" s="1" t="s">
        <v>43</v>
      </c>
      <c r="D169" s="42" t="s">
        <v>3295</v>
      </c>
      <c r="E169" s="8">
        <f>HEX2DEC(G169)</f>
        <v>133</v>
      </c>
      <c r="F169" s="10" t="str">
        <f>HEX2BIN(G169)</f>
        <v>10000101</v>
      </c>
      <c r="G169" s="8" t="str">
        <f>MID(C169,7,FIND(":",C169,1)-1)</f>
        <v>85</v>
      </c>
      <c r="H169" s="8" t="str">
        <f>MID(F169,1,FIND("0",F169,1)-1)</f>
        <v>1</v>
      </c>
      <c r="I169" s="8" t="str">
        <f>MID(F169,2,FIND("0",F169,1)-1)</f>
        <v>0</v>
      </c>
      <c r="J169" s="8" t="str">
        <f>MID(F169,3,FIND("0",F169,1)-1)</f>
        <v>0</v>
      </c>
      <c r="K169" s="8" t="str">
        <f>MID(F169,4,FIND("0",F169,1)-1)</f>
        <v>0</v>
      </c>
      <c r="L169" s="8" t="str">
        <f>MID(F169,5,FIND("0",F169,1)-1)</f>
        <v>0</v>
      </c>
      <c r="M169" s="8" t="str">
        <f>MID(F169,6,FIND("0",F169,1)-1)</f>
        <v>1</v>
      </c>
      <c r="N169" s="8" t="str">
        <f>MID(F169,7,FIND("0",F169,1)-1)</f>
        <v>0</v>
      </c>
      <c r="O169" s="8" t="str">
        <f>MID(F169,8,FIND("0",F169,1)-1)</f>
        <v>1</v>
      </c>
      <c r="P169" t="str">
        <f>IF(J169="1",IF(O169="0","Brenner AUS"),"Brenner EIN")</f>
        <v>Brenner EIN</v>
      </c>
      <c r="Q169" t="str">
        <f>IF(L169="1","Mischer AUF",IF(K169="1","Mischer ZU","Mischer STOP"))</f>
        <v>Mischer STOP</v>
      </c>
    </row>
    <row r="170" spans="1:17" hidden="1" x14ac:dyDescent="0.25">
      <c r="A170" t="s">
        <v>1900</v>
      </c>
      <c r="B170" t="s">
        <v>4</v>
      </c>
      <c r="C170" t="s">
        <v>12</v>
      </c>
      <c r="D170" t="s">
        <v>6</v>
      </c>
      <c r="E170">
        <v>1</v>
      </c>
      <c r="F170" t="s">
        <v>53</v>
      </c>
      <c r="G170" t="s">
        <v>8</v>
      </c>
    </row>
    <row r="171" spans="1:17" hidden="1" x14ac:dyDescent="0.25">
      <c r="A171" s="1" t="s">
        <v>1899</v>
      </c>
      <c r="B171" s="1" t="s">
        <v>1</v>
      </c>
      <c r="C171" s="1" t="s">
        <v>51</v>
      </c>
      <c r="D171" s="42" t="s">
        <v>3295</v>
      </c>
      <c r="E171" s="8">
        <f>HEX2DEC(G171)</f>
        <v>141</v>
      </c>
      <c r="F171" s="10" t="str">
        <f>HEX2BIN(G171)</f>
        <v>10001101</v>
      </c>
      <c r="G171" s="8" t="str">
        <f>MID(C171,7,FIND(":",C171,1)-1)</f>
        <v>8D</v>
      </c>
      <c r="H171" s="8" t="str">
        <f>MID(F171,1,FIND("0",F171,1)-1)</f>
        <v>1</v>
      </c>
      <c r="I171" s="8" t="str">
        <f>MID(F171,2,FIND("0",F171,1)-1)</f>
        <v>0</v>
      </c>
      <c r="J171" s="8" t="str">
        <f>MID(F171,3,FIND("0",F171,1)-1)</f>
        <v>0</v>
      </c>
      <c r="K171" s="8" t="str">
        <f>MID(F171,4,FIND("0",F171,1)-1)</f>
        <v>0</v>
      </c>
      <c r="L171" s="8" t="str">
        <f>MID(F171,5,FIND("0",F171,1)-1)</f>
        <v>1</v>
      </c>
      <c r="M171" s="8" t="str">
        <f>MID(F171,6,FIND("0",F171,1)-1)</f>
        <v>1</v>
      </c>
      <c r="N171" s="8" t="str">
        <f>MID(F171,7,FIND("0",F171,1)-1)</f>
        <v>0</v>
      </c>
      <c r="O171" s="8" t="str">
        <f>MID(F171,8,FIND("0",F171,1)-1)</f>
        <v>1</v>
      </c>
      <c r="P171" t="str">
        <f>IF(J171="1",IF(O171="0","Brenner AUS"),"Brenner EIN")</f>
        <v>Brenner EIN</v>
      </c>
      <c r="Q171" t="str">
        <f>IF(L171="1","Mischer AUF",IF(K171="1","Mischer ZU","Mischer STOP"))</f>
        <v>Mischer AUF</v>
      </c>
    </row>
    <row r="172" spans="1:17" hidden="1" x14ac:dyDescent="0.25">
      <c r="A172" t="s">
        <v>1902</v>
      </c>
      <c r="B172" t="s">
        <v>4</v>
      </c>
      <c r="C172" t="s">
        <v>12</v>
      </c>
      <c r="D172" t="s">
        <v>6</v>
      </c>
      <c r="E172">
        <v>1</v>
      </c>
      <c r="F172" t="s">
        <v>45</v>
      </c>
      <c r="G172" t="s">
        <v>8</v>
      </c>
    </row>
    <row r="173" spans="1:17" hidden="1" x14ac:dyDescent="0.25">
      <c r="A173" s="1" t="s">
        <v>1901</v>
      </c>
      <c r="B173" s="1" t="s">
        <v>1</v>
      </c>
      <c r="C173" s="1" t="s">
        <v>43</v>
      </c>
      <c r="D173" s="42" t="s">
        <v>3295</v>
      </c>
      <c r="E173" s="8">
        <f>HEX2DEC(G173)</f>
        <v>133</v>
      </c>
      <c r="F173" s="10" t="str">
        <f>HEX2BIN(G173)</f>
        <v>10000101</v>
      </c>
      <c r="G173" s="8" t="str">
        <f>MID(C173,7,FIND(":",C173,1)-1)</f>
        <v>85</v>
      </c>
      <c r="H173" s="8" t="str">
        <f>MID(F173,1,FIND("0",F173,1)-1)</f>
        <v>1</v>
      </c>
      <c r="I173" s="8" t="str">
        <f>MID(F173,2,FIND("0",F173,1)-1)</f>
        <v>0</v>
      </c>
      <c r="J173" s="8" t="str">
        <f>MID(F173,3,FIND("0",F173,1)-1)</f>
        <v>0</v>
      </c>
      <c r="K173" s="8" t="str">
        <f>MID(F173,4,FIND("0",F173,1)-1)</f>
        <v>0</v>
      </c>
      <c r="L173" s="8" t="str">
        <f>MID(F173,5,FIND("0",F173,1)-1)</f>
        <v>0</v>
      </c>
      <c r="M173" s="8" t="str">
        <f>MID(F173,6,FIND("0",F173,1)-1)</f>
        <v>1</v>
      </c>
      <c r="N173" s="8" t="str">
        <f>MID(F173,7,FIND("0",F173,1)-1)</f>
        <v>0</v>
      </c>
      <c r="O173" s="8" t="str">
        <f>MID(F173,8,FIND("0",F173,1)-1)</f>
        <v>1</v>
      </c>
      <c r="P173" t="str">
        <f>IF(J173="1",IF(O173="0","Brenner AUS"),"Brenner EIN")</f>
        <v>Brenner EIN</v>
      </c>
      <c r="Q173" t="str">
        <f>IF(L173="1","Mischer AUF",IF(K173="1","Mischer ZU","Mischer STOP"))</f>
        <v>Mischer STOP</v>
      </c>
    </row>
    <row r="174" spans="1:17" hidden="1" x14ac:dyDescent="0.25">
      <c r="A174" t="s">
        <v>1904</v>
      </c>
      <c r="B174" t="s">
        <v>4</v>
      </c>
      <c r="C174" t="s">
        <v>5</v>
      </c>
      <c r="D174" t="s">
        <v>6</v>
      </c>
      <c r="E174">
        <v>1</v>
      </c>
      <c r="F174" t="s">
        <v>49</v>
      </c>
      <c r="G174" t="s">
        <v>8</v>
      </c>
    </row>
    <row r="175" spans="1:17" hidden="1" x14ac:dyDescent="0.25">
      <c r="A175" t="s">
        <v>1905</v>
      </c>
      <c r="B175" t="s">
        <v>862</v>
      </c>
      <c r="C175" t="s">
        <v>176</v>
      </c>
      <c r="D175" t="s">
        <v>177</v>
      </c>
      <c r="E175" s="5">
        <v>4300000</v>
      </c>
      <c r="F175" t="s">
        <v>863</v>
      </c>
      <c r="G175" t="s">
        <v>178</v>
      </c>
      <c r="H175">
        <v>0</v>
      </c>
      <c r="I175" t="s">
        <v>179</v>
      </c>
      <c r="J175" t="s">
        <v>163</v>
      </c>
      <c r="K175" t="s">
        <v>180</v>
      </c>
    </row>
    <row r="176" spans="1:17" hidden="1" x14ac:dyDescent="0.25">
      <c r="A176" s="3" t="s">
        <v>1903</v>
      </c>
      <c r="B176" s="3" t="s">
        <v>1</v>
      </c>
      <c r="C176" s="3" t="s">
        <v>47</v>
      </c>
      <c r="D176" t="s">
        <v>390</v>
      </c>
      <c r="E176" s="8">
        <f>HEX2DEC(G176)</f>
        <v>43</v>
      </c>
      <c r="F176" s="10" t="str">
        <f>HEX2BIN(G176)</f>
        <v>101011</v>
      </c>
      <c r="G176" s="8" t="str">
        <f>MID(C176,7,FIND(":",C176,1)-1)</f>
        <v>2B</v>
      </c>
    </row>
    <row r="177" spans="1:17" hidden="1" x14ac:dyDescent="0.25">
      <c r="A177" t="s">
        <v>1908</v>
      </c>
      <c r="B177" t="s">
        <v>4</v>
      </c>
      <c r="C177" t="s">
        <v>71</v>
      </c>
      <c r="D177" t="s">
        <v>6</v>
      </c>
      <c r="E177">
        <v>1</v>
      </c>
      <c r="F177" t="s">
        <v>324</v>
      </c>
      <c r="G177" t="s">
        <v>8</v>
      </c>
    </row>
    <row r="178" spans="1:17" x14ac:dyDescent="0.25">
      <c r="A178" s="2" t="s">
        <v>1906</v>
      </c>
      <c r="B178" s="2" t="s">
        <v>1</v>
      </c>
      <c r="C178" s="2" t="s">
        <v>1907</v>
      </c>
      <c r="D178" t="s">
        <v>2670</v>
      </c>
      <c r="E178" s="8">
        <f>HEX2DEC(G178)</f>
        <v>59</v>
      </c>
      <c r="F178" s="10" t="str">
        <f>HEX2BIN(G178)</f>
        <v>111011</v>
      </c>
      <c r="G178" s="8" t="str">
        <f>MID(C178,7,FIND(":",C178,1)-1)</f>
        <v>3B</v>
      </c>
    </row>
    <row r="179" spans="1:17" hidden="1" x14ac:dyDescent="0.25">
      <c r="A179" t="s">
        <v>1910</v>
      </c>
      <c r="B179" t="s">
        <v>4</v>
      </c>
      <c r="C179" t="s">
        <v>12</v>
      </c>
      <c r="D179" t="s">
        <v>6</v>
      </c>
      <c r="E179">
        <v>1</v>
      </c>
      <c r="F179" t="s">
        <v>53</v>
      </c>
      <c r="G179" t="s">
        <v>8</v>
      </c>
    </row>
    <row r="180" spans="1:17" hidden="1" x14ac:dyDescent="0.25">
      <c r="A180" s="1" t="s">
        <v>1909</v>
      </c>
      <c r="B180" s="1" t="s">
        <v>1</v>
      </c>
      <c r="C180" s="1" t="s">
        <v>51</v>
      </c>
      <c r="D180" s="42" t="s">
        <v>3295</v>
      </c>
      <c r="E180" s="8">
        <f>HEX2DEC(G180)</f>
        <v>141</v>
      </c>
      <c r="F180" s="10" t="str">
        <f>HEX2BIN(G180)</f>
        <v>10001101</v>
      </c>
      <c r="G180" s="8" t="str">
        <f>MID(C180,7,FIND(":",C180,1)-1)</f>
        <v>8D</v>
      </c>
      <c r="H180" s="8" t="str">
        <f>MID(F180,1,FIND("0",F180,1)-1)</f>
        <v>1</v>
      </c>
      <c r="I180" s="8" t="str">
        <f>MID(F180,2,FIND("0",F180,1)-1)</f>
        <v>0</v>
      </c>
      <c r="J180" s="8" t="str">
        <f>MID(F180,3,FIND("0",F180,1)-1)</f>
        <v>0</v>
      </c>
      <c r="K180" s="8" t="str">
        <f>MID(F180,4,FIND("0",F180,1)-1)</f>
        <v>0</v>
      </c>
      <c r="L180" s="8" t="str">
        <f>MID(F180,5,FIND("0",F180,1)-1)</f>
        <v>1</v>
      </c>
      <c r="M180" s="8" t="str">
        <f>MID(F180,6,FIND("0",F180,1)-1)</f>
        <v>1</v>
      </c>
      <c r="N180" s="8" t="str">
        <f>MID(F180,7,FIND("0",F180,1)-1)</f>
        <v>0</v>
      </c>
      <c r="O180" s="8" t="str">
        <f>MID(F180,8,FIND("0",F180,1)-1)</f>
        <v>1</v>
      </c>
      <c r="P180" t="str">
        <f>IF(J180="1",IF(O180="0","Brenner AUS"),"Brenner EIN")</f>
        <v>Brenner EIN</v>
      </c>
      <c r="Q180" t="str">
        <f>IF(L180="1","Mischer AUF",IF(K180="1","Mischer ZU","Mischer STOP"))</f>
        <v>Mischer AUF</v>
      </c>
    </row>
    <row r="181" spans="1:17" hidden="1" x14ac:dyDescent="0.25">
      <c r="A181" t="s">
        <v>1912</v>
      </c>
      <c r="B181" t="s">
        <v>4</v>
      </c>
      <c r="C181" t="s">
        <v>12</v>
      </c>
      <c r="D181" t="s">
        <v>6</v>
      </c>
      <c r="E181">
        <v>1</v>
      </c>
      <c r="F181" t="s">
        <v>45</v>
      </c>
      <c r="G181" t="s">
        <v>8</v>
      </c>
    </row>
    <row r="182" spans="1:17" hidden="1" x14ac:dyDescent="0.25">
      <c r="A182" s="1" t="s">
        <v>1911</v>
      </c>
      <c r="B182" s="1" t="s">
        <v>1</v>
      </c>
      <c r="C182" s="1" t="s">
        <v>43</v>
      </c>
      <c r="D182" s="42" t="s">
        <v>3295</v>
      </c>
      <c r="E182" s="8">
        <f>HEX2DEC(G182)</f>
        <v>133</v>
      </c>
      <c r="F182" s="10" t="str">
        <f>HEX2BIN(G182)</f>
        <v>10000101</v>
      </c>
      <c r="G182" s="8" t="str">
        <f>MID(C182,7,FIND(":",C182,1)-1)</f>
        <v>85</v>
      </c>
      <c r="H182" s="8" t="str">
        <f>MID(F182,1,FIND("0",F182,1)-1)</f>
        <v>1</v>
      </c>
      <c r="I182" s="8" t="str">
        <f>MID(F182,2,FIND("0",F182,1)-1)</f>
        <v>0</v>
      </c>
      <c r="J182" s="8" t="str">
        <f>MID(F182,3,FIND("0",F182,1)-1)</f>
        <v>0</v>
      </c>
      <c r="K182" s="8" t="str">
        <f>MID(F182,4,FIND("0",F182,1)-1)</f>
        <v>0</v>
      </c>
      <c r="L182" s="8" t="str">
        <f>MID(F182,5,FIND("0",F182,1)-1)</f>
        <v>0</v>
      </c>
      <c r="M182" s="8" t="str">
        <f>MID(F182,6,FIND("0",F182,1)-1)</f>
        <v>1</v>
      </c>
      <c r="N182" s="8" t="str">
        <f>MID(F182,7,FIND("0",F182,1)-1)</f>
        <v>0</v>
      </c>
      <c r="O182" s="8" t="str">
        <f>MID(F182,8,FIND("0",F182,1)-1)</f>
        <v>1</v>
      </c>
      <c r="P182" t="str">
        <f>IF(J182="1",IF(O182="0","Brenner AUS"),"Brenner EIN")</f>
        <v>Brenner EIN</v>
      </c>
      <c r="Q182" t="str">
        <f>IF(L182="1","Mischer AUF",IF(K182="1","Mischer ZU","Mischer STOP"))</f>
        <v>Mischer STOP</v>
      </c>
    </row>
    <row r="183" spans="1:17" hidden="1" x14ac:dyDescent="0.25">
      <c r="A183" t="s">
        <v>1914</v>
      </c>
      <c r="B183" t="s">
        <v>4</v>
      </c>
      <c r="C183" t="s">
        <v>12</v>
      </c>
      <c r="D183" t="s">
        <v>6</v>
      </c>
      <c r="E183">
        <v>1</v>
      </c>
      <c r="F183" t="s">
        <v>53</v>
      </c>
      <c r="G183" t="s">
        <v>8</v>
      </c>
    </row>
    <row r="184" spans="1:17" hidden="1" x14ac:dyDescent="0.25">
      <c r="A184" s="1" t="s">
        <v>1913</v>
      </c>
      <c r="B184" s="1" t="s">
        <v>1</v>
      </c>
      <c r="C184" s="1" t="s">
        <v>51</v>
      </c>
      <c r="D184" s="42" t="s">
        <v>3295</v>
      </c>
      <c r="E184" s="8">
        <f>HEX2DEC(G184)</f>
        <v>141</v>
      </c>
      <c r="F184" s="10" t="str">
        <f>HEX2BIN(G184)</f>
        <v>10001101</v>
      </c>
      <c r="G184" s="8" t="str">
        <f>MID(C184,7,FIND(":",C184,1)-1)</f>
        <v>8D</v>
      </c>
      <c r="H184" s="8" t="str">
        <f>MID(F184,1,FIND("0",F184,1)-1)</f>
        <v>1</v>
      </c>
      <c r="I184" s="8" t="str">
        <f>MID(F184,2,FIND("0",F184,1)-1)</f>
        <v>0</v>
      </c>
      <c r="J184" s="8" t="str">
        <f>MID(F184,3,FIND("0",F184,1)-1)</f>
        <v>0</v>
      </c>
      <c r="K184" s="8" t="str">
        <f>MID(F184,4,FIND("0",F184,1)-1)</f>
        <v>0</v>
      </c>
      <c r="L184" s="8" t="str">
        <f>MID(F184,5,FIND("0",F184,1)-1)</f>
        <v>1</v>
      </c>
      <c r="M184" s="8" t="str">
        <f>MID(F184,6,FIND("0",F184,1)-1)</f>
        <v>1</v>
      </c>
      <c r="N184" s="8" t="str">
        <f>MID(F184,7,FIND("0",F184,1)-1)</f>
        <v>0</v>
      </c>
      <c r="O184" s="8" t="str">
        <f>MID(F184,8,FIND("0",F184,1)-1)</f>
        <v>1</v>
      </c>
      <c r="P184" t="str">
        <f>IF(J184="1",IF(O184="0","Brenner AUS"),"Brenner EIN")</f>
        <v>Brenner EIN</v>
      </c>
      <c r="Q184" t="str">
        <f>IF(L184="1","Mischer AUF",IF(K184="1","Mischer ZU","Mischer STOP"))</f>
        <v>Mischer AUF</v>
      </c>
    </row>
    <row r="185" spans="1:17" hidden="1" x14ac:dyDescent="0.25">
      <c r="A185" t="s">
        <v>1916</v>
      </c>
      <c r="B185" t="s">
        <v>4</v>
      </c>
      <c r="C185" t="s">
        <v>12</v>
      </c>
      <c r="D185" t="s">
        <v>6</v>
      </c>
      <c r="E185">
        <v>1</v>
      </c>
      <c r="F185" t="s">
        <v>45</v>
      </c>
      <c r="G185" t="s">
        <v>8</v>
      </c>
    </row>
    <row r="186" spans="1:17" hidden="1" x14ac:dyDescent="0.25">
      <c r="A186" s="1" t="s">
        <v>1915</v>
      </c>
      <c r="B186" s="1" t="s">
        <v>1</v>
      </c>
      <c r="C186" s="1" t="s">
        <v>43</v>
      </c>
      <c r="D186" s="42" t="s">
        <v>3295</v>
      </c>
      <c r="E186" s="8">
        <f>HEX2DEC(G186)</f>
        <v>133</v>
      </c>
      <c r="F186" s="10" t="str">
        <f>HEX2BIN(G186)</f>
        <v>10000101</v>
      </c>
      <c r="G186" s="8" t="str">
        <f>MID(C186,7,FIND(":",C186,1)-1)</f>
        <v>85</v>
      </c>
      <c r="H186" s="8" t="str">
        <f>MID(F186,1,FIND("0",F186,1)-1)</f>
        <v>1</v>
      </c>
      <c r="I186" s="8" t="str">
        <f>MID(F186,2,FIND("0",F186,1)-1)</f>
        <v>0</v>
      </c>
      <c r="J186" s="8" t="str">
        <f>MID(F186,3,FIND("0",F186,1)-1)</f>
        <v>0</v>
      </c>
      <c r="K186" s="8" t="str">
        <f>MID(F186,4,FIND("0",F186,1)-1)</f>
        <v>0</v>
      </c>
      <c r="L186" s="8" t="str">
        <f>MID(F186,5,FIND("0",F186,1)-1)</f>
        <v>0</v>
      </c>
      <c r="M186" s="8" t="str">
        <f>MID(F186,6,FIND("0",F186,1)-1)</f>
        <v>1</v>
      </c>
      <c r="N186" s="8" t="str">
        <f>MID(F186,7,FIND("0",F186,1)-1)</f>
        <v>0</v>
      </c>
      <c r="O186" s="8" t="str">
        <f>MID(F186,8,FIND("0",F186,1)-1)</f>
        <v>1</v>
      </c>
      <c r="P186" t="str">
        <f>IF(J186="1",IF(O186="0","Brenner AUS"),"Brenner EIN")</f>
        <v>Brenner EIN</v>
      </c>
      <c r="Q186" t="str">
        <f>IF(L186="1","Mischer AUF",IF(K186="1","Mischer ZU","Mischer STOP"))</f>
        <v>Mischer STOP</v>
      </c>
    </row>
    <row r="187" spans="1:17" hidden="1" x14ac:dyDescent="0.25">
      <c r="A187" t="s">
        <v>1918</v>
      </c>
      <c r="B187" t="s">
        <v>4</v>
      </c>
      <c r="C187" t="s">
        <v>12</v>
      </c>
      <c r="D187" t="s">
        <v>6</v>
      </c>
      <c r="E187">
        <v>1</v>
      </c>
      <c r="F187" t="s">
        <v>53</v>
      </c>
      <c r="G187" t="s">
        <v>8</v>
      </c>
    </row>
    <row r="188" spans="1:17" hidden="1" x14ac:dyDescent="0.25">
      <c r="A188" s="1" t="s">
        <v>1917</v>
      </c>
      <c r="B188" s="1" t="s">
        <v>1</v>
      </c>
      <c r="C188" s="1" t="s">
        <v>51</v>
      </c>
      <c r="D188" s="42" t="s">
        <v>3295</v>
      </c>
      <c r="E188" s="8">
        <f>HEX2DEC(G188)</f>
        <v>141</v>
      </c>
      <c r="F188" s="10" t="str">
        <f>HEX2BIN(G188)</f>
        <v>10001101</v>
      </c>
      <c r="G188" s="8" t="str">
        <f>MID(C188,7,FIND(":",C188,1)-1)</f>
        <v>8D</v>
      </c>
      <c r="H188" s="8" t="str">
        <f>MID(F188,1,FIND("0",F188,1)-1)</f>
        <v>1</v>
      </c>
      <c r="I188" s="8" t="str">
        <f>MID(F188,2,FIND("0",F188,1)-1)</f>
        <v>0</v>
      </c>
      <c r="J188" s="8" t="str">
        <f>MID(F188,3,FIND("0",F188,1)-1)</f>
        <v>0</v>
      </c>
      <c r="K188" s="8" t="str">
        <f>MID(F188,4,FIND("0",F188,1)-1)</f>
        <v>0</v>
      </c>
      <c r="L188" s="8" t="str">
        <f>MID(F188,5,FIND("0",F188,1)-1)</f>
        <v>1</v>
      </c>
      <c r="M188" s="8" t="str">
        <f>MID(F188,6,FIND("0",F188,1)-1)</f>
        <v>1</v>
      </c>
      <c r="N188" s="8" t="str">
        <f>MID(F188,7,FIND("0",F188,1)-1)</f>
        <v>0</v>
      </c>
      <c r="O188" s="8" t="str">
        <f>MID(F188,8,FIND("0",F188,1)-1)</f>
        <v>1</v>
      </c>
      <c r="P188" t="str">
        <f>IF(J188="1",IF(O188="0","Brenner AUS"),"Brenner EIN")</f>
        <v>Brenner EIN</v>
      </c>
      <c r="Q188" t="str">
        <f>IF(L188="1","Mischer AUF",IF(K188="1","Mischer ZU","Mischer STOP"))</f>
        <v>Mischer AUF</v>
      </c>
    </row>
    <row r="189" spans="1:17" hidden="1" x14ac:dyDescent="0.25">
      <c r="A189" t="s">
        <v>1920</v>
      </c>
      <c r="B189" t="s">
        <v>4</v>
      </c>
      <c r="C189" t="s">
        <v>12</v>
      </c>
      <c r="D189" t="s">
        <v>6</v>
      </c>
      <c r="E189">
        <v>1</v>
      </c>
      <c r="F189" t="s">
        <v>45</v>
      </c>
      <c r="G189" t="s">
        <v>8</v>
      </c>
    </row>
    <row r="190" spans="1:17" hidden="1" x14ac:dyDescent="0.25">
      <c r="A190" s="1" t="s">
        <v>1919</v>
      </c>
      <c r="B190" s="1" t="s">
        <v>1</v>
      </c>
      <c r="C190" s="1" t="s">
        <v>43</v>
      </c>
      <c r="D190" s="42" t="s">
        <v>3295</v>
      </c>
      <c r="E190" s="8">
        <f>HEX2DEC(G190)</f>
        <v>133</v>
      </c>
      <c r="F190" s="10" t="str">
        <f>HEX2BIN(G190)</f>
        <v>10000101</v>
      </c>
      <c r="G190" s="8" t="str">
        <f>MID(C190,7,FIND(":",C190,1)-1)</f>
        <v>85</v>
      </c>
      <c r="H190" s="8" t="str">
        <f>MID(F190,1,FIND("0",F190,1)-1)</f>
        <v>1</v>
      </c>
      <c r="I190" s="8" t="str">
        <f>MID(F190,2,FIND("0",F190,1)-1)</f>
        <v>0</v>
      </c>
      <c r="J190" s="8" t="str">
        <f>MID(F190,3,FIND("0",F190,1)-1)</f>
        <v>0</v>
      </c>
      <c r="K190" s="8" t="str">
        <f>MID(F190,4,FIND("0",F190,1)-1)</f>
        <v>0</v>
      </c>
      <c r="L190" s="8" t="str">
        <f>MID(F190,5,FIND("0",F190,1)-1)</f>
        <v>0</v>
      </c>
      <c r="M190" s="8" t="str">
        <f>MID(F190,6,FIND("0",F190,1)-1)</f>
        <v>1</v>
      </c>
      <c r="N190" s="8" t="str">
        <f>MID(F190,7,FIND("0",F190,1)-1)</f>
        <v>0</v>
      </c>
      <c r="O190" s="8" t="str">
        <f>MID(F190,8,FIND("0",F190,1)-1)</f>
        <v>1</v>
      </c>
      <c r="P190" t="str">
        <f>IF(J190="1",IF(O190="0","Brenner AUS"),"Brenner EIN")</f>
        <v>Brenner EIN</v>
      </c>
      <c r="Q190" t="str">
        <f>IF(L190="1","Mischer AUF",IF(K190="1","Mischer ZU","Mischer STOP"))</f>
        <v>Mischer STOP</v>
      </c>
    </row>
    <row r="191" spans="1:17" hidden="1" x14ac:dyDescent="0.25">
      <c r="A191" t="s">
        <v>1922</v>
      </c>
      <c r="B191" t="s">
        <v>4</v>
      </c>
      <c r="C191" t="s">
        <v>5</v>
      </c>
      <c r="D191" t="s">
        <v>6</v>
      </c>
      <c r="E191">
        <v>1</v>
      </c>
      <c r="F191" t="s">
        <v>211</v>
      </c>
      <c r="G191" t="s">
        <v>8</v>
      </c>
    </row>
    <row r="192" spans="1:17" hidden="1" x14ac:dyDescent="0.25">
      <c r="A192" t="s">
        <v>1923</v>
      </c>
      <c r="B192" t="s">
        <v>862</v>
      </c>
      <c r="C192" t="s">
        <v>176</v>
      </c>
      <c r="D192" t="s">
        <v>177</v>
      </c>
      <c r="E192" s="5">
        <v>4500000</v>
      </c>
      <c r="F192" t="s">
        <v>863</v>
      </c>
      <c r="G192" t="s">
        <v>178</v>
      </c>
      <c r="H192">
        <v>0</v>
      </c>
      <c r="I192" t="s">
        <v>179</v>
      </c>
      <c r="J192" t="s">
        <v>163</v>
      </c>
      <c r="K192" t="s">
        <v>180</v>
      </c>
    </row>
    <row r="193" spans="1:17" hidden="1" x14ac:dyDescent="0.25">
      <c r="A193" s="3" t="s">
        <v>1921</v>
      </c>
      <c r="B193" s="3" t="s">
        <v>1</v>
      </c>
      <c r="C193" s="3" t="s">
        <v>209</v>
      </c>
      <c r="D193" t="s">
        <v>390</v>
      </c>
      <c r="E193" s="8">
        <f>HEX2DEC(G193)</f>
        <v>45</v>
      </c>
      <c r="F193" s="10" t="str">
        <f>HEX2BIN(G193)</f>
        <v>101101</v>
      </c>
      <c r="G193" s="8" t="str">
        <f>MID(C193,7,FIND(":",C193,1)-1)</f>
        <v>2D</v>
      </c>
    </row>
    <row r="194" spans="1:17" hidden="1" x14ac:dyDescent="0.25">
      <c r="A194" t="s">
        <v>1925</v>
      </c>
      <c r="B194" t="s">
        <v>4</v>
      </c>
      <c r="C194" t="s">
        <v>1332</v>
      </c>
      <c r="D194" t="s">
        <v>6</v>
      </c>
      <c r="E194">
        <v>1</v>
      </c>
      <c r="F194" t="s">
        <v>227</v>
      </c>
      <c r="G194" t="s">
        <v>8</v>
      </c>
    </row>
    <row r="195" spans="1:17" hidden="1" x14ac:dyDescent="0.25">
      <c r="A195" s="15" t="s">
        <v>1924</v>
      </c>
      <c r="B195" s="15" t="s">
        <v>1</v>
      </c>
      <c r="C195" s="15" t="s">
        <v>2949</v>
      </c>
      <c r="D195" s="33" t="s">
        <v>1446</v>
      </c>
      <c r="E195" s="8">
        <f>HEX2DEC(G195)</f>
        <v>1</v>
      </c>
      <c r="F195" s="10" t="str">
        <f>HEX2BIN(G195)</f>
        <v>1</v>
      </c>
      <c r="G195" s="8" t="str">
        <f>MID(C195,7,FIND(":",C195,1)-1)</f>
        <v>01</v>
      </c>
      <c r="N195" s="18">
        <v>0</v>
      </c>
      <c r="O195" s="18">
        <v>1</v>
      </c>
    </row>
    <row r="196" spans="1:17" hidden="1" x14ac:dyDescent="0.25">
      <c r="A196" t="s">
        <v>1927</v>
      </c>
      <c r="B196" t="s">
        <v>4</v>
      </c>
      <c r="C196" t="s">
        <v>1365</v>
      </c>
      <c r="D196" t="s">
        <v>6</v>
      </c>
      <c r="E196">
        <v>1</v>
      </c>
      <c r="F196" t="s">
        <v>227</v>
      </c>
      <c r="G196" t="s">
        <v>8</v>
      </c>
    </row>
    <row r="197" spans="1:17" hidden="1" x14ac:dyDescent="0.25">
      <c r="A197" s="7" t="s">
        <v>1926</v>
      </c>
      <c r="B197" s="7" t="s">
        <v>1</v>
      </c>
      <c r="C197" s="7" t="s">
        <v>2671</v>
      </c>
      <c r="D197" s="34" t="s">
        <v>2674</v>
      </c>
      <c r="E197" s="8">
        <f>HEX2DEC(G197)</f>
        <v>1</v>
      </c>
      <c r="F197" s="10" t="str">
        <f>HEX2BIN(G197)</f>
        <v>1</v>
      </c>
      <c r="G197" s="18" t="str">
        <f>MID(C197,10,FIND(":",C197,1)-1)</f>
        <v>01</v>
      </c>
      <c r="H197" s="50"/>
      <c r="I197" s="50"/>
      <c r="J197" s="50"/>
      <c r="K197" s="50"/>
      <c r="L197" s="50"/>
      <c r="M197" s="50"/>
      <c r="N197" s="50"/>
      <c r="O197" s="50"/>
    </row>
    <row r="198" spans="1:17" hidden="1" x14ac:dyDescent="0.25">
      <c r="A198" t="s">
        <v>1929</v>
      </c>
      <c r="B198" t="s">
        <v>4</v>
      </c>
      <c r="C198" t="s">
        <v>12</v>
      </c>
      <c r="D198" t="s">
        <v>6</v>
      </c>
      <c r="E198">
        <v>1</v>
      </c>
      <c r="F198" t="s">
        <v>53</v>
      </c>
      <c r="G198" t="s">
        <v>8</v>
      </c>
    </row>
    <row r="199" spans="1:17" hidden="1" x14ac:dyDescent="0.25">
      <c r="A199" s="1" t="s">
        <v>1928</v>
      </c>
      <c r="B199" s="1" t="s">
        <v>1</v>
      </c>
      <c r="C199" s="1" t="s">
        <v>51</v>
      </c>
      <c r="D199" s="42" t="s">
        <v>3295</v>
      </c>
      <c r="E199" s="8">
        <f>HEX2DEC(G199)</f>
        <v>141</v>
      </c>
      <c r="F199" s="10" t="str">
        <f>HEX2BIN(G199)</f>
        <v>10001101</v>
      </c>
      <c r="G199" s="8" t="str">
        <f>MID(C199,7,FIND(":",C199,1)-1)</f>
        <v>8D</v>
      </c>
      <c r="H199" s="8" t="str">
        <f>MID(F199,1,FIND("0",F199,1)-1)</f>
        <v>1</v>
      </c>
      <c r="I199" s="8" t="str">
        <f>MID(F199,2,FIND("0",F199,1)-1)</f>
        <v>0</v>
      </c>
      <c r="J199" s="8" t="str">
        <f>MID(F199,3,FIND("0",F199,1)-1)</f>
        <v>0</v>
      </c>
      <c r="K199" s="8" t="str">
        <f>MID(F199,4,FIND("0",F199,1)-1)</f>
        <v>0</v>
      </c>
      <c r="L199" s="8" t="str">
        <f>MID(F199,5,FIND("0",F199,1)-1)</f>
        <v>1</v>
      </c>
      <c r="M199" s="8" t="str">
        <f>MID(F199,6,FIND("0",F199,1)-1)</f>
        <v>1</v>
      </c>
      <c r="N199" s="8" t="str">
        <f>MID(F199,7,FIND("0",F199,1)-1)</f>
        <v>0</v>
      </c>
      <c r="O199" s="8" t="str">
        <f>MID(F199,8,FIND("0",F199,1)-1)</f>
        <v>1</v>
      </c>
      <c r="P199" t="str">
        <f>IF(J199="1",IF(O199="0","Brenner AUS"),"Brenner EIN")</f>
        <v>Brenner EIN</v>
      </c>
      <c r="Q199" t="str">
        <f>IF(L199="1","Mischer AUF",IF(K199="1","Mischer ZU","Mischer STOP"))</f>
        <v>Mischer AUF</v>
      </c>
    </row>
    <row r="200" spans="1:17" hidden="1" x14ac:dyDescent="0.25">
      <c r="A200" t="s">
        <v>1931</v>
      </c>
      <c r="B200" t="s">
        <v>4</v>
      </c>
      <c r="C200" t="s">
        <v>12</v>
      </c>
      <c r="D200" t="s">
        <v>6</v>
      </c>
      <c r="E200">
        <v>1</v>
      </c>
      <c r="F200" t="s">
        <v>45</v>
      </c>
      <c r="G200" t="s">
        <v>8</v>
      </c>
    </row>
    <row r="201" spans="1:17" hidden="1" x14ac:dyDescent="0.25">
      <c r="A201" s="1" t="s">
        <v>1930</v>
      </c>
      <c r="B201" s="1" t="s">
        <v>1</v>
      </c>
      <c r="C201" s="1" t="s">
        <v>43</v>
      </c>
      <c r="D201" s="42" t="s">
        <v>3295</v>
      </c>
      <c r="E201" s="8">
        <f>HEX2DEC(G201)</f>
        <v>133</v>
      </c>
      <c r="F201" s="10" t="str">
        <f>HEX2BIN(G201)</f>
        <v>10000101</v>
      </c>
      <c r="G201" s="8" t="str">
        <f>MID(C201,7,FIND(":",C201,1)-1)</f>
        <v>85</v>
      </c>
      <c r="H201" s="8" t="str">
        <f>MID(F201,1,FIND("0",F201,1)-1)</f>
        <v>1</v>
      </c>
      <c r="I201" s="8" t="str">
        <f>MID(F201,2,FIND("0",F201,1)-1)</f>
        <v>0</v>
      </c>
      <c r="J201" s="8" t="str">
        <f>MID(F201,3,FIND("0",F201,1)-1)</f>
        <v>0</v>
      </c>
      <c r="K201" s="8" t="str">
        <f>MID(F201,4,FIND("0",F201,1)-1)</f>
        <v>0</v>
      </c>
      <c r="L201" s="8" t="str">
        <f>MID(F201,5,FIND("0",F201,1)-1)</f>
        <v>0</v>
      </c>
      <c r="M201" s="8" t="str">
        <f>MID(F201,6,FIND("0",F201,1)-1)</f>
        <v>1</v>
      </c>
      <c r="N201" s="8" t="str">
        <f>MID(F201,7,FIND("0",F201,1)-1)</f>
        <v>0</v>
      </c>
      <c r="O201" s="8" t="str">
        <f>MID(F201,8,FIND("0",F201,1)-1)</f>
        <v>1</v>
      </c>
      <c r="P201" t="str">
        <f>IF(J201="1",IF(O201="0","Brenner AUS"),"Brenner EIN")</f>
        <v>Brenner EIN</v>
      </c>
      <c r="Q201" t="str">
        <f>IF(L201="1","Mischer AUF",IF(K201="1","Mischer ZU","Mischer STOP"))</f>
        <v>Mischer STOP</v>
      </c>
    </row>
    <row r="202" spans="1:17" hidden="1" x14ac:dyDescent="0.25">
      <c r="A202" t="s">
        <v>1933</v>
      </c>
      <c r="B202" t="s">
        <v>4</v>
      </c>
      <c r="C202" t="s">
        <v>12</v>
      </c>
      <c r="D202" t="s">
        <v>6</v>
      </c>
      <c r="E202">
        <v>1</v>
      </c>
      <c r="F202" t="s">
        <v>53</v>
      </c>
      <c r="G202" t="s">
        <v>8</v>
      </c>
    </row>
    <row r="203" spans="1:17" hidden="1" x14ac:dyDescent="0.25">
      <c r="A203" t="s">
        <v>1933</v>
      </c>
      <c r="B203" t="s">
        <v>4</v>
      </c>
      <c r="C203" t="s">
        <v>5</v>
      </c>
      <c r="D203" t="s">
        <v>6</v>
      </c>
      <c r="E203">
        <v>1</v>
      </c>
      <c r="F203" t="s">
        <v>162</v>
      </c>
      <c r="G203" t="s">
        <v>8</v>
      </c>
    </row>
    <row r="204" spans="1:17" hidden="1" x14ac:dyDescent="0.25">
      <c r="A204" t="s">
        <v>1934</v>
      </c>
      <c r="B204" t="s">
        <v>862</v>
      </c>
      <c r="C204" t="s">
        <v>176</v>
      </c>
      <c r="D204" t="s">
        <v>177</v>
      </c>
      <c r="E204" s="5">
        <v>4700000</v>
      </c>
      <c r="F204" t="s">
        <v>863</v>
      </c>
      <c r="G204" t="s">
        <v>178</v>
      </c>
      <c r="H204">
        <v>0</v>
      </c>
      <c r="I204" t="s">
        <v>179</v>
      </c>
      <c r="J204" t="s">
        <v>163</v>
      </c>
      <c r="K204" t="s">
        <v>180</v>
      </c>
    </row>
    <row r="205" spans="1:17" hidden="1" x14ac:dyDescent="0.25">
      <c r="A205" s="1" t="s">
        <v>1932</v>
      </c>
      <c r="B205" s="1" t="s">
        <v>1</v>
      </c>
      <c r="C205" s="1" t="s">
        <v>51</v>
      </c>
      <c r="D205" s="42" t="s">
        <v>3295</v>
      </c>
      <c r="E205" s="8">
        <f>HEX2DEC(G205)</f>
        <v>141</v>
      </c>
      <c r="F205" s="10" t="str">
        <f>HEX2BIN(G205)</f>
        <v>10001101</v>
      </c>
      <c r="G205" s="8" t="str">
        <f>MID(C205,7,FIND(":",C205,1)-1)</f>
        <v>8D</v>
      </c>
      <c r="H205" s="8" t="str">
        <f>MID(F205,1,FIND("0",F205,1)-1)</f>
        <v>1</v>
      </c>
      <c r="I205" s="8" t="str">
        <f>MID(F205,2,FIND("0",F205,1)-1)</f>
        <v>0</v>
      </c>
      <c r="J205" s="8" t="str">
        <f>MID(F205,3,FIND("0",F205,1)-1)</f>
        <v>0</v>
      </c>
      <c r="K205" s="8" t="str">
        <f>MID(F205,4,FIND("0",F205,1)-1)</f>
        <v>0</v>
      </c>
      <c r="L205" s="8" t="str">
        <f>MID(F205,5,FIND("0",F205,1)-1)</f>
        <v>1</v>
      </c>
      <c r="M205" s="8" t="str">
        <f>MID(F205,6,FIND("0",F205,1)-1)</f>
        <v>1</v>
      </c>
      <c r="N205" s="8" t="str">
        <f>MID(F205,7,FIND("0",F205,1)-1)</f>
        <v>0</v>
      </c>
      <c r="O205" s="8" t="str">
        <f>MID(F205,8,FIND("0",F205,1)-1)</f>
        <v>1</v>
      </c>
      <c r="P205" t="str">
        <f>IF(J205="1",IF(O205="0","Brenner AUS"),"Brenner EIN")</f>
        <v>Brenner EIN</v>
      </c>
      <c r="Q205" t="str">
        <f>IF(L205="1","Mischer AUF",IF(K205="1","Mischer ZU","Mischer STOP"))</f>
        <v>Mischer AUF</v>
      </c>
    </row>
    <row r="206" spans="1:17" hidden="1" x14ac:dyDescent="0.25">
      <c r="A206" s="3" t="s">
        <v>1932</v>
      </c>
      <c r="B206" s="3" t="s">
        <v>1</v>
      </c>
      <c r="C206" s="3" t="s">
        <v>160</v>
      </c>
      <c r="D206" t="s">
        <v>390</v>
      </c>
      <c r="E206" s="8">
        <f>HEX2DEC(G206)</f>
        <v>47</v>
      </c>
      <c r="F206" s="10" t="str">
        <f>HEX2BIN(G206)</f>
        <v>101111</v>
      </c>
      <c r="G206" s="8" t="str">
        <f>MID(C206,7,FIND(":",C206,1)-1)</f>
        <v>2F</v>
      </c>
    </row>
    <row r="207" spans="1:17" hidden="1" x14ac:dyDescent="0.25">
      <c r="A207" t="s">
        <v>1936</v>
      </c>
      <c r="B207" t="s">
        <v>4</v>
      </c>
      <c r="C207" t="s">
        <v>12</v>
      </c>
      <c r="D207" t="s">
        <v>6</v>
      </c>
      <c r="E207">
        <v>1</v>
      </c>
      <c r="F207" t="s">
        <v>45</v>
      </c>
      <c r="G207" t="s">
        <v>8</v>
      </c>
    </row>
    <row r="208" spans="1:17" hidden="1" x14ac:dyDescent="0.25">
      <c r="A208" s="1" t="s">
        <v>1935</v>
      </c>
      <c r="B208" s="1" t="s">
        <v>1</v>
      </c>
      <c r="C208" s="1" t="s">
        <v>43</v>
      </c>
      <c r="D208" s="42" t="s">
        <v>3295</v>
      </c>
      <c r="E208" s="8">
        <f>HEX2DEC(G208)</f>
        <v>133</v>
      </c>
      <c r="F208" s="10" t="str">
        <f>HEX2BIN(G208)</f>
        <v>10000101</v>
      </c>
      <c r="G208" s="8" t="str">
        <f>MID(C208,7,FIND(":",C208,1)-1)</f>
        <v>85</v>
      </c>
      <c r="H208" s="8" t="str">
        <f>MID(F208,1,FIND("0",F208,1)-1)</f>
        <v>1</v>
      </c>
      <c r="I208" s="8" t="str">
        <f>MID(F208,2,FIND("0",F208,1)-1)</f>
        <v>0</v>
      </c>
      <c r="J208" s="8" t="str">
        <f>MID(F208,3,FIND("0",F208,1)-1)</f>
        <v>0</v>
      </c>
      <c r="K208" s="8" t="str">
        <f>MID(F208,4,FIND("0",F208,1)-1)</f>
        <v>0</v>
      </c>
      <c r="L208" s="8" t="str">
        <f>MID(F208,5,FIND("0",F208,1)-1)</f>
        <v>0</v>
      </c>
      <c r="M208" s="8" t="str">
        <f>MID(F208,6,FIND("0",F208,1)-1)</f>
        <v>1</v>
      </c>
      <c r="N208" s="8" t="str">
        <f>MID(F208,7,FIND("0",F208,1)-1)</f>
        <v>0</v>
      </c>
      <c r="O208" s="8" t="str">
        <f>MID(F208,8,FIND("0",F208,1)-1)</f>
        <v>1</v>
      </c>
      <c r="P208" t="str">
        <f>IF(J208="1",IF(O208="0","Brenner AUS"),"Brenner EIN")</f>
        <v>Brenner EIN</v>
      </c>
      <c r="Q208" t="str">
        <f>IF(L208="1","Mischer AUF",IF(K208="1","Mischer ZU","Mischer STOP"))</f>
        <v>Mischer STOP</v>
      </c>
    </row>
    <row r="209" spans="1:17" hidden="1" x14ac:dyDescent="0.25">
      <c r="A209" t="s">
        <v>1938</v>
      </c>
      <c r="B209" t="s">
        <v>4</v>
      </c>
      <c r="C209" t="s">
        <v>12</v>
      </c>
      <c r="D209" t="s">
        <v>6</v>
      </c>
      <c r="E209">
        <v>1</v>
      </c>
      <c r="F209" t="s">
        <v>53</v>
      </c>
      <c r="G209" t="s">
        <v>8</v>
      </c>
    </row>
    <row r="210" spans="1:17" hidden="1" x14ac:dyDescent="0.25">
      <c r="A210" s="1" t="s">
        <v>1937</v>
      </c>
      <c r="B210" s="1" t="s">
        <v>1</v>
      </c>
      <c r="C210" s="1" t="s">
        <v>51</v>
      </c>
      <c r="D210" s="42" t="s">
        <v>3295</v>
      </c>
      <c r="E210" s="8">
        <f>HEX2DEC(G210)</f>
        <v>141</v>
      </c>
      <c r="F210" s="10" t="str">
        <f>HEX2BIN(G210)</f>
        <v>10001101</v>
      </c>
      <c r="G210" s="8" t="str">
        <f>MID(C210,7,FIND(":",C210,1)-1)</f>
        <v>8D</v>
      </c>
      <c r="H210" s="8" t="str">
        <f>MID(F210,1,FIND("0",F210,1)-1)</f>
        <v>1</v>
      </c>
      <c r="I210" s="8" t="str">
        <f>MID(F210,2,FIND("0",F210,1)-1)</f>
        <v>0</v>
      </c>
      <c r="J210" s="8" t="str">
        <f>MID(F210,3,FIND("0",F210,1)-1)</f>
        <v>0</v>
      </c>
      <c r="K210" s="8" t="str">
        <f>MID(F210,4,FIND("0",F210,1)-1)</f>
        <v>0</v>
      </c>
      <c r="L210" s="8" t="str">
        <f>MID(F210,5,FIND("0",F210,1)-1)</f>
        <v>1</v>
      </c>
      <c r="M210" s="8" t="str">
        <f>MID(F210,6,FIND("0",F210,1)-1)</f>
        <v>1</v>
      </c>
      <c r="N210" s="8" t="str">
        <f>MID(F210,7,FIND("0",F210,1)-1)</f>
        <v>0</v>
      </c>
      <c r="O210" s="8" t="str">
        <f>MID(F210,8,FIND("0",F210,1)-1)</f>
        <v>1</v>
      </c>
      <c r="P210" t="str">
        <f>IF(J210="1",IF(O210="0","Brenner AUS"),"Brenner EIN")</f>
        <v>Brenner EIN</v>
      </c>
      <c r="Q210" t="str">
        <f>IF(L210="1","Mischer AUF",IF(K210="1","Mischer ZU","Mischer STOP"))</f>
        <v>Mischer AUF</v>
      </c>
    </row>
    <row r="211" spans="1:17" hidden="1" x14ac:dyDescent="0.25">
      <c r="A211" t="s">
        <v>1940</v>
      </c>
      <c r="B211" t="s">
        <v>4</v>
      </c>
      <c r="C211" t="s">
        <v>12</v>
      </c>
      <c r="D211" t="s">
        <v>6</v>
      </c>
      <c r="E211">
        <v>1</v>
      </c>
      <c r="F211" t="s">
        <v>45</v>
      </c>
      <c r="G211" t="s">
        <v>8</v>
      </c>
    </row>
    <row r="212" spans="1:17" hidden="1" x14ac:dyDescent="0.25">
      <c r="A212" s="1" t="s">
        <v>1939</v>
      </c>
      <c r="B212" s="1" t="s">
        <v>1</v>
      </c>
      <c r="C212" s="1" t="s">
        <v>43</v>
      </c>
      <c r="D212" s="42" t="s">
        <v>3295</v>
      </c>
      <c r="E212" s="8">
        <f>HEX2DEC(G212)</f>
        <v>133</v>
      </c>
      <c r="F212" s="10" t="str">
        <f>HEX2BIN(G212)</f>
        <v>10000101</v>
      </c>
      <c r="G212" s="8" t="str">
        <f>MID(C212,7,FIND(":",C212,1)-1)</f>
        <v>85</v>
      </c>
      <c r="H212" s="8" t="str">
        <f>MID(F212,1,FIND("0",F212,1)-1)</f>
        <v>1</v>
      </c>
      <c r="I212" s="8" t="str">
        <f>MID(F212,2,FIND("0",F212,1)-1)</f>
        <v>0</v>
      </c>
      <c r="J212" s="8" t="str">
        <f>MID(F212,3,FIND("0",F212,1)-1)</f>
        <v>0</v>
      </c>
      <c r="K212" s="8" t="str">
        <f>MID(F212,4,FIND("0",F212,1)-1)</f>
        <v>0</v>
      </c>
      <c r="L212" s="8" t="str">
        <f>MID(F212,5,FIND("0",F212,1)-1)</f>
        <v>0</v>
      </c>
      <c r="M212" s="8" t="str">
        <f>MID(F212,6,FIND("0",F212,1)-1)</f>
        <v>1</v>
      </c>
      <c r="N212" s="8" t="str">
        <f>MID(F212,7,FIND("0",F212,1)-1)</f>
        <v>0</v>
      </c>
      <c r="O212" s="8" t="str">
        <f>MID(F212,8,FIND("0",F212,1)-1)</f>
        <v>1</v>
      </c>
      <c r="P212" t="str">
        <f>IF(J212="1",IF(O212="0","Brenner AUS"),"Brenner EIN")</f>
        <v>Brenner EIN</v>
      </c>
      <c r="Q212" t="str">
        <f>IF(L212="1","Mischer AUF",IF(K212="1","Mischer ZU","Mischer STOP"))</f>
        <v>Mischer STOP</v>
      </c>
    </row>
    <row r="213" spans="1:17" hidden="1" x14ac:dyDescent="0.25">
      <c r="A213" t="s">
        <v>1942</v>
      </c>
      <c r="B213" t="s">
        <v>4</v>
      </c>
      <c r="C213" t="s">
        <v>5</v>
      </c>
      <c r="D213" t="s">
        <v>6</v>
      </c>
      <c r="E213">
        <v>1</v>
      </c>
      <c r="F213" t="s">
        <v>231</v>
      </c>
      <c r="G213" t="s">
        <v>8</v>
      </c>
    </row>
    <row r="214" spans="1:17" hidden="1" x14ac:dyDescent="0.25">
      <c r="A214" t="s">
        <v>1943</v>
      </c>
      <c r="B214" t="s">
        <v>862</v>
      </c>
      <c r="C214" t="s">
        <v>176</v>
      </c>
      <c r="D214" t="s">
        <v>177</v>
      </c>
      <c r="E214" s="5">
        <v>4800000</v>
      </c>
      <c r="F214" t="s">
        <v>863</v>
      </c>
      <c r="G214" t="s">
        <v>178</v>
      </c>
      <c r="H214">
        <v>0</v>
      </c>
      <c r="I214" t="s">
        <v>179</v>
      </c>
      <c r="J214" t="s">
        <v>163</v>
      </c>
      <c r="K214" t="s">
        <v>180</v>
      </c>
    </row>
    <row r="215" spans="1:17" hidden="1" x14ac:dyDescent="0.25">
      <c r="A215" s="3" t="s">
        <v>1941</v>
      </c>
      <c r="B215" s="3" t="s">
        <v>1</v>
      </c>
      <c r="C215" s="3" t="s">
        <v>229</v>
      </c>
      <c r="D215" t="s">
        <v>390</v>
      </c>
      <c r="E215" s="8">
        <f>HEX2DEC(G215)</f>
        <v>48</v>
      </c>
      <c r="F215" s="10" t="str">
        <f>HEX2BIN(G215)</f>
        <v>110000</v>
      </c>
      <c r="G215" s="8" t="str">
        <f>MID(C215,7,FIND(":",C215,1)-1)</f>
        <v>30</v>
      </c>
    </row>
    <row r="216" spans="1:17" hidden="1" x14ac:dyDescent="0.25">
      <c r="A216" t="s">
        <v>1945</v>
      </c>
      <c r="B216" t="s">
        <v>4</v>
      </c>
      <c r="C216" t="s">
        <v>12</v>
      </c>
      <c r="D216" t="s">
        <v>6</v>
      </c>
      <c r="E216">
        <v>1</v>
      </c>
      <c r="F216" t="s">
        <v>53</v>
      </c>
      <c r="G216" t="s">
        <v>8</v>
      </c>
    </row>
    <row r="217" spans="1:17" hidden="1" x14ac:dyDescent="0.25">
      <c r="A217" s="1" t="s">
        <v>1944</v>
      </c>
      <c r="B217" s="1" t="s">
        <v>1</v>
      </c>
      <c r="C217" s="1" t="s">
        <v>51</v>
      </c>
      <c r="D217" s="42" t="s">
        <v>3295</v>
      </c>
      <c r="E217" s="8">
        <f>HEX2DEC(G217)</f>
        <v>141</v>
      </c>
      <c r="F217" s="10" t="str">
        <f>HEX2BIN(G217)</f>
        <v>10001101</v>
      </c>
      <c r="G217" s="8" t="str">
        <f>MID(C217,7,FIND(":",C217,1)-1)</f>
        <v>8D</v>
      </c>
      <c r="H217" s="8" t="str">
        <f>MID(F217,1,FIND("0",F217,1)-1)</f>
        <v>1</v>
      </c>
      <c r="I217" s="8" t="str">
        <f>MID(F217,2,FIND("0",F217,1)-1)</f>
        <v>0</v>
      </c>
      <c r="J217" s="8" t="str">
        <f>MID(F217,3,FIND("0",F217,1)-1)</f>
        <v>0</v>
      </c>
      <c r="K217" s="8" t="str">
        <f>MID(F217,4,FIND("0",F217,1)-1)</f>
        <v>0</v>
      </c>
      <c r="L217" s="8" t="str">
        <f>MID(F217,5,FIND("0",F217,1)-1)</f>
        <v>1</v>
      </c>
      <c r="M217" s="8" t="str">
        <f>MID(F217,6,FIND("0",F217,1)-1)</f>
        <v>1</v>
      </c>
      <c r="N217" s="8" t="str">
        <f>MID(F217,7,FIND("0",F217,1)-1)</f>
        <v>0</v>
      </c>
      <c r="O217" s="8" t="str">
        <f>MID(F217,8,FIND("0",F217,1)-1)</f>
        <v>1</v>
      </c>
      <c r="P217" t="str">
        <f>IF(J217="1",IF(O217="0","Brenner AUS"),"Brenner EIN")</f>
        <v>Brenner EIN</v>
      </c>
      <c r="Q217" t="str">
        <f>IF(L217="1","Mischer AUF",IF(K217="1","Mischer ZU","Mischer STOP"))</f>
        <v>Mischer AUF</v>
      </c>
    </row>
    <row r="218" spans="1:17" hidden="1" x14ac:dyDescent="0.25">
      <c r="A218" t="s">
        <v>1947</v>
      </c>
      <c r="B218" t="s">
        <v>4</v>
      </c>
      <c r="C218" t="s">
        <v>12</v>
      </c>
      <c r="D218" t="s">
        <v>6</v>
      </c>
      <c r="E218">
        <v>1</v>
      </c>
      <c r="F218" t="s">
        <v>45</v>
      </c>
      <c r="G218" t="s">
        <v>8</v>
      </c>
    </row>
    <row r="219" spans="1:17" hidden="1" x14ac:dyDescent="0.25">
      <c r="A219" s="1" t="s">
        <v>1946</v>
      </c>
      <c r="B219" s="1" t="s">
        <v>1</v>
      </c>
      <c r="C219" s="1" t="s">
        <v>43</v>
      </c>
      <c r="D219" s="42" t="s">
        <v>3295</v>
      </c>
      <c r="E219" s="8">
        <f>HEX2DEC(G219)</f>
        <v>133</v>
      </c>
      <c r="F219" s="10" t="str">
        <f>HEX2BIN(G219)</f>
        <v>10000101</v>
      </c>
      <c r="G219" s="8" t="str">
        <f>MID(C219,7,FIND(":",C219,1)-1)</f>
        <v>85</v>
      </c>
      <c r="H219" s="8" t="str">
        <f>MID(F219,1,FIND("0",F219,1)-1)</f>
        <v>1</v>
      </c>
      <c r="I219" s="8" t="str">
        <f>MID(F219,2,FIND("0",F219,1)-1)</f>
        <v>0</v>
      </c>
      <c r="J219" s="8" t="str">
        <f>MID(F219,3,FIND("0",F219,1)-1)</f>
        <v>0</v>
      </c>
      <c r="K219" s="8" t="str">
        <f>MID(F219,4,FIND("0",F219,1)-1)</f>
        <v>0</v>
      </c>
      <c r="L219" s="8" t="str">
        <f>MID(F219,5,FIND("0",F219,1)-1)</f>
        <v>0</v>
      </c>
      <c r="M219" s="8" t="str">
        <f>MID(F219,6,FIND("0",F219,1)-1)</f>
        <v>1</v>
      </c>
      <c r="N219" s="8" t="str">
        <f>MID(F219,7,FIND("0",F219,1)-1)</f>
        <v>0</v>
      </c>
      <c r="O219" s="8" t="str">
        <f>MID(F219,8,FIND("0",F219,1)-1)</f>
        <v>1</v>
      </c>
      <c r="P219" t="str">
        <f>IF(J219="1",IF(O219="0","Brenner AUS"),"Brenner EIN")</f>
        <v>Brenner EIN</v>
      </c>
      <c r="Q219" t="str">
        <f>IF(L219="1","Mischer AUF",IF(K219="1","Mischer ZU","Mischer STOP"))</f>
        <v>Mischer STOP</v>
      </c>
    </row>
    <row r="220" spans="1:17" hidden="1" x14ac:dyDescent="0.25">
      <c r="A220" t="s">
        <v>1949</v>
      </c>
      <c r="B220" t="s">
        <v>4</v>
      </c>
      <c r="C220" t="s">
        <v>12</v>
      </c>
      <c r="D220" t="s">
        <v>6</v>
      </c>
      <c r="E220">
        <v>1</v>
      </c>
      <c r="F220" t="s">
        <v>53</v>
      </c>
      <c r="G220" t="s">
        <v>8</v>
      </c>
    </row>
    <row r="221" spans="1:17" hidden="1" x14ac:dyDescent="0.25">
      <c r="A221" s="1" t="s">
        <v>1948</v>
      </c>
      <c r="B221" s="1" t="s">
        <v>1</v>
      </c>
      <c r="C221" s="1" t="s">
        <v>51</v>
      </c>
      <c r="D221" s="42" t="s">
        <v>3295</v>
      </c>
      <c r="E221" s="8">
        <f>HEX2DEC(G221)</f>
        <v>141</v>
      </c>
      <c r="F221" s="10" t="str">
        <f>HEX2BIN(G221)</f>
        <v>10001101</v>
      </c>
      <c r="G221" s="8" t="str">
        <f>MID(C221,7,FIND(":",C221,1)-1)</f>
        <v>8D</v>
      </c>
      <c r="H221" s="8" t="str">
        <f>MID(F221,1,FIND("0",F221,1)-1)</f>
        <v>1</v>
      </c>
      <c r="I221" s="8" t="str">
        <f>MID(F221,2,FIND("0",F221,1)-1)</f>
        <v>0</v>
      </c>
      <c r="J221" s="8" t="str">
        <f>MID(F221,3,FIND("0",F221,1)-1)</f>
        <v>0</v>
      </c>
      <c r="K221" s="8" t="str">
        <f>MID(F221,4,FIND("0",F221,1)-1)</f>
        <v>0</v>
      </c>
      <c r="L221" s="8" t="str">
        <f>MID(F221,5,FIND("0",F221,1)-1)</f>
        <v>1</v>
      </c>
      <c r="M221" s="8" t="str">
        <f>MID(F221,6,FIND("0",F221,1)-1)</f>
        <v>1</v>
      </c>
      <c r="N221" s="8" t="str">
        <f>MID(F221,7,FIND("0",F221,1)-1)</f>
        <v>0</v>
      </c>
      <c r="O221" s="8" t="str">
        <f>MID(F221,8,FIND("0",F221,1)-1)</f>
        <v>1</v>
      </c>
      <c r="P221" t="str">
        <f>IF(J221="1",IF(O221="0","Brenner AUS"),"Brenner EIN")</f>
        <v>Brenner EIN</v>
      </c>
      <c r="Q221" t="str">
        <f>IF(L221="1","Mischer AUF",IF(K221="1","Mischer ZU","Mischer STOP"))</f>
        <v>Mischer AUF</v>
      </c>
    </row>
    <row r="222" spans="1:17" hidden="1" x14ac:dyDescent="0.25">
      <c r="A222" t="s">
        <v>1951</v>
      </c>
      <c r="B222" t="s">
        <v>4</v>
      </c>
      <c r="C222" t="s">
        <v>5</v>
      </c>
      <c r="D222" t="s">
        <v>6</v>
      </c>
      <c r="E222">
        <v>1</v>
      </c>
      <c r="F222" t="s">
        <v>254</v>
      </c>
      <c r="G222" t="s">
        <v>8</v>
      </c>
    </row>
    <row r="223" spans="1:17" hidden="1" x14ac:dyDescent="0.25">
      <c r="A223" t="s">
        <v>1951</v>
      </c>
      <c r="B223" t="s">
        <v>4</v>
      </c>
      <c r="C223" t="s">
        <v>12</v>
      </c>
      <c r="D223" t="s">
        <v>6</v>
      </c>
      <c r="E223">
        <v>1</v>
      </c>
      <c r="F223" t="s">
        <v>45</v>
      </c>
      <c r="G223" t="s">
        <v>8</v>
      </c>
    </row>
    <row r="224" spans="1:17" hidden="1" x14ac:dyDescent="0.25">
      <c r="A224" t="s">
        <v>1951</v>
      </c>
      <c r="B224" t="s">
        <v>4</v>
      </c>
      <c r="C224" t="s">
        <v>233</v>
      </c>
      <c r="D224" t="s">
        <v>6</v>
      </c>
      <c r="E224">
        <v>1</v>
      </c>
      <c r="F224" t="s">
        <v>1587</v>
      </c>
      <c r="G224" t="s">
        <v>8</v>
      </c>
    </row>
    <row r="225" spans="1:17" hidden="1" x14ac:dyDescent="0.25">
      <c r="A225" t="s">
        <v>1952</v>
      </c>
      <c r="B225" t="s">
        <v>862</v>
      </c>
      <c r="C225" t="s">
        <v>176</v>
      </c>
      <c r="D225" t="s">
        <v>177</v>
      </c>
      <c r="E225" s="5">
        <v>5000000</v>
      </c>
      <c r="F225" t="s">
        <v>863</v>
      </c>
      <c r="G225" t="s">
        <v>178</v>
      </c>
      <c r="H225">
        <v>0</v>
      </c>
      <c r="I225" t="s">
        <v>179</v>
      </c>
      <c r="J225" t="s">
        <v>163</v>
      </c>
      <c r="K225" t="s">
        <v>180</v>
      </c>
    </row>
    <row r="226" spans="1:17" hidden="1" x14ac:dyDescent="0.25">
      <c r="A226" t="s">
        <v>1952</v>
      </c>
      <c r="B226" t="s">
        <v>1454</v>
      </c>
      <c r="C226" t="s">
        <v>1485</v>
      </c>
      <c r="D226" t="s">
        <v>176</v>
      </c>
      <c r="E226" t="s">
        <v>177</v>
      </c>
      <c r="F226" s="5">
        <v>3200000</v>
      </c>
      <c r="G226" t="s">
        <v>863</v>
      </c>
      <c r="H226" t="s">
        <v>178</v>
      </c>
      <c r="I226">
        <v>0</v>
      </c>
      <c r="J226" t="s">
        <v>179</v>
      </c>
      <c r="K226" t="s">
        <v>163</v>
      </c>
      <c r="L226" t="s">
        <v>180</v>
      </c>
    </row>
    <row r="227" spans="1:17" hidden="1" x14ac:dyDescent="0.25">
      <c r="A227" s="3" t="s">
        <v>1950</v>
      </c>
      <c r="B227" s="3" t="s">
        <v>1</v>
      </c>
      <c r="C227" s="3" t="s">
        <v>253</v>
      </c>
      <c r="D227" t="s">
        <v>390</v>
      </c>
      <c r="E227" s="8">
        <f>HEX2DEC(G227)</f>
        <v>50</v>
      </c>
      <c r="F227" s="10" t="str">
        <f>HEX2BIN(G227)</f>
        <v>110010</v>
      </c>
      <c r="G227" s="8" t="str">
        <f>MID(C227,7,FIND(":",C227,1)-1)</f>
        <v>32</v>
      </c>
    </row>
    <row r="228" spans="1:17" hidden="1" x14ac:dyDescent="0.25">
      <c r="A228" s="1" t="s">
        <v>1950</v>
      </c>
      <c r="B228" s="1" t="s">
        <v>1</v>
      </c>
      <c r="C228" s="1" t="s">
        <v>43</v>
      </c>
      <c r="D228" s="42" t="s">
        <v>3295</v>
      </c>
      <c r="E228" s="8">
        <f>HEX2DEC(G228)</f>
        <v>133</v>
      </c>
      <c r="F228" s="10" t="str">
        <f>HEX2BIN(G228)</f>
        <v>10000101</v>
      </c>
      <c r="G228" s="8" t="str">
        <f>MID(C228,7,FIND(":",C228,1)-1)</f>
        <v>85</v>
      </c>
      <c r="H228" s="8" t="str">
        <f>MID(F228,1,FIND("0",F228,1)-1)</f>
        <v>1</v>
      </c>
      <c r="I228" s="8" t="str">
        <f>MID(F228,2,FIND("0",F228,1)-1)</f>
        <v>0</v>
      </c>
      <c r="J228" s="8" t="str">
        <f>MID(F228,3,FIND("0",F228,1)-1)</f>
        <v>0</v>
      </c>
      <c r="K228" s="8" t="str">
        <f>MID(F228,4,FIND("0",F228,1)-1)</f>
        <v>0</v>
      </c>
      <c r="L228" s="8" t="str">
        <f>MID(F228,5,FIND("0",F228,1)-1)</f>
        <v>0</v>
      </c>
      <c r="M228" s="8" t="str">
        <f>MID(F228,6,FIND("0",F228,1)-1)</f>
        <v>1</v>
      </c>
      <c r="N228" s="8" t="str">
        <f>MID(F228,7,FIND("0",F228,1)-1)</f>
        <v>0</v>
      </c>
      <c r="O228" s="8" t="str">
        <f>MID(F228,8,FIND("0",F228,1)-1)</f>
        <v>1</v>
      </c>
      <c r="P228" t="str">
        <f>IF(J228="1",IF(O228="0","Brenner AUS"),"Brenner EIN")</f>
        <v>Brenner EIN</v>
      </c>
      <c r="Q228" t="str">
        <f>IF(L228="1","Mischer AUF",IF(K228="1","Mischer ZU","Mischer STOP"))</f>
        <v>Mischer STOP</v>
      </c>
    </row>
    <row r="229" spans="1:17" hidden="1" x14ac:dyDescent="0.25">
      <c r="A229" s="6" t="s">
        <v>1950</v>
      </c>
      <c r="B229" s="6" t="s">
        <v>1</v>
      </c>
      <c r="C229" s="6" t="s">
        <v>1585</v>
      </c>
      <c r="D229" t="s">
        <v>1442</v>
      </c>
      <c r="E229" s="8">
        <f>HEX2DEC(G229)</f>
        <v>32</v>
      </c>
      <c r="F229" s="10" t="str">
        <f>HEX2BIN(G229)</f>
        <v>100000</v>
      </c>
      <c r="G229" s="8" t="str">
        <f>MID(C229,7,FIND(":",C229,1)-1)</f>
        <v>20</v>
      </c>
    </row>
    <row r="230" spans="1:17" hidden="1" x14ac:dyDescent="0.25">
      <c r="A230" t="s">
        <v>1955</v>
      </c>
      <c r="B230" t="s">
        <v>4</v>
      </c>
      <c r="C230" t="s">
        <v>71</v>
      </c>
      <c r="D230" t="s">
        <v>6</v>
      </c>
      <c r="E230">
        <v>1</v>
      </c>
      <c r="F230" t="s">
        <v>701</v>
      </c>
      <c r="G230" t="s">
        <v>8</v>
      </c>
    </row>
    <row r="231" spans="1:17" x14ac:dyDescent="0.25">
      <c r="A231" s="2" t="s">
        <v>1953</v>
      </c>
      <c r="B231" s="2" t="s">
        <v>1</v>
      </c>
      <c r="C231" s="2" t="s">
        <v>1954</v>
      </c>
      <c r="D231" t="s">
        <v>2670</v>
      </c>
      <c r="E231" s="8">
        <f>HEX2DEC(G231)</f>
        <v>0</v>
      </c>
      <c r="F231" s="10" t="str">
        <f>HEX2BIN(G231)</f>
        <v>0</v>
      </c>
      <c r="G231" s="8" t="str">
        <f>MID(C231,7,FIND(":",C231,1)-1)</f>
        <v>00</v>
      </c>
    </row>
    <row r="232" spans="1:17" hidden="1" x14ac:dyDescent="0.25">
      <c r="A232" t="s">
        <v>1957</v>
      </c>
      <c r="B232" t="s">
        <v>4</v>
      </c>
      <c r="C232" t="s">
        <v>148</v>
      </c>
      <c r="D232" t="s">
        <v>6</v>
      </c>
      <c r="E232">
        <v>1</v>
      </c>
      <c r="F232" t="s">
        <v>149</v>
      </c>
      <c r="G232" t="s">
        <v>8</v>
      </c>
    </row>
    <row r="233" spans="1:17" hidden="1" x14ac:dyDescent="0.25">
      <c r="A233" t="s">
        <v>1958</v>
      </c>
      <c r="B233" t="s">
        <v>1454</v>
      </c>
      <c r="C233" t="s">
        <v>1455</v>
      </c>
      <c r="D233" t="s">
        <v>176</v>
      </c>
      <c r="E233" t="s">
        <v>177</v>
      </c>
      <c r="F233" s="5">
        <v>500000</v>
      </c>
      <c r="G233" t="s">
        <v>1456</v>
      </c>
      <c r="H233" t="s">
        <v>178</v>
      </c>
      <c r="I233">
        <v>0</v>
      </c>
      <c r="J233" t="s">
        <v>179</v>
      </c>
      <c r="K233" t="s">
        <v>163</v>
      </c>
      <c r="L233" t="s">
        <v>180</v>
      </c>
    </row>
    <row r="234" spans="1:17" hidden="1" x14ac:dyDescent="0.25">
      <c r="A234" s="4" t="s">
        <v>1956</v>
      </c>
      <c r="B234" s="4" t="s">
        <v>1</v>
      </c>
      <c r="C234" s="4" t="s">
        <v>146</v>
      </c>
      <c r="D234" t="s">
        <v>1443</v>
      </c>
      <c r="E234" s="8">
        <f>HEX2DEC(G234)</f>
        <v>5</v>
      </c>
      <c r="F234" s="10" t="str">
        <f>HEX2BIN(G234)</f>
        <v>101</v>
      </c>
      <c r="G234" s="8" t="str">
        <f>MID(C234,7,FIND(":",C234,1)-1)</f>
        <v>05</v>
      </c>
    </row>
    <row r="235" spans="1:17" hidden="1" x14ac:dyDescent="0.25">
      <c r="A235" t="s">
        <v>1960</v>
      </c>
      <c r="B235" t="s">
        <v>4</v>
      </c>
      <c r="C235" t="s">
        <v>5</v>
      </c>
      <c r="D235" t="s">
        <v>6</v>
      </c>
      <c r="E235">
        <v>1</v>
      </c>
      <c r="F235" t="s">
        <v>262</v>
      </c>
      <c r="G235" t="s">
        <v>8</v>
      </c>
    </row>
    <row r="236" spans="1:17" hidden="1" x14ac:dyDescent="0.25">
      <c r="A236" t="s">
        <v>1960</v>
      </c>
      <c r="B236" t="s">
        <v>4</v>
      </c>
      <c r="C236" t="s">
        <v>1332</v>
      </c>
      <c r="D236" t="s">
        <v>6</v>
      </c>
      <c r="E236">
        <v>1</v>
      </c>
      <c r="F236" t="s">
        <v>106</v>
      </c>
      <c r="G236" t="s">
        <v>8</v>
      </c>
    </row>
    <row r="237" spans="1:17" hidden="1" x14ac:dyDescent="0.25">
      <c r="A237" t="s">
        <v>1961</v>
      </c>
      <c r="B237" t="s">
        <v>862</v>
      </c>
      <c r="C237" t="s">
        <v>176</v>
      </c>
      <c r="D237" t="s">
        <v>177</v>
      </c>
      <c r="E237" s="5">
        <v>5100000</v>
      </c>
      <c r="F237" t="s">
        <v>863</v>
      </c>
      <c r="G237" t="s">
        <v>178</v>
      </c>
      <c r="H237">
        <v>0</v>
      </c>
      <c r="I237" t="s">
        <v>179</v>
      </c>
      <c r="J237" t="s">
        <v>163</v>
      </c>
      <c r="K237" t="s">
        <v>180</v>
      </c>
    </row>
    <row r="238" spans="1:17" hidden="1" x14ac:dyDescent="0.25">
      <c r="A238" s="3" t="s">
        <v>1959</v>
      </c>
      <c r="B238" s="3" t="s">
        <v>1</v>
      </c>
      <c r="C238" s="3" t="s">
        <v>260</v>
      </c>
      <c r="D238" t="s">
        <v>390</v>
      </c>
      <c r="E238" s="8">
        <f>HEX2DEC(G238)</f>
        <v>51</v>
      </c>
      <c r="F238" s="10" t="str">
        <f>HEX2BIN(G238)</f>
        <v>110011</v>
      </c>
      <c r="G238" s="8" t="str">
        <f>MID(C238,7,FIND(":",C238,1)-1)</f>
        <v>33</v>
      </c>
    </row>
    <row r="239" spans="1:17" hidden="1" x14ac:dyDescent="0.25">
      <c r="A239" s="15" t="s">
        <v>1959</v>
      </c>
      <c r="B239" s="15" t="s">
        <v>1</v>
      </c>
      <c r="C239" s="15" t="s">
        <v>2734</v>
      </c>
      <c r="D239" s="33" t="s">
        <v>1446</v>
      </c>
      <c r="E239" s="8">
        <f>HEX2DEC(G239)</f>
        <v>3</v>
      </c>
      <c r="F239" s="10" t="str">
        <f>HEX2BIN(G239)</f>
        <v>11</v>
      </c>
      <c r="G239" s="8" t="str">
        <f>MID(C239,7,FIND(":",C239,1)-1)</f>
        <v>03</v>
      </c>
      <c r="N239" s="18">
        <v>1</v>
      </c>
      <c r="O239" s="18">
        <v>1</v>
      </c>
    </row>
    <row r="240" spans="1:17" hidden="1" x14ac:dyDescent="0.25">
      <c r="A240" t="s">
        <v>1963</v>
      </c>
      <c r="B240" t="s">
        <v>4</v>
      </c>
      <c r="C240" t="s">
        <v>1365</v>
      </c>
      <c r="D240" t="s">
        <v>6</v>
      </c>
      <c r="E240">
        <v>1</v>
      </c>
      <c r="F240" t="s">
        <v>106</v>
      </c>
      <c r="G240" t="s">
        <v>8</v>
      </c>
    </row>
    <row r="241" spans="1:17" hidden="1" x14ac:dyDescent="0.25">
      <c r="A241" s="7" t="s">
        <v>1962</v>
      </c>
      <c r="B241" s="7" t="s">
        <v>1</v>
      </c>
      <c r="C241" s="7" t="s">
        <v>2672</v>
      </c>
      <c r="D241" s="34" t="s">
        <v>1447</v>
      </c>
      <c r="E241" s="8">
        <f>HEX2DEC(G241)</f>
        <v>3</v>
      </c>
      <c r="F241" s="10" t="str">
        <f>HEX2BIN(G241)</f>
        <v>11</v>
      </c>
      <c r="G241" s="18" t="str">
        <f>MID(C241,10,FIND(":",C241,1)-1)</f>
        <v>03</v>
      </c>
      <c r="H241" s="50"/>
      <c r="I241" s="50"/>
      <c r="J241" s="50"/>
      <c r="K241" s="50"/>
      <c r="L241" s="50"/>
      <c r="M241" s="50"/>
      <c r="N241" s="42"/>
      <c r="O241" s="42"/>
    </row>
    <row r="242" spans="1:17" hidden="1" x14ac:dyDescent="0.25">
      <c r="A242" t="s">
        <v>1965</v>
      </c>
      <c r="B242" t="s">
        <v>4</v>
      </c>
      <c r="C242" t="s">
        <v>12</v>
      </c>
      <c r="D242" t="s">
        <v>6</v>
      </c>
      <c r="E242">
        <v>1</v>
      </c>
      <c r="F242" t="s">
        <v>53</v>
      </c>
      <c r="G242" t="s">
        <v>8</v>
      </c>
    </row>
    <row r="243" spans="1:17" hidden="1" x14ac:dyDescent="0.25">
      <c r="A243" s="1" t="s">
        <v>1964</v>
      </c>
      <c r="B243" s="1" t="s">
        <v>1</v>
      </c>
      <c r="C243" s="1" t="s">
        <v>51</v>
      </c>
      <c r="D243" s="42" t="s">
        <v>3295</v>
      </c>
      <c r="E243" s="8">
        <f>HEX2DEC(G243)</f>
        <v>141</v>
      </c>
      <c r="F243" s="10" t="str">
        <f>HEX2BIN(G243)</f>
        <v>10001101</v>
      </c>
      <c r="G243" s="8" t="str">
        <f>MID(C243,7,FIND(":",C243,1)-1)</f>
        <v>8D</v>
      </c>
      <c r="H243" s="8" t="str">
        <f>MID(F243,1,FIND("0",F243,1)-1)</f>
        <v>1</v>
      </c>
      <c r="I243" s="8" t="str">
        <f>MID(F243,2,FIND("0",F243,1)-1)</f>
        <v>0</v>
      </c>
      <c r="J243" s="8" t="str">
        <f>MID(F243,3,FIND("0",F243,1)-1)</f>
        <v>0</v>
      </c>
      <c r="K243" s="8" t="str">
        <f>MID(F243,4,FIND("0",F243,1)-1)</f>
        <v>0</v>
      </c>
      <c r="L243" s="8" t="str">
        <f>MID(F243,5,FIND("0",F243,1)-1)</f>
        <v>1</v>
      </c>
      <c r="M243" s="8" t="str">
        <f>MID(F243,6,FIND("0",F243,1)-1)</f>
        <v>1</v>
      </c>
      <c r="N243" s="8" t="str">
        <f>MID(F243,7,FIND("0",F243,1)-1)</f>
        <v>0</v>
      </c>
      <c r="O243" s="8" t="str">
        <f>MID(F243,8,FIND("0",F243,1)-1)</f>
        <v>1</v>
      </c>
      <c r="P243" t="str">
        <f>IF(J243="1",IF(O243="0","Brenner AUS"),"Brenner EIN")</f>
        <v>Brenner EIN</v>
      </c>
      <c r="Q243" t="str">
        <f>IF(L243="1","Mischer AUF",IF(K243="1","Mischer ZU","Mischer STOP"))</f>
        <v>Mischer AUF</v>
      </c>
    </row>
    <row r="244" spans="1:17" hidden="1" x14ac:dyDescent="0.25">
      <c r="A244" t="s">
        <v>1967</v>
      </c>
      <c r="B244" t="s">
        <v>4</v>
      </c>
      <c r="C244" t="s">
        <v>12</v>
      </c>
      <c r="D244" t="s">
        <v>6</v>
      </c>
      <c r="E244">
        <v>1</v>
      </c>
      <c r="F244" t="s">
        <v>45</v>
      </c>
      <c r="G244" t="s">
        <v>8</v>
      </c>
    </row>
    <row r="245" spans="1:17" hidden="1" x14ac:dyDescent="0.25">
      <c r="A245" s="1" t="s">
        <v>1966</v>
      </c>
      <c r="B245" s="1" t="s">
        <v>1</v>
      </c>
      <c r="C245" s="1" t="s">
        <v>43</v>
      </c>
      <c r="D245" s="42" t="s">
        <v>3295</v>
      </c>
      <c r="E245" s="8">
        <f>HEX2DEC(G245)</f>
        <v>133</v>
      </c>
      <c r="F245" s="10" t="str">
        <f>HEX2BIN(G245)</f>
        <v>10000101</v>
      </c>
      <c r="G245" s="8" t="str">
        <f>MID(C245,7,FIND(":",C245,1)-1)</f>
        <v>85</v>
      </c>
      <c r="H245" s="8" t="str">
        <f>MID(F245,1,FIND("0",F245,1)-1)</f>
        <v>1</v>
      </c>
      <c r="I245" s="8" t="str">
        <f>MID(F245,2,FIND("0",F245,1)-1)</f>
        <v>0</v>
      </c>
      <c r="J245" s="8" t="str">
        <f>MID(F245,3,FIND("0",F245,1)-1)</f>
        <v>0</v>
      </c>
      <c r="K245" s="8" t="str">
        <f>MID(F245,4,FIND("0",F245,1)-1)</f>
        <v>0</v>
      </c>
      <c r="L245" s="8" t="str">
        <f>MID(F245,5,FIND("0",F245,1)-1)</f>
        <v>0</v>
      </c>
      <c r="M245" s="8" t="str">
        <f>MID(F245,6,FIND("0",F245,1)-1)</f>
        <v>1</v>
      </c>
      <c r="N245" s="8" t="str">
        <f>MID(F245,7,FIND("0",F245,1)-1)</f>
        <v>0</v>
      </c>
      <c r="O245" s="8" t="str">
        <f>MID(F245,8,FIND("0",F245,1)-1)</f>
        <v>1</v>
      </c>
      <c r="P245" t="str">
        <f>IF(J245="1",IF(O245="0","Brenner AUS"),"Brenner EIN")</f>
        <v>Brenner EIN</v>
      </c>
      <c r="Q245" t="str">
        <f>IF(L245="1","Mischer AUF",IF(K245="1","Mischer ZU","Mischer STOP"))</f>
        <v>Mischer STOP</v>
      </c>
    </row>
    <row r="246" spans="1:17" hidden="1" x14ac:dyDescent="0.25">
      <c r="A246" t="s">
        <v>1969</v>
      </c>
      <c r="B246" t="s">
        <v>4</v>
      </c>
      <c r="C246" t="s">
        <v>5</v>
      </c>
      <c r="D246" t="s">
        <v>6</v>
      </c>
      <c r="E246">
        <v>1</v>
      </c>
      <c r="F246" t="s">
        <v>738</v>
      </c>
      <c r="G246" t="s">
        <v>8</v>
      </c>
    </row>
    <row r="247" spans="1:17" hidden="1" x14ac:dyDescent="0.25">
      <c r="A247" t="s">
        <v>1970</v>
      </c>
      <c r="B247" t="s">
        <v>862</v>
      </c>
      <c r="C247" t="s">
        <v>176</v>
      </c>
      <c r="D247" t="s">
        <v>177</v>
      </c>
      <c r="E247" s="5">
        <v>5300000</v>
      </c>
      <c r="F247" t="s">
        <v>863</v>
      </c>
      <c r="G247" t="s">
        <v>178</v>
      </c>
      <c r="H247">
        <v>0</v>
      </c>
      <c r="I247" t="s">
        <v>179</v>
      </c>
      <c r="J247" t="s">
        <v>163</v>
      </c>
      <c r="K247" t="s">
        <v>180</v>
      </c>
    </row>
    <row r="248" spans="1:17" hidden="1" x14ac:dyDescent="0.25">
      <c r="A248" s="3" t="s">
        <v>1968</v>
      </c>
      <c r="B248" s="3" t="s">
        <v>1</v>
      </c>
      <c r="C248" s="3" t="s">
        <v>736</v>
      </c>
      <c r="D248" t="s">
        <v>390</v>
      </c>
      <c r="E248" s="8">
        <f>HEX2DEC(G248)</f>
        <v>53</v>
      </c>
      <c r="F248" s="10" t="str">
        <f>HEX2BIN(G248)</f>
        <v>110101</v>
      </c>
      <c r="G248" s="8" t="str">
        <f>MID(C248,7,FIND(":",C248,1)-1)</f>
        <v>35</v>
      </c>
    </row>
    <row r="249" spans="1:17" hidden="1" x14ac:dyDescent="0.25">
      <c r="A249" t="s">
        <v>1972</v>
      </c>
      <c r="B249" t="s">
        <v>4</v>
      </c>
      <c r="C249" t="s">
        <v>233</v>
      </c>
      <c r="D249" t="s">
        <v>6</v>
      </c>
      <c r="E249">
        <v>1</v>
      </c>
      <c r="F249" t="s">
        <v>935</v>
      </c>
      <c r="G249" t="s">
        <v>8</v>
      </c>
    </row>
    <row r="250" spans="1:17" hidden="1" x14ac:dyDescent="0.25">
      <c r="A250" t="s">
        <v>1973</v>
      </c>
      <c r="B250" t="s">
        <v>1454</v>
      </c>
      <c r="C250" t="s">
        <v>1485</v>
      </c>
      <c r="D250" t="s">
        <v>176</v>
      </c>
      <c r="E250" t="s">
        <v>177</v>
      </c>
      <c r="F250" s="5">
        <v>3300000</v>
      </c>
      <c r="G250" t="s">
        <v>863</v>
      </c>
      <c r="H250" t="s">
        <v>178</v>
      </c>
      <c r="I250">
        <v>0</v>
      </c>
      <c r="J250" t="s">
        <v>179</v>
      </c>
      <c r="K250" t="s">
        <v>163</v>
      </c>
      <c r="L250" t="s">
        <v>180</v>
      </c>
    </row>
    <row r="251" spans="1:17" hidden="1" x14ac:dyDescent="0.25">
      <c r="A251" s="6" t="s">
        <v>1971</v>
      </c>
      <c r="B251" s="6" t="s">
        <v>1</v>
      </c>
      <c r="C251" s="6" t="s">
        <v>933</v>
      </c>
      <c r="D251" t="s">
        <v>1442</v>
      </c>
      <c r="E251" s="8">
        <f>HEX2DEC(G251)</f>
        <v>33</v>
      </c>
      <c r="F251" s="10" t="str">
        <f>HEX2BIN(G251)</f>
        <v>100001</v>
      </c>
      <c r="G251" s="8" t="str">
        <f>MID(C251,7,FIND(":",C251,1)-1)</f>
        <v>21</v>
      </c>
    </row>
    <row r="252" spans="1:17" hidden="1" x14ac:dyDescent="0.25">
      <c r="A252" t="s">
        <v>1975</v>
      </c>
      <c r="B252" t="s">
        <v>4</v>
      </c>
      <c r="C252" t="s">
        <v>148</v>
      </c>
      <c r="D252" t="s">
        <v>6</v>
      </c>
      <c r="E252">
        <v>1</v>
      </c>
      <c r="F252" t="s">
        <v>238</v>
      </c>
      <c r="G252" t="s">
        <v>8</v>
      </c>
    </row>
    <row r="253" spans="1:17" hidden="1" x14ac:dyDescent="0.25">
      <c r="A253" t="s">
        <v>1976</v>
      </c>
      <c r="B253" t="s">
        <v>1454</v>
      </c>
      <c r="C253" t="s">
        <v>1455</v>
      </c>
      <c r="D253" t="s">
        <v>176</v>
      </c>
      <c r="E253" t="s">
        <v>177</v>
      </c>
      <c r="F253" s="5">
        <v>-100000</v>
      </c>
      <c r="G253" t="s">
        <v>1456</v>
      </c>
      <c r="H253" t="s">
        <v>178</v>
      </c>
      <c r="I253">
        <v>0</v>
      </c>
      <c r="J253" t="s">
        <v>179</v>
      </c>
      <c r="K253" t="s">
        <v>163</v>
      </c>
      <c r="L253" t="s">
        <v>180</v>
      </c>
    </row>
    <row r="254" spans="1:17" hidden="1" x14ac:dyDescent="0.25">
      <c r="A254" s="4" t="s">
        <v>1974</v>
      </c>
      <c r="B254" s="4" t="s">
        <v>1</v>
      </c>
      <c r="C254" s="4" t="s">
        <v>236</v>
      </c>
      <c r="D254" t="s">
        <v>1443</v>
      </c>
      <c r="E254" s="8">
        <f>HEX2DEC(G254)</f>
        <v>255</v>
      </c>
      <c r="F254" s="10" t="str">
        <f>HEX2BIN(G254)</f>
        <v>11111111</v>
      </c>
      <c r="G254" s="8" t="str">
        <f>MID(C254,7,FIND(":",C254,1)-1)</f>
        <v>FF</v>
      </c>
    </row>
    <row r="255" spans="1:17" hidden="1" x14ac:dyDescent="0.25">
      <c r="A255" t="s">
        <v>1978</v>
      </c>
      <c r="B255" t="s">
        <v>4</v>
      </c>
      <c r="C255" t="s">
        <v>5</v>
      </c>
      <c r="D255" t="s">
        <v>6</v>
      </c>
      <c r="E255">
        <v>1</v>
      </c>
      <c r="F255" t="s">
        <v>285</v>
      </c>
      <c r="G255" t="s">
        <v>8</v>
      </c>
    </row>
    <row r="256" spans="1:17" hidden="1" x14ac:dyDescent="0.25">
      <c r="A256" t="s">
        <v>1979</v>
      </c>
      <c r="B256" t="s">
        <v>862</v>
      </c>
      <c r="C256" t="s">
        <v>176</v>
      </c>
      <c r="D256" t="s">
        <v>177</v>
      </c>
      <c r="E256" s="5">
        <v>5400000</v>
      </c>
      <c r="F256" t="s">
        <v>863</v>
      </c>
      <c r="G256" t="s">
        <v>178</v>
      </c>
      <c r="H256">
        <v>0</v>
      </c>
      <c r="I256" t="s">
        <v>179</v>
      </c>
      <c r="J256" t="s">
        <v>163</v>
      </c>
      <c r="K256" t="s">
        <v>180</v>
      </c>
    </row>
    <row r="257" spans="1:17" hidden="1" x14ac:dyDescent="0.25">
      <c r="A257" s="3" t="s">
        <v>1977</v>
      </c>
      <c r="B257" s="3" t="s">
        <v>1</v>
      </c>
      <c r="C257" s="3" t="s">
        <v>283</v>
      </c>
      <c r="D257" t="s">
        <v>390</v>
      </c>
      <c r="E257" s="8">
        <f>HEX2DEC(G257)</f>
        <v>54</v>
      </c>
      <c r="F257" s="10" t="str">
        <f>HEX2BIN(G257)</f>
        <v>110110</v>
      </c>
      <c r="G257" s="8" t="str">
        <f>MID(C257,7,FIND(":",C257,1)-1)</f>
        <v>36</v>
      </c>
    </row>
    <row r="258" spans="1:17" hidden="1" x14ac:dyDescent="0.25">
      <c r="A258" t="s">
        <v>1982</v>
      </c>
      <c r="B258" t="s">
        <v>4</v>
      </c>
      <c r="C258" t="s">
        <v>71</v>
      </c>
      <c r="D258" t="s">
        <v>6</v>
      </c>
      <c r="E258">
        <v>1</v>
      </c>
      <c r="F258" t="s">
        <v>227</v>
      </c>
      <c r="G258" t="s">
        <v>8</v>
      </c>
    </row>
    <row r="259" spans="1:17" x14ac:dyDescent="0.25">
      <c r="A259" s="2" t="s">
        <v>1980</v>
      </c>
      <c r="B259" s="2" t="s">
        <v>1</v>
      </c>
      <c r="C259" s="2" t="s">
        <v>1981</v>
      </c>
      <c r="D259" t="s">
        <v>2670</v>
      </c>
      <c r="E259" s="8">
        <f>HEX2DEC(G259)</f>
        <v>1</v>
      </c>
      <c r="F259" s="10" t="str">
        <f>HEX2BIN(G259)</f>
        <v>1</v>
      </c>
      <c r="G259" s="8" t="str">
        <f>MID(C259,7,FIND(":",C259,1)-1)</f>
        <v>01</v>
      </c>
    </row>
    <row r="260" spans="1:17" hidden="1" x14ac:dyDescent="0.25">
      <c r="A260" t="s">
        <v>1984</v>
      </c>
      <c r="B260" t="s">
        <v>4</v>
      </c>
      <c r="C260" t="s">
        <v>12</v>
      </c>
      <c r="D260" t="s">
        <v>6</v>
      </c>
      <c r="E260">
        <v>1</v>
      </c>
      <c r="F260" t="s">
        <v>246</v>
      </c>
      <c r="G260" t="s">
        <v>8</v>
      </c>
    </row>
    <row r="261" spans="1:17" hidden="1" x14ac:dyDescent="0.25">
      <c r="A261" s="1" t="s">
        <v>1983</v>
      </c>
      <c r="B261" s="1" t="s">
        <v>1</v>
      </c>
      <c r="C261" s="1" t="s">
        <v>244</v>
      </c>
      <c r="D261" s="42" t="s">
        <v>3295</v>
      </c>
      <c r="E261" s="8">
        <f>HEX2DEC(G261)</f>
        <v>149</v>
      </c>
      <c r="F261" s="10" t="str">
        <f>HEX2BIN(G261)</f>
        <v>10010101</v>
      </c>
      <c r="G261" s="8" t="str">
        <f>MID(C261,7,FIND(":",C261,1)-1)</f>
        <v>95</v>
      </c>
      <c r="H261" s="8" t="str">
        <f>MID(F261,1,FIND("0",F261,1)-1)</f>
        <v>1</v>
      </c>
      <c r="I261" s="8" t="str">
        <f>MID(F261,2,FIND("0",F261,1)-1)</f>
        <v>0</v>
      </c>
      <c r="J261" s="8" t="str">
        <f>MID(F261,3,FIND("0",F261,1)-1)</f>
        <v>0</v>
      </c>
      <c r="K261" s="8" t="str">
        <f>MID(F261,4,FIND("0",F261,1)-1)</f>
        <v>1</v>
      </c>
      <c r="L261" s="8" t="str">
        <f>MID(F261,5,FIND("0",F261,1)-1)</f>
        <v>0</v>
      </c>
      <c r="M261" s="8" t="str">
        <f>MID(F261,6,FIND("0",F261,1)-1)</f>
        <v>1</v>
      </c>
      <c r="N261" s="8" t="str">
        <f>MID(F261,7,FIND("0",F261,1)-1)</f>
        <v>0</v>
      </c>
      <c r="O261" s="8" t="str">
        <f>MID(F261,8,FIND("0",F261,1)-1)</f>
        <v>1</v>
      </c>
      <c r="P261" t="str">
        <f>IF(J261="1",IF(O261="0","Brenner AUS"),"Brenner EIN")</f>
        <v>Brenner EIN</v>
      </c>
      <c r="Q261" t="str">
        <f>IF(L261="1","Mischer AUF",IF(K261="1","Mischer ZU","Mischer STOP"))</f>
        <v>Mischer ZU</v>
      </c>
    </row>
    <row r="262" spans="1:17" hidden="1" x14ac:dyDescent="0.25">
      <c r="A262" t="s">
        <v>1986</v>
      </c>
      <c r="B262" t="s">
        <v>4</v>
      </c>
      <c r="C262" t="s">
        <v>12</v>
      </c>
      <c r="D262" t="s">
        <v>6</v>
      </c>
      <c r="E262">
        <v>1</v>
      </c>
      <c r="F262" t="s">
        <v>45</v>
      </c>
      <c r="G262" t="s">
        <v>8</v>
      </c>
    </row>
    <row r="263" spans="1:17" hidden="1" x14ac:dyDescent="0.25">
      <c r="A263" s="1" t="s">
        <v>1985</v>
      </c>
      <c r="B263" s="1" t="s">
        <v>1</v>
      </c>
      <c r="C263" s="1" t="s">
        <v>43</v>
      </c>
      <c r="D263" s="42" t="s">
        <v>3295</v>
      </c>
      <c r="E263" s="8">
        <f>HEX2DEC(G263)</f>
        <v>133</v>
      </c>
      <c r="F263" s="10" t="str">
        <f>HEX2BIN(G263)</f>
        <v>10000101</v>
      </c>
      <c r="G263" s="8" t="str">
        <f>MID(C263,7,FIND(":",C263,1)-1)</f>
        <v>85</v>
      </c>
      <c r="H263" s="8" t="str">
        <f>MID(F263,1,FIND("0",F263,1)-1)</f>
        <v>1</v>
      </c>
      <c r="I263" s="8" t="str">
        <f>MID(F263,2,FIND("0",F263,1)-1)</f>
        <v>0</v>
      </c>
      <c r="J263" s="8" t="str">
        <f>MID(F263,3,FIND("0",F263,1)-1)</f>
        <v>0</v>
      </c>
      <c r="K263" s="8" t="str">
        <f>MID(F263,4,FIND("0",F263,1)-1)</f>
        <v>0</v>
      </c>
      <c r="L263" s="8" t="str">
        <f>MID(F263,5,FIND("0",F263,1)-1)</f>
        <v>0</v>
      </c>
      <c r="M263" s="8" t="str">
        <f>MID(F263,6,FIND("0",F263,1)-1)</f>
        <v>1</v>
      </c>
      <c r="N263" s="8" t="str">
        <f>MID(F263,7,FIND("0",F263,1)-1)</f>
        <v>0</v>
      </c>
      <c r="O263" s="8" t="str">
        <f>MID(F263,8,FIND("0",F263,1)-1)</f>
        <v>1</v>
      </c>
      <c r="P263" t="str">
        <f>IF(J263="1",IF(O263="0","Brenner AUS"),"Brenner EIN")</f>
        <v>Brenner EIN</v>
      </c>
      <c r="Q263" t="str">
        <f>IF(L263="1","Mischer AUF",IF(K263="1","Mischer ZU","Mischer STOP"))</f>
        <v>Mischer STOP</v>
      </c>
    </row>
  </sheetData>
  <autoFilter ref="A2:Q263">
    <filterColumn colId="1">
      <filters>
        <filter val="&lt;&lt;&lt;"/>
      </filters>
    </filterColumn>
    <filterColumn colId="3">
      <filters>
        <filter val="Brennerlaufzeit Minuten"/>
      </filters>
    </filterColumn>
  </autoFilter>
  <pageMargins left="0.7" right="0.7" top="0.78740157499999996" bottom="0.78740157499999996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S152"/>
  <sheetViews>
    <sheetView workbookViewId="0">
      <pane xSplit="3" ySplit="2" topLeftCell="D3" activePane="bottomRight" state="frozenSplit"/>
      <selection activeCell="M8" sqref="M8"/>
      <selection pane="topRight" activeCell="M8" sqref="M8"/>
      <selection pane="bottomLeft" activeCell="M8" sqref="M8"/>
      <selection pane="bottomRight" activeCell="L67" sqref="L67"/>
    </sheetView>
  </sheetViews>
  <sheetFormatPr baseColWidth="10" defaultRowHeight="15" x14ac:dyDescent="0.25"/>
  <cols>
    <col min="1" max="1" width="37.5703125" bestFit="1" customWidth="1"/>
    <col min="2" max="2" width="27.140625" bestFit="1" customWidth="1"/>
    <col min="3" max="3" width="26.7109375" bestFit="1" customWidth="1"/>
    <col min="4" max="4" width="20.5703125" customWidth="1"/>
    <col min="5" max="6" width="13.140625" bestFit="1" customWidth="1"/>
    <col min="7" max="7" width="9.85546875" bestFit="1" customWidth="1"/>
    <col min="8" max="11" width="11" customWidth="1"/>
    <col min="12" max="12" width="12.28515625" customWidth="1"/>
    <col min="13" max="13" width="11" customWidth="1"/>
    <col min="14" max="14" width="12.7109375" customWidth="1"/>
    <col min="15" max="15" width="13" bestFit="1" customWidth="1"/>
    <col min="16" max="16" width="12.85546875" customWidth="1"/>
    <col min="17" max="17" width="13" bestFit="1" customWidth="1"/>
  </cols>
  <sheetData>
    <row r="1" spans="1:19" ht="60" x14ac:dyDescent="0.25">
      <c r="J1" s="20" t="s">
        <v>2600</v>
      </c>
      <c r="K1" s="19" t="s">
        <v>2602</v>
      </c>
      <c r="L1" s="23" t="s">
        <v>2601</v>
      </c>
      <c r="M1" s="8"/>
      <c r="N1" s="46" t="s">
        <v>3297</v>
      </c>
      <c r="O1" s="20" t="s">
        <v>2604</v>
      </c>
      <c r="P1" s="13"/>
      <c r="Q1" s="12"/>
    </row>
    <row r="2" spans="1:19" x14ac:dyDescent="0.25">
      <c r="E2" s="8" t="s">
        <v>496</v>
      </c>
      <c r="F2" s="8" t="s">
        <v>2596</v>
      </c>
      <c r="G2" s="8" t="s">
        <v>1320</v>
      </c>
      <c r="H2" s="8" t="s">
        <v>2595</v>
      </c>
      <c r="I2" s="8" t="s">
        <v>2594</v>
      </c>
      <c r="J2" s="22" t="s">
        <v>2587</v>
      </c>
      <c r="K2" s="28" t="s">
        <v>2103</v>
      </c>
      <c r="L2" s="24" t="s">
        <v>2593</v>
      </c>
      <c r="M2" s="8" t="s">
        <v>2592</v>
      </c>
      <c r="N2" s="45" t="s">
        <v>2591</v>
      </c>
      <c r="O2" s="22" t="s">
        <v>3293</v>
      </c>
      <c r="P2" s="21" t="s">
        <v>2598</v>
      </c>
      <c r="Q2" s="29" t="s">
        <v>2599</v>
      </c>
    </row>
    <row r="3" spans="1:19" x14ac:dyDescent="0.25">
      <c r="A3" t="s">
        <v>1602</v>
      </c>
      <c r="B3" t="s">
        <v>1</v>
      </c>
      <c r="C3" s="4" t="s">
        <v>157</v>
      </c>
      <c r="D3" t="s">
        <v>1443</v>
      </c>
      <c r="E3" s="8">
        <f>HEX2DEC(G3)</f>
        <v>2</v>
      </c>
      <c r="F3" s="10" t="str">
        <f>HEX2BIN(G3)</f>
        <v>10</v>
      </c>
      <c r="G3" s="8" t="str">
        <f>MID(C3,7,FIND(":",C3,1)-1)</f>
        <v>02</v>
      </c>
    </row>
    <row r="4" spans="1:19" hidden="1" x14ac:dyDescent="0.25">
      <c r="A4" t="s">
        <v>1603</v>
      </c>
      <c r="B4" t="s">
        <v>4</v>
      </c>
      <c r="C4" t="s">
        <v>148</v>
      </c>
      <c r="D4" t="s">
        <v>6</v>
      </c>
      <c r="E4">
        <v>1</v>
      </c>
      <c r="F4" t="s">
        <v>72</v>
      </c>
      <c r="G4" t="s">
        <v>8</v>
      </c>
    </row>
    <row r="5" spans="1:19" hidden="1" x14ac:dyDescent="0.25">
      <c r="A5" t="s">
        <v>1604</v>
      </c>
      <c r="B5" t="s">
        <v>1454</v>
      </c>
      <c r="C5" t="s">
        <v>1455</v>
      </c>
      <c r="D5" t="s">
        <v>176</v>
      </c>
      <c r="E5" t="s">
        <v>177</v>
      </c>
      <c r="F5" s="5">
        <v>200000</v>
      </c>
      <c r="G5" t="s">
        <v>1456</v>
      </c>
      <c r="H5" t="s">
        <v>178</v>
      </c>
      <c r="I5">
        <v>0</v>
      </c>
      <c r="J5" t="s">
        <v>179</v>
      </c>
      <c r="K5" t="s">
        <v>163</v>
      </c>
      <c r="L5" t="s">
        <v>180</v>
      </c>
    </row>
    <row r="6" spans="1:19" x14ac:dyDescent="0.25">
      <c r="A6" t="s">
        <v>1605</v>
      </c>
      <c r="B6" t="s">
        <v>1</v>
      </c>
      <c r="C6" s="4" t="s">
        <v>418</v>
      </c>
      <c r="D6" t="s">
        <v>1443</v>
      </c>
      <c r="E6" s="8">
        <f>HEX2DEC(G6)</f>
        <v>4</v>
      </c>
      <c r="F6" s="10" t="str">
        <f>HEX2BIN(G6)</f>
        <v>100</v>
      </c>
      <c r="G6" s="8" t="str">
        <f>MID(C6,7,FIND(":",C6,1)-1)</f>
        <v>04</v>
      </c>
    </row>
    <row r="7" spans="1:19" hidden="1" x14ac:dyDescent="0.25">
      <c r="A7" t="s">
        <v>1606</v>
      </c>
      <c r="B7" t="s">
        <v>4</v>
      </c>
      <c r="C7" t="s">
        <v>148</v>
      </c>
      <c r="D7" t="s">
        <v>6</v>
      </c>
      <c r="E7">
        <v>1</v>
      </c>
      <c r="F7" t="s">
        <v>136</v>
      </c>
      <c r="G7" t="s">
        <v>8</v>
      </c>
    </row>
    <row r="8" spans="1:19" hidden="1" x14ac:dyDescent="0.25">
      <c r="A8" t="s">
        <v>1607</v>
      </c>
      <c r="B8" t="s">
        <v>1454</v>
      </c>
      <c r="C8" t="s">
        <v>1455</v>
      </c>
      <c r="D8" t="s">
        <v>176</v>
      </c>
      <c r="E8" t="s">
        <v>177</v>
      </c>
      <c r="F8" s="5">
        <v>400000</v>
      </c>
      <c r="G8" t="s">
        <v>1456</v>
      </c>
      <c r="H8" t="s">
        <v>178</v>
      </c>
      <c r="I8">
        <v>0</v>
      </c>
      <c r="J8" t="s">
        <v>179</v>
      </c>
      <c r="K8" t="s">
        <v>163</v>
      </c>
      <c r="L8" t="s">
        <v>180</v>
      </c>
    </row>
    <row r="9" spans="1:19" hidden="1" x14ac:dyDescent="0.25">
      <c r="A9" t="s">
        <v>1608</v>
      </c>
      <c r="B9" t="s">
        <v>1444</v>
      </c>
      <c r="C9" t="s">
        <v>1448</v>
      </c>
      <c r="D9" t="s">
        <v>1460</v>
      </c>
      <c r="E9" t="s">
        <v>176</v>
      </c>
      <c r="F9" t="s">
        <v>177</v>
      </c>
      <c r="G9" s="5">
        <v>-6800000</v>
      </c>
      <c r="H9" t="s">
        <v>1461</v>
      </c>
      <c r="I9" t="s">
        <v>178</v>
      </c>
      <c r="J9">
        <v>0</v>
      </c>
      <c r="K9" t="s">
        <v>179</v>
      </c>
      <c r="L9" t="s">
        <v>163</v>
      </c>
      <c r="M9" t="s">
        <v>180</v>
      </c>
    </row>
    <row r="10" spans="1:19" x14ac:dyDescent="0.25">
      <c r="A10" s="1" t="s">
        <v>1609</v>
      </c>
      <c r="B10" s="1" t="s">
        <v>1</v>
      </c>
      <c r="C10" s="1" t="s">
        <v>10</v>
      </c>
      <c r="D10" s="42" t="s">
        <v>3295</v>
      </c>
      <c r="E10" s="8">
        <f>HEX2DEC(G10)</f>
        <v>172</v>
      </c>
      <c r="F10" s="10" t="str">
        <f>HEX2BIN(G10)</f>
        <v>10101100</v>
      </c>
      <c r="G10" s="8" t="str">
        <f>MID(C10,7,FIND(":",C10,1)-1)</f>
        <v>AC</v>
      </c>
      <c r="H10" s="8" t="str">
        <f>MID(F10,1,FIND("0",F10,1)-1)</f>
        <v>1</v>
      </c>
      <c r="I10" s="8" t="str">
        <f>MID(F10,2,FIND("0",F10,1)-1)</f>
        <v>0</v>
      </c>
      <c r="J10" s="8" t="str">
        <f>MID(F10,3,FIND("0",F10,1)-1)</f>
        <v>1</v>
      </c>
      <c r="K10" s="8" t="str">
        <f>MID(F10,4,FIND("0",F10,1)-1)</f>
        <v>0</v>
      </c>
      <c r="L10" s="8" t="str">
        <f>MID(F10,5,FIND("0",F10,1)-1)</f>
        <v>1</v>
      </c>
      <c r="M10" s="8" t="str">
        <f>MID(F10,6,FIND("0",F10,1)-1)</f>
        <v>1</v>
      </c>
      <c r="N10" s="8" t="str">
        <f>MID(F10,7,FIND("0",F10,1)-1)</f>
        <v>0</v>
      </c>
      <c r="O10" s="8" t="str">
        <f>MID(F10,8,FIND("0",F10,1)-1)</f>
        <v>0</v>
      </c>
      <c r="P10" t="s">
        <v>2588</v>
      </c>
      <c r="Q10" t="s">
        <v>2603</v>
      </c>
      <c r="R10" t="s">
        <v>1447</v>
      </c>
      <c r="S10" t="s">
        <v>1446</v>
      </c>
    </row>
    <row r="11" spans="1:19" x14ac:dyDescent="0.25">
      <c r="A11" s="4" t="s">
        <v>1610</v>
      </c>
      <c r="B11" s="4" t="s">
        <v>1</v>
      </c>
      <c r="C11" s="4" t="s">
        <v>157</v>
      </c>
      <c r="D11" t="s">
        <v>1443</v>
      </c>
      <c r="E11" s="8">
        <f>HEX2DEC(G11)</f>
        <v>2</v>
      </c>
      <c r="F11" s="10" t="str">
        <f>HEX2BIN(G11)</f>
        <v>10</v>
      </c>
      <c r="G11" s="8" t="str">
        <f>MID(C11,7,FIND(":",C11,1)-1)</f>
        <v>02</v>
      </c>
    </row>
    <row r="12" spans="1:19" hidden="1" x14ac:dyDescent="0.25">
      <c r="A12" t="s">
        <v>1611</v>
      </c>
      <c r="B12" t="s">
        <v>4</v>
      </c>
      <c r="C12" t="s">
        <v>148</v>
      </c>
      <c r="D12" t="s">
        <v>6</v>
      </c>
      <c r="E12">
        <v>1</v>
      </c>
      <c r="F12" t="s">
        <v>72</v>
      </c>
      <c r="G12" t="s">
        <v>8</v>
      </c>
    </row>
    <row r="13" spans="1:19" hidden="1" x14ac:dyDescent="0.25">
      <c r="A13" t="s">
        <v>1612</v>
      </c>
      <c r="B13" t="s">
        <v>1454</v>
      </c>
      <c r="C13" t="s">
        <v>1455</v>
      </c>
      <c r="D13" t="s">
        <v>176</v>
      </c>
      <c r="E13" t="s">
        <v>177</v>
      </c>
      <c r="F13" s="5">
        <v>200000</v>
      </c>
      <c r="G13" t="s">
        <v>1456</v>
      </c>
      <c r="H13" t="s">
        <v>178</v>
      </c>
      <c r="I13">
        <v>0</v>
      </c>
      <c r="J13" t="s">
        <v>179</v>
      </c>
      <c r="K13" t="s">
        <v>163</v>
      </c>
      <c r="L13" t="s">
        <v>180</v>
      </c>
    </row>
    <row r="14" spans="1:19" x14ac:dyDescent="0.25">
      <c r="A14" t="s">
        <v>1613</v>
      </c>
      <c r="B14" t="s">
        <v>1</v>
      </c>
      <c r="C14" s="4" t="s">
        <v>418</v>
      </c>
      <c r="D14" t="s">
        <v>1443</v>
      </c>
      <c r="E14" s="8">
        <f>HEX2DEC(G14)</f>
        <v>4</v>
      </c>
      <c r="F14" s="10" t="str">
        <f>HEX2BIN(G14)</f>
        <v>100</v>
      </c>
      <c r="G14" s="8" t="str">
        <f>MID(C14,7,FIND(":",C14,1)-1)</f>
        <v>04</v>
      </c>
    </row>
    <row r="15" spans="1:19" hidden="1" x14ac:dyDescent="0.25">
      <c r="A15" t="s">
        <v>1614</v>
      </c>
      <c r="B15" t="s">
        <v>4</v>
      </c>
      <c r="C15" t="s">
        <v>148</v>
      </c>
      <c r="D15" t="s">
        <v>6</v>
      </c>
      <c r="E15">
        <v>1</v>
      </c>
      <c r="F15" t="s">
        <v>136</v>
      </c>
      <c r="G15" t="s">
        <v>8</v>
      </c>
    </row>
    <row r="16" spans="1:19" hidden="1" x14ac:dyDescent="0.25">
      <c r="A16" t="s">
        <v>1615</v>
      </c>
      <c r="B16" t="s">
        <v>1454</v>
      </c>
      <c r="C16" t="s">
        <v>1455</v>
      </c>
      <c r="D16" t="s">
        <v>176</v>
      </c>
      <c r="E16" t="s">
        <v>177</v>
      </c>
      <c r="F16" s="5">
        <v>400000</v>
      </c>
      <c r="G16" t="s">
        <v>1456</v>
      </c>
      <c r="H16" t="s">
        <v>178</v>
      </c>
      <c r="I16">
        <v>0</v>
      </c>
      <c r="J16" t="s">
        <v>179</v>
      </c>
      <c r="K16" t="s">
        <v>163</v>
      </c>
      <c r="L16" t="s">
        <v>180</v>
      </c>
    </row>
    <row r="17" spans="1:19" x14ac:dyDescent="0.25">
      <c r="A17" s="1" t="s">
        <v>1616</v>
      </c>
      <c r="B17" s="1" t="s">
        <v>1</v>
      </c>
      <c r="C17" s="1" t="s">
        <v>10</v>
      </c>
      <c r="D17" s="42" t="s">
        <v>3295</v>
      </c>
      <c r="E17" s="8">
        <f>HEX2DEC(G17)</f>
        <v>172</v>
      </c>
      <c r="F17" s="10" t="str">
        <f>HEX2BIN(G17)</f>
        <v>10101100</v>
      </c>
      <c r="G17" s="8" t="str">
        <f>MID(C17,7,FIND(":",C17,1)-1)</f>
        <v>AC</v>
      </c>
      <c r="H17" s="8" t="str">
        <f>MID(F17,1,FIND("0",F17,1)-1)</f>
        <v>1</v>
      </c>
      <c r="I17" s="8" t="str">
        <f>MID(F17,2,FIND("0",F17,1)-1)</f>
        <v>0</v>
      </c>
      <c r="J17" s="8" t="str">
        <f>MID(F17,3,FIND("0",F17,1)-1)</f>
        <v>1</v>
      </c>
      <c r="K17" s="8" t="str">
        <f>MID(F17,4,FIND("0",F17,1)-1)</f>
        <v>0</v>
      </c>
      <c r="L17" s="8" t="str">
        <f>MID(F17,5,FIND("0",F17,1)-1)</f>
        <v>1</v>
      </c>
      <c r="M17" s="8" t="str">
        <f>MID(F17,6,FIND("0",F17,1)-1)</f>
        <v>1</v>
      </c>
      <c r="N17" s="8" t="str">
        <f>MID(F17,7,FIND("0",F17,1)-1)</f>
        <v>0</v>
      </c>
      <c r="O17" s="8" t="str">
        <f>MID(F17,8,FIND("0",F17,1)-1)</f>
        <v>0</v>
      </c>
      <c r="P17" t="s">
        <v>2588</v>
      </c>
      <c r="Q17" t="s">
        <v>2603</v>
      </c>
      <c r="R17" t="s">
        <v>1447</v>
      </c>
      <c r="S17" t="s">
        <v>1446</v>
      </c>
    </row>
    <row r="18" spans="1:19" hidden="1" x14ac:dyDescent="0.25">
      <c r="A18" t="s">
        <v>1617</v>
      </c>
      <c r="B18" t="s">
        <v>4</v>
      </c>
      <c r="C18" t="s">
        <v>12</v>
      </c>
      <c r="D18" t="s">
        <v>6</v>
      </c>
      <c r="E18">
        <v>1</v>
      </c>
      <c r="F18" t="s">
        <v>13</v>
      </c>
      <c r="G18" t="s">
        <v>8</v>
      </c>
    </row>
    <row r="19" spans="1:19" x14ac:dyDescent="0.25">
      <c r="A19" s="1" t="s">
        <v>1618</v>
      </c>
      <c r="B19" s="1" t="s">
        <v>1</v>
      </c>
      <c r="C19" s="1" t="s">
        <v>15</v>
      </c>
      <c r="D19" s="42" t="s">
        <v>3295</v>
      </c>
      <c r="E19" s="8">
        <f>HEX2DEC(G19)</f>
        <v>164</v>
      </c>
      <c r="F19" s="10" t="str">
        <f>HEX2BIN(G19)</f>
        <v>10100100</v>
      </c>
      <c r="G19" s="8" t="str">
        <f>MID(C19,7,FIND(":",C19,1)-1)</f>
        <v>A4</v>
      </c>
      <c r="H19" s="8" t="str">
        <f>MID(F19,1,FIND("0",F19,1)-1)</f>
        <v>1</v>
      </c>
      <c r="I19" s="8" t="str">
        <f>MID(F19,2,FIND("0",F19,1)-1)</f>
        <v>0</v>
      </c>
      <c r="J19" s="8" t="str">
        <f>MID(F19,3,FIND("0",F19,1)-1)</f>
        <v>1</v>
      </c>
      <c r="K19" s="8" t="str">
        <f>MID(F19,4,FIND("0",F19,1)-1)</f>
        <v>0</v>
      </c>
      <c r="L19" s="8" t="str">
        <f>MID(F19,5,FIND("0",F19,1)-1)</f>
        <v>0</v>
      </c>
      <c r="M19" s="8" t="str">
        <f>MID(F19,6,FIND("0",F19,1)-1)</f>
        <v>1</v>
      </c>
      <c r="N19" s="8" t="str">
        <f>MID(F19,7,FIND("0",F19,1)-1)</f>
        <v>0</v>
      </c>
      <c r="O19" s="8" t="str">
        <f>MID(F19,8,FIND("0",F19,1)-1)</f>
        <v>0</v>
      </c>
      <c r="P19" t="s">
        <v>2588</v>
      </c>
      <c r="Q19" t="s">
        <v>2590</v>
      </c>
      <c r="R19" t="s">
        <v>1447</v>
      </c>
      <c r="S19" t="s">
        <v>1446</v>
      </c>
    </row>
    <row r="20" spans="1:19" hidden="1" x14ac:dyDescent="0.25">
      <c r="A20" t="s">
        <v>1619</v>
      </c>
      <c r="B20" t="s">
        <v>4</v>
      </c>
      <c r="C20" t="s">
        <v>12</v>
      </c>
      <c r="D20" t="s">
        <v>6</v>
      </c>
      <c r="E20">
        <v>1</v>
      </c>
      <c r="F20" t="s">
        <v>17</v>
      </c>
      <c r="G20" t="s">
        <v>8</v>
      </c>
    </row>
    <row r="21" spans="1:19" x14ac:dyDescent="0.25">
      <c r="A21" s="4" t="s">
        <v>1620</v>
      </c>
      <c r="B21" s="4" t="s">
        <v>1</v>
      </c>
      <c r="C21" s="4" t="s">
        <v>157</v>
      </c>
      <c r="D21" t="s">
        <v>1443</v>
      </c>
      <c r="E21" s="8">
        <f>HEX2DEC(G21)</f>
        <v>2</v>
      </c>
      <c r="F21" s="10" t="str">
        <f>HEX2BIN(G21)</f>
        <v>10</v>
      </c>
      <c r="G21" s="8" t="str">
        <f>MID(C21,7,FIND(":",C21,1)-1)</f>
        <v>02</v>
      </c>
    </row>
    <row r="22" spans="1:19" hidden="1" x14ac:dyDescent="0.25">
      <c r="A22" t="s">
        <v>1621</v>
      </c>
      <c r="B22" t="s">
        <v>4</v>
      </c>
      <c r="C22" t="s">
        <v>148</v>
      </c>
      <c r="D22" t="s">
        <v>6</v>
      </c>
      <c r="E22">
        <v>1</v>
      </c>
      <c r="F22" t="s">
        <v>72</v>
      </c>
      <c r="G22" t="s">
        <v>8</v>
      </c>
    </row>
    <row r="23" spans="1:19" hidden="1" x14ac:dyDescent="0.25">
      <c r="A23" t="s">
        <v>1622</v>
      </c>
      <c r="B23" t="s">
        <v>1454</v>
      </c>
      <c r="C23" t="s">
        <v>1455</v>
      </c>
      <c r="D23" t="s">
        <v>176</v>
      </c>
      <c r="E23" t="s">
        <v>177</v>
      </c>
      <c r="F23" s="5">
        <v>200000</v>
      </c>
      <c r="G23" t="s">
        <v>1456</v>
      </c>
      <c r="H23" t="s">
        <v>178</v>
      </c>
      <c r="I23">
        <v>0</v>
      </c>
      <c r="J23" t="s">
        <v>179</v>
      </c>
      <c r="K23" t="s">
        <v>163</v>
      </c>
      <c r="L23" t="s">
        <v>180</v>
      </c>
    </row>
    <row r="24" spans="1:19" x14ac:dyDescent="0.25">
      <c r="A24" s="4" t="s">
        <v>1623</v>
      </c>
      <c r="B24" s="4" t="s">
        <v>1</v>
      </c>
      <c r="C24" s="4" t="s">
        <v>418</v>
      </c>
      <c r="D24" t="s">
        <v>1443</v>
      </c>
      <c r="E24" s="8">
        <f>HEX2DEC(G24)</f>
        <v>4</v>
      </c>
      <c r="F24" s="10" t="str">
        <f>HEX2BIN(G24)</f>
        <v>100</v>
      </c>
      <c r="G24" s="8" t="str">
        <f>MID(C24,7,FIND(":",C24,1)-1)</f>
        <v>04</v>
      </c>
    </row>
    <row r="25" spans="1:19" hidden="1" x14ac:dyDescent="0.25">
      <c r="A25" t="s">
        <v>398</v>
      </c>
      <c r="B25" t="s">
        <v>4</v>
      </c>
      <c r="C25" t="s">
        <v>148</v>
      </c>
      <c r="D25" t="s">
        <v>6</v>
      </c>
      <c r="E25">
        <v>1</v>
      </c>
      <c r="F25" t="s">
        <v>136</v>
      </c>
      <c r="G25" t="s">
        <v>8</v>
      </c>
    </row>
    <row r="26" spans="1:19" hidden="1" x14ac:dyDescent="0.25">
      <c r="A26" t="s">
        <v>1624</v>
      </c>
      <c r="B26" t="s">
        <v>1454</v>
      </c>
      <c r="C26" t="s">
        <v>1455</v>
      </c>
      <c r="D26" t="s">
        <v>176</v>
      </c>
      <c r="E26" t="s">
        <v>177</v>
      </c>
      <c r="F26" s="5">
        <v>400000</v>
      </c>
      <c r="G26" t="s">
        <v>1456</v>
      </c>
      <c r="H26" t="s">
        <v>178</v>
      </c>
      <c r="I26">
        <v>0</v>
      </c>
      <c r="J26" t="s">
        <v>179</v>
      </c>
      <c r="K26" t="s">
        <v>163</v>
      </c>
      <c r="L26" t="s">
        <v>180</v>
      </c>
    </row>
    <row r="27" spans="1:19" hidden="1" x14ac:dyDescent="0.25">
      <c r="A27" t="s">
        <v>1625</v>
      </c>
      <c r="B27" t="s">
        <v>1444</v>
      </c>
      <c r="C27" t="s">
        <v>1448</v>
      </c>
      <c r="D27" t="s">
        <v>1460</v>
      </c>
      <c r="E27" t="s">
        <v>176</v>
      </c>
      <c r="F27" t="s">
        <v>177</v>
      </c>
      <c r="G27" s="5">
        <v>-6900000</v>
      </c>
      <c r="H27" t="s">
        <v>1461</v>
      </c>
      <c r="I27" t="s">
        <v>178</v>
      </c>
      <c r="J27">
        <v>0</v>
      </c>
      <c r="K27" t="s">
        <v>179</v>
      </c>
      <c r="L27" t="s">
        <v>163</v>
      </c>
      <c r="M27" t="s">
        <v>180</v>
      </c>
    </row>
    <row r="28" spans="1:19" x14ac:dyDescent="0.25">
      <c r="A28" s="1" t="s">
        <v>1626</v>
      </c>
      <c r="B28" s="1" t="s">
        <v>1</v>
      </c>
      <c r="C28" s="1" t="s">
        <v>10</v>
      </c>
      <c r="D28" s="42" t="s">
        <v>3295</v>
      </c>
      <c r="E28" s="8">
        <f>HEX2DEC(G28)</f>
        <v>172</v>
      </c>
      <c r="F28" s="10" t="str">
        <f>HEX2BIN(G28)</f>
        <v>10101100</v>
      </c>
      <c r="G28" s="8" t="str">
        <f>MID(C28,7,FIND(":",C28,1)-1)</f>
        <v>AC</v>
      </c>
      <c r="H28" s="8" t="str">
        <f>MID(F28,1,FIND("0",F28,1)-1)</f>
        <v>1</v>
      </c>
      <c r="I28" s="8" t="str">
        <f>MID(F28,2,FIND("0",F28,1)-1)</f>
        <v>0</v>
      </c>
      <c r="J28" s="8" t="str">
        <f>MID(F28,3,FIND("0",F28,1)-1)</f>
        <v>1</v>
      </c>
      <c r="K28" s="8" t="str">
        <f>MID(F28,4,FIND("0",F28,1)-1)</f>
        <v>0</v>
      </c>
      <c r="L28" s="8" t="str">
        <f>MID(F28,5,FIND("0",F28,1)-1)</f>
        <v>1</v>
      </c>
      <c r="M28" s="8" t="str">
        <f>MID(F28,6,FIND("0",F28,1)-1)</f>
        <v>1</v>
      </c>
      <c r="N28" s="8" t="str">
        <f>MID(F28,7,FIND("0",F28,1)-1)</f>
        <v>0</v>
      </c>
      <c r="O28" s="8" t="str">
        <f>MID(F28,8,FIND("0",F28,1)-1)</f>
        <v>0</v>
      </c>
      <c r="P28" t="s">
        <v>2588</v>
      </c>
      <c r="Q28" t="s">
        <v>2603</v>
      </c>
      <c r="R28" t="s">
        <v>1447</v>
      </c>
      <c r="S28" t="s">
        <v>1446</v>
      </c>
    </row>
    <row r="29" spans="1:19" hidden="1" x14ac:dyDescent="0.25">
      <c r="A29" t="s">
        <v>1627</v>
      </c>
      <c r="B29" t="s">
        <v>4</v>
      </c>
      <c r="C29" t="s">
        <v>12</v>
      </c>
      <c r="D29" t="s">
        <v>6</v>
      </c>
      <c r="E29">
        <v>1</v>
      </c>
      <c r="F29" t="s">
        <v>13</v>
      </c>
      <c r="G29" t="s">
        <v>8</v>
      </c>
    </row>
    <row r="30" spans="1:19" x14ac:dyDescent="0.25">
      <c r="A30" s="1" t="s">
        <v>399</v>
      </c>
      <c r="B30" s="1" t="s">
        <v>1</v>
      </c>
      <c r="C30" s="1" t="s">
        <v>15</v>
      </c>
      <c r="D30" s="42" t="s">
        <v>3295</v>
      </c>
      <c r="E30" s="8">
        <f>HEX2DEC(G30)</f>
        <v>164</v>
      </c>
      <c r="F30" s="10" t="str">
        <f>HEX2BIN(G30)</f>
        <v>10100100</v>
      </c>
      <c r="G30" s="8" t="str">
        <f>MID(C30,7,FIND(":",C30,1)-1)</f>
        <v>A4</v>
      </c>
      <c r="H30" s="8" t="str">
        <f>MID(F30,1,FIND("0",F30,1)-1)</f>
        <v>1</v>
      </c>
      <c r="I30" s="8" t="str">
        <f>MID(F30,2,FIND("0",F30,1)-1)</f>
        <v>0</v>
      </c>
      <c r="J30" s="8" t="str">
        <f>MID(F30,3,FIND("0",F30,1)-1)</f>
        <v>1</v>
      </c>
      <c r="K30" s="8" t="str">
        <f>MID(F30,4,FIND("0",F30,1)-1)</f>
        <v>0</v>
      </c>
      <c r="L30" s="8" t="str">
        <f>MID(F30,5,FIND("0",F30,1)-1)</f>
        <v>0</v>
      </c>
      <c r="M30" s="8" t="str">
        <f>MID(F30,6,FIND("0",F30,1)-1)</f>
        <v>1</v>
      </c>
      <c r="N30" s="8" t="str">
        <f>MID(F30,7,FIND("0",F30,1)-1)</f>
        <v>0</v>
      </c>
      <c r="O30" s="8" t="str">
        <f>MID(F30,8,FIND("0",F30,1)-1)</f>
        <v>0</v>
      </c>
      <c r="P30" t="s">
        <v>2588</v>
      </c>
      <c r="Q30" t="s">
        <v>2590</v>
      </c>
      <c r="R30" t="s">
        <v>1447</v>
      </c>
      <c r="S30" t="s">
        <v>1446</v>
      </c>
    </row>
    <row r="31" spans="1:19" hidden="1" x14ac:dyDescent="0.25">
      <c r="A31" t="s">
        <v>400</v>
      </c>
      <c r="B31" t="s">
        <v>4</v>
      </c>
      <c r="C31" t="s">
        <v>12</v>
      </c>
      <c r="D31" t="s">
        <v>6</v>
      </c>
      <c r="E31">
        <v>1</v>
      </c>
      <c r="F31" t="s">
        <v>17</v>
      </c>
      <c r="G31" t="s">
        <v>8</v>
      </c>
    </row>
    <row r="32" spans="1:19" x14ac:dyDescent="0.25">
      <c r="A32" s="1" t="s">
        <v>1628</v>
      </c>
      <c r="B32" s="1" t="s">
        <v>1</v>
      </c>
      <c r="C32" s="1" t="s">
        <v>361</v>
      </c>
      <c r="D32" s="42" t="s">
        <v>3295</v>
      </c>
      <c r="E32" s="8">
        <f>HEX2DEC(G32)</f>
        <v>180</v>
      </c>
      <c r="F32" s="10" t="str">
        <f>HEX2BIN(G32)</f>
        <v>10110100</v>
      </c>
      <c r="G32" s="8" t="str">
        <f>MID(C32,7,FIND(":",C32,1)-1)</f>
        <v>B4</v>
      </c>
      <c r="H32" s="8" t="str">
        <f>MID(F32,1,FIND("0",F32,1)-1)</f>
        <v>1</v>
      </c>
      <c r="I32" s="8" t="str">
        <f>MID(F32,2,FIND("0",F32,1)-1)</f>
        <v>0</v>
      </c>
      <c r="J32" s="8" t="str">
        <f>MID(F32,3,FIND("0",F32,1)-1)</f>
        <v>1</v>
      </c>
      <c r="K32" s="8" t="str">
        <f>MID(F32,4,FIND("0",F32,1)-1)</f>
        <v>1</v>
      </c>
      <c r="L32" s="8" t="str">
        <f>MID(F32,5,FIND("0",F32,1)-1)</f>
        <v>0</v>
      </c>
      <c r="M32" s="8" t="str">
        <f>MID(F32,6,FIND("0",F32,1)-1)</f>
        <v>1</v>
      </c>
      <c r="N32" s="8" t="str">
        <f>MID(F32,7,FIND("0",F32,1)-1)</f>
        <v>0</v>
      </c>
      <c r="O32" s="8" t="str">
        <f>MID(F32,8,FIND("0",F32,1)-1)</f>
        <v>0</v>
      </c>
      <c r="P32" t="s">
        <v>2588</v>
      </c>
      <c r="Q32" t="s">
        <v>2589</v>
      </c>
      <c r="R32" t="s">
        <v>1447</v>
      </c>
      <c r="S32" t="s">
        <v>1446</v>
      </c>
    </row>
    <row r="33" spans="1:19" hidden="1" x14ac:dyDescent="0.25">
      <c r="A33" t="s">
        <v>1629</v>
      </c>
      <c r="B33" t="s">
        <v>4</v>
      </c>
      <c r="C33" t="s">
        <v>12</v>
      </c>
      <c r="D33" t="s">
        <v>6</v>
      </c>
      <c r="E33">
        <v>1</v>
      </c>
      <c r="F33" t="s">
        <v>363</v>
      </c>
      <c r="G33" t="s">
        <v>8</v>
      </c>
    </row>
    <row r="34" spans="1:19" x14ac:dyDescent="0.25">
      <c r="A34" s="14" t="s">
        <v>1630</v>
      </c>
      <c r="B34" s="14" t="s">
        <v>1</v>
      </c>
      <c r="C34" s="14" t="s">
        <v>1542</v>
      </c>
      <c r="D34" s="14" t="s">
        <v>1445</v>
      </c>
      <c r="E34" s="8">
        <f>HEX2DEC(G34)</f>
        <v>44</v>
      </c>
      <c r="F34" s="10" t="str">
        <f>HEX2BIN(G34)</f>
        <v>101100</v>
      </c>
      <c r="G34" s="8" t="str">
        <f>MID(C34,7,FIND(":",C34,1)-1)</f>
        <v>2C</v>
      </c>
    </row>
    <row r="35" spans="1:19" hidden="1" x14ac:dyDescent="0.25">
      <c r="A35" t="s">
        <v>1631</v>
      </c>
      <c r="B35" t="s">
        <v>4</v>
      </c>
      <c r="C35" t="s">
        <v>1477</v>
      </c>
      <c r="D35" t="s">
        <v>6</v>
      </c>
      <c r="E35">
        <v>1</v>
      </c>
      <c r="F35" t="s">
        <v>29</v>
      </c>
      <c r="G35" t="s">
        <v>8</v>
      </c>
    </row>
    <row r="36" spans="1:19" x14ac:dyDescent="0.25">
      <c r="A36" s="16" t="s">
        <v>1632</v>
      </c>
      <c r="B36" s="16" t="s">
        <v>1</v>
      </c>
      <c r="C36" s="16" t="s">
        <v>1544</v>
      </c>
      <c r="D36" s="16" t="s">
        <v>1737</v>
      </c>
      <c r="E36" s="8">
        <f>HEX2DEC(G36)</f>
        <v>44</v>
      </c>
      <c r="F36" s="10" t="str">
        <f>HEX2BIN(G36)</f>
        <v>101100</v>
      </c>
      <c r="G36" s="8" t="str">
        <f>MID(C36,7,FIND(":",C36,1)-1)</f>
        <v>2C</v>
      </c>
    </row>
    <row r="37" spans="1:19" hidden="1" x14ac:dyDescent="0.25">
      <c r="A37" t="s">
        <v>1633</v>
      </c>
      <c r="B37" t="s">
        <v>4</v>
      </c>
      <c r="C37" t="s">
        <v>1483</v>
      </c>
      <c r="D37" t="s">
        <v>6</v>
      </c>
      <c r="E37">
        <v>1</v>
      </c>
      <c r="F37" t="s">
        <v>29</v>
      </c>
      <c r="G37" t="s">
        <v>8</v>
      </c>
    </row>
    <row r="38" spans="1:19" x14ac:dyDescent="0.25">
      <c r="A38" s="11" t="s">
        <v>1632</v>
      </c>
      <c r="B38" s="11" t="s">
        <v>1</v>
      </c>
      <c r="C38" s="11" t="s">
        <v>1545</v>
      </c>
      <c r="D38" s="11" t="s">
        <v>1736</v>
      </c>
      <c r="E38" s="8">
        <f>HEX2DEC(G38)</f>
        <v>28</v>
      </c>
      <c r="F38" s="10" t="str">
        <f>HEX2BIN(G38)</f>
        <v>11100</v>
      </c>
      <c r="G38" s="8" t="str">
        <f>MID(C38,7,FIND(":",C38,1)-1)</f>
        <v>1C</v>
      </c>
    </row>
    <row r="39" spans="1:19" hidden="1" x14ac:dyDescent="0.25">
      <c r="A39" t="s">
        <v>1633</v>
      </c>
      <c r="B39" t="s">
        <v>4</v>
      </c>
      <c r="C39" t="s">
        <v>1351</v>
      </c>
      <c r="D39" t="s">
        <v>6</v>
      </c>
      <c r="E39">
        <v>1</v>
      </c>
      <c r="F39" t="s">
        <v>1149</v>
      </c>
      <c r="G39" t="s">
        <v>8</v>
      </c>
    </row>
    <row r="40" spans="1:19" x14ac:dyDescent="0.25">
      <c r="A40" s="1" t="s">
        <v>1634</v>
      </c>
      <c r="B40" s="1" t="s">
        <v>1</v>
      </c>
      <c r="C40" s="1" t="s">
        <v>15</v>
      </c>
      <c r="D40" s="42" t="s">
        <v>3295</v>
      </c>
      <c r="E40" s="8">
        <f>HEX2DEC(G40)</f>
        <v>164</v>
      </c>
      <c r="F40" s="10" t="str">
        <f>HEX2BIN(G40)</f>
        <v>10100100</v>
      </c>
      <c r="G40" s="8" t="str">
        <f>MID(C40,7,FIND(":",C40,1)-1)</f>
        <v>A4</v>
      </c>
      <c r="H40" s="8" t="str">
        <f>MID(F40,1,FIND("0",F40,1)-1)</f>
        <v>1</v>
      </c>
      <c r="I40" s="8" t="str">
        <f>MID(F40,2,FIND("0",F40,1)-1)</f>
        <v>0</v>
      </c>
      <c r="J40" s="8" t="str">
        <f>MID(F40,3,FIND("0",F40,1)-1)</f>
        <v>1</v>
      </c>
      <c r="K40" s="8" t="str">
        <f>MID(F40,4,FIND("0",F40,1)-1)</f>
        <v>0</v>
      </c>
      <c r="L40" s="8" t="str">
        <f>MID(F40,5,FIND("0",F40,1)-1)</f>
        <v>0</v>
      </c>
      <c r="M40" s="8" t="str">
        <f>MID(F40,6,FIND("0",F40,1)-1)</f>
        <v>1</v>
      </c>
      <c r="N40" s="8" t="str">
        <f>MID(F40,7,FIND("0",F40,1)-1)</f>
        <v>0</v>
      </c>
      <c r="O40" s="8" t="str">
        <f>MID(F40,8,FIND("0",F40,1)-1)</f>
        <v>0</v>
      </c>
      <c r="P40" t="s">
        <v>2588</v>
      </c>
      <c r="Q40" t="s">
        <v>2590</v>
      </c>
      <c r="R40" t="s">
        <v>1447</v>
      </c>
      <c r="S40" t="s">
        <v>1446</v>
      </c>
    </row>
    <row r="41" spans="1:19" hidden="1" x14ac:dyDescent="0.25">
      <c r="A41" t="s">
        <v>1635</v>
      </c>
      <c r="B41" t="s">
        <v>4</v>
      </c>
      <c r="C41" t="s">
        <v>12</v>
      </c>
      <c r="D41" t="s">
        <v>6</v>
      </c>
      <c r="E41">
        <v>1</v>
      </c>
      <c r="F41" t="s">
        <v>17</v>
      </c>
      <c r="G41" t="s">
        <v>8</v>
      </c>
    </row>
    <row r="42" spans="1:19" x14ac:dyDescent="0.25">
      <c r="A42" s="1" t="s">
        <v>1636</v>
      </c>
      <c r="B42" s="1" t="s">
        <v>1</v>
      </c>
      <c r="C42" s="1" t="s">
        <v>361</v>
      </c>
      <c r="D42" s="42" t="s">
        <v>3295</v>
      </c>
      <c r="E42" s="8">
        <f>HEX2DEC(G42)</f>
        <v>180</v>
      </c>
      <c r="F42" s="10" t="str">
        <f>HEX2BIN(G42)</f>
        <v>10110100</v>
      </c>
      <c r="G42" s="8" t="str">
        <f>MID(C42,7,FIND(":",C42,1)-1)</f>
        <v>B4</v>
      </c>
      <c r="H42" s="8" t="str">
        <f>MID(F42,1,FIND("0",F42,1)-1)</f>
        <v>1</v>
      </c>
      <c r="I42" s="8" t="str">
        <f>MID(F42,2,FIND("0",F42,1)-1)</f>
        <v>0</v>
      </c>
      <c r="J42" s="8" t="str">
        <f>MID(F42,3,FIND("0",F42,1)-1)</f>
        <v>1</v>
      </c>
      <c r="K42" s="8" t="str">
        <f>MID(F42,4,FIND("0",F42,1)-1)</f>
        <v>1</v>
      </c>
      <c r="L42" s="8" t="str">
        <f>MID(F42,5,FIND("0",F42,1)-1)</f>
        <v>0</v>
      </c>
      <c r="M42" s="8" t="str">
        <f>MID(F42,6,FIND("0",F42,1)-1)</f>
        <v>1</v>
      </c>
      <c r="N42" s="8" t="str">
        <f>MID(F42,7,FIND("0",F42,1)-1)</f>
        <v>0</v>
      </c>
      <c r="O42" s="8" t="str">
        <f>MID(F42,8,FIND("0",F42,1)-1)</f>
        <v>0</v>
      </c>
      <c r="P42" t="s">
        <v>2588</v>
      </c>
      <c r="Q42" t="s">
        <v>2589</v>
      </c>
      <c r="R42" t="s">
        <v>1447</v>
      </c>
      <c r="S42" t="s">
        <v>1446</v>
      </c>
    </row>
    <row r="43" spans="1:19" hidden="1" x14ac:dyDescent="0.25">
      <c r="A43" t="s">
        <v>1637</v>
      </c>
      <c r="B43" t="s">
        <v>4</v>
      </c>
      <c r="C43" t="s">
        <v>12</v>
      </c>
      <c r="D43" t="s">
        <v>6</v>
      </c>
      <c r="E43">
        <v>1</v>
      </c>
      <c r="F43" t="s">
        <v>363</v>
      </c>
      <c r="G43" t="s">
        <v>8</v>
      </c>
    </row>
    <row r="44" spans="1:19" x14ac:dyDescent="0.25">
      <c r="A44" s="1" t="s">
        <v>1638</v>
      </c>
      <c r="B44" s="1" t="s">
        <v>1</v>
      </c>
      <c r="C44" s="1" t="s">
        <v>15</v>
      </c>
      <c r="D44" s="42" t="s">
        <v>3295</v>
      </c>
      <c r="E44" s="8">
        <f>HEX2DEC(G44)</f>
        <v>164</v>
      </c>
      <c r="F44" s="10" t="str">
        <f>HEX2BIN(G44)</f>
        <v>10100100</v>
      </c>
      <c r="G44" s="8" t="str">
        <f>MID(C44,7,FIND(":",C44,1)-1)</f>
        <v>A4</v>
      </c>
      <c r="H44" s="8" t="str">
        <f>MID(F44,1,FIND("0",F44,1)-1)</f>
        <v>1</v>
      </c>
      <c r="I44" s="8" t="str">
        <f>MID(F44,2,FIND("0",F44,1)-1)</f>
        <v>0</v>
      </c>
      <c r="J44" s="8" t="str">
        <f>MID(F44,3,FIND("0",F44,1)-1)</f>
        <v>1</v>
      </c>
      <c r="K44" s="8" t="str">
        <f>MID(F44,4,FIND("0",F44,1)-1)</f>
        <v>0</v>
      </c>
      <c r="L44" s="8" t="str">
        <f>MID(F44,5,FIND("0",F44,1)-1)</f>
        <v>0</v>
      </c>
      <c r="M44" s="8" t="str">
        <f>MID(F44,6,FIND("0",F44,1)-1)</f>
        <v>1</v>
      </c>
      <c r="N44" s="8" t="str">
        <f>MID(F44,7,FIND("0",F44,1)-1)</f>
        <v>0</v>
      </c>
      <c r="O44" s="8" t="str">
        <f>MID(F44,8,FIND("0",F44,1)-1)</f>
        <v>0</v>
      </c>
      <c r="P44" t="s">
        <v>2588</v>
      </c>
      <c r="Q44" t="s">
        <v>2590</v>
      </c>
      <c r="R44" t="s">
        <v>1447</v>
      </c>
      <c r="S44" t="s">
        <v>1446</v>
      </c>
    </row>
    <row r="45" spans="1:19" hidden="1" x14ac:dyDescent="0.25">
      <c r="A45" t="s">
        <v>1639</v>
      </c>
      <c r="B45" t="s">
        <v>4</v>
      </c>
      <c r="C45" t="s">
        <v>12</v>
      </c>
      <c r="D45" t="s">
        <v>6</v>
      </c>
      <c r="E45">
        <v>1</v>
      </c>
      <c r="F45" t="s">
        <v>17</v>
      </c>
      <c r="G45" t="s">
        <v>8</v>
      </c>
    </row>
    <row r="46" spans="1:19" x14ac:dyDescent="0.25">
      <c r="A46" s="15" t="s">
        <v>1640</v>
      </c>
      <c r="B46" s="15" t="s">
        <v>1</v>
      </c>
      <c r="C46" s="15" t="s">
        <v>2945</v>
      </c>
      <c r="D46" s="33" t="s">
        <v>2946</v>
      </c>
      <c r="E46" s="8">
        <f>HEX2DEC(G46)</f>
        <v>0</v>
      </c>
      <c r="F46" s="10" t="str">
        <f>HEX2BIN(G46)</f>
        <v>0</v>
      </c>
      <c r="G46" s="8" t="str">
        <f>MID(C46,7,FIND(":",C46,1)-1)</f>
        <v>00</v>
      </c>
      <c r="N46" s="18">
        <v>0</v>
      </c>
      <c r="O46" s="18">
        <v>0</v>
      </c>
    </row>
    <row r="47" spans="1:19" hidden="1" x14ac:dyDescent="0.25">
      <c r="A47" t="s">
        <v>1641</v>
      </c>
      <c r="B47" t="s">
        <v>4</v>
      </c>
      <c r="C47" t="s">
        <v>1332</v>
      </c>
      <c r="D47" t="s">
        <v>6</v>
      </c>
      <c r="E47">
        <v>1</v>
      </c>
      <c r="F47" t="s">
        <v>701</v>
      </c>
      <c r="G47" t="s">
        <v>8</v>
      </c>
    </row>
    <row r="48" spans="1:19" x14ac:dyDescent="0.25">
      <c r="A48" s="7" t="s">
        <v>1640</v>
      </c>
      <c r="B48" s="7" t="s">
        <v>1</v>
      </c>
      <c r="C48" s="7" t="s">
        <v>2950</v>
      </c>
      <c r="D48" s="34" t="s">
        <v>2674</v>
      </c>
      <c r="E48" s="8">
        <f>HEX2DEC(G48)</f>
        <v>0</v>
      </c>
      <c r="F48" s="10" t="str">
        <f>HEX2BIN(G48)</f>
        <v>0</v>
      </c>
      <c r="G48" s="18" t="str">
        <f>MID(C48,10,FIND(":",C48,1)-1)</f>
        <v>00</v>
      </c>
      <c r="H48" s="8"/>
      <c r="I48" s="10"/>
      <c r="J48" s="8"/>
    </row>
    <row r="49" spans="1:19" hidden="1" x14ac:dyDescent="0.25">
      <c r="A49" t="s">
        <v>1641</v>
      </c>
      <c r="B49" t="s">
        <v>4</v>
      </c>
      <c r="C49" t="s">
        <v>1365</v>
      </c>
      <c r="D49" t="s">
        <v>6</v>
      </c>
      <c r="E49">
        <v>1</v>
      </c>
      <c r="F49" t="s">
        <v>701</v>
      </c>
      <c r="G49" t="s">
        <v>8</v>
      </c>
    </row>
    <row r="50" spans="1:19" x14ac:dyDescent="0.25">
      <c r="A50" s="1" t="s">
        <v>1642</v>
      </c>
      <c r="B50" s="1" t="s">
        <v>1</v>
      </c>
      <c r="C50" s="1" t="s">
        <v>361</v>
      </c>
      <c r="D50" s="42" t="s">
        <v>3295</v>
      </c>
      <c r="E50" s="8">
        <f>HEX2DEC(G50)</f>
        <v>180</v>
      </c>
      <c r="F50" s="10" t="str">
        <f>HEX2BIN(G50)</f>
        <v>10110100</v>
      </c>
      <c r="G50" s="8" t="str">
        <f>MID(C50,7,FIND(":",C50,1)-1)</f>
        <v>B4</v>
      </c>
      <c r="H50" s="8" t="str">
        <f>MID(F50,1,FIND("0",F50,1)-1)</f>
        <v>1</v>
      </c>
      <c r="I50" s="8" t="str">
        <f>MID(F50,2,FIND("0",F50,1)-1)</f>
        <v>0</v>
      </c>
      <c r="J50" s="8" t="str">
        <f>MID(F50,3,FIND("0",F50,1)-1)</f>
        <v>1</v>
      </c>
      <c r="K50" s="8" t="str">
        <f>MID(F50,4,FIND("0",F50,1)-1)</f>
        <v>1</v>
      </c>
      <c r="L50" s="8" t="str">
        <f>MID(F50,5,FIND("0",F50,1)-1)</f>
        <v>0</v>
      </c>
      <c r="M50" s="8" t="str">
        <f>MID(F50,6,FIND("0",F50,1)-1)</f>
        <v>1</v>
      </c>
      <c r="N50" s="8" t="str">
        <f>MID(F50,7,FIND("0",F50,1)-1)</f>
        <v>0</v>
      </c>
      <c r="O50" s="8" t="str">
        <f>MID(F50,8,FIND("0",F50,1)-1)</f>
        <v>0</v>
      </c>
      <c r="P50" t="s">
        <v>2588</v>
      </c>
      <c r="Q50" t="s">
        <v>2589</v>
      </c>
      <c r="R50" t="s">
        <v>1447</v>
      </c>
      <c r="S50" t="s">
        <v>1446</v>
      </c>
    </row>
    <row r="51" spans="1:19" hidden="1" x14ac:dyDescent="0.25">
      <c r="A51" t="s">
        <v>1643</v>
      </c>
      <c r="B51" t="s">
        <v>4</v>
      </c>
      <c r="C51" t="s">
        <v>12</v>
      </c>
      <c r="D51" t="s">
        <v>6</v>
      </c>
      <c r="E51">
        <v>1</v>
      </c>
      <c r="F51" t="s">
        <v>363</v>
      </c>
      <c r="G51" t="s">
        <v>8</v>
      </c>
    </row>
    <row r="52" spans="1:19" x14ac:dyDescent="0.25">
      <c r="A52" s="1" t="s">
        <v>1644</v>
      </c>
      <c r="B52" s="1" t="s">
        <v>1</v>
      </c>
      <c r="C52" s="1" t="s">
        <v>15</v>
      </c>
      <c r="D52" s="42" t="s">
        <v>3295</v>
      </c>
      <c r="E52" s="8">
        <f>HEX2DEC(G52)</f>
        <v>164</v>
      </c>
      <c r="F52" s="10" t="str">
        <f>HEX2BIN(G52)</f>
        <v>10100100</v>
      </c>
      <c r="G52" s="8" t="str">
        <f>MID(C52,7,FIND(":",C52,1)-1)</f>
        <v>A4</v>
      </c>
      <c r="H52" s="8" t="str">
        <f>MID(F52,1,FIND("0",F52,1)-1)</f>
        <v>1</v>
      </c>
      <c r="I52" s="8" t="str">
        <f>MID(F52,2,FIND("0",F52,1)-1)</f>
        <v>0</v>
      </c>
      <c r="J52" s="8" t="str">
        <f>MID(F52,3,FIND("0",F52,1)-1)</f>
        <v>1</v>
      </c>
      <c r="K52" s="8" t="str">
        <f>MID(F52,4,FIND("0",F52,1)-1)</f>
        <v>0</v>
      </c>
      <c r="L52" s="8" t="str">
        <f>MID(F52,5,FIND("0",F52,1)-1)</f>
        <v>0</v>
      </c>
      <c r="M52" s="8" t="str">
        <f>MID(F52,6,FIND("0",F52,1)-1)</f>
        <v>1</v>
      </c>
      <c r="N52" s="8" t="str">
        <f>MID(F52,7,FIND("0",F52,1)-1)</f>
        <v>0</v>
      </c>
      <c r="O52" s="8" t="str">
        <f>MID(F52,8,FIND("0",F52,1)-1)</f>
        <v>0</v>
      </c>
      <c r="P52" t="s">
        <v>2588</v>
      </c>
      <c r="Q52" t="s">
        <v>2590</v>
      </c>
      <c r="R52" t="s">
        <v>1447</v>
      </c>
      <c r="S52" t="s">
        <v>1446</v>
      </c>
    </row>
    <row r="53" spans="1:19" hidden="1" x14ac:dyDescent="0.25">
      <c r="A53" t="s">
        <v>1645</v>
      </c>
      <c r="B53" t="s">
        <v>4</v>
      </c>
      <c r="C53" t="s">
        <v>12</v>
      </c>
      <c r="D53" t="s">
        <v>6</v>
      </c>
      <c r="E53">
        <v>1</v>
      </c>
      <c r="F53" t="s">
        <v>17</v>
      </c>
      <c r="G53" t="s">
        <v>8</v>
      </c>
    </row>
    <row r="54" spans="1:19" x14ac:dyDescent="0.25">
      <c r="A54" s="1" t="s">
        <v>1646</v>
      </c>
      <c r="B54" s="1" t="s">
        <v>1</v>
      </c>
      <c r="C54" s="1" t="s">
        <v>361</v>
      </c>
      <c r="D54" s="42" t="s">
        <v>3295</v>
      </c>
      <c r="E54" s="8">
        <f>HEX2DEC(G54)</f>
        <v>180</v>
      </c>
      <c r="F54" s="10" t="str">
        <f>HEX2BIN(G54)</f>
        <v>10110100</v>
      </c>
      <c r="G54" s="8" t="str">
        <f>MID(C54,7,FIND(":",C54,1)-1)</f>
        <v>B4</v>
      </c>
      <c r="H54" s="8" t="str">
        <f>MID(F54,1,FIND("0",F54,1)-1)</f>
        <v>1</v>
      </c>
      <c r="I54" s="8" t="str">
        <f>MID(F54,2,FIND("0",F54,1)-1)</f>
        <v>0</v>
      </c>
      <c r="J54" s="8" t="str">
        <f>MID(F54,3,FIND("0",F54,1)-1)</f>
        <v>1</v>
      </c>
      <c r="K54" s="8" t="str">
        <f>MID(F54,4,FIND("0",F54,1)-1)</f>
        <v>1</v>
      </c>
      <c r="L54" s="8" t="str">
        <f>MID(F54,5,FIND("0",F54,1)-1)</f>
        <v>0</v>
      </c>
      <c r="M54" s="8" t="str">
        <f>MID(F54,6,FIND("0",F54,1)-1)</f>
        <v>1</v>
      </c>
      <c r="N54" s="8" t="str">
        <f>MID(F54,7,FIND("0",F54,1)-1)</f>
        <v>0</v>
      </c>
      <c r="O54" s="8" t="str">
        <f>MID(F54,8,FIND("0",F54,1)-1)</f>
        <v>0</v>
      </c>
      <c r="P54" t="s">
        <v>2588</v>
      </c>
      <c r="Q54" t="s">
        <v>2589</v>
      </c>
      <c r="R54" t="s">
        <v>1447</v>
      </c>
      <c r="S54" t="s">
        <v>1446</v>
      </c>
    </row>
    <row r="55" spans="1:19" hidden="1" x14ac:dyDescent="0.25">
      <c r="A55" t="s">
        <v>1647</v>
      </c>
      <c r="B55" t="s">
        <v>4</v>
      </c>
      <c r="C55" t="s">
        <v>12</v>
      </c>
      <c r="D55" t="s">
        <v>6</v>
      </c>
      <c r="E55">
        <v>1</v>
      </c>
      <c r="F55" t="s">
        <v>363</v>
      </c>
      <c r="G55" t="s">
        <v>8</v>
      </c>
    </row>
    <row r="56" spans="1:19" x14ac:dyDescent="0.25">
      <c r="A56" s="1" t="s">
        <v>1648</v>
      </c>
      <c r="B56" s="1" t="s">
        <v>1</v>
      </c>
      <c r="C56" s="1" t="s">
        <v>15</v>
      </c>
      <c r="D56" s="42" t="s">
        <v>3295</v>
      </c>
      <c r="E56" s="8">
        <f>HEX2DEC(G56)</f>
        <v>164</v>
      </c>
      <c r="F56" s="10" t="str">
        <f>HEX2BIN(G56)</f>
        <v>10100100</v>
      </c>
      <c r="G56" s="8" t="str">
        <f>MID(C56,7,FIND(":",C56,1)-1)</f>
        <v>A4</v>
      </c>
      <c r="H56" s="8" t="str">
        <f>MID(F56,1,FIND("0",F56,1)-1)</f>
        <v>1</v>
      </c>
      <c r="I56" s="8" t="str">
        <f>MID(F56,2,FIND("0",F56,1)-1)</f>
        <v>0</v>
      </c>
      <c r="J56" s="8" t="str">
        <f>MID(F56,3,FIND("0",F56,1)-1)</f>
        <v>1</v>
      </c>
      <c r="K56" s="8" t="str">
        <f>MID(F56,4,FIND("0",F56,1)-1)</f>
        <v>0</v>
      </c>
      <c r="L56" s="8" t="str">
        <f>MID(F56,5,FIND("0",F56,1)-1)</f>
        <v>0</v>
      </c>
      <c r="M56" s="8" t="str">
        <f>MID(F56,6,FIND("0",F56,1)-1)</f>
        <v>1</v>
      </c>
      <c r="N56" s="8" t="str">
        <f>MID(F56,7,FIND("0",F56,1)-1)</f>
        <v>0</v>
      </c>
      <c r="O56" s="8" t="str">
        <f>MID(F56,8,FIND("0",F56,1)-1)</f>
        <v>0</v>
      </c>
      <c r="P56" t="s">
        <v>2588</v>
      </c>
      <c r="Q56" t="s">
        <v>2590</v>
      </c>
      <c r="R56" t="s">
        <v>1447</v>
      </c>
      <c r="S56" t="s">
        <v>1446</v>
      </c>
    </row>
    <row r="57" spans="1:19" hidden="1" x14ac:dyDescent="0.25">
      <c r="A57" t="s">
        <v>1649</v>
      </c>
      <c r="B57" t="s">
        <v>4</v>
      </c>
      <c r="C57" t="s">
        <v>12</v>
      </c>
      <c r="D57" t="s">
        <v>6</v>
      </c>
      <c r="E57">
        <v>1</v>
      </c>
      <c r="F57" t="s">
        <v>17</v>
      </c>
      <c r="G57" t="s">
        <v>8</v>
      </c>
    </row>
    <row r="58" spans="1:19" x14ac:dyDescent="0.25">
      <c r="A58" s="1" t="s">
        <v>1650</v>
      </c>
      <c r="B58" s="1" t="s">
        <v>1</v>
      </c>
      <c r="C58" s="1" t="s">
        <v>361</v>
      </c>
      <c r="D58" s="42" t="s">
        <v>3295</v>
      </c>
      <c r="E58" s="8">
        <f>HEX2DEC(G58)</f>
        <v>180</v>
      </c>
      <c r="F58" s="10" t="str">
        <f>HEX2BIN(G58)</f>
        <v>10110100</v>
      </c>
      <c r="G58" s="8" t="str">
        <f>MID(C58,7,FIND(":",C58,1)-1)</f>
        <v>B4</v>
      </c>
      <c r="H58" s="8" t="str">
        <f>MID(F58,1,FIND("0",F58,1)-1)</f>
        <v>1</v>
      </c>
      <c r="I58" s="8" t="str">
        <f>MID(F58,2,FIND("0",F58,1)-1)</f>
        <v>0</v>
      </c>
      <c r="J58" s="8" t="str">
        <f>MID(F58,3,FIND("0",F58,1)-1)</f>
        <v>1</v>
      </c>
      <c r="K58" s="8" t="str">
        <f>MID(F58,4,FIND("0",F58,1)-1)</f>
        <v>1</v>
      </c>
      <c r="L58" s="8" t="str">
        <f>MID(F58,5,FIND("0",F58,1)-1)</f>
        <v>0</v>
      </c>
      <c r="M58" s="8" t="str">
        <f>MID(F58,6,FIND("0",F58,1)-1)</f>
        <v>1</v>
      </c>
      <c r="N58" s="8" t="str">
        <f>MID(F58,7,FIND("0",F58,1)-1)</f>
        <v>0</v>
      </c>
      <c r="O58" s="8" t="str">
        <f>MID(F58,8,FIND("0",F58,1)-1)</f>
        <v>0</v>
      </c>
      <c r="P58" t="s">
        <v>2588</v>
      </c>
      <c r="Q58" t="s">
        <v>2589</v>
      </c>
      <c r="R58" t="s">
        <v>1447</v>
      </c>
      <c r="S58" t="s">
        <v>1446</v>
      </c>
    </row>
    <row r="59" spans="1:19" hidden="1" x14ac:dyDescent="0.25">
      <c r="A59" t="s">
        <v>1651</v>
      </c>
      <c r="B59" t="s">
        <v>4</v>
      </c>
      <c r="C59" t="s">
        <v>12</v>
      </c>
      <c r="D59" t="s">
        <v>6</v>
      </c>
      <c r="E59">
        <v>1</v>
      </c>
      <c r="F59" t="s">
        <v>363</v>
      </c>
      <c r="G59" t="s">
        <v>8</v>
      </c>
    </row>
    <row r="60" spans="1:19" x14ac:dyDescent="0.25">
      <c r="A60" s="1" t="s">
        <v>1652</v>
      </c>
      <c r="B60" s="1" t="s">
        <v>1</v>
      </c>
      <c r="C60" s="1" t="s">
        <v>15</v>
      </c>
      <c r="D60" s="42" t="s">
        <v>3295</v>
      </c>
      <c r="E60" s="8">
        <f>HEX2DEC(G60)</f>
        <v>164</v>
      </c>
      <c r="F60" s="10" t="str">
        <f>HEX2BIN(G60)</f>
        <v>10100100</v>
      </c>
      <c r="G60" s="8" t="str">
        <f>MID(C60,7,FIND(":",C60,1)-1)</f>
        <v>A4</v>
      </c>
      <c r="H60" s="8" t="str">
        <f>MID(F60,1,FIND("0",F60,1)-1)</f>
        <v>1</v>
      </c>
      <c r="I60" s="8" t="str">
        <f>MID(F60,2,FIND("0",F60,1)-1)</f>
        <v>0</v>
      </c>
      <c r="J60" s="8" t="str">
        <f>MID(F60,3,FIND("0",F60,1)-1)</f>
        <v>1</v>
      </c>
      <c r="K60" s="8" t="str">
        <f>MID(F60,4,FIND("0",F60,1)-1)</f>
        <v>0</v>
      </c>
      <c r="L60" s="8" t="str">
        <f>MID(F60,5,FIND("0",F60,1)-1)</f>
        <v>0</v>
      </c>
      <c r="M60" s="8" t="str">
        <f>MID(F60,6,FIND("0",F60,1)-1)</f>
        <v>1</v>
      </c>
      <c r="N60" s="8" t="str">
        <f>MID(F60,7,FIND("0",F60,1)-1)</f>
        <v>0</v>
      </c>
      <c r="O60" s="8" t="str">
        <f>MID(F60,8,FIND("0",F60,1)-1)</f>
        <v>0</v>
      </c>
      <c r="P60" t="s">
        <v>2588</v>
      </c>
      <c r="Q60" t="s">
        <v>2590</v>
      </c>
      <c r="R60" t="s">
        <v>1447</v>
      </c>
      <c r="S60" t="s">
        <v>1446</v>
      </c>
    </row>
    <row r="61" spans="1:19" hidden="1" x14ac:dyDescent="0.25">
      <c r="A61" t="s">
        <v>1653</v>
      </c>
      <c r="B61" t="s">
        <v>4</v>
      </c>
      <c r="C61" t="s">
        <v>12</v>
      </c>
      <c r="D61" t="s">
        <v>6</v>
      </c>
      <c r="E61">
        <v>1</v>
      </c>
      <c r="F61" t="s">
        <v>17</v>
      </c>
      <c r="G61" t="s">
        <v>8</v>
      </c>
    </row>
    <row r="62" spans="1:19" x14ac:dyDescent="0.25">
      <c r="A62" s="6" t="s">
        <v>1654</v>
      </c>
      <c r="B62" s="6" t="s">
        <v>1</v>
      </c>
      <c r="C62" s="6" t="s">
        <v>933</v>
      </c>
      <c r="D62" t="s">
        <v>1442</v>
      </c>
      <c r="E62" s="8">
        <f>HEX2DEC(G62)</f>
        <v>33</v>
      </c>
      <c r="F62" s="10" t="str">
        <f>HEX2BIN(G62)</f>
        <v>100001</v>
      </c>
      <c r="G62" s="8" t="str">
        <f>MID(C62,7,FIND(":",C62,1)-1)</f>
        <v>21</v>
      </c>
    </row>
    <row r="63" spans="1:19" hidden="1" x14ac:dyDescent="0.25">
      <c r="A63" t="s">
        <v>1655</v>
      </c>
      <c r="B63" t="s">
        <v>4</v>
      </c>
      <c r="C63" t="s">
        <v>233</v>
      </c>
      <c r="D63" t="s">
        <v>6</v>
      </c>
      <c r="E63">
        <v>1</v>
      </c>
      <c r="F63" t="s">
        <v>935</v>
      </c>
      <c r="G63" t="s">
        <v>8</v>
      </c>
    </row>
    <row r="64" spans="1:19" hidden="1" x14ac:dyDescent="0.25">
      <c r="A64" t="s">
        <v>1656</v>
      </c>
      <c r="B64" t="s">
        <v>1454</v>
      </c>
      <c r="C64" t="s">
        <v>1485</v>
      </c>
      <c r="D64" t="s">
        <v>176</v>
      </c>
      <c r="E64" t="s">
        <v>177</v>
      </c>
      <c r="F64" s="5">
        <v>3300000</v>
      </c>
      <c r="G64" t="s">
        <v>863</v>
      </c>
      <c r="H64" t="s">
        <v>178</v>
      </c>
      <c r="I64">
        <v>0</v>
      </c>
      <c r="J64" t="s">
        <v>179</v>
      </c>
      <c r="K64" t="s">
        <v>163</v>
      </c>
      <c r="L64" t="s">
        <v>180</v>
      </c>
    </row>
    <row r="65" spans="1:19" hidden="1" x14ac:dyDescent="0.25">
      <c r="A65" t="s">
        <v>1657</v>
      </c>
      <c r="B65" t="s">
        <v>1444</v>
      </c>
      <c r="C65" t="s">
        <v>1448</v>
      </c>
      <c r="D65" t="s">
        <v>1460</v>
      </c>
      <c r="E65" t="s">
        <v>176</v>
      </c>
      <c r="F65" t="s">
        <v>177</v>
      </c>
      <c r="G65" s="5">
        <v>-7000000</v>
      </c>
      <c r="H65" t="s">
        <v>1461</v>
      </c>
      <c r="I65" t="s">
        <v>178</v>
      </c>
      <c r="J65">
        <v>0</v>
      </c>
      <c r="K65" t="s">
        <v>179</v>
      </c>
      <c r="L65" t="s">
        <v>163</v>
      </c>
      <c r="M65" t="s">
        <v>180</v>
      </c>
    </row>
    <row r="66" spans="1:19" x14ac:dyDescent="0.25">
      <c r="A66" s="1" t="s">
        <v>1658</v>
      </c>
      <c r="B66" s="1" t="s">
        <v>1</v>
      </c>
      <c r="C66" s="1" t="s">
        <v>361</v>
      </c>
      <c r="D66" s="42" t="s">
        <v>3295</v>
      </c>
      <c r="E66" s="8">
        <f>HEX2DEC(G66)</f>
        <v>180</v>
      </c>
      <c r="F66" s="10" t="str">
        <f>HEX2BIN(G66)</f>
        <v>10110100</v>
      </c>
      <c r="G66" s="8" t="str">
        <f>MID(C66,7,FIND(":",C66,1)-1)</f>
        <v>B4</v>
      </c>
      <c r="H66" s="8" t="str">
        <f>MID(F66,1,FIND("0",F66,1)-1)</f>
        <v>1</v>
      </c>
      <c r="I66" s="8" t="str">
        <f>MID(F66,2,FIND("0",F66,1)-1)</f>
        <v>0</v>
      </c>
      <c r="J66" s="8" t="str">
        <f>MID(F66,3,FIND("0",F66,1)-1)</f>
        <v>1</v>
      </c>
      <c r="K66" s="8" t="str">
        <f>MID(F66,4,FIND("0",F66,1)-1)</f>
        <v>1</v>
      </c>
      <c r="L66" s="8" t="str">
        <f>MID(F66,5,FIND("0",F66,1)-1)</f>
        <v>0</v>
      </c>
      <c r="M66" s="8" t="str">
        <f>MID(F66,6,FIND("0",F66,1)-1)</f>
        <v>1</v>
      </c>
      <c r="N66" s="8" t="str">
        <f>MID(F66,7,FIND("0",F66,1)-1)</f>
        <v>0</v>
      </c>
      <c r="O66" s="8" t="str">
        <f>MID(F66,8,FIND("0",F66,1)-1)</f>
        <v>0</v>
      </c>
      <c r="P66" t="s">
        <v>2588</v>
      </c>
      <c r="Q66" t="s">
        <v>2589</v>
      </c>
      <c r="R66" t="s">
        <v>1447</v>
      </c>
      <c r="S66" t="s">
        <v>1446</v>
      </c>
    </row>
    <row r="67" spans="1:19" x14ac:dyDescent="0.25">
      <c r="A67" s="1" t="s">
        <v>1659</v>
      </c>
      <c r="B67" s="1" t="s">
        <v>1</v>
      </c>
      <c r="C67" s="1" t="s">
        <v>15</v>
      </c>
      <c r="D67" s="42" t="s">
        <v>3295</v>
      </c>
      <c r="E67" s="8">
        <f>HEX2DEC(G67)</f>
        <v>164</v>
      </c>
      <c r="F67" s="10" t="str">
        <f>HEX2BIN(G67)</f>
        <v>10100100</v>
      </c>
      <c r="G67" s="8" t="str">
        <f>MID(C67,7,FIND(":",C67,1)-1)</f>
        <v>A4</v>
      </c>
      <c r="H67" s="8" t="str">
        <f>MID(F67,1,FIND("0",F67,1)-1)</f>
        <v>1</v>
      </c>
      <c r="I67" s="8" t="str">
        <f>MID(F67,2,FIND("0",F67,1)-1)</f>
        <v>0</v>
      </c>
      <c r="J67" s="8" t="str">
        <f>MID(F67,3,FIND("0",F67,1)-1)</f>
        <v>1</v>
      </c>
      <c r="K67" s="8" t="str">
        <f>MID(F67,4,FIND("0",F67,1)-1)</f>
        <v>0</v>
      </c>
      <c r="L67" s="8" t="str">
        <f>MID(F67,5,FIND("0",F67,1)-1)</f>
        <v>0</v>
      </c>
      <c r="M67" s="8" t="str">
        <f>MID(F67,6,FIND("0",F67,1)-1)</f>
        <v>1</v>
      </c>
      <c r="N67" s="8" t="str">
        <f>MID(F67,7,FIND("0",F67,1)-1)</f>
        <v>0</v>
      </c>
      <c r="O67" s="8" t="str">
        <f>MID(F67,8,FIND("0",F67,1)-1)</f>
        <v>0</v>
      </c>
      <c r="P67" t="s">
        <v>2588</v>
      </c>
      <c r="Q67" t="s">
        <v>2590</v>
      </c>
      <c r="R67" t="s">
        <v>1447</v>
      </c>
      <c r="S67" t="s">
        <v>1446</v>
      </c>
    </row>
    <row r="68" spans="1:19" hidden="1" x14ac:dyDescent="0.25">
      <c r="A68" t="s">
        <v>1660</v>
      </c>
      <c r="B68" t="s">
        <v>4</v>
      </c>
      <c r="C68" t="s">
        <v>12</v>
      </c>
      <c r="D68" t="s">
        <v>6</v>
      </c>
      <c r="E68">
        <v>1</v>
      </c>
      <c r="F68" t="s">
        <v>17</v>
      </c>
      <c r="G68" t="s">
        <v>8</v>
      </c>
    </row>
    <row r="69" spans="1:19" x14ac:dyDescent="0.25">
      <c r="A69" s="1" t="s">
        <v>1661</v>
      </c>
      <c r="B69" s="1" t="s">
        <v>1</v>
      </c>
      <c r="C69" s="1" t="s">
        <v>361</v>
      </c>
      <c r="D69" s="42" t="s">
        <v>3295</v>
      </c>
      <c r="E69" s="8">
        <f>HEX2DEC(G69)</f>
        <v>180</v>
      </c>
      <c r="F69" s="10" t="str">
        <f>HEX2BIN(G69)</f>
        <v>10110100</v>
      </c>
      <c r="G69" s="8" t="str">
        <f>MID(C69,7,FIND(":",C69,1)-1)</f>
        <v>B4</v>
      </c>
      <c r="H69" s="8" t="str">
        <f>MID(F69,1,FIND("0",F69,1)-1)</f>
        <v>1</v>
      </c>
      <c r="I69" s="8" t="str">
        <f>MID(F69,2,FIND("0",F69,1)-1)</f>
        <v>0</v>
      </c>
      <c r="J69" s="8" t="str">
        <f>MID(F69,3,FIND("0",F69,1)-1)</f>
        <v>1</v>
      </c>
      <c r="K69" s="8" t="str">
        <f>MID(F69,4,FIND("0",F69,1)-1)</f>
        <v>1</v>
      </c>
      <c r="L69" s="8" t="str">
        <f>MID(F69,5,FIND("0",F69,1)-1)</f>
        <v>0</v>
      </c>
      <c r="M69" s="8" t="str">
        <f>MID(F69,6,FIND("0",F69,1)-1)</f>
        <v>1</v>
      </c>
      <c r="N69" s="8" t="str">
        <f>MID(F69,7,FIND("0",F69,1)-1)</f>
        <v>0</v>
      </c>
      <c r="O69" s="8" t="str">
        <f>MID(F69,8,FIND("0",F69,1)-1)</f>
        <v>0</v>
      </c>
      <c r="P69" t="s">
        <v>2588</v>
      </c>
      <c r="Q69" t="s">
        <v>2589</v>
      </c>
      <c r="R69" t="s">
        <v>1447</v>
      </c>
      <c r="S69" t="s">
        <v>1446</v>
      </c>
    </row>
    <row r="70" spans="1:19" hidden="1" x14ac:dyDescent="0.25">
      <c r="A70" t="s">
        <v>1662</v>
      </c>
      <c r="B70" t="s">
        <v>4</v>
      </c>
      <c r="C70" t="s">
        <v>12</v>
      </c>
      <c r="D70" t="s">
        <v>6</v>
      </c>
      <c r="E70">
        <v>1</v>
      </c>
      <c r="F70" t="s">
        <v>363</v>
      </c>
      <c r="G70" t="s">
        <v>8</v>
      </c>
    </row>
    <row r="71" spans="1:19" x14ac:dyDescent="0.25">
      <c r="A71" s="1" t="s">
        <v>1663</v>
      </c>
      <c r="B71" s="1" t="s">
        <v>1</v>
      </c>
      <c r="C71" s="1" t="s">
        <v>15</v>
      </c>
      <c r="D71" s="42" t="s">
        <v>3295</v>
      </c>
      <c r="E71" s="8">
        <f>HEX2DEC(G71)</f>
        <v>164</v>
      </c>
      <c r="F71" s="10" t="str">
        <f>HEX2BIN(G71)</f>
        <v>10100100</v>
      </c>
      <c r="G71" s="8" t="str">
        <f>MID(C71,7,FIND(":",C71,1)-1)</f>
        <v>A4</v>
      </c>
      <c r="H71" s="8" t="str">
        <f>MID(F71,1,FIND("0",F71,1)-1)</f>
        <v>1</v>
      </c>
      <c r="I71" s="8" t="str">
        <f>MID(F71,2,FIND("0",F71,1)-1)</f>
        <v>0</v>
      </c>
      <c r="J71" s="8" t="str">
        <f>MID(F71,3,FIND("0",F71,1)-1)</f>
        <v>1</v>
      </c>
      <c r="K71" s="8" t="str">
        <f>MID(F71,4,FIND("0",F71,1)-1)</f>
        <v>0</v>
      </c>
      <c r="L71" s="8" t="str">
        <f>MID(F71,5,FIND("0",F71,1)-1)</f>
        <v>0</v>
      </c>
      <c r="M71" s="8" t="str">
        <f>MID(F71,6,FIND("0",F71,1)-1)</f>
        <v>1</v>
      </c>
      <c r="N71" s="8" t="str">
        <f>MID(F71,7,FIND("0",F71,1)-1)</f>
        <v>0</v>
      </c>
      <c r="O71" s="8" t="str">
        <f>MID(F71,8,FIND("0",F71,1)-1)</f>
        <v>0</v>
      </c>
      <c r="P71" t="s">
        <v>2588</v>
      </c>
      <c r="Q71" t="s">
        <v>2590</v>
      </c>
      <c r="R71" t="s">
        <v>1447</v>
      </c>
      <c r="S71" t="s">
        <v>1446</v>
      </c>
    </row>
    <row r="72" spans="1:19" hidden="1" x14ac:dyDescent="0.25">
      <c r="A72" t="s">
        <v>1664</v>
      </c>
      <c r="B72" t="s">
        <v>4</v>
      </c>
      <c r="C72" t="s">
        <v>12</v>
      </c>
      <c r="D72" t="s">
        <v>6</v>
      </c>
      <c r="E72">
        <v>1</v>
      </c>
      <c r="F72" t="s">
        <v>17</v>
      </c>
      <c r="G72" t="s">
        <v>8</v>
      </c>
    </row>
    <row r="73" spans="1:19" x14ac:dyDescent="0.25">
      <c r="A73" s="1" t="s">
        <v>1665</v>
      </c>
      <c r="B73" s="1" t="s">
        <v>1</v>
      </c>
      <c r="C73" s="1" t="s">
        <v>361</v>
      </c>
      <c r="D73" s="42" t="s">
        <v>3295</v>
      </c>
      <c r="E73" s="8">
        <f>HEX2DEC(G73)</f>
        <v>180</v>
      </c>
      <c r="F73" s="10" t="str">
        <f>HEX2BIN(G73)</f>
        <v>10110100</v>
      </c>
      <c r="G73" s="8" t="str">
        <f>MID(C73,7,FIND(":",C73,1)-1)</f>
        <v>B4</v>
      </c>
      <c r="H73" s="8" t="str">
        <f>MID(F73,1,FIND("0",F73,1)-1)</f>
        <v>1</v>
      </c>
      <c r="I73" s="8" t="str">
        <f>MID(F73,2,FIND("0",F73,1)-1)</f>
        <v>0</v>
      </c>
      <c r="J73" s="8" t="str">
        <f>MID(F73,3,FIND("0",F73,1)-1)</f>
        <v>1</v>
      </c>
      <c r="K73" s="8" t="str">
        <f>MID(F73,4,FIND("0",F73,1)-1)</f>
        <v>1</v>
      </c>
      <c r="L73" s="8" t="str">
        <f>MID(F73,5,FIND("0",F73,1)-1)</f>
        <v>0</v>
      </c>
      <c r="M73" s="8" t="str">
        <f>MID(F73,6,FIND("0",F73,1)-1)</f>
        <v>1</v>
      </c>
      <c r="N73" s="8" t="str">
        <f>MID(F73,7,FIND("0",F73,1)-1)</f>
        <v>0</v>
      </c>
      <c r="O73" s="8" t="str">
        <f>MID(F73,8,FIND("0",F73,1)-1)</f>
        <v>0</v>
      </c>
      <c r="P73" t="s">
        <v>2588</v>
      </c>
      <c r="Q73" t="s">
        <v>2589</v>
      </c>
      <c r="R73" t="s">
        <v>1447</v>
      </c>
      <c r="S73" t="s">
        <v>1446</v>
      </c>
    </row>
    <row r="74" spans="1:19" hidden="1" x14ac:dyDescent="0.25">
      <c r="A74" t="s">
        <v>1666</v>
      </c>
      <c r="B74" t="s">
        <v>4</v>
      </c>
      <c r="C74" t="s">
        <v>12</v>
      </c>
      <c r="D74" t="s">
        <v>6</v>
      </c>
      <c r="E74">
        <v>1</v>
      </c>
      <c r="F74" t="s">
        <v>363</v>
      </c>
      <c r="G74" t="s">
        <v>8</v>
      </c>
    </row>
    <row r="75" spans="1:19" x14ac:dyDescent="0.25">
      <c r="A75" s="1" t="s">
        <v>1667</v>
      </c>
      <c r="B75" s="1" t="s">
        <v>1</v>
      </c>
      <c r="C75" s="1" t="s">
        <v>15</v>
      </c>
      <c r="D75" s="42" t="s">
        <v>3295</v>
      </c>
      <c r="E75" s="8">
        <f>HEX2DEC(G75)</f>
        <v>164</v>
      </c>
      <c r="F75" s="10" t="str">
        <f>HEX2BIN(G75)</f>
        <v>10100100</v>
      </c>
      <c r="G75" s="8" t="str">
        <f>MID(C75,7,FIND(":",C75,1)-1)</f>
        <v>A4</v>
      </c>
      <c r="H75" s="8" t="str">
        <f>MID(F75,1,FIND("0",F75,1)-1)</f>
        <v>1</v>
      </c>
      <c r="I75" s="8" t="str">
        <f>MID(F75,2,FIND("0",F75,1)-1)</f>
        <v>0</v>
      </c>
      <c r="J75" s="8" t="str">
        <f>MID(F75,3,FIND("0",F75,1)-1)</f>
        <v>1</v>
      </c>
      <c r="K75" s="8" t="str">
        <f>MID(F75,4,FIND("0",F75,1)-1)</f>
        <v>0</v>
      </c>
      <c r="L75" s="8" t="str">
        <f>MID(F75,5,FIND("0",F75,1)-1)</f>
        <v>0</v>
      </c>
      <c r="M75" s="8" t="str">
        <f>MID(F75,6,FIND("0",F75,1)-1)</f>
        <v>1</v>
      </c>
      <c r="N75" s="8" t="str">
        <f>MID(F75,7,FIND("0",F75,1)-1)</f>
        <v>0</v>
      </c>
      <c r="O75" s="8" t="str">
        <f>MID(F75,8,FIND("0",F75,1)-1)</f>
        <v>0</v>
      </c>
      <c r="P75" t="s">
        <v>2588</v>
      </c>
      <c r="Q75" t="s">
        <v>2590</v>
      </c>
      <c r="R75" t="s">
        <v>1447</v>
      </c>
      <c r="S75" t="s">
        <v>1446</v>
      </c>
    </row>
    <row r="76" spans="1:19" hidden="1" x14ac:dyDescent="0.25">
      <c r="A76" t="s">
        <v>1668</v>
      </c>
      <c r="B76" t="s">
        <v>4</v>
      </c>
      <c r="C76" t="s">
        <v>12</v>
      </c>
      <c r="D76" t="s">
        <v>6</v>
      </c>
      <c r="E76">
        <v>1</v>
      </c>
      <c r="F76" t="s">
        <v>17</v>
      </c>
      <c r="G76" t="s">
        <v>8</v>
      </c>
    </row>
    <row r="77" spans="1:19" x14ac:dyDescent="0.25">
      <c r="A77" s="1" t="s">
        <v>1669</v>
      </c>
      <c r="B77" s="1" t="s">
        <v>1</v>
      </c>
      <c r="C77" s="1" t="s">
        <v>361</v>
      </c>
      <c r="D77" s="42" t="s">
        <v>3295</v>
      </c>
      <c r="E77" s="8">
        <f>HEX2DEC(G77)</f>
        <v>180</v>
      </c>
      <c r="F77" s="10" t="str">
        <f>HEX2BIN(G77)</f>
        <v>10110100</v>
      </c>
      <c r="G77" s="8" t="str">
        <f>MID(C77,7,FIND(":",C77,1)-1)</f>
        <v>B4</v>
      </c>
      <c r="H77" s="8" t="str">
        <f>MID(F77,1,FIND("0",F77,1)-1)</f>
        <v>1</v>
      </c>
      <c r="I77" s="8" t="str">
        <f>MID(F77,2,FIND("0",F77,1)-1)</f>
        <v>0</v>
      </c>
      <c r="J77" s="8" t="str">
        <f>MID(F77,3,FIND("0",F77,1)-1)</f>
        <v>1</v>
      </c>
      <c r="K77" s="8" t="str">
        <f>MID(F77,4,FIND("0",F77,1)-1)</f>
        <v>1</v>
      </c>
      <c r="L77" s="8" t="str">
        <f>MID(F77,5,FIND("0",F77,1)-1)</f>
        <v>0</v>
      </c>
      <c r="M77" s="8" t="str">
        <f>MID(F77,6,FIND("0",F77,1)-1)</f>
        <v>1</v>
      </c>
      <c r="N77" s="8" t="str">
        <f>MID(F77,7,FIND("0",F77,1)-1)</f>
        <v>0</v>
      </c>
      <c r="O77" s="8" t="str">
        <f>MID(F77,8,FIND("0",F77,1)-1)</f>
        <v>0</v>
      </c>
      <c r="P77" t="s">
        <v>2588</v>
      </c>
      <c r="Q77" t="s">
        <v>2589</v>
      </c>
      <c r="R77" t="s">
        <v>1447</v>
      </c>
      <c r="S77" t="s">
        <v>1446</v>
      </c>
    </row>
    <row r="78" spans="1:19" hidden="1" x14ac:dyDescent="0.25">
      <c r="A78" t="s">
        <v>1670</v>
      </c>
      <c r="B78" t="s">
        <v>4</v>
      </c>
      <c r="C78" t="s">
        <v>12</v>
      </c>
      <c r="D78" t="s">
        <v>6</v>
      </c>
      <c r="E78">
        <v>1</v>
      </c>
      <c r="F78" t="s">
        <v>363</v>
      </c>
      <c r="G78" t="s">
        <v>8</v>
      </c>
    </row>
    <row r="79" spans="1:19" x14ac:dyDescent="0.25">
      <c r="A79" s="1" t="s">
        <v>1671</v>
      </c>
      <c r="B79" s="1" t="s">
        <v>1</v>
      </c>
      <c r="C79" s="1" t="s">
        <v>15</v>
      </c>
      <c r="D79" s="42" t="s">
        <v>3295</v>
      </c>
      <c r="E79" s="8">
        <f>HEX2DEC(G79)</f>
        <v>164</v>
      </c>
      <c r="F79" s="10" t="str">
        <f>HEX2BIN(G79)</f>
        <v>10100100</v>
      </c>
      <c r="G79" s="8" t="str">
        <f>MID(C79,7,FIND(":",C79,1)-1)</f>
        <v>A4</v>
      </c>
      <c r="H79" s="8" t="str">
        <f>MID(F79,1,FIND("0",F79,1)-1)</f>
        <v>1</v>
      </c>
      <c r="I79" s="8" t="str">
        <f>MID(F79,2,FIND("0",F79,1)-1)</f>
        <v>0</v>
      </c>
      <c r="J79" s="8" t="str">
        <f>MID(F79,3,FIND("0",F79,1)-1)</f>
        <v>1</v>
      </c>
      <c r="K79" s="8" t="str">
        <f>MID(F79,4,FIND("0",F79,1)-1)</f>
        <v>0</v>
      </c>
      <c r="L79" s="8" t="str">
        <f>MID(F79,5,FIND("0",F79,1)-1)</f>
        <v>0</v>
      </c>
      <c r="M79" s="8" t="str">
        <f>MID(F79,6,FIND("0",F79,1)-1)</f>
        <v>1</v>
      </c>
      <c r="N79" s="8" t="str">
        <f>MID(F79,7,FIND("0",F79,1)-1)</f>
        <v>0</v>
      </c>
      <c r="O79" s="8" t="str">
        <f>MID(F79,8,FIND("0",F79,1)-1)</f>
        <v>0</v>
      </c>
      <c r="P79" t="s">
        <v>2588</v>
      </c>
      <c r="Q79" t="s">
        <v>2590</v>
      </c>
      <c r="R79" t="s">
        <v>1447</v>
      </c>
      <c r="S79" t="s">
        <v>1446</v>
      </c>
    </row>
    <row r="80" spans="1:19" hidden="1" x14ac:dyDescent="0.25">
      <c r="A80" t="s">
        <v>1672</v>
      </c>
      <c r="B80" t="s">
        <v>4</v>
      </c>
      <c r="C80" t="s">
        <v>12</v>
      </c>
      <c r="D80" t="s">
        <v>6</v>
      </c>
      <c r="E80">
        <v>1</v>
      </c>
      <c r="F80" t="s">
        <v>17</v>
      </c>
      <c r="G80" t="s">
        <v>8</v>
      </c>
    </row>
    <row r="81" spans="1:19" x14ac:dyDescent="0.25">
      <c r="A81" s="1" t="s">
        <v>1673</v>
      </c>
      <c r="B81" s="1" t="s">
        <v>1</v>
      </c>
      <c r="C81" s="1" t="s">
        <v>361</v>
      </c>
      <c r="D81" s="42" t="s">
        <v>3295</v>
      </c>
      <c r="E81" s="8">
        <f>HEX2DEC(G81)</f>
        <v>180</v>
      </c>
      <c r="F81" s="10" t="str">
        <f>HEX2BIN(G81)</f>
        <v>10110100</v>
      </c>
      <c r="G81" s="8" t="str">
        <f>MID(C81,7,FIND(":",C81,1)-1)</f>
        <v>B4</v>
      </c>
      <c r="H81" s="8" t="str">
        <f>MID(F81,1,FIND("0",F81,1)-1)</f>
        <v>1</v>
      </c>
      <c r="I81" s="8" t="str">
        <f>MID(F81,2,FIND("0",F81,1)-1)</f>
        <v>0</v>
      </c>
      <c r="J81" s="8" t="str">
        <f>MID(F81,3,FIND("0",F81,1)-1)</f>
        <v>1</v>
      </c>
      <c r="K81" s="8" t="str">
        <f>MID(F81,4,FIND("0",F81,1)-1)</f>
        <v>1</v>
      </c>
      <c r="L81" s="8" t="str">
        <f>MID(F81,5,FIND("0",F81,1)-1)</f>
        <v>0</v>
      </c>
      <c r="M81" s="8" t="str">
        <f>MID(F81,6,FIND("0",F81,1)-1)</f>
        <v>1</v>
      </c>
      <c r="N81" s="8" t="str">
        <f>MID(F81,7,FIND("0",F81,1)-1)</f>
        <v>0</v>
      </c>
      <c r="O81" s="8" t="str">
        <f>MID(F81,8,FIND("0",F81,1)-1)</f>
        <v>0</v>
      </c>
      <c r="P81" t="s">
        <v>2588</v>
      </c>
      <c r="Q81" t="s">
        <v>2589</v>
      </c>
      <c r="R81" t="s">
        <v>1447</v>
      </c>
      <c r="S81" t="s">
        <v>1446</v>
      </c>
    </row>
    <row r="82" spans="1:19" hidden="1" x14ac:dyDescent="0.25">
      <c r="A82" t="s">
        <v>1674</v>
      </c>
      <c r="B82" t="s">
        <v>4</v>
      </c>
      <c r="C82" t="s">
        <v>12</v>
      </c>
      <c r="D82" t="s">
        <v>6</v>
      </c>
      <c r="E82">
        <v>1</v>
      </c>
      <c r="F82" t="s">
        <v>363</v>
      </c>
      <c r="G82" t="s">
        <v>8</v>
      </c>
    </row>
    <row r="83" spans="1:19" x14ac:dyDescent="0.25">
      <c r="A83" s="6" t="s">
        <v>1675</v>
      </c>
      <c r="B83" s="6" t="s">
        <v>1</v>
      </c>
      <c r="C83" s="6" t="s">
        <v>1585</v>
      </c>
      <c r="D83" t="s">
        <v>1442</v>
      </c>
      <c r="E83" s="8">
        <f>HEX2DEC(G83)</f>
        <v>32</v>
      </c>
      <c r="F83" s="10" t="str">
        <f>HEX2BIN(G83)</f>
        <v>100000</v>
      </c>
      <c r="G83" s="8" t="str">
        <f>MID(C83,7,FIND(":",C83,1)-1)</f>
        <v>20</v>
      </c>
    </row>
    <row r="84" spans="1:19" hidden="1" x14ac:dyDescent="0.25">
      <c r="A84" t="s">
        <v>1676</v>
      </c>
      <c r="B84" t="s">
        <v>4</v>
      </c>
      <c r="C84" t="s">
        <v>233</v>
      </c>
      <c r="D84" t="s">
        <v>6</v>
      </c>
      <c r="E84">
        <v>1</v>
      </c>
      <c r="F84" t="s">
        <v>1587</v>
      </c>
      <c r="G84" t="s">
        <v>8</v>
      </c>
    </row>
    <row r="85" spans="1:19" hidden="1" x14ac:dyDescent="0.25">
      <c r="A85" t="s">
        <v>1677</v>
      </c>
      <c r="B85" t="s">
        <v>1454</v>
      </c>
      <c r="C85" t="s">
        <v>1485</v>
      </c>
      <c r="D85" t="s">
        <v>176</v>
      </c>
      <c r="E85" t="s">
        <v>177</v>
      </c>
      <c r="F85" s="5">
        <v>3200000</v>
      </c>
      <c r="G85" t="s">
        <v>863</v>
      </c>
      <c r="H85" t="s">
        <v>178</v>
      </c>
      <c r="I85">
        <v>0</v>
      </c>
      <c r="J85" t="s">
        <v>179</v>
      </c>
      <c r="K85" t="s">
        <v>163</v>
      </c>
      <c r="L85" t="s">
        <v>180</v>
      </c>
    </row>
    <row r="86" spans="1:19" x14ac:dyDescent="0.25">
      <c r="A86" s="1" t="s">
        <v>1678</v>
      </c>
      <c r="B86" s="1" t="s">
        <v>1</v>
      </c>
      <c r="C86" s="1" t="s">
        <v>15</v>
      </c>
      <c r="D86" s="42" t="s">
        <v>3295</v>
      </c>
      <c r="E86" s="8">
        <f>HEX2DEC(G86)</f>
        <v>164</v>
      </c>
      <c r="F86" s="10" t="str">
        <f>HEX2BIN(G86)</f>
        <v>10100100</v>
      </c>
      <c r="G86" s="8" t="str">
        <f>MID(C86,7,FIND(":",C86,1)-1)</f>
        <v>A4</v>
      </c>
      <c r="H86" s="8" t="str">
        <f>MID(F86,1,FIND("0",F86,1)-1)</f>
        <v>1</v>
      </c>
      <c r="I86" s="8" t="str">
        <f>MID(F86,2,FIND("0",F86,1)-1)</f>
        <v>0</v>
      </c>
      <c r="J86" s="8" t="str">
        <f>MID(F86,3,FIND("0",F86,1)-1)</f>
        <v>1</v>
      </c>
      <c r="K86" s="8" t="str">
        <f>MID(F86,4,FIND("0",F86,1)-1)</f>
        <v>0</v>
      </c>
      <c r="L86" s="8" t="str">
        <f>MID(F86,5,FIND("0",F86,1)-1)</f>
        <v>0</v>
      </c>
      <c r="M86" s="8" t="str">
        <f>MID(F86,6,FIND("0",F86,1)-1)</f>
        <v>1</v>
      </c>
      <c r="N86" s="8" t="str">
        <f>MID(F86,7,FIND("0",F86,1)-1)</f>
        <v>0</v>
      </c>
      <c r="O86" s="8" t="str">
        <f>MID(F86,8,FIND("0",F86,1)-1)</f>
        <v>0</v>
      </c>
      <c r="P86" t="s">
        <v>2588</v>
      </c>
      <c r="Q86" t="s">
        <v>2590</v>
      </c>
      <c r="R86" t="s">
        <v>1447</v>
      </c>
      <c r="S86" t="s">
        <v>1446</v>
      </c>
    </row>
    <row r="87" spans="1:19" hidden="1" x14ac:dyDescent="0.25">
      <c r="A87" t="s">
        <v>1679</v>
      </c>
      <c r="B87" t="s">
        <v>4</v>
      </c>
      <c r="C87" t="s">
        <v>12</v>
      </c>
      <c r="D87" t="s">
        <v>6</v>
      </c>
      <c r="E87">
        <v>1</v>
      </c>
      <c r="F87" t="s">
        <v>17</v>
      </c>
      <c r="G87" t="s">
        <v>8</v>
      </c>
    </row>
    <row r="88" spans="1:19" x14ac:dyDescent="0.25">
      <c r="A88" s="1" t="s">
        <v>1680</v>
      </c>
      <c r="B88" s="1" t="s">
        <v>1</v>
      </c>
      <c r="C88" s="1" t="s">
        <v>361</v>
      </c>
      <c r="D88" s="42" t="s">
        <v>3295</v>
      </c>
      <c r="E88" s="8">
        <f>HEX2DEC(G88)</f>
        <v>180</v>
      </c>
      <c r="F88" s="10" t="str">
        <f>HEX2BIN(G88)</f>
        <v>10110100</v>
      </c>
      <c r="G88" s="8" t="str">
        <f>MID(C88,7,FIND(":",C88,1)-1)</f>
        <v>B4</v>
      </c>
      <c r="H88" s="8" t="str">
        <f>MID(F88,1,FIND("0",F88,1)-1)</f>
        <v>1</v>
      </c>
      <c r="I88" s="8" t="str">
        <f>MID(F88,2,FIND("0",F88,1)-1)</f>
        <v>0</v>
      </c>
      <c r="J88" s="8" t="str">
        <f>MID(F88,3,FIND("0",F88,1)-1)</f>
        <v>1</v>
      </c>
      <c r="K88" s="8" t="str">
        <f>MID(F88,4,FIND("0",F88,1)-1)</f>
        <v>1</v>
      </c>
      <c r="L88" s="8" t="str">
        <f>MID(F88,5,FIND("0",F88,1)-1)</f>
        <v>0</v>
      </c>
      <c r="M88" s="8" t="str">
        <f>MID(F88,6,FIND("0",F88,1)-1)</f>
        <v>1</v>
      </c>
      <c r="N88" s="8" t="str">
        <f>MID(F88,7,FIND("0",F88,1)-1)</f>
        <v>0</v>
      </c>
      <c r="O88" s="8" t="str">
        <f>MID(F88,8,FIND("0",F88,1)-1)</f>
        <v>0</v>
      </c>
      <c r="P88" t="s">
        <v>2588</v>
      </c>
      <c r="Q88" t="s">
        <v>2589</v>
      </c>
      <c r="R88" t="s">
        <v>1447</v>
      </c>
      <c r="S88" t="s">
        <v>1446</v>
      </c>
    </row>
    <row r="89" spans="1:19" hidden="1" x14ac:dyDescent="0.25">
      <c r="A89" t="s">
        <v>1681</v>
      </c>
      <c r="B89" t="s">
        <v>4</v>
      </c>
      <c r="C89" t="s">
        <v>12</v>
      </c>
      <c r="D89" t="s">
        <v>6</v>
      </c>
      <c r="E89">
        <v>1</v>
      </c>
      <c r="F89" t="s">
        <v>363</v>
      </c>
      <c r="G89" t="s">
        <v>8</v>
      </c>
    </row>
    <row r="90" spans="1:19" x14ac:dyDescent="0.25">
      <c r="A90" s="1" t="s">
        <v>1682</v>
      </c>
      <c r="B90" s="1" t="s">
        <v>1</v>
      </c>
      <c r="C90" s="1" t="s">
        <v>15</v>
      </c>
      <c r="D90" s="42" t="s">
        <v>3295</v>
      </c>
      <c r="E90" s="8">
        <f>HEX2DEC(G90)</f>
        <v>164</v>
      </c>
      <c r="F90" s="10" t="str">
        <f>HEX2BIN(G90)</f>
        <v>10100100</v>
      </c>
      <c r="G90" s="8" t="str">
        <f>MID(C90,7,FIND(":",C90,1)-1)</f>
        <v>A4</v>
      </c>
      <c r="H90" s="8" t="str">
        <f>MID(F90,1,FIND("0",F90,1)-1)</f>
        <v>1</v>
      </c>
      <c r="I90" s="8" t="str">
        <f>MID(F90,2,FIND("0",F90,1)-1)</f>
        <v>0</v>
      </c>
      <c r="J90" s="8" t="str">
        <f>MID(F90,3,FIND("0",F90,1)-1)</f>
        <v>1</v>
      </c>
      <c r="K90" s="8" t="str">
        <f>MID(F90,4,FIND("0",F90,1)-1)</f>
        <v>0</v>
      </c>
      <c r="L90" s="8" t="str">
        <f>MID(F90,5,FIND("0",F90,1)-1)</f>
        <v>0</v>
      </c>
      <c r="M90" s="8" t="str">
        <f>MID(F90,6,FIND("0",F90,1)-1)</f>
        <v>1</v>
      </c>
      <c r="N90" s="8" t="str">
        <f>MID(F90,7,FIND("0",F90,1)-1)</f>
        <v>0</v>
      </c>
      <c r="O90" s="8" t="str">
        <f>MID(F90,8,FIND("0",F90,1)-1)</f>
        <v>0</v>
      </c>
      <c r="P90" t="s">
        <v>2588</v>
      </c>
      <c r="Q90" t="s">
        <v>2590</v>
      </c>
      <c r="R90" t="s">
        <v>1447</v>
      </c>
      <c r="S90" t="s">
        <v>1446</v>
      </c>
    </row>
    <row r="91" spans="1:19" hidden="1" x14ac:dyDescent="0.25">
      <c r="A91" t="s">
        <v>1683</v>
      </c>
      <c r="B91" t="s">
        <v>4</v>
      </c>
      <c r="C91" t="s">
        <v>12</v>
      </c>
      <c r="D91" t="s">
        <v>6</v>
      </c>
      <c r="E91">
        <v>1</v>
      </c>
      <c r="F91" t="s">
        <v>17</v>
      </c>
      <c r="G91" t="s">
        <v>8</v>
      </c>
    </row>
    <row r="92" spans="1:19" hidden="1" x14ac:dyDescent="0.25">
      <c r="A92" t="s">
        <v>1684</v>
      </c>
      <c r="B92" t="s">
        <v>1444</v>
      </c>
      <c r="C92" t="s">
        <v>1448</v>
      </c>
      <c r="D92" t="s">
        <v>1460</v>
      </c>
      <c r="E92" t="s">
        <v>176</v>
      </c>
      <c r="F92" t="s">
        <v>177</v>
      </c>
      <c r="G92" s="5">
        <v>-6900000</v>
      </c>
      <c r="H92" t="s">
        <v>1461</v>
      </c>
      <c r="I92" t="s">
        <v>178</v>
      </c>
      <c r="J92">
        <v>0</v>
      </c>
      <c r="K92" t="s">
        <v>179</v>
      </c>
      <c r="L92" t="s">
        <v>163</v>
      </c>
      <c r="M92" t="s">
        <v>180</v>
      </c>
    </row>
    <row r="93" spans="1:19" x14ac:dyDescent="0.25">
      <c r="A93" s="1" t="s">
        <v>428</v>
      </c>
      <c r="B93" s="1" t="s">
        <v>1</v>
      </c>
      <c r="C93" s="1" t="s">
        <v>361</v>
      </c>
      <c r="D93" s="42" t="s">
        <v>3295</v>
      </c>
      <c r="E93" s="8">
        <f>HEX2DEC(G93)</f>
        <v>180</v>
      </c>
      <c r="F93" s="10" t="str">
        <f>HEX2BIN(G93)</f>
        <v>10110100</v>
      </c>
      <c r="G93" s="8" t="str">
        <f>MID(C93,7,FIND(":",C93,1)-1)</f>
        <v>B4</v>
      </c>
      <c r="H93" s="8" t="str">
        <f>MID(F93,1,FIND("0",F93,1)-1)</f>
        <v>1</v>
      </c>
      <c r="I93" s="8" t="str">
        <f>MID(F93,2,FIND("0",F93,1)-1)</f>
        <v>0</v>
      </c>
      <c r="J93" s="8" t="str">
        <f>MID(F93,3,FIND("0",F93,1)-1)</f>
        <v>1</v>
      </c>
      <c r="K93" s="8" t="str">
        <f>MID(F93,4,FIND("0",F93,1)-1)</f>
        <v>1</v>
      </c>
      <c r="L93" s="8" t="str">
        <f>MID(F93,5,FIND("0",F93,1)-1)</f>
        <v>0</v>
      </c>
      <c r="M93" s="8" t="str">
        <f>MID(F93,6,FIND("0",F93,1)-1)</f>
        <v>1</v>
      </c>
      <c r="N93" s="8" t="str">
        <f>MID(F93,7,FIND("0",F93,1)-1)</f>
        <v>0</v>
      </c>
      <c r="O93" s="8" t="str">
        <f>MID(F93,8,FIND("0",F93,1)-1)</f>
        <v>0</v>
      </c>
      <c r="P93" t="s">
        <v>2588</v>
      </c>
      <c r="Q93" t="s">
        <v>2589</v>
      </c>
      <c r="R93" t="s">
        <v>1447</v>
      </c>
      <c r="S93" t="s">
        <v>1446</v>
      </c>
    </row>
    <row r="94" spans="1:19" x14ac:dyDescent="0.25">
      <c r="A94" s="1" t="s">
        <v>1685</v>
      </c>
      <c r="B94" s="1" t="s">
        <v>1</v>
      </c>
      <c r="C94" s="1" t="s">
        <v>15</v>
      </c>
      <c r="D94" s="42" t="s">
        <v>3295</v>
      </c>
      <c r="E94" s="8">
        <f>HEX2DEC(G94)</f>
        <v>164</v>
      </c>
      <c r="F94" s="10" t="str">
        <f>HEX2BIN(G94)</f>
        <v>10100100</v>
      </c>
      <c r="G94" s="8" t="str">
        <f>MID(C94,7,FIND(":",C94,1)-1)</f>
        <v>A4</v>
      </c>
      <c r="H94" s="8" t="str">
        <f>MID(F94,1,FIND("0",F94,1)-1)</f>
        <v>1</v>
      </c>
      <c r="I94" s="8" t="str">
        <f>MID(F94,2,FIND("0",F94,1)-1)</f>
        <v>0</v>
      </c>
      <c r="J94" s="8" t="str">
        <f>MID(F94,3,FIND("0",F94,1)-1)</f>
        <v>1</v>
      </c>
      <c r="K94" s="8" t="str">
        <f>MID(F94,4,FIND("0",F94,1)-1)</f>
        <v>0</v>
      </c>
      <c r="L94" s="8" t="str">
        <f>MID(F94,5,FIND("0",F94,1)-1)</f>
        <v>0</v>
      </c>
      <c r="M94" s="8" t="str">
        <f>MID(F94,6,FIND("0",F94,1)-1)</f>
        <v>1</v>
      </c>
      <c r="N94" s="8" t="str">
        <f>MID(F94,7,FIND("0",F94,1)-1)</f>
        <v>0</v>
      </c>
      <c r="O94" s="8" t="str">
        <f>MID(F94,8,FIND("0",F94,1)-1)</f>
        <v>0</v>
      </c>
      <c r="P94" t="s">
        <v>2588</v>
      </c>
      <c r="Q94" t="s">
        <v>2590</v>
      </c>
      <c r="R94" t="s">
        <v>1447</v>
      </c>
      <c r="S94" t="s">
        <v>1446</v>
      </c>
    </row>
    <row r="95" spans="1:19" hidden="1" x14ac:dyDescent="0.25">
      <c r="A95" t="s">
        <v>1686</v>
      </c>
      <c r="B95" t="s">
        <v>4</v>
      </c>
      <c r="C95" t="s">
        <v>12</v>
      </c>
      <c r="D95" t="s">
        <v>6</v>
      </c>
      <c r="E95">
        <v>1</v>
      </c>
      <c r="F95" t="s">
        <v>17</v>
      </c>
      <c r="G95" t="s">
        <v>8</v>
      </c>
    </row>
    <row r="96" spans="1:19" x14ac:dyDescent="0.25">
      <c r="A96" s="1" t="s">
        <v>1687</v>
      </c>
      <c r="B96" s="1" t="s">
        <v>1</v>
      </c>
      <c r="C96" s="1" t="s">
        <v>10</v>
      </c>
      <c r="D96" s="42" t="s">
        <v>3295</v>
      </c>
      <c r="E96" s="8">
        <f>HEX2DEC(G96)</f>
        <v>172</v>
      </c>
      <c r="F96" s="10" t="str">
        <f>HEX2BIN(G96)</f>
        <v>10101100</v>
      </c>
      <c r="G96" s="8" t="str">
        <f>MID(C96,7,FIND(":",C96,1)-1)</f>
        <v>AC</v>
      </c>
      <c r="H96" s="8" t="str">
        <f>MID(F96,1,FIND("0",F96,1)-1)</f>
        <v>1</v>
      </c>
      <c r="I96" s="8" t="str">
        <f>MID(F96,2,FIND("0",F96,1)-1)</f>
        <v>0</v>
      </c>
      <c r="J96" s="8" t="str">
        <f>MID(F96,3,FIND("0",F96,1)-1)</f>
        <v>1</v>
      </c>
      <c r="K96" s="8" t="str">
        <f>MID(F96,4,FIND("0",F96,1)-1)</f>
        <v>0</v>
      </c>
      <c r="L96" s="8" t="str">
        <f>MID(F96,5,FIND("0",F96,1)-1)</f>
        <v>1</v>
      </c>
      <c r="M96" s="8" t="str">
        <f>MID(F96,6,FIND("0",F96,1)-1)</f>
        <v>1</v>
      </c>
      <c r="N96" s="8" t="str">
        <f>MID(F96,7,FIND("0",F96,1)-1)</f>
        <v>0</v>
      </c>
      <c r="O96" s="8" t="str">
        <f>MID(F96,8,FIND("0",F96,1)-1)</f>
        <v>0</v>
      </c>
      <c r="P96" t="s">
        <v>2588</v>
      </c>
      <c r="Q96" t="s">
        <v>2603</v>
      </c>
      <c r="R96" t="s">
        <v>1447</v>
      </c>
      <c r="S96" t="s">
        <v>1446</v>
      </c>
    </row>
    <row r="97" spans="1:19" hidden="1" x14ac:dyDescent="0.25">
      <c r="A97" t="s">
        <v>1688</v>
      </c>
      <c r="B97" t="s">
        <v>4</v>
      </c>
      <c r="C97" t="s">
        <v>12</v>
      </c>
      <c r="D97" t="s">
        <v>6</v>
      </c>
      <c r="E97">
        <v>1</v>
      </c>
      <c r="F97" t="s">
        <v>13</v>
      </c>
      <c r="G97" t="s">
        <v>8</v>
      </c>
    </row>
    <row r="98" spans="1:19" x14ac:dyDescent="0.25">
      <c r="A98" s="1" t="s">
        <v>1689</v>
      </c>
      <c r="B98" s="1" t="s">
        <v>1</v>
      </c>
      <c r="C98" s="1" t="s">
        <v>15</v>
      </c>
      <c r="D98" s="42" t="s">
        <v>3295</v>
      </c>
      <c r="E98" s="8">
        <f>HEX2DEC(G98)</f>
        <v>164</v>
      </c>
      <c r="F98" s="10" t="str">
        <f>HEX2BIN(G98)</f>
        <v>10100100</v>
      </c>
      <c r="G98" s="8" t="str">
        <f>MID(C98,7,FIND(":",C98,1)-1)</f>
        <v>A4</v>
      </c>
      <c r="H98" s="8" t="str">
        <f>MID(F98,1,FIND("0",F98,1)-1)</f>
        <v>1</v>
      </c>
      <c r="I98" s="8" t="str">
        <f>MID(F98,2,FIND("0",F98,1)-1)</f>
        <v>0</v>
      </c>
      <c r="J98" s="8" t="str">
        <f>MID(F98,3,FIND("0",F98,1)-1)</f>
        <v>1</v>
      </c>
      <c r="K98" s="8" t="str">
        <f>MID(F98,4,FIND("0",F98,1)-1)</f>
        <v>0</v>
      </c>
      <c r="L98" s="8" t="str">
        <f>MID(F98,5,FIND("0",F98,1)-1)</f>
        <v>0</v>
      </c>
      <c r="M98" s="8" t="str">
        <f>MID(F98,6,FIND("0",F98,1)-1)</f>
        <v>1</v>
      </c>
      <c r="N98" s="8" t="str">
        <f>MID(F98,7,FIND("0",F98,1)-1)</f>
        <v>0</v>
      </c>
      <c r="O98" s="8" t="str">
        <f>MID(F98,8,FIND("0",F98,1)-1)</f>
        <v>0</v>
      </c>
      <c r="P98" t="s">
        <v>2588</v>
      </c>
      <c r="Q98" t="s">
        <v>2590</v>
      </c>
      <c r="R98" t="s">
        <v>1447</v>
      </c>
      <c r="S98" t="s">
        <v>1446</v>
      </c>
    </row>
    <row r="99" spans="1:19" hidden="1" x14ac:dyDescent="0.25">
      <c r="A99" t="s">
        <v>1690</v>
      </c>
      <c r="B99" t="s">
        <v>4</v>
      </c>
      <c r="C99" t="s">
        <v>12</v>
      </c>
      <c r="D99" t="s">
        <v>6</v>
      </c>
      <c r="E99">
        <v>1</v>
      </c>
      <c r="F99" t="s">
        <v>17</v>
      </c>
      <c r="G99" t="s">
        <v>8</v>
      </c>
    </row>
    <row r="100" spans="1:19" x14ac:dyDescent="0.25">
      <c r="A100" s="14" t="s">
        <v>1691</v>
      </c>
      <c r="B100" s="14" t="s">
        <v>1</v>
      </c>
      <c r="C100" s="14" t="s">
        <v>1475</v>
      </c>
      <c r="D100" s="14" t="s">
        <v>1445</v>
      </c>
      <c r="E100" s="8">
        <f>HEX2DEC(G100)</f>
        <v>53</v>
      </c>
      <c r="F100" s="10" t="str">
        <f>HEX2BIN(G100)</f>
        <v>110101</v>
      </c>
      <c r="G100" s="8" t="str">
        <f>MID(C100,7,FIND(":",C100,1)-1)</f>
        <v>35</v>
      </c>
    </row>
    <row r="101" spans="1:19" hidden="1" x14ac:dyDescent="0.25">
      <c r="A101" t="s">
        <v>1692</v>
      </c>
      <c r="B101" t="s">
        <v>4</v>
      </c>
      <c r="C101" t="s">
        <v>1477</v>
      </c>
      <c r="D101" t="s">
        <v>6</v>
      </c>
      <c r="E101">
        <v>1</v>
      </c>
      <c r="F101" t="s">
        <v>738</v>
      </c>
      <c r="G101" t="s">
        <v>8</v>
      </c>
    </row>
    <row r="102" spans="1:19" x14ac:dyDescent="0.25">
      <c r="A102" s="16" t="s">
        <v>1691</v>
      </c>
      <c r="B102" s="16" t="s">
        <v>1</v>
      </c>
      <c r="C102" s="16" t="s">
        <v>1481</v>
      </c>
      <c r="D102" s="16" t="s">
        <v>1737</v>
      </c>
      <c r="E102" s="8">
        <f>HEX2DEC(G102)</f>
        <v>53</v>
      </c>
      <c r="F102" s="10" t="str">
        <f>HEX2BIN(G102)</f>
        <v>110101</v>
      </c>
      <c r="G102" s="8" t="str">
        <f>MID(C102,7,FIND(":",C102,1)-1)</f>
        <v>35</v>
      </c>
    </row>
    <row r="103" spans="1:19" hidden="1" x14ac:dyDescent="0.25">
      <c r="A103" t="s">
        <v>1692</v>
      </c>
      <c r="B103" t="s">
        <v>4</v>
      </c>
      <c r="C103" t="s">
        <v>1483</v>
      </c>
      <c r="D103" t="s">
        <v>6</v>
      </c>
      <c r="E103">
        <v>1</v>
      </c>
      <c r="F103" t="s">
        <v>738</v>
      </c>
      <c r="G103" t="s">
        <v>8</v>
      </c>
    </row>
    <row r="104" spans="1:19" x14ac:dyDescent="0.25">
      <c r="A104" s="11" t="s">
        <v>1691</v>
      </c>
      <c r="B104" s="11" t="s">
        <v>1</v>
      </c>
      <c r="C104" s="11" t="s">
        <v>1350</v>
      </c>
      <c r="D104" s="11" t="s">
        <v>1736</v>
      </c>
      <c r="E104" s="8">
        <f>HEX2DEC(G104)</f>
        <v>34</v>
      </c>
      <c r="F104" s="10" t="str">
        <f>HEX2BIN(G104)</f>
        <v>100010</v>
      </c>
      <c r="G104" s="8" t="str">
        <f>MID(C104,7,FIND(":",C104,1)-1)</f>
        <v>22</v>
      </c>
    </row>
    <row r="105" spans="1:19" hidden="1" x14ac:dyDescent="0.25">
      <c r="A105" t="s">
        <v>1692</v>
      </c>
      <c r="B105" t="s">
        <v>4</v>
      </c>
      <c r="C105" t="s">
        <v>1351</v>
      </c>
      <c r="D105" t="s">
        <v>6</v>
      </c>
      <c r="E105">
        <v>1</v>
      </c>
      <c r="F105" t="s">
        <v>234</v>
      </c>
      <c r="G105" t="s">
        <v>8</v>
      </c>
    </row>
    <row r="106" spans="1:19" x14ac:dyDescent="0.25">
      <c r="A106" s="1" t="s">
        <v>1693</v>
      </c>
      <c r="B106" s="1" t="s">
        <v>1</v>
      </c>
      <c r="C106" s="1" t="s">
        <v>10</v>
      </c>
      <c r="D106" s="42" t="s">
        <v>3295</v>
      </c>
      <c r="E106" s="8">
        <f>HEX2DEC(G106)</f>
        <v>172</v>
      </c>
      <c r="F106" s="10" t="str">
        <f>HEX2BIN(G106)</f>
        <v>10101100</v>
      </c>
      <c r="G106" s="8" t="str">
        <f>MID(C106,7,FIND(":",C106,1)-1)</f>
        <v>AC</v>
      </c>
      <c r="H106" s="8" t="str">
        <f>MID(F106,1,FIND("0",F106,1)-1)</f>
        <v>1</v>
      </c>
      <c r="I106" s="8" t="str">
        <f>MID(F106,2,FIND("0",F106,1)-1)</f>
        <v>0</v>
      </c>
      <c r="J106" s="8" t="str">
        <f>MID(F106,3,FIND("0",F106,1)-1)</f>
        <v>1</v>
      </c>
      <c r="K106" s="8" t="str">
        <f>MID(F106,4,FIND("0",F106,1)-1)</f>
        <v>0</v>
      </c>
      <c r="L106" s="8" t="str">
        <f>MID(F106,5,FIND("0",F106,1)-1)</f>
        <v>1</v>
      </c>
      <c r="M106" s="8" t="str">
        <f>MID(F106,6,FIND("0",F106,1)-1)</f>
        <v>1</v>
      </c>
      <c r="N106" s="8" t="str">
        <f>MID(F106,7,FIND("0",F106,1)-1)</f>
        <v>0</v>
      </c>
      <c r="O106" s="8" t="str">
        <f>MID(F106,8,FIND("0",F106,1)-1)</f>
        <v>0</v>
      </c>
      <c r="P106" t="s">
        <v>2588</v>
      </c>
      <c r="Q106" t="s">
        <v>2603</v>
      </c>
      <c r="R106" t="s">
        <v>1447</v>
      </c>
      <c r="S106" t="s">
        <v>1446</v>
      </c>
    </row>
    <row r="107" spans="1:19" hidden="1" x14ac:dyDescent="0.25">
      <c r="A107" t="s">
        <v>1694</v>
      </c>
      <c r="B107" t="s">
        <v>4</v>
      </c>
      <c r="C107" t="s">
        <v>12</v>
      </c>
      <c r="D107" t="s">
        <v>6</v>
      </c>
      <c r="E107">
        <v>1</v>
      </c>
      <c r="F107" t="s">
        <v>13</v>
      </c>
      <c r="G107" t="s">
        <v>8</v>
      </c>
    </row>
    <row r="108" spans="1:19" x14ac:dyDescent="0.25">
      <c r="A108" s="1" t="s">
        <v>1695</v>
      </c>
      <c r="B108" s="1" t="s">
        <v>1</v>
      </c>
      <c r="C108" s="1" t="s">
        <v>15</v>
      </c>
      <c r="D108" s="42" t="s">
        <v>3295</v>
      </c>
      <c r="E108" s="8">
        <f>HEX2DEC(G108)</f>
        <v>164</v>
      </c>
      <c r="F108" s="10" t="str">
        <f>HEX2BIN(G108)</f>
        <v>10100100</v>
      </c>
      <c r="G108" s="8" t="str">
        <f>MID(C108,7,FIND(":",C108,1)-1)</f>
        <v>A4</v>
      </c>
      <c r="H108" s="8" t="str">
        <f>MID(F108,1,FIND("0",F108,1)-1)</f>
        <v>1</v>
      </c>
      <c r="I108" s="8" t="str">
        <f>MID(F108,2,FIND("0",F108,1)-1)</f>
        <v>0</v>
      </c>
      <c r="J108" s="8" t="str">
        <f>MID(F108,3,FIND("0",F108,1)-1)</f>
        <v>1</v>
      </c>
      <c r="K108" s="8" t="str">
        <f>MID(F108,4,FIND("0",F108,1)-1)</f>
        <v>0</v>
      </c>
      <c r="L108" s="8" t="str">
        <f>MID(F108,5,FIND("0",F108,1)-1)</f>
        <v>0</v>
      </c>
      <c r="M108" s="8" t="str">
        <f>MID(F108,6,FIND("0",F108,1)-1)</f>
        <v>1</v>
      </c>
      <c r="N108" s="8" t="str">
        <f>MID(F108,7,FIND("0",F108,1)-1)</f>
        <v>0</v>
      </c>
      <c r="O108" s="8" t="str">
        <f>MID(F108,8,FIND("0",F108,1)-1)</f>
        <v>0</v>
      </c>
      <c r="P108" t="s">
        <v>2588</v>
      </c>
      <c r="Q108" t="s">
        <v>2590</v>
      </c>
      <c r="R108" t="s">
        <v>1447</v>
      </c>
      <c r="S108" t="s">
        <v>1446</v>
      </c>
    </row>
    <row r="109" spans="1:19" hidden="1" x14ac:dyDescent="0.25">
      <c r="A109" t="s">
        <v>1696</v>
      </c>
      <c r="B109" t="s">
        <v>4</v>
      </c>
      <c r="C109" t="s">
        <v>12</v>
      </c>
      <c r="D109" t="s">
        <v>6</v>
      </c>
      <c r="E109">
        <v>1</v>
      </c>
      <c r="F109" t="s">
        <v>17</v>
      </c>
      <c r="G109" t="s">
        <v>8</v>
      </c>
    </row>
    <row r="110" spans="1:19" x14ac:dyDescent="0.25">
      <c r="A110" s="15" t="s">
        <v>1697</v>
      </c>
      <c r="B110" s="15" t="s">
        <v>1</v>
      </c>
      <c r="C110" s="15" t="s">
        <v>2734</v>
      </c>
      <c r="D110" s="33" t="s">
        <v>1446</v>
      </c>
      <c r="E110" s="8">
        <f>HEX2DEC(G110)</f>
        <v>3</v>
      </c>
      <c r="F110" s="10" t="str">
        <f>HEX2BIN(G110)</f>
        <v>11</v>
      </c>
      <c r="G110" s="8" t="str">
        <f>MID(C110,7,FIND(":",C110,1)-1)</f>
        <v>03</v>
      </c>
      <c r="N110" s="18">
        <v>1</v>
      </c>
      <c r="O110" s="18">
        <v>1</v>
      </c>
    </row>
    <row r="111" spans="1:19" hidden="1" x14ac:dyDescent="0.25">
      <c r="A111" t="s">
        <v>1698</v>
      </c>
      <c r="B111" t="s">
        <v>4</v>
      </c>
      <c r="C111" t="s">
        <v>1332</v>
      </c>
      <c r="D111" t="s">
        <v>6</v>
      </c>
      <c r="E111">
        <v>1</v>
      </c>
      <c r="F111" t="s">
        <v>106</v>
      </c>
      <c r="G111" t="s">
        <v>8</v>
      </c>
    </row>
    <row r="112" spans="1:19" x14ac:dyDescent="0.25">
      <c r="A112" s="7" t="s">
        <v>1699</v>
      </c>
      <c r="B112" s="7" t="s">
        <v>1</v>
      </c>
      <c r="C112" s="7" t="s">
        <v>2673</v>
      </c>
      <c r="D112" s="34" t="s">
        <v>1447</v>
      </c>
      <c r="E112" s="8">
        <f>HEX2DEC(G112)</f>
        <v>3</v>
      </c>
      <c r="F112" s="10" t="str">
        <f>HEX2BIN(G112)</f>
        <v>11</v>
      </c>
      <c r="G112" s="18" t="str">
        <f>MID(C112,10,FIND(":",C112,1)-1)</f>
        <v>03</v>
      </c>
      <c r="H112" s="8"/>
      <c r="I112" s="10"/>
      <c r="J112" s="8"/>
    </row>
    <row r="113" spans="1:19" hidden="1" x14ac:dyDescent="0.25">
      <c r="A113" t="s">
        <v>1700</v>
      </c>
      <c r="B113" t="s">
        <v>4</v>
      </c>
      <c r="C113" t="s">
        <v>1365</v>
      </c>
      <c r="D113" t="s">
        <v>6</v>
      </c>
      <c r="E113">
        <v>1</v>
      </c>
      <c r="F113" t="s">
        <v>106</v>
      </c>
      <c r="G113" t="s">
        <v>8</v>
      </c>
    </row>
    <row r="114" spans="1:19" x14ac:dyDescent="0.25">
      <c r="A114" s="1" t="s">
        <v>1701</v>
      </c>
      <c r="B114" s="1" t="s">
        <v>1</v>
      </c>
      <c r="C114" s="1" t="s">
        <v>10</v>
      </c>
      <c r="D114" s="42" t="s">
        <v>3295</v>
      </c>
      <c r="E114" s="8">
        <f>HEX2DEC(G114)</f>
        <v>172</v>
      </c>
      <c r="F114" s="10" t="str">
        <f>HEX2BIN(G114)</f>
        <v>10101100</v>
      </c>
      <c r="G114" s="8" t="str">
        <f>MID(C114,7,FIND(":",C114,1)-1)</f>
        <v>AC</v>
      </c>
      <c r="H114" s="8" t="str">
        <f>MID(F114,1,FIND("0",F114,1)-1)</f>
        <v>1</v>
      </c>
      <c r="I114" s="8" t="str">
        <f>MID(F114,2,FIND("0",F114,1)-1)</f>
        <v>0</v>
      </c>
      <c r="J114" s="8" t="str">
        <f>MID(F114,3,FIND("0",F114,1)-1)</f>
        <v>1</v>
      </c>
      <c r="K114" s="8" t="str">
        <f>MID(F114,4,FIND("0",F114,1)-1)</f>
        <v>0</v>
      </c>
      <c r="L114" s="8" t="str">
        <f>MID(F114,5,FIND("0",F114,1)-1)</f>
        <v>1</v>
      </c>
      <c r="M114" s="8" t="str">
        <f>MID(F114,6,FIND("0",F114,1)-1)</f>
        <v>1</v>
      </c>
      <c r="N114" s="8" t="str">
        <f>MID(F114,7,FIND("0",F114,1)-1)</f>
        <v>0</v>
      </c>
      <c r="O114" s="8" t="str">
        <f>MID(F114,8,FIND("0",F114,1)-1)</f>
        <v>0</v>
      </c>
      <c r="P114" t="s">
        <v>2588</v>
      </c>
      <c r="Q114" t="s">
        <v>2603</v>
      </c>
      <c r="R114" t="s">
        <v>1447</v>
      </c>
      <c r="S114" t="s">
        <v>1446</v>
      </c>
    </row>
    <row r="115" spans="1:19" hidden="1" x14ac:dyDescent="0.25">
      <c r="A115" t="s">
        <v>1702</v>
      </c>
      <c r="B115" t="s">
        <v>4</v>
      </c>
      <c r="C115" t="s">
        <v>12</v>
      </c>
      <c r="D115" t="s">
        <v>6</v>
      </c>
      <c r="E115">
        <v>1</v>
      </c>
      <c r="F115" t="s">
        <v>13</v>
      </c>
      <c r="G115" t="s">
        <v>8</v>
      </c>
    </row>
    <row r="116" spans="1:19" x14ac:dyDescent="0.25">
      <c r="A116" s="1" t="s">
        <v>435</v>
      </c>
      <c r="B116" s="1" t="s">
        <v>1</v>
      </c>
      <c r="C116" s="1" t="s">
        <v>15</v>
      </c>
      <c r="D116" s="42" t="s">
        <v>3295</v>
      </c>
      <c r="E116" s="8">
        <f>HEX2DEC(G116)</f>
        <v>164</v>
      </c>
      <c r="F116" s="10" t="str">
        <f>HEX2BIN(G116)</f>
        <v>10100100</v>
      </c>
      <c r="G116" s="8" t="str">
        <f>MID(C116,7,FIND(":",C116,1)-1)</f>
        <v>A4</v>
      </c>
      <c r="H116" s="8" t="str">
        <f>MID(F116,1,FIND("0",F116,1)-1)</f>
        <v>1</v>
      </c>
      <c r="I116" s="8" t="str">
        <f>MID(F116,2,FIND("0",F116,1)-1)</f>
        <v>0</v>
      </c>
      <c r="J116" s="8" t="str">
        <f>MID(F116,3,FIND("0",F116,1)-1)</f>
        <v>1</v>
      </c>
      <c r="K116" s="8" t="str">
        <f>MID(F116,4,FIND("0",F116,1)-1)</f>
        <v>0</v>
      </c>
      <c r="L116" s="8" t="str">
        <f>MID(F116,5,FIND("0",F116,1)-1)</f>
        <v>0</v>
      </c>
      <c r="M116" s="8" t="str">
        <f>MID(F116,6,FIND("0",F116,1)-1)</f>
        <v>1</v>
      </c>
      <c r="N116" s="8" t="str">
        <f>MID(F116,7,FIND("0",F116,1)-1)</f>
        <v>0</v>
      </c>
      <c r="O116" s="8" t="str">
        <f>MID(F116,8,FIND("0",F116,1)-1)</f>
        <v>0</v>
      </c>
      <c r="P116" t="s">
        <v>2588</v>
      </c>
      <c r="Q116" t="s">
        <v>2590</v>
      </c>
      <c r="R116" t="s">
        <v>1447</v>
      </c>
      <c r="S116" t="s">
        <v>1446</v>
      </c>
    </row>
    <row r="117" spans="1:19" hidden="1" x14ac:dyDescent="0.25">
      <c r="A117" t="s">
        <v>436</v>
      </c>
      <c r="B117" t="s">
        <v>4</v>
      </c>
      <c r="C117" t="s">
        <v>12</v>
      </c>
      <c r="D117" t="s">
        <v>6</v>
      </c>
      <c r="E117">
        <v>1</v>
      </c>
      <c r="F117" t="s">
        <v>17</v>
      </c>
      <c r="G117" t="s">
        <v>8</v>
      </c>
    </row>
    <row r="118" spans="1:19" x14ac:dyDescent="0.25">
      <c r="A118" s="1" t="s">
        <v>1703</v>
      </c>
      <c r="B118" s="1" t="s">
        <v>1</v>
      </c>
      <c r="C118" s="1" t="s">
        <v>10</v>
      </c>
      <c r="D118" s="42" t="s">
        <v>3295</v>
      </c>
      <c r="E118" s="8">
        <f>HEX2DEC(G118)</f>
        <v>172</v>
      </c>
      <c r="F118" s="10" t="str">
        <f>HEX2BIN(G118)</f>
        <v>10101100</v>
      </c>
      <c r="G118" s="8" t="str">
        <f>MID(C118,7,FIND(":",C118,1)-1)</f>
        <v>AC</v>
      </c>
      <c r="H118" s="8" t="str">
        <f>MID(F118,1,FIND("0",F118,1)-1)</f>
        <v>1</v>
      </c>
      <c r="I118" s="8" t="str">
        <f>MID(F118,2,FIND("0",F118,1)-1)</f>
        <v>0</v>
      </c>
      <c r="J118" s="8" t="str">
        <f>MID(F118,3,FIND("0",F118,1)-1)</f>
        <v>1</v>
      </c>
      <c r="K118" s="8" t="str">
        <f>MID(F118,4,FIND("0",F118,1)-1)</f>
        <v>0</v>
      </c>
      <c r="L118" s="8" t="str">
        <f>MID(F118,5,FIND("0",F118,1)-1)</f>
        <v>1</v>
      </c>
      <c r="M118" s="8" t="str">
        <f>MID(F118,6,FIND("0",F118,1)-1)</f>
        <v>1</v>
      </c>
      <c r="N118" s="8" t="str">
        <f>MID(F118,7,FIND("0",F118,1)-1)</f>
        <v>0</v>
      </c>
      <c r="O118" s="8" t="str">
        <f>MID(F118,8,FIND("0",F118,1)-1)</f>
        <v>0</v>
      </c>
      <c r="P118" t="s">
        <v>2588</v>
      </c>
      <c r="Q118" t="s">
        <v>2603</v>
      </c>
      <c r="R118" t="s">
        <v>1447</v>
      </c>
      <c r="S118" t="s">
        <v>1446</v>
      </c>
    </row>
    <row r="119" spans="1:19" hidden="1" x14ac:dyDescent="0.25">
      <c r="A119" t="s">
        <v>1704</v>
      </c>
      <c r="B119" t="s">
        <v>4</v>
      </c>
      <c r="C119" t="s">
        <v>12</v>
      </c>
      <c r="D119" t="s">
        <v>6</v>
      </c>
      <c r="E119">
        <v>1</v>
      </c>
      <c r="F119" t="s">
        <v>13</v>
      </c>
      <c r="G119" t="s">
        <v>8</v>
      </c>
    </row>
    <row r="120" spans="1:19" x14ac:dyDescent="0.25">
      <c r="A120" s="1" t="s">
        <v>1705</v>
      </c>
      <c r="B120" s="1" t="s">
        <v>1</v>
      </c>
      <c r="C120" s="1" t="s">
        <v>15</v>
      </c>
      <c r="D120" s="42" t="s">
        <v>3295</v>
      </c>
      <c r="E120" s="8">
        <f>HEX2DEC(G120)</f>
        <v>164</v>
      </c>
      <c r="F120" s="10" t="str">
        <f>HEX2BIN(G120)</f>
        <v>10100100</v>
      </c>
      <c r="G120" s="8" t="str">
        <f>MID(C120,7,FIND(":",C120,1)-1)</f>
        <v>A4</v>
      </c>
      <c r="H120" s="8" t="str">
        <f>MID(F120,1,FIND("0",F120,1)-1)</f>
        <v>1</v>
      </c>
      <c r="I120" s="8" t="str">
        <f>MID(F120,2,FIND("0",F120,1)-1)</f>
        <v>0</v>
      </c>
      <c r="J120" s="8" t="str">
        <f>MID(F120,3,FIND("0",F120,1)-1)</f>
        <v>1</v>
      </c>
      <c r="K120" s="8" t="str">
        <f>MID(F120,4,FIND("0",F120,1)-1)</f>
        <v>0</v>
      </c>
      <c r="L120" s="8" t="str">
        <f>MID(F120,5,FIND("0",F120,1)-1)</f>
        <v>0</v>
      </c>
      <c r="M120" s="8" t="str">
        <f>MID(F120,6,FIND("0",F120,1)-1)</f>
        <v>1</v>
      </c>
      <c r="N120" s="8" t="str">
        <f>MID(F120,7,FIND("0",F120,1)-1)</f>
        <v>0</v>
      </c>
      <c r="O120" s="8" t="str">
        <f>MID(F120,8,FIND("0",F120,1)-1)</f>
        <v>0</v>
      </c>
      <c r="P120" t="s">
        <v>2588</v>
      </c>
      <c r="Q120" t="s">
        <v>2590</v>
      </c>
      <c r="R120" t="s">
        <v>1447</v>
      </c>
      <c r="S120" t="s">
        <v>1446</v>
      </c>
    </row>
    <row r="121" spans="1:19" hidden="1" x14ac:dyDescent="0.25">
      <c r="A121" t="s">
        <v>1706</v>
      </c>
      <c r="B121" t="s">
        <v>4</v>
      </c>
      <c r="C121" t="s">
        <v>12</v>
      </c>
      <c r="D121" t="s">
        <v>6</v>
      </c>
      <c r="E121">
        <v>1</v>
      </c>
      <c r="F121" t="s">
        <v>17</v>
      </c>
      <c r="G121" t="s">
        <v>8</v>
      </c>
    </row>
    <row r="122" spans="1:19" x14ac:dyDescent="0.25">
      <c r="A122" s="1" t="s">
        <v>1707</v>
      </c>
      <c r="B122" s="1" t="s">
        <v>1</v>
      </c>
      <c r="C122" s="1" t="s">
        <v>10</v>
      </c>
      <c r="D122" s="42" t="s">
        <v>3295</v>
      </c>
      <c r="E122" s="8">
        <f>HEX2DEC(G122)</f>
        <v>172</v>
      </c>
      <c r="F122" s="10" t="str">
        <f>HEX2BIN(G122)</f>
        <v>10101100</v>
      </c>
      <c r="G122" s="8" t="str">
        <f>MID(C122,7,FIND(":",C122,1)-1)</f>
        <v>AC</v>
      </c>
      <c r="H122" s="8" t="str">
        <f>MID(F122,1,FIND("0",F122,1)-1)</f>
        <v>1</v>
      </c>
      <c r="I122" s="8" t="str">
        <f>MID(F122,2,FIND("0",F122,1)-1)</f>
        <v>0</v>
      </c>
      <c r="J122" s="8" t="str">
        <f>MID(F122,3,FIND("0",F122,1)-1)</f>
        <v>1</v>
      </c>
      <c r="K122" s="8" t="str">
        <f>MID(F122,4,FIND("0",F122,1)-1)</f>
        <v>0</v>
      </c>
      <c r="L122" s="8" t="str">
        <f>MID(F122,5,FIND("0",F122,1)-1)</f>
        <v>1</v>
      </c>
      <c r="M122" s="8" t="str">
        <f>MID(F122,6,FIND("0",F122,1)-1)</f>
        <v>1</v>
      </c>
      <c r="N122" s="8" t="str">
        <f>MID(F122,7,FIND("0",F122,1)-1)</f>
        <v>0</v>
      </c>
      <c r="O122" s="8" t="str">
        <f>MID(F122,8,FIND("0",F122,1)-1)</f>
        <v>0</v>
      </c>
      <c r="P122" t="s">
        <v>2588</v>
      </c>
      <c r="Q122" t="s">
        <v>2603</v>
      </c>
      <c r="R122" t="s">
        <v>1447</v>
      </c>
      <c r="S122" t="s">
        <v>1446</v>
      </c>
    </row>
    <row r="123" spans="1:19" x14ac:dyDescent="0.25">
      <c r="A123" s="1" t="s">
        <v>1708</v>
      </c>
      <c r="B123" s="1" t="s">
        <v>1</v>
      </c>
      <c r="C123" s="1" t="s">
        <v>15</v>
      </c>
      <c r="D123" s="42" t="s">
        <v>3295</v>
      </c>
      <c r="E123" s="8">
        <f>HEX2DEC(G123)</f>
        <v>164</v>
      </c>
      <c r="F123" s="10" t="str">
        <f>HEX2BIN(G123)</f>
        <v>10100100</v>
      </c>
      <c r="G123" s="8" t="str">
        <f>MID(C123,7,FIND(":",C123,1)-1)</f>
        <v>A4</v>
      </c>
      <c r="H123" s="8" t="str">
        <f>MID(F123,1,FIND("0",F123,1)-1)</f>
        <v>1</v>
      </c>
      <c r="I123" s="8" t="str">
        <f>MID(F123,2,FIND("0",F123,1)-1)</f>
        <v>0</v>
      </c>
      <c r="J123" s="8" t="str">
        <f>MID(F123,3,FIND("0",F123,1)-1)</f>
        <v>1</v>
      </c>
      <c r="K123" s="8" t="str">
        <f>MID(F123,4,FIND("0",F123,1)-1)</f>
        <v>0</v>
      </c>
      <c r="L123" s="8" t="str">
        <f>MID(F123,5,FIND("0",F123,1)-1)</f>
        <v>0</v>
      </c>
      <c r="M123" s="8" t="str">
        <f>MID(F123,6,FIND("0",F123,1)-1)</f>
        <v>1</v>
      </c>
      <c r="N123" s="8" t="str">
        <f>MID(F123,7,FIND("0",F123,1)-1)</f>
        <v>0</v>
      </c>
      <c r="O123" s="8" t="str">
        <f>MID(F123,8,FIND("0",F123,1)-1)</f>
        <v>0</v>
      </c>
      <c r="P123" t="s">
        <v>2588</v>
      </c>
      <c r="Q123" t="s">
        <v>2590</v>
      </c>
      <c r="R123" t="s">
        <v>1447</v>
      </c>
      <c r="S123" t="s">
        <v>1446</v>
      </c>
    </row>
    <row r="124" spans="1:19" hidden="1" x14ac:dyDescent="0.25">
      <c r="A124" t="s">
        <v>1709</v>
      </c>
      <c r="B124" t="s">
        <v>4</v>
      </c>
      <c r="C124" t="s">
        <v>12</v>
      </c>
      <c r="D124" t="s">
        <v>6</v>
      </c>
      <c r="E124">
        <v>1</v>
      </c>
      <c r="F124" t="s">
        <v>17</v>
      </c>
      <c r="G124" t="s">
        <v>8</v>
      </c>
    </row>
    <row r="125" spans="1:19" hidden="1" x14ac:dyDescent="0.25">
      <c r="A125" t="s">
        <v>1710</v>
      </c>
      <c r="B125" t="s">
        <v>1444</v>
      </c>
      <c r="C125" t="s">
        <v>1448</v>
      </c>
      <c r="D125" t="s">
        <v>1460</v>
      </c>
      <c r="E125" t="s">
        <v>176</v>
      </c>
      <c r="F125" t="s">
        <v>177</v>
      </c>
      <c r="G125" s="5">
        <v>-6700000</v>
      </c>
      <c r="H125" t="s">
        <v>1461</v>
      </c>
      <c r="I125" t="s">
        <v>178</v>
      </c>
      <c r="J125">
        <v>0</v>
      </c>
      <c r="K125" t="s">
        <v>179</v>
      </c>
      <c r="L125" t="s">
        <v>163</v>
      </c>
      <c r="M125" t="s">
        <v>180</v>
      </c>
    </row>
    <row r="126" spans="1:19" x14ac:dyDescent="0.25">
      <c r="A126" s="6" t="s">
        <v>1711</v>
      </c>
      <c r="B126" s="6" t="s">
        <v>1</v>
      </c>
      <c r="C126" s="6" t="s">
        <v>1712</v>
      </c>
      <c r="D126" t="s">
        <v>1442</v>
      </c>
      <c r="E126" s="8">
        <f>HEX2DEC(G126)</f>
        <v>31</v>
      </c>
      <c r="F126" s="10" t="str">
        <f>HEX2BIN(G126)</f>
        <v>11111</v>
      </c>
      <c r="G126" s="8" t="str">
        <f>MID(C126,7,FIND(":",C126,1)-1)</f>
        <v>1F</v>
      </c>
    </row>
    <row r="127" spans="1:19" hidden="1" x14ac:dyDescent="0.25">
      <c r="A127" t="s">
        <v>1713</v>
      </c>
      <c r="B127" t="s">
        <v>4</v>
      </c>
      <c r="C127" t="s">
        <v>233</v>
      </c>
      <c r="D127" t="s">
        <v>6</v>
      </c>
      <c r="E127">
        <v>1</v>
      </c>
      <c r="F127" t="s">
        <v>1147</v>
      </c>
      <c r="G127" t="s">
        <v>8</v>
      </c>
    </row>
    <row r="128" spans="1:19" hidden="1" x14ac:dyDescent="0.25">
      <c r="A128" t="s">
        <v>1710</v>
      </c>
      <c r="B128" t="s">
        <v>1454</v>
      </c>
      <c r="C128" t="s">
        <v>1485</v>
      </c>
      <c r="D128" t="s">
        <v>176</v>
      </c>
      <c r="E128" t="s">
        <v>177</v>
      </c>
      <c r="F128" s="5">
        <v>3100000</v>
      </c>
      <c r="G128" t="s">
        <v>863</v>
      </c>
      <c r="H128" t="s">
        <v>178</v>
      </c>
      <c r="I128">
        <v>0</v>
      </c>
      <c r="J128" t="s">
        <v>179</v>
      </c>
      <c r="K128" t="s">
        <v>163</v>
      </c>
      <c r="L128" t="s">
        <v>180</v>
      </c>
    </row>
    <row r="129" spans="1:19" x14ac:dyDescent="0.25">
      <c r="A129" s="1" t="s">
        <v>1714</v>
      </c>
      <c r="B129" s="1" t="s">
        <v>1</v>
      </c>
      <c r="C129" s="1" t="s">
        <v>10</v>
      </c>
      <c r="D129" s="42" t="s">
        <v>3295</v>
      </c>
      <c r="E129" s="8">
        <f>HEX2DEC(G129)</f>
        <v>172</v>
      </c>
      <c r="F129" s="10" t="str">
        <f>HEX2BIN(G129)</f>
        <v>10101100</v>
      </c>
      <c r="G129" s="8" t="str">
        <f>MID(C129,7,FIND(":",C129,1)-1)</f>
        <v>AC</v>
      </c>
      <c r="H129" s="8" t="str">
        <f>MID(F129,1,FIND("0",F129,1)-1)</f>
        <v>1</v>
      </c>
      <c r="I129" s="8" t="str">
        <f>MID(F129,2,FIND("0",F129,1)-1)</f>
        <v>0</v>
      </c>
      <c r="J129" s="8" t="str">
        <f>MID(F129,3,FIND("0",F129,1)-1)</f>
        <v>1</v>
      </c>
      <c r="K129" s="8" t="str">
        <f>MID(F129,4,FIND("0",F129,1)-1)</f>
        <v>0</v>
      </c>
      <c r="L129" s="8" t="str">
        <f>MID(F129,5,FIND("0",F129,1)-1)</f>
        <v>1</v>
      </c>
      <c r="M129" s="8" t="str">
        <f>MID(F129,6,FIND("0",F129,1)-1)</f>
        <v>1</v>
      </c>
      <c r="N129" s="8" t="str">
        <f>MID(F129,7,FIND("0",F129,1)-1)</f>
        <v>0</v>
      </c>
      <c r="O129" s="8" t="str">
        <f>MID(F129,8,FIND("0",F129,1)-1)</f>
        <v>0</v>
      </c>
      <c r="P129" t="s">
        <v>2588</v>
      </c>
      <c r="Q129" t="s">
        <v>2603</v>
      </c>
      <c r="R129" t="s">
        <v>1447</v>
      </c>
      <c r="S129" t="s">
        <v>1446</v>
      </c>
    </row>
    <row r="130" spans="1:19" hidden="1" x14ac:dyDescent="0.25">
      <c r="A130" t="s">
        <v>1715</v>
      </c>
      <c r="B130" t="s">
        <v>4</v>
      </c>
      <c r="C130" t="s">
        <v>12</v>
      </c>
      <c r="D130" t="s">
        <v>6</v>
      </c>
      <c r="E130">
        <v>1</v>
      </c>
      <c r="F130" t="s">
        <v>13</v>
      </c>
      <c r="G130" t="s">
        <v>8</v>
      </c>
    </row>
    <row r="131" spans="1:19" x14ac:dyDescent="0.25">
      <c r="A131" s="1" t="s">
        <v>1716</v>
      </c>
      <c r="B131" s="1" t="s">
        <v>1</v>
      </c>
      <c r="C131" s="1" t="s">
        <v>15</v>
      </c>
      <c r="D131" s="42" t="s">
        <v>3295</v>
      </c>
      <c r="E131" s="8">
        <f>HEX2DEC(G131)</f>
        <v>164</v>
      </c>
      <c r="F131" s="10" t="str">
        <f>HEX2BIN(G131)</f>
        <v>10100100</v>
      </c>
      <c r="G131" s="8" t="str">
        <f>MID(C131,7,FIND(":",C131,1)-1)</f>
        <v>A4</v>
      </c>
      <c r="H131" s="8" t="str">
        <f>MID(F131,1,FIND("0",F131,1)-1)</f>
        <v>1</v>
      </c>
      <c r="I131" s="8" t="str">
        <f>MID(F131,2,FIND("0",F131,1)-1)</f>
        <v>0</v>
      </c>
      <c r="J131" s="8" t="str">
        <f>MID(F131,3,FIND("0",F131,1)-1)</f>
        <v>1</v>
      </c>
      <c r="K131" s="8" t="str">
        <f>MID(F131,4,FIND("0",F131,1)-1)</f>
        <v>0</v>
      </c>
      <c r="L131" s="8" t="str">
        <f>MID(F131,5,FIND("0",F131,1)-1)</f>
        <v>0</v>
      </c>
      <c r="M131" s="8" t="str">
        <f>MID(F131,6,FIND("0",F131,1)-1)</f>
        <v>1</v>
      </c>
      <c r="N131" s="8" t="str">
        <f>MID(F131,7,FIND("0",F131,1)-1)</f>
        <v>0</v>
      </c>
      <c r="O131" s="8" t="str">
        <f>MID(F131,8,FIND("0",F131,1)-1)</f>
        <v>0</v>
      </c>
      <c r="P131" t="s">
        <v>2588</v>
      </c>
      <c r="Q131" t="s">
        <v>2590</v>
      </c>
      <c r="R131" t="s">
        <v>1447</v>
      </c>
      <c r="S131" t="s">
        <v>1446</v>
      </c>
    </row>
    <row r="132" spans="1:19" hidden="1" x14ac:dyDescent="0.25">
      <c r="A132" t="s">
        <v>1717</v>
      </c>
      <c r="B132" t="s">
        <v>4</v>
      </c>
      <c r="C132" t="s">
        <v>12</v>
      </c>
      <c r="D132" t="s">
        <v>6</v>
      </c>
      <c r="E132">
        <v>1</v>
      </c>
      <c r="F132" t="s">
        <v>17</v>
      </c>
      <c r="G132" t="s">
        <v>8</v>
      </c>
    </row>
    <row r="133" spans="1:19" x14ac:dyDescent="0.25">
      <c r="A133" s="1" t="s">
        <v>1718</v>
      </c>
      <c r="B133" s="1" t="s">
        <v>1</v>
      </c>
      <c r="C133" s="1" t="s">
        <v>10</v>
      </c>
      <c r="D133" s="42" t="s">
        <v>3295</v>
      </c>
      <c r="E133" s="8">
        <f>HEX2DEC(G133)</f>
        <v>172</v>
      </c>
      <c r="F133" s="10" t="str">
        <f>HEX2BIN(G133)</f>
        <v>10101100</v>
      </c>
      <c r="G133" s="8" t="str">
        <f>MID(C133,7,FIND(":",C133,1)-1)</f>
        <v>AC</v>
      </c>
      <c r="H133" s="8" t="str">
        <f>MID(F133,1,FIND("0",F133,1)-1)</f>
        <v>1</v>
      </c>
      <c r="I133" s="8" t="str">
        <f>MID(F133,2,FIND("0",F133,1)-1)</f>
        <v>0</v>
      </c>
      <c r="J133" s="8" t="str">
        <f>MID(F133,3,FIND("0",F133,1)-1)</f>
        <v>1</v>
      </c>
      <c r="K133" s="8" t="str">
        <f>MID(F133,4,FIND("0",F133,1)-1)</f>
        <v>0</v>
      </c>
      <c r="L133" s="8" t="str">
        <f>MID(F133,5,FIND("0",F133,1)-1)</f>
        <v>1</v>
      </c>
      <c r="M133" s="8" t="str">
        <f>MID(F133,6,FIND("0",F133,1)-1)</f>
        <v>1</v>
      </c>
      <c r="N133" s="8" t="str">
        <f>MID(F133,7,FIND("0",F133,1)-1)</f>
        <v>0</v>
      </c>
      <c r="O133" s="8" t="str">
        <f>MID(F133,8,FIND("0",F133,1)-1)</f>
        <v>0</v>
      </c>
      <c r="P133" t="s">
        <v>2588</v>
      </c>
      <c r="Q133" t="s">
        <v>2603</v>
      </c>
      <c r="R133" t="s">
        <v>1447</v>
      </c>
      <c r="S133" t="s">
        <v>1446</v>
      </c>
    </row>
    <row r="134" spans="1:19" hidden="1" x14ac:dyDescent="0.25">
      <c r="A134" t="s">
        <v>1719</v>
      </c>
      <c r="B134" t="s">
        <v>4</v>
      </c>
      <c r="C134" t="s">
        <v>12</v>
      </c>
      <c r="D134" t="s">
        <v>6</v>
      </c>
      <c r="E134">
        <v>1</v>
      </c>
      <c r="F134" t="s">
        <v>13</v>
      </c>
      <c r="G134" t="s">
        <v>8</v>
      </c>
    </row>
    <row r="135" spans="1:19" x14ac:dyDescent="0.25">
      <c r="A135" s="1" t="s">
        <v>1720</v>
      </c>
      <c r="B135" s="1" t="s">
        <v>1</v>
      </c>
      <c r="C135" s="1" t="s">
        <v>15</v>
      </c>
      <c r="D135" s="42" t="s">
        <v>3295</v>
      </c>
      <c r="E135" s="8">
        <f>HEX2DEC(G135)</f>
        <v>164</v>
      </c>
      <c r="F135" s="10" t="str">
        <f>HEX2BIN(G135)</f>
        <v>10100100</v>
      </c>
      <c r="G135" s="8" t="str">
        <f>MID(C135,7,FIND(":",C135,1)-1)</f>
        <v>A4</v>
      </c>
      <c r="H135" s="8" t="str">
        <f>MID(F135,1,FIND("0",F135,1)-1)</f>
        <v>1</v>
      </c>
      <c r="I135" s="8" t="str">
        <f>MID(F135,2,FIND("0",F135,1)-1)</f>
        <v>0</v>
      </c>
      <c r="J135" s="8" t="str">
        <f>MID(F135,3,FIND("0",F135,1)-1)</f>
        <v>1</v>
      </c>
      <c r="K135" s="8" t="str">
        <f>MID(F135,4,FIND("0",F135,1)-1)</f>
        <v>0</v>
      </c>
      <c r="L135" s="8" t="str">
        <f>MID(F135,5,FIND("0",F135,1)-1)</f>
        <v>0</v>
      </c>
      <c r="M135" s="8" t="str">
        <f>MID(F135,6,FIND("0",F135,1)-1)</f>
        <v>1</v>
      </c>
      <c r="N135" s="8" t="str">
        <f>MID(F135,7,FIND("0",F135,1)-1)</f>
        <v>0</v>
      </c>
      <c r="O135" s="8" t="str">
        <f>MID(F135,8,FIND("0",F135,1)-1)</f>
        <v>0</v>
      </c>
      <c r="P135" t="s">
        <v>2588</v>
      </c>
      <c r="Q135" t="s">
        <v>2590</v>
      </c>
      <c r="R135" t="s">
        <v>1447</v>
      </c>
      <c r="S135" t="s">
        <v>1446</v>
      </c>
    </row>
    <row r="136" spans="1:19" x14ac:dyDescent="0.25">
      <c r="A136" s="1" t="s">
        <v>1721</v>
      </c>
      <c r="B136" s="1" t="s">
        <v>1</v>
      </c>
      <c r="C136" s="1" t="s">
        <v>10</v>
      </c>
      <c r="D136" s="42" t="s">
        <v>3295</v>
      </c>
      <c r="E136" s="8">
        <f>HEX2DEC(G136)</f>
        <v>172</v>
      </c>
      <c r="F136" s="10" t="str">
        <f>HEX2BIN(G136)</f>
        <v>10101100</v>
      </c>
      <c r="G136" s="8" t="str">
        <f>MID(C136,7,FIND(":",C136,1)-1)</f>
        <v>AC</v>
      </c>
      <c r="H136" s="8" t="str">
        <f>MID(F136,1,FIND("0",F136,1)-1)</f>
        <v>1</v>
      </c>
      <c r="I136" s="8" t="str">
        <f>MID(F136,2,FIND("0",F136,1)-1)</f>
        <v>0</v>
      </c>
      <c r="J136" s="8" t="str">
        <f>MID(F136,3,FIND("0",F136,1)-1)</f>
        <v>1</v>
      </c>
      <c r="K136" s="8" t="str">
        <f>MID(F136,4,FIND("0",F136,1)-1)</f>
        <v>0</v>
      </c>
      <c r="L136" s="8" t="str">
        <f>MID(F136,5,FIND("0",F136,1)-1)</f>
        <v>1</v>
      </c>
      <c r="M136" s="8" t="str">
        <f>MID(F136,6,FIND("0",F136,1)-1)</f>
        <v>1</v>
      </c>
      <c r="N136" s="8" t="str">
        <f>MID(F136,7,FIND("0",F136,1)-1)</f>
        <v>0</v>
      </c>
      <c r="O136" s="8" t="str">
        <f>MID(F136,8,FIND("0",F136,1)-1)</f>
        <v>0</v>
      </c>
      <c r="P136" t="s">
        <v>2588</v>
      </c>
      <c r="Q136" t="s">
        <v>2603</v>
      </c>
      <c r="R136" t="s">
        <v>1447</v>
      </c>
      <c r="S136" t="s">
        <v>1446</v>
      </c>
    </row>
    <row r="137" spans="1:19" hidden="1" x14ac:dyDescent="0.25">
      <c r="A137" t="s">
        <v>1722</v>
      </c>
      <c r="B137" t="s">
        <v>4</v>
      </c>
      <c r="C137" t="s">
        <v>12</v>
      </c>
      <c r="D137" t="s">
        <v>6</v>
      </c>
      <c r="E137">
        <v>1</v>
      </c>
      <c r="F137" t="s">
        <v>13</v>
      </c>
      <c r="G137" t="s">
        <v>8</v>
      </c>
    </row>
    <row r="138" spans="1:19" x14ac:dyDescent="0.25">
      <c r="A138" s="1" t="s">
        <v>1723</v>
      </c>
      <c r="B138" s="1" t="s">
        <v>1</v>
      </c>
      <c r="C138" s="1" t="s">
        <v>15</v>
      </c>
      <c r="D138" s="42" t="s">
        <v>3295</v>
      </c>
      <c r="E138" s="8">
        <f>HEX2DEC(G138)</f>
        <v>164</v>
      </c>
      <c r="F138" s="10" t="str">
        <f>HEX2BIN(G138)</f>
        <v>10100100</v>
      </c>
      <c r="G138" s="8" t="str">
        <f>MID(C138,7,FIND(":",C138,1)-1)</f>
        <v>A4</v>
      </c>
      <c r="H138" s="8" t="str">
        <f>MID(F138,1,FIND("0",F138,1)-1)</f>
        <v>1</v>
      </c>
      <c r="I138" s="8" t="str">
        <f>MID(F138,2,FIND("0",F138,1)-1)</f>
        <v>0</v>
      </c>
      <c r="J138" s="8" t="str">
        <f>MID(F138,3,FIND("0",F138,1)-1)</f>
        <v>1</v>
      </c>
      <c r="K138" s="8" t="str">
        <f>MID(F138,4,FIND("0",F138,1)-1)</f>
        <v>0</v>
      </c>
      <c r="L138" s="8" t="str">
        <f>MID(F138,5,FIND("0",F138,1)-1)</f>
        <v>0</v>
      </c>
      <c r="M138" s="8" t="str">
        <f>MID(F138,6,FIND("0",F138,1)-1)</f>
        <v>1</v>
      </c>
      <c r="N138" s="8" t="str">
        <f>MID(F138,7,FIND("0",F138,1)-1)</f>
        <v>0</v>
      </c>
      <c r="O138" s="8" t="str">
        <f>MID(F138,8,FIND("0",F138,1)-1)</f>
        <v>0</v>
      </c>
      <c r="P138" t="s">
        <v>2588</v>
      </c>
      <c r="Q138" t="s">
        <v>2590</v>
      </c>
      <c r="R138" t="s">
        <v>1447</v>
      </c>
      <c r="S138" t="s">
        <v>1446</v>
      </c>
    </row>
    <row r="139" spans="1:19" hidden="1" x14ac:dyDescent="0.25">
      <c r="A139" t="s">
        <v>1724</v>
      </c>
      <c r="B139" t="s">
        <v>4</v>
      </c>
      <c r="C139" t="s">
        <v>12</v>
      </c>
      <c r="D139" t="s">
        <v>6</v>
      </c>
      <c r="E139">
        <v>1</v>
      </c>
      <c r="F139" t="s">
        <v>17</v>
      </c>
      <c r="G139" t="s">
        <v>8</v>
      </c>
    </row>
    <row r="140" spans="1:19" x14ac:dyDescent="0.25">
      <c r="A140" t="s">
        <v>1725</v>
      </c>
      <c r="B140" t="s">
        <v>1</v>
      </c>
      <c r="C140" s="3" t="s">
        <v>574</v>
      </c>
      <c r="D140" t="s">
        <v>390</v>
      </c>
      <c r="E140" s="8">
        <f>HEX2DEC(G140)</f>
        <v>68</v>
      </c>
      <c r="F140" s="10" t="str">
        <f>HEX2BIN(G140)</f>
        <v>1000100</v>
      </c>
      <c r="G140" s="8" t="str">
        <f>MID(C140,7,FIND(":",C140,1)-1)</f>
        <v>44</v>
      </c>
    </row>
    <row r="141" spans="1:19" hidden="1" x14ac:dyDescent="0.25">
      <c r="A141" t="s">
        <v>1726</v>
      </c>
      <c r="B141" t="s">
        <v>4</v>
      </c>
      <c r="C141" t="s">
        <v>5</v>
      </c>
      <c r="D141" t="s">
        <v>6</v>
      </c>
      <c r="E141">
        <v>1</v>
      </c>
      <c r="F141" t="s">
        <v>576</v>
      </c>
      <c r="G141" t="s">
        <v>8</v>
      </c>
    </row>
    <row r="142" spans="1:19" hidden="1" x14ac:dyDescent="0.25">
      <c r="A142" t="s">
        <v>1727</v>
      </c>
      <c r="B142" t="s">
        <v>862</v>
      </c>
      <c r="C142" t="s">
        <v>176</v>
      </c>
      <c r="D142" t="s">
        <v>177</v>
      </c>
      <c r="E142" s="5">
        <v>6800000</v>
      </c>
      <c r="F142" t="s">
        <v>863</v>
      </c>
      <c r="G142" t="s">
        <v>178</v>
      </c>
      <c r="H142">
        <v>0</v>
      </c>
      <c r="I142" t="s">
        <v>179</v>
      </c>
      <c r="J142" t="s">
        <v>163</v>
      </c>
      <c r="K142" t="s">
        <v>180</v>
      </c>
    </row>
    <row r="143" spans="1:19" x14ac:dyDescent="0.25">
      <c r="A143" s="1" t="s">
        <v>1725</v>
      </c>
      <c r="B143" s="1" t="s">
        <v>1</v>
      </c>
      <c r="C143" s="1" t="s">
        <v>10</v>
      </c>
      <c r="D143" s="42" t="s">
        <v>3295</v>
      </c>
      <c r="E143" s="8">
        <f>HEX2DEC(G143)</f>
        <v>172</v>
      </c>
      <c r="F143" s="10" t="str">
        <f>HEX2BIN(G143)</f>
        <v>10101100</v>
      </c>
      <c r="G143" s="8" t="str">
        <f>MID(C143,7,FIND(":",C143,1)-1)</f>
        <v>AC</v>
      </c>
      <c r="H143" s="8" t="str">
        <f>MID(F143,1,FIND("0",F143,1)-1)</f>
        <v>1</v>
      </c>
      <c r="I143" s="8" t="str">
        <f>MID(F143,2,FIND("0",F143,1)-1)</f>
        <v>0</v>
      </c>
      <c r="J143" s="8" t="str">
        <f>MID(F143,3,FIND("0",F143,1)-1)</f>
        <v>1</v>
      </c>
      <c r="K143" s="8" t="str">
        <f>MID(F143,4,FIND("0",F143,1)-1)</f>
        <v>0</v>
      </c>
      <c r="L143" s="8" t="str">
        <f>MID(F143,5,FIND("0",F143,1)-1)</f>
        <v>1</v>
      </c>
      <c r="M143" s="8" t="str">
        <f>MID(F143,6,FIND("0",F143,1)-1)</f>
        <v>1</v>
      </c>
      <c r="N143" s="8" t="str">
        <f>MID(F143,7,FIND("0",F143,1)-1)</f>
        <v>0</v>
      </c>
      <c r="O143" s="8" t="str">
        <f>MID(F143,8,FIND("0",F143,1)-1)</f>
        <v>0</v>
      </c>
      <c r="P143" t="s">
        <v>2588</v>
      </c>
      <c r="Q143" t="s">
        <v>2603</v>
      </c>
      <c r="R143" t="s">
        <v>1447</v>
      </c>
      <c r="S143" t="s">
        <v>1446</v>
      </c>
    </row>
    <row r="144" spans="1:19" hidden="1" x14ac:dyDescent="0.25">
      <c r="A144" t="s">
        <v>1726</v>
      </c>
      <c r="B144" t="s">
        <v>4</v>
      </c>
      <c r="C144" t="s">
        <v>12</v>
      </c>
      <c r="D144" t="s">
        <v>6</v>
      </c>
      <c r="E144">
        <v>1</v>
      </c>
      <c r="F144" t="s">
        <v>13</v>
      </c>
      <c r="G144" t="s">
        <v>8</v>
      </c>
    </row>
    <row r="145" spans="1:19" x14ac:dyDescent="0.25">
      <c r="A145" s="1" t="s">
        <v>1728</v>
      </c>
      <c r="B145" s="1" t="s">
        <v>1</v>
      </c>
      <c r="C145" s="1" t="s">
        <v>15</v>
      </c>
      <c r="D145" s="42" t="s">
        <v>3295</v>
      </c>
      <c r="E145" s="8">
        <f>HEX2DEC(G145)</f>
        <v>164</v>
      </c>
      <c r="F145" s="10" t="str">
        <f>HEX2BIN(G145)</f>
        <v>10100100</v>
      </c>
      <c r="G145" s="8" t="str">
        <f>MID(C145,7,FIND(":",C145,1)-1)</f>
        <v>A4</v>
      </c>
      <c r="H145" s="8" t="str">
        <f>MID(F145,1,FIND("0",F145,1)-1)</f>
        <v>1</v>
      </c>
      <c r="I145" s="8" t="str">
        <f>MID(F145,2,FIND("0",F145,1)-1)</f>
        <v>0</v>
      </c>
      <c r="J145" s="8" t="str">
        <f>MID(F145,3,FIND("0",F145,1)-1)</f>
        <v>1</v>
      </c>
      <c r="K145" s="8" t="str">
        <f>MID(F145,4,FIND("0",F145,1)-1)</f>
        <v>0</v>
      </c>
      <c r="L145" s="8" t="str">
        <f>MID(F145,5,FIND("0",F145,1)-1)</f>
        <v>0</v>
      </c>
      <c r="M145" s="8" t="str">
        <f>MID(F145,6,FIND("0",F145,1)-1)</f>
        <v>1</v>
      </c>
      <c r="N145" s="8" t="str">
        <f>MID(F145,7,FIND("0",F145,1)-1)</f>
        <v>0</v>
      </c>
      <c r="O145" s="8" t="str">
        <f>MID(F145,8,FIND("0",F145,1)-1)</f>
        <v>0</v>
      </c>
      <c r="P145" t="s">
        <v>2588</v>
      </c>
      <c r="Q145" t="s">
        <v>2590</v>
      </c>
      <c r="R145" t="s">
        <v>1447</v>
      </c>
      <c r="S145" t="s">
        <v>1446</v>
      </c>
    </row>
    <row r="146" spans="1:19" hidden="1" x14ac:dyDescent="0.25">
      <c r="A146" t="s">
        <v>1729</v>
      </c>
      <c r="B146" t="s">
        <v>4</v>
      </c>
      <c r="C146" t="s">
        <v>12</v>
      </c>
      <c r="D146" t="s">
        <v>6</v>
      </c>
      <c r="E146">
        <v>1</v>
      </c>
      <c r="F146" t="s">
        <v>17</v>
      </c>
      <c r="G146" t="s">
        <v>8</v>
      </c>
    </row>
    <row r="147" spans="1:19" x14ac:dyDescent="0.25">
      <c r="A147" s="1" t="s">
        <v>1730</v>
      </c>
      <c r="B147" s="1" t="s">
        <v>1</v>
      </c>
      <c r="C147" s="1" t="s">
        <v>10</v>
      </c>
      <c r="D147" s="42" t="s">
        <v>3295</v>
      </c>
      <c r="E147" s="8">
        <f>HEX2DEC(G147)</f>
        <v>172</v>
      </c>
      <c r="F147" s="10" t="str">
        <f>HEX2BIN(G147)</f>
        <v>10101100</v>
      </c>
      <c r="G147" s="8" t="str">
        <f>MID(C147,7,FIND(":",C147,1)-1)</f>
        <v>AC</v>
      </c>
      <c r="H147" s="8" t="str">
        <f>MID(F147,1,FIND("0",F147,1)-1)</f>
        <v>1</v>
      </c>
      <c r="I147" s="8" t="str">
        <f>MID(F147,2,FIND("0",F147,1)-1)</f>
        <v>0</v>
      </c>
      <c r="J147" s="8" t="str">
        <f>MID(F147,3,FIND("0",F147,1)-1)</f>
        <v>1</v>
      </c>
      <c r="K147" s="8" t="str">
        <f>MID(F147,4,FIND("0",F147,1)-1)</f>
        <v>0</v>
      </c>
      <c r="L147" s="8" t="str">
        <f>MID(F147,5,FIND("0",F147,1)-1)</f>
        <v>1</v>
      </c>
      <c r="M147" s="8" t="str">
        <f>MID(F147,6,FIND("0",F147,1)-1)</f>
        <v>1</v>
      </c>
      <c r="N147" s="8" t="str">
        <f>MID(F147,7,FIND("0",F147,1)-1)</f>
        <v>0</v>
      </c>
      <c r="O147" s="8" t="str">
        <f>MID(F147,8,FIND("0",F147,1)-1)</f>
        <v>0</v>
      </c>
      <c r="P147" t="s">
        <v>2588</v>
      </c>
      <c r="Q147" t="s">
        <v>2603</v>
      </c>
      <c r="R147" t="s">
        <v>1447</v>
      </c>
      <c r="S147" t="s">
        <v>1446</v>
      </c>
    </row>
    <row r="148" spans="1:19" hidden="1" x14ac:dyDescent="0.25">
      <c r="A148" t="s">
        <v>1731</v>
      </c>
      <c r="B148" t="s">
        <v>4</v>
      </c>
      <c r="C148" t="s">
        <v>12</v>
      </c>
      <c r="D148" t="s">
        <v>6</v>
      </c>
      <c r="E148">
        <v>1</v>
      </c>
      <c r="F148" t="s">
        <v>13</v>
      </c>
      <c r="G148" t="s">
        <v>8</v>
      </c>
    </row>
    <row r="149" spans="1:19" x14ac:dyDescent="0.25">
      <c r="A149" s="1" t="s">
        <v>1732</v>
      </c>
      <c r="B149" s="1" t="s">
        <v>1</v>
      </c>
      <c r="C149" s="1" t="s">
        <v>15</v>
      </c>
      <c r="D149" s="42" t="s">
        <v>3295</v>
      </c>
      <c r="E149" s="8">
        <f>HEX2DEC(G149)</f>
        <v>164</v>
      </c>
      <c r="F149" s="10" t="str">
        <f>HEX2BIN(G149)</f>
        <v>10100100</v>
      </c>
      <c r="G149" s="8" t="str">
        <f>MID(C149,7,FIND(":",C149,1)-1)</f>
        <v>A4</v>
      </c>
      <c r="H149" s="8" t="str">
        <f>MID(F149,1,FIND("0",F149,1)-1)</f>
        <v>1</v>
      </c>
      <c r="I149" s="8" t="str">
        <f>MID(F149,2,FIND("0",F149,1)-1)</f>
        <v>0</v>
      </c>
      <c r="J149" s="8" t="str">
        <f>MID(F149,3,FIND("0",F149,1)-1)</f>
        <v>1</v>
      </c>
      <c r="K149" s="8" t="str">
        <f>MID(F149,4,FIND("0",F149,1)-1)</f>
        <v>0</v>
      </c>
      <c r="L149" s="8" t="str">
        <f>MID(F149,5,FIND("0",F149,1)-1)</f>
        <v>0</v>
      </c>
      <c r="M149" s="8" t="str">
        <f>MID(F149,6,FIND("0",F149,1)-1)</f>
        <v>1</v>
      </c>
      <c r="N149" s="8" t="str">
        <f>MID(F149,7,FIND("0",F149,1)-1)</f>
        <v>0</v>
      </c>
      <c r="O149" s="8" t="str">
        <f>MID(F149,8,FIND("0",F149,1)-1)</f>
        <v>0</v>
      </c>
      <c r="P149" t="s">
        <v>2588</v>
      </c>
      <c r="Q149" t="s">
        <v>2590</v>
      </c>
      <c r="R149" t="s">
        <v>1447</v>
      </c>
      <c r="S149" t="s">
        <v>1446</v>
      </c>
    </row>
    <row r="150" spans="1:19" hidden="1" x14ac:dyDescent="0.25">
      <c r="A150" t="s">
        <v>1733</v>
      </c>
      <c r="B150" t="s">
        <v>4</v>
      </c>
      <c r="C150" t="s">
        <v>12</v>
      </c>
      <c r="D150" t="s">
        <v>6</v>
      </c>
      <c r="E150">
        <v>1</v>
      </c>
      <c r="F150" t="s">
        <v>17</v>
      </c>
      <c r="G150" t="s">
        <v>8</v>
      </c>
    </row>
    <row r="151" spans="1:19" x14ac:dyDescent="0.25">
      <c r="A151" s="1" t="s">
        <v>1734</v>
      </c>
      <c r="B151" s="1" t="s">
        <v>1</v>
      </c>
      <c r="C151" s="1" t="s">
        <v>10</v>
      </c>
      <c r="D151" s="42" t="s">
        <v>3295</v>
      </c>
      <c r="E151" s="8">
        <f>HEX2DEC(G151)</f>
        <v>172</v>
      </c>
      <c r="F151" s="10" t="str">
        <f>HEX2BIN(G151)</f>
        <v>10101100</v>
      </c>
      <c r="G151" s="8" t="str">
        <f>MID(C151,7,FIND(":",C151,1)-1)</f>
        <v>AC</v>
      </c>
      <c r="H151" s="8" t="str">
        <f>MID(F151,1,FIND("0",F151,1)-1)</f>
        <v>1</v>
      </c>
      <c r="I151" s="8" t="str">
        <f>MID(F151,2,FIND("0",F151,1)-1)</f>
        <v>0</v>
      </c>
      <c r="J151" s="8" t="str">
        <f>MID(F151,3,FIND("0",F151,1)-1)</f>
        <v>1</v>
      </c>
      <c r="K151" s="8" t="str">
        <f>MID(F151,4,FIND("0",F151,1)-1)</f>
        <v>0</v>
      </c>
      <c r="L151" s="8" t="str">
        <f>MID(F151,5,FIND("0",F151,1)-1)</f>
        <v>1</v>
      </c>
      <c r="M151" s="8" t="str">
        <f>MID(F151,6,FIND("0",F151,1)-1)</f>
        <v>1</v>
      </c>
      <c r="N151" s="8" t="str">
        <f>MID(F151,7,FIND("0",F151,1)-1)</f>
        <v>0</v>
      </c>
      <c r="O151" s="8" t="str">
        <f>MID(F151,8,FIND("0",F151,1)-1)</f>
        <v>0</v>
      </c>
      <c r="P151" t="s">
        <v>2588</v>
      </c>
      <c r="Q151" t="s">
        <v>2603</v>
      </c>
      <c r="R151" t="s">
        <v>1447</v>
      </c>
      <c r="S151" t="s">
        <v>1446</v>
      </c>
    </row>
    <row r="152" spans="1:19" hidden="1" x14ac:dyDescent="0.25">
      <c r="A152" t="s">
        <v>1735</v>
      </c>
      <c r="B152" t="s">
        <v>4</v>
      </c>
      <c r="C152" t="s">
        <v>12</v>
      </c>
      <c r="D152" t="s">
        <v>6</v>
      </c>
      <c r="E152">
        <v>1</v>
      </c>
      <c r="F152" t="s">
        <v>13</v>
      </c>
      <c r="G152" t="s">
        <v>8</v>
      </c>
    </row>
  </sheetData>
  <autoFilter ref="A2:S152">
    <filterColumn colId="1">
      <filters>
        <filter val="&lt;&lt;&lt;"/>
      </filters>
    </filterColumn>
  </autoFilter>
  <pageMargins left="0.7" right="0.7" top="0.78740157499999996" bottom="0.78740157499999996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36"/>
  <sheetViews>
    <sheetView workbookViewId="0">
      <pane xSplit="3" ySplit="3" topLeftCell="D4" activePane="bottomRight" state="frozenSplit"/>
      <selection activeCell="M8" sqref="M8"/>
      <selection pane="topRight" activeCell="M8" sqref="M8"/>
      <selection pane="bottomLeft" activeCell="M8" sqref="M8"/>
      <selection pane="bottomRight" activeCell="N1" sqref="N1:N2"/>
    </sheetView>
  </sheetViews>
  <sheetFormatPr baseColWidth="10" defaultRowHeight="15" x14ac:dyDescent="0.25"/>
  <cols>
    <col min="1" max="1" width="37.5703125" bestFit="1" customWidth="1"/>
    <col min="2" max="2" width="27.140625" bestFit="1" customWidth="1"/>
    <col min="3" max="3" width="26.7109375" bestFit="1" customWidth="1"/>
    <col min="4" max="4" width="22.85546875" customWidth="1"/>
    <col min="5" max="6" width="13.140625" bestFit="1" customWidth="1"/>
    <col min="7" max="7" width="9.85546875" bestFit="1" customWidth="1"/>
    <col min="8" max="11" width="11" customWidth="1"/>
    <col min="12" max="12" width="12.28515625" customWidth="1"/>
    <col min="13" max="13" width="11" customWidth="1"/>
    <col min="14" max="14" width="12.7109375" customWidth="1"/>
    <col min="15" max="15" width="13" bestFit="1" customWidth="1"/>
    <col min="16" max="16" width="13" customWidth="1"/>
    <col min="17" max="17" width="13" bestFit="1" customWidth="1"/>
  </cols>
  <sheetData>
    <row r="1" spans="1:17" ht="60" x14ac:dyDescent="0.25">
      <c r="J1" s="20" t="s">
        <v>2600</v>
      </c>
      <c r="K1" s="19" t="s">
        <v>2602</v>
      </c>
      <c r="L1" s="23" t="s">
        <v>2601</v>
      </c>
      <c r="M1" s="8"/>
      <c r="N1" s="46" t="s">
        <v>3297</v>
      </c>
      <c r="O1" s="20" t="s">
        <v>2604</v>
      </c>
      <c r="P1" s="13"/>
      <c r="Q1" s="12"/>
    </row>
    <row r="2" spans="1:17" x14ac:dyDescent="0.25">
      <c r="E2" s="8" t="s">
        <v>496</v>
      </c>
      <c r="F2" s="8" t="s">
        <v>2596</v>
      </c>
      <c r="G2" s="8" t="s">
        <v>1320</v>
      </c>
      <c r="H2" s="8" t="s">
        <v>2595</v>
      </c>
      <c r="I2" s="8" t="s">
        <v>2594</v>
      </c>
      <c r="J2" s="22" t="s">
        <v>2587</v>
      </c>
      <c r="K2" s="28" t="s">
        <v>2103</v>
      </c>
      <c r="L2" s="24" t="s">
        <v>2593</v>
      </c>
      <c r="M2" s="8" t="s">
        <v>2592</v>
      </c>
      <c r="N2" s="45" t="s">
        <v>2591</v>
      </c>
      <c r="O2" s="22" t="s">
        <v>3293</v>
      </c>
      <c r="P2" s="21" t="s">
        <v>2598</v>
      </c>
      <c r="Q2" s="29" t="s">
        <v>2599</v>
      </c>
    </row>
    <row r="3" spans="1:17" hidden="1" x14ac:dyDescent="0.25">
      <c r="A3" t="s">
        <v>1196</v>
      </c>
      <c r="B3" t="s">
        <v>4</v>
      </c>
      <c r="C3" t="s">
        <v>12</v>
      </c>
      <c r="D3" t="s">
        <v>6</v>
      </c>
      <c r="E3">
        <v>1</v>
      </c>
      <c r="F3" t="s">
        <v>17</v>
      </c>
      <c r="G3" t="s">
        <v>8</v>
      </c>
    </row>
    <row r="4" spans="1:17" x14ac:dyDescent="0.25">
      <c r="A4" s="1" t="s">
        <v>1195</v>
      </c>
      <c r="B4" s="1" t="s">
        <v>1</v>
      </c>
      <c r="C4" s="1" t="s">
        <v>15</v>
      </c>
      <c r="D4" s="42" t="s">
        <v>3295</v>
      </c>
      <c r="E4" s="8">
        <f>HEX2DEC(G4)</f>
        <v>164</v>
      </c>
      <c r="F4" s="10" t="str">
        <f>HEX2BIN(G4)</f>
        <v>10100100</v>
      </c>
      <c r="G4" s="8" t="str">
        <f>MID(C4,7,FIND(":",C4,1)-1)</f>
        <v>A4</v>
      </c>
      <c r="H4" s="8" t="str">
        <f>MID(F4,1,FIND("0",F4,1)-1)</f>
        <v>1</v>
      </c>
      <c r="I4" s="8" t="str">
        <f>MID(F4,2,FIND("0",F4,1)-1)</f>
        <v>0</v>
      </c>
      <c r="J4" s="8" t="str">
        <f>MID(F4,3,FIND("0",F4,1)-1)</f>
        <v>1</v>
      </c>
      <c r="K4" s="8" t="str">
        <f>MID(F4,4,FIND("0",F4,1)-1)</f>
        <v>0</v>
      </c>
      <c r="L4" s="8" t="str">
        <f>MID(F4,5,FIND("0",F4,1)-1)</f>
        <v>0</v>
      </c>
      <c r="M4" s="8" t="str">
        <f>MID(F4,6,FIND("0",F4,1)-1)</f>
        <v>1</v>
      </c>
      <c r="N4" s="8" t="str">
        <f>MID(F4,7,FIND("0",F4,1)-1)</f>
        <v>0</v>
      </c>
      <c r="O4" s="8" t="str">
        <f>MID(F4,8,FIND("0",F4,1)-1)</f>
        <v>0</v>
      </c>
      <c r="P4" t="str">
        <f>IF(J4="1",IF(O4="0","Brenner AUS"),"Brenner EIN")</f>
        <v>Brenner AUS</v>
      </c>
      <c r="Q4" t="str">
        <f>IF(L4="1","Mischer AUF",IF(K4="1","Mischer ZU","Mischer STOP"))</f>
        <v>Mischer STOP</v>
      </c>
    </row>
    <row r="5" spans="1:17" hidden="1" x14ac:dyDescent="0.25">
      <c r="A5" t="s">
        <v>1198</v>
      </c>
      <c r="B5" t="s">
        <v>4</v>
      </c>
      <c r="C5" t="s">
        <v>5</v>
      </c>
      <c r="D5" t="s">
        <v>6</v>
      </c>
      <c r="E5">
        <v>1</v>
      </c>
      <c r="F5" t="s">
        <v>576</v>
      </c>
      <c r="G5" t="s">
        <v>8</v>
      </c>
    </row>
    <row r="6" spans="1:17" hidden="1" x14ac:dyDescent="0.25">
      <c r="A6" t="s">
        <v>1199</v>
      </c>
      <c r="B6" t="s">
        <v>862</v>
      </c>
      <c r="C6" t="s">
        <v>176</v>
      </c>
      <c r="D6" t="s">
        <v>177</v>
      </c>
      <c r="E6" s="5">
        <v>6800000</v>
      </c>
      <c r="F6" t="s">
        <v>863</v>
      </c>
      <c r="G6" t="s">
        <v>178</v>
      </c>
      <c r="H6">
        <v>0</v>
      </c>
      <c r="I6" t="s">
        <v>179</v>
      </c>
      <c r="J6" t="s">
        <v>163</v>
      </c>
      <c r="K6" t="s">
        <v>180</v>
      </c>
    </row>
    <row r="7" spans="1:17" x14ac:dyDescent="0.25">
      <c r="A7" t="s">
        <v>1197</v>
      </c>
      <c r="B7" t="s">
        <v>1</v>
      </c>
      <c r="C7" s="3" t="s">
        <v>574</v>
      </c>
      <c r="D7" t="s">
        <v>390</v>
      </c>
    </row>
    <row r="8" spans="1:17" hidden="1" x14ac:dyDescent="0.25">
      <c r="A8" t="s">
        <v>1201</v>
      </c>
      <c r="B8" t="s">
        <v>4</v>
      </c>
      <c r="C8" t="s">
        <v>946</v>
      </c>
      <c r="D8" t="s">
        <v>6</v>
      </c>
      <c r="E8">
        <v>1</v>
      </c>
      <c r="F8" t="s">
        <v>991</v>
      </c>
      <c r="G8" t="s">
        <v>8</v>
      </c>
    </row>
    <row r="9" spans="1:17" x14ac:dyDescent="0.25">
      <c r="A9" t="s">
        <v>1200</v>
      </c>
      <c r="B9" t="s">
        <v>1</v>
      </c>
      <c r="C9" s="7" t="s">
        <v>989</v>
      </c>
      <c r="D9" t="s">
        <v>1321</v>
      </c>
      <c r="E9" s="8">
        <f>HEX2DEC(G9)</f>
        <v>39</v>
      </c>
      <c r="F9" s="10" t="str">
        <f>HEX2BIN(G9)</f>
        <v>100111</v>
      </c>
      <c r="G9" s="8" t="str">
        <f>MID(C9,7,FIND(":",C9,1)-1)</f>
        <v>27</v>
      </c>
    </row>
    <row r="10" spans="1:17" hidden="1" x14ac:dyDescent="0.25">
      <c r="A10" t="s">
        <v>1203</v>
      </c>
      <c r="B10" t="s">
        <v>4</v>
      </c>
      <c r="C10" t="s">
        <v>12</v>
      </c>
      <c r="D10" t="s">
        <v>6</v>
      </c>
      <c r="E10">
        <v>1</v>
      </c>
      <c r="F10" t="s">
        <v>363</v>
      </c>
      <c r="G10" t="s">
        <v>8</v>
      </c>
    </row>
    <row r="11" spans="1:17" x14ac:dyDescent="0.25">
      <c r="A11" s="1" t="s">
        <v>1202</v>
      </c>
      <c r="B11" s="1" t="s">
        <v>1</v>
      </c>
      <c r="C11" s="1" t="s">
        <v>361</v>
      </c>
      <c r="D11" s="42" t="s">
        <v>3295</v>
      </c>
      <c r="E11" s="8">
        <f>HEX2DEC(G11)</f>
        <v>180</v>
      </c>
      <c r="F11" s="10" t="str">
        <f>HEX2BIN(G11)</f>
        <v>10110100</v>
      </c>
      <c r="G11" s="8" t="str">
        <f>MID(C11,7,FIND(":",C11,1)-1)</f>
        <v>B4</v>
      </c>
      <c r="H11" s="8" t="str">
        <f>MID(F11,1,FIND("0",F11,1)-1)</f>
        <v>1</v>
      </c>
      <c r="I11" s="8" t="str">
        <f>MID(F11,2,FIND("0",F11,1)-1)</f>
        <v>0</v>
      </c>
      <c r="J11" s="8" t="str">
        <f>MID(F11,3,FIND("0",F11,1)-1)</f>
        <v>1</v>
      </c>
      <c r="K11" s="8" t="str">
        <f>MID(F11,4,FIND("0",F11,1)-1)</f>
        <v>1</v>
      </c>
      <c r="L11" s="8" t="str">
        <f>MID(F11,5,FIND("0",F11,1)-1)</f>
        <v>0</v>
      </c>
      <c r="M11" s="8" t="str">
        <f>MID(F11,6,FIND("0",F11,1)-1)</f>
        <v>1</v>
      </c>
      <c r="N11" s="8" t="str">
        <f>MID(F11,7,FIND("0",F11,1)-1)</f>
        <v>0</v>
      </c>
      <c r="O11" s="8" t="str">
        <f>MID(F11,8,FIND("0",F11,1)-1)</f>
        <v>0</v>
      </c>
      <c r="P11" t="str">
        <f>IF(J11="1",IF(O11="0","Brenner AUS"),"Brenner EIN")</f>
        <v>Brenner AUS</v>
      </c>
      <c r="Q11" t="str">
        <f>IF(L11="1","Mischer AUF",IF(K11="1","Mischer ZU","Mischer STOP"))</f>
        <v>Mischer ZU</v>
      </c>
    </row>
    <row r="12" spans="1:17" hidden="1" x14ac:dyDescent="0.25">
      <c r="A12" t="s">
        <v>1205</v>
      </c>
      <c r="B12" t="s">
        <v>4</v>
      </c>
      <c r="C12" t="s">
        <v>12</v>
      </c>
      <c r="D12" t="s">
        <v>6</v>
      </c>
      <c r="E12">
        <v>1</v>
      </c>
      <c r="F12" t="s">
        <v>17</v>
      </c>
      <c r="G12" t="s">
        <v>8</v>
      </c>
    </row>
    <row r="13" spans="1:17" x14ac:dyDescent="0.25">
      <c r="A13" s="1" t="s">
        <v>1204</v>
      </c>
      <c r="B13" s="1" t="s">
        <v>1</v>
      </c>
      <c r="C13" s="1" t="s">
        <v>15</v>
      </c>
      <c r="D13" s="42" t="s">
        <v>3295</v>
      </c>
      <c r="E13" s="8">
        <f>HEX2DEC(G13)</f>
        <v>164</v>
      </c>
      <c r="F13" s="10" t="str">
        <f>HEX2BIN(G13)</f>
        <v>10100100</v>
      </c>
      <c r="G13" s="8" t="str">
        <f>MID(C13,7,FIND(":",C13,1)-1)</f>
        <v>A4</v>
      </c>
      <c r="H13" s="8" t="str">
        <f>MID(F13,1,FIND("0",F13,1)-1)</f>
        <v>1</v>
      </c>
      <c r="I13" s="8" t="str">
        <f>MID(F13,2,FIND("0",F13,1)-1)</f>
        <v>0</v>
      </c>
      <c r="J13" s="8" t="str">
        <f>MID(F13,3,FIND("0",F13,1)-1)</f>
        <v>1</v>
      </c>
      <c r="K13" s="8" t="str">
        <f>MID(F13,4,FIND("0",F13,1)-1)</f>
        <v>0</v>
      </c>
      <c r="L13" s="8" t="str">
        <f>MID(F13,5,FIND("0",F13,1)-1)</f>
        <v>0</v>
      </c>
      <c r="M13" s="8" t="str">
        <f>MID(F13,6,FIND("0",F13,1)-1)</f>
        <v>1</v>
      </c>
      <c r="N13" s="8" t="str">
        <f>MID(F13,7,FIND("0",F13,1)-1)</f>
        <v>0</v>
      </c>
      <c r="O13" s="8" t="str">
        <f>MID(F13,8,FIND("0",F13,1)-1)</f>
        <v>0</v>
      </c>
      <c r="P13" t="str">
        <f>IF(J13="1",IF(O13="0","Brenner AUS"),"Brenner EIN")</f>
        <v>Brenner AUS</v>
      </c>
      <c r="Q13" t="str">
        <f>IF(L13="1","Mischer AUF",IF(K13="1","Mischer ZU","Mischer STOP"))</f>
        <v>Mischer STOP</v>
      </c>
    </row>
    <row r="14" spans="1:17" hidden="1" x14ac:dyDescent="0.25">
      <c r="A14" t="s">
        <v>1207</v>
      </c>
      <c r="B14" t="s">
        <v>4</v>
      </c>
      <c r="C14" t="s">
        <v>12</v>
      </c>
      <c r="D14" t="s">
        <v>6</v>
      </c>
      <c r="E14">
        <v>1</v>
      </c>
      <c r="F14" t="s">
        <v>363</v>
      </c>
      <c r="G14" t="s">
        <v>8</v>
      </c>
    </row>
    <row r="15" spans="1:17" hidden="1" x14ac:dyDescent="0.25">
      <c r="A15" t="s">
        <v>1207</v>
      </c>
      <c r="B15" t="s">
        <v>4</v>
      </c>
      <c r="C15" t="s">
        <v>12</v>
      </c>
      <c r="D15" t="s">
        <v>6</v>
      </c>
      <c r="E15">
        <v>1</v>
      </c>
      <c r="F15" t="s">
        <v>17</v>
      </c>
      <c r="G15" t="s">
        <v>8</v>
      </c>
    </row>
    <row r="16" spans="1:17" x14ac:dyDescent="0.25">
      <c r="A16" s="1" t="s">
        <v>1206</v>
      </c>
      <c r="B16" s="1" t="s">
        <v>1</v>
      </c>
      <c r="C16" s="1" t="s">
        <v>361</v>
      </c>
      <c r="D16" s="42" t="s">
        <v>3295</v>
      </c>
      <c r="E16" s="8">
        <f>HEX2DEC(G16)</f>
        <v>180</v>
      </c>
      <c r="F16" s="10" t="str">
        <f>HEX2BIN(G16)</f>
        <v>10110100</v>
      </c>
      <c r="G16" s="8" t="str">
        <f>MID(C16,7,FIND(":",C16,1)-1)</f>
        <v>B4</v>
      </c>
      <c r="H16" s="8" t="str">
        <f>MID(F16,1,FIND("0",F16,1)-1)</f>
        <v>1</v>
      </c>
      <c r="I16" s="8" t="str">
        <f>MID(F16,2,FIND("0",F16,1)-1)</f>
        <v>0</v>
      </c>
      <c r="J16" s="8" t="str">
        <f>MID(F16,3,FIND("0",F16,1)-1)</f>
        <v>1</v>
      </c>
      <c r="K16" s="8" t="str">
        <f>MID(F16,4,FIND("0",F16,1)-1)</f>
        <v>1</v>
      </c>
      <c r="L16" s="8" t="str">
        <f>MID(F16,5,FIND("0",F16,1)-1)</f>
        <v>0</v>
      </c>
      <c r="M16" s="8" t="str">
        <f>MID(F16,6,FIND("0",F16,1)-1)</f>
        <v>1</v>
      </c>
      <c r="N16" s="8" t="str">
        <f>MID(F16,7,FIND("0",F16,1)-1)</f>
        <v>0</v>
      </c>
      <c r="O16" s="8" t="str">
        <f>MID(F16,8,FIND("0",F16,1)-1)</f>
        <v>0</v>
      </c>
      <c r="P16" t="str">
        <f>IF(J16="1",IF(O16="0","Brenner AUS"),"Brenner EIN")</f>
        <v>Brenner AUS</v>
      </c>
      <c r="Q16" t="str">
        <f>IF(L16="1","Mischer AUF",IF(K16="1","Mischer ZU","Mischer STOP"))</f>
        <v>Mischer ZU</v>
      </c>
    </row>
    <row r="17" spans="1:17" x14ac:dyDescent="0.25">
      <c r="A17" s="1" t="s">
        <v>1206</v>
      </c>
      <c r="B17" s="1" t="s">
        <v>1</v>
      </c>
      <c r="C17" s="1" t="s">
        <v>15</v>
      </c>
      <c r="D17" s="42" t="s">
        <v>3295</v>
      </c>
      <c r="E17" s="8">
        <f>HEX2DEC(G17)</f>
        <v>164</v>
      </c>
      <c r="F17" s="10" t="str">
        <f>HEX2BIN(G17)</f>
        <v>10100100</v>
      </c>
      <c r="G17" s="8" t="str">
        <f>MID(C17,7,FIND(":",C17,1)-1)</f>
        <v>A4</v>
      </c>
      <c r="H17" s="8" t="str">
        <f>MID(F17,1,FIND("0",F17,1)-1)</f>
        <v>1</v>
      </c>
      <c r="I17" s="8" t="str">
        <f>MID(F17,2,FIND("0",F17,1)-1)</f>
        <v>0</v>
      </c>
      <c r="J17" s="8" t="str">
        <f>MID(F17,3,FIND("0",F17,1)-1)</f>
        <v>1</v>
      </c>
      <c r="K17" s="8" t="str">
        <f>MID(F17,4,FIND("0",F17,1)-1)</f>
        <v>0</v>
      </c>
      <c r="L17" s="8" t="str">
        <f>MID(F17,5,FIND("0",F17,1)-1)</f>
        <v>0</v>
      </c>
      <c r="M17" s="8" t="str">
        <f>MID(F17,6,FIND("0",F17,1)-1)</f>
        <v>1</v>
      </c>
      <c r="N17" s="8" t="str">
        <f>MID(F17,7,FIND("0",F17,1)-1)</f>
        <v>0</v>
      </c>
      <c r="O17" s="8" t="str">
        <f>MID(F17,8,FIND("0",F17,1)-1)</f>
        <v>0</v>
      </c>
      <c r="P17" t="str">
        <f>IF(J17="1",IF(O17="0","Brenner AUS"),"Brenner EIN")</f>
        <v>Brenner AUS</v>
      </c>
      <c r="Q17" t="str">
        <f>IF(L17="1","Mischer AUF",IF(K17="1","Mischer ZU","Mischer STOP"))</f>
        <v>Mischer STOP</v>
      </c>
    </row>
    <row r="18" spans="1:17" hidden="1" x14ac:dyDescent="0.25">
      <c r="A18" t="s">
        <v>1209</v>
      </c>
      <c r="B18" t="s">
        <v>4</v>
      </c>
      <c r="C18" t="s">
        <v>233</v>
      </c>
      <c r="D18" t="s">
        <v>6</v>
      </c>
      <c r="E18">
        <v>1</v>
      </c>
      <c r="F18" t="s">
        <v>266</v>
      </c>
      <c r="G18" t="s">
        <v>8</v>
      </c>
    </row>
    <row r="19" spans="1:17" hidden="1" x14ac:dyDescent="0.25">
      <c r="A19" t="s">
        <v>1209</v>
      </c>
      <c r="B19" t="s">
        <v>4</v>
      </c>
      <c r="C19" t="s">
        <v>946</v>
      </c>
      <c r="D19" t="s">
        <v>6</v>
      </c>
      <c r="E19">
        <v>1</v>
      </c>
      <c r="F19" t="s">
        <v>98</v>
      </c>
      <c r="G19" t="s">
        <v>8</v>
      </c>
    </row>
    <row r="20" spans="1:17" x14ac:dyDescent="0.25">
      <c r="A20" t="s">
        <v>1208</v>
      </c>
      <c r="B20" t="s">
        <v>1</v>
      </c>
      <c r="C20" s="6" t="s">
        <v>264</v>
      </c>
      <c r="D20" t="s">
        <v>1442</v>
      </c>
    </row>
    <row r="21" spans="1:17" x14ac:dyDescent="0.25">
      <c r="A21" t="s">
        <v>1208</v>
      </c>
      <c r="B21" t="s">
        <v>1</v>
      </c>
      <c r="C21" s="7" t="s">
        <v>969</v>
      </c>
      <c r="D21" t="s">
        <v>1321</v>
      </c>
      <c r="E21" s="8">
        <f>HEX2DEC(G21)</f>
        <v>40</v>
      </c>
      <c r="F21" s="10" t="str">
        <f>HEX2BIN(G21)</f>
        <v>101000</v>
      </c>
      <c r="G21" s="8" t="str">
        <f>MID(C21,7,FIND(":",C21,1)-1)</f>
        <v>28</v>
      </c>
    </row>
    <row r="22" spans="1:17" hidden="1" x14ac:dyDescent="0.25">
      <c r="A22" t="s">
        <v>1211</v>
      </c>
      <c r="B22" t="s">
        <v>4</v>
      </c>
      <c r="C22" t="s">
        <v>12</v>
      </c>
      <c r="D22" t="s">
        <v>6</v>
      </c>
      <c r="E22">
        <v>1</v>
      </c>
      <c r="F22" t="s">
        <v>363</v>
      </c>
      <c r="G22" t="s">
        <v>8</v>
      </c>
    </row>
    <row r="23" spans="1:17" x14ac:dyDescent="0.25">
      <c r="A23" s="1" t="s">
        <v>1210</v>
      </c>
      <c r="B23" s="1" t="s">
        <v>1</v>
      </c>
      <c r="C23" s="1" t="s">
        <v>361</v>
      </c>
      <c r="D23" s="42" t="s">
        <v>3295</v>
      </c>
      <c r="E23" s="8">
        <f>HEX2DEC(G23)</f>
        <v>180</v>
      </c>
      <c r="F23" s="10" t="str">
        <f>HEX2BIN(G23)</f>
        <v>10110100</v>
      </c>
      <c r="G23" s="8" t="str">
        <f>MID(C23,7,FIND(":",C23,1)-1)</f>
        <v>B4</v>
      </c>
      <c r="H23" s="8" t="str">
        <f>MID(F23,1,FIND("0",F23,1)-1)</f>
        <v>1</v>
      </c>
      <c r="I23" s="8" t="str">
        <f>MID(F23,2,FIND("0",F23,1)-1)</f>
        <v>0</v>
      </c>
      <c r="J23" s="8" t="str">
        <f>MID(F23,3,FIND("0",F23,1)-1)</f>
        <v>1</v>
      </c>
      <c r="K23" s="8" t="str">
        <f>MID(F23,4,FIND("0",F23,1)-1)</f>
        <v>1</v>
      </c>
      <c r="L23" s="8" t="str">
        <f>MID(F23,5,FIND("0",F23,1)-1)</f>
        <v>0</v>
      </c>
      <c r="M23" s="8" t="str">
        <f>MID(F23,6,FIND("0",F23,1)-1)</f>
        <v>1</v>
      </c>
      <c r="N23" s="8" t="str">
        <f>MID(F23,7,FIND("0",F23,1)-1)</f>
        <v>0</v>
      </c>
      <c r="O23" s="8" t="str">
        <f>MID(F23,8,FIND("0",F23,1)-1)</f>
        <v>0</v>
      </c>
      <c r="P23" t="str">
        <f>IF(J23="1",IF(O23="0","Brenner AUS"),"Brenner EIN")</f>
        <v>Brenner AUS</v>
      </c>
      <c r="Q23" t="str">
        <f>IF(L23="1","Mischer AUF",IF(K23="1","Mischer ZU","Mischer STOP"))</f>
        <v>Mischer ZU</v>
      </c>
    </row>
    <row r="24" spans="1:17" hidden="1" x14ac:dyDescent="0.25">
      <c r="A24" t="s">
        <v>1213</v>
      </c>
      <c r="B24" t="s">
        <v>4</v>
      </c>
      <c r="C24" t="s">
        <v>12</v>
      </c>
      <c r="D24" t="s">
        <v>6</v>
      </c>
      <c r="E24">
        <v>1</v>
      </c>
      <c r="F24" t="s">
        <v>17</v>
      </c>
      <c r="G24" t="s">
        <v>8</v>
      </c>
    </row>
    <row r="25" spans="1:17" x14ac:dyDescent="0.25">
      <c r="A25" s="1" t="s">
        <v>1212</v>
      </c>
      <c r="B25" s="1" t="s">
        <v>1</v>
      </c>
      <c r="C25" s="1" t="s">
        <v>15</v>
      </c>
      <c r="D25" s="42" t="s">
        <v>3295</v>
      </c>
      <c r="E25" s="8">
        <f>HEX2DEC(G25)</f>
        <v>164</v>
      </c>
      <c r="F25" s="10" t="str">
        <f>HEX2BIN(G25)</f>
        <v>10100100</v>
      </c>
      <c r="G25" s="8" t="str">
        <f>MID(C25,7,FIND(":",C25,1)-1)</f>
        <v>A4</v>
      </c>
      <c r="H25" s="8" t="str">
        <f>MID(F25,1,FIND("0",F25,1)-1)</f>
        <v>1</v>
      </c>
      <c r="I25" s="8" t="str">
        <f>MID(F25,2,FIND("0",F25,1)-1)</f>
        <v>0</v>
      </c>
      <c r="J25" s="8" t="str">
        <f>MID(F25,3,FIND("0",F25,1)-1)</f>
        <v>1</v>
      </c>
      <c r="K25" s="8" t="str">
        <f>MID(F25,4,FIND("0",F25,1)-1)</f>
        <v>0</v>
      </c>
      <c r="L25" s="8" t="str">
        <f>MID(F25,5,FIND("0",F25,1)-1)</f>
        <v>0</v>
      </c>
      <c r="M25" s="8" t="str">
        <f>MID(F25,6,FIND("0",F25,1)-1)</f>
        <v>1</v>
      </c>
      <c r="N25" s="8" t="str">
        <f>MID(F25,7,FIND("0",F25,1)-1)</f>
        <v>0</v>
      </c>
      <c r="O25" s="8" t="str">
        <f>MID(F25,8,FIND("0",F25,1)-1)</f>
        <v>0</v>
      </c>
      <c r="P25" t="str">
        <f>IF(J25="1",IF(O25="0","Brenner AUS"),"Brenner EIN")</f>
        <v>Brenner AUS</v>
      </c>
      <c r="Q25" t="str">
        <f>IF(L25="1","Mischer AUF",IF(K25="1","Mischer ZU","Mischer STOP"))</f>
        <v>Mischer STOP</v>
      </c>
    </row>
    <row r="26" spans="1:17" hidden="1" x14ac:dyDescent="0.25">
      <c r="A26" t="s">
        <v>1215</v>
      </c>
      <c r="B26" t="s">
        <v>4</v>
      </c>
      <c r="C26" t="s">
        <v>946</v>
      </c>
      <c r="D26" t="s">
        <v>6</v>
      </c>
      <c r="E26">
        <v>1</v>
      </c>
      <c r="F26" t="s">
        <v>84</v>
      </c>
      <c r="G26" t="s">
        <v>8</v>
      </c>
    </row>
    <row r="27" spans="1:17" x14ac:dyDescent="0.25">
      <c r="A27" t="s">
        <v>1214</v>
      </c>
      <c r="B27" t="s">
        <v>1</v>
      </c>
      <c r="C27" s="7" t="s">
        <v>963</v>
      </c>
      <c r="D27" t="s">
        <v>1321</v>
      </c>
      <c r="E27" s="8">
        <f>HEX2DEC(G27)</f>
        <v>41</v>
      </c>
      <c r="F27" s="10" t="str">
        <f>HEX2BIN(G27)</f>
        <v>101001</v>
      </c>
      <c r="G27" s="8" t="str">
        <f>MID(C27,7,FIND(":",C27,1)-1)</f>
        <v>29</v>
      </c>
    </row>
    <row r="28" spans="1:17" hidden="1" x14ac:dyDescent="0.25">
      <c r="A28" t="s">
        <v>1217</v>
      </c>
      <c r="B28" t="s">
        <v>4</v>
      </c>
      <c r="C28" t="s">
        <v>12</v>
      </c>
      <c r="D28" t="s">
        <v>6</v>
      </c>
      <c r="E28">
        <v>1</v>
      </c>
      <c r="F28" t="s">
        <v>363</v>
      </c>
      <c r="G28" t="s">
        <v>8</v>
      </c>
    </row>
    <row r="29" spans="1:17" x14ac:dyDescent="0.25">
      <c r="A29" s="1" t="s">
        <v>1216</v>
      </c>
      <c r="B29" s="1" t="s">
        <v>1</v>
      </c>
      <c r="C29" s="1" t="s">
        <v>361</v>
      </c>
      <c r="D29" s="42" t="s">
        <v>3295</v>
      </c>
      <c r="E29" s="8">
        <f>HEX2DEC(G29)</f>
        <v>180</v>
      </c>
      <c r="F29" s="10" t="str">
        <f>HEX2BIN(G29)</f>
        <v>10110100</v>
      </c>
      <c r="G29" s="8" t="str">
        <f>MID(C29,7,FIND(":",C29,1)-1)</f>
        <v>B4</v>
      </c>
      <c r="H29" s="8" t="str">
        <f>MID(F29,1,FIND("0",F29,1)-1)</f>
        <v>1</v>
      </c>
      <c r="I29" s="8" t="str">
        <f>MID(F29,2,FIND("0",F29,1)-1)</f>
        <v>0</v>
      </c>
      <c r="J29" s="8" t="str">
        <f>MID(F29,3,FIND("0",F29,1)-1)</f>
        <v>1</v>
      </c>
      <c r="K29" s="8" t="str">
        <f>MID(F29,4,FIND("0",F29,1)-1)</f>
        <v>1</v>
      </c>
      <c r="L29" s="8" t="str">
        <f>MID(F29,5,FIND("0",F29,1)-1)</f>
        <v>0</v>
      </c>
      <c r="M29" s="8" t="str">
        <f>MID(F29,6,FIND("0",F29,1)-1)</f>
        <v>1</v>
      </c>
      <c r="N29" s="8" t="str">
        <f>MID(F29,7,FIND("0",F29,1)-1)</f>
        <v>0</v>
      </c>
      <c r="O29" s="8" t="str">
        <f>MID(F29,8,FIND("0",F29,1)-1)</f>
        <v>0</v>
      </c>
      <c r="P29" t="str">
        <f>IF(J29="1",IF(O29="0","Brenner AUS"),"Brenner EIN")</f>
        <v>Brenner AUS</v>
      </c>
      <c r="Q29" t="str">
        <f>IF(L29="1","Mischer AUF",IF(K29="1","Mischer ZU","Mischer STOP"))</f>
        <v>Mischer ZU</v>
      </c>
    </row>
    <row r="30" spans="1:17" hidden="1" x14ac:dyDescent="0.25">
      <c r="A30" t="s">
        <v>1219</v>
      </c>
      <c r="B30" t="s">
        <v>4</v>
      </c>
      <c r="C30" t="s">
        <v>12</v>
      </c>
      <c r="D30" t="s">
        <v>6</v>
      </c>
      <c r="E30">
        <v>1</v>
      </c>
      <c r="F30" t="s">
        <v>17</v>
      </c>
      <c r="G30" t="s">
        <v>8</v>
      </c>
    </row>
    <row r="31" spans="1:17" x14ac:dyDescent="0.25">
      <c r="A31" s="1" t="s">
        <v>1218</v>
      </c>
      <c r="B31" s="1" t="s">
        <v>1</v>
      </c>
      <c r="C31" s="1" t="s">
        <v>15</v>
      </c>
      <c r="D31" s="42" t="s">
        <v>3295</v>
      </c>
      <c r="E31" s="8">
        <f>HEX2DEC(G31)</f>
        <v>164</v>
      </c>
      <c r="F31" s="10" t="str">
        <f>HEX2BIN(G31)</f>
        <v>10100100</v>
      </c>
      <c r="G31" s="8" t="str">
        <f>MID(C31,7,FIND(":",C31,1)-1)</f>
        <v>A4</v>
      </c>
      <c r="H31" s="8" t="str">
        <f>MID(F31,1,FIND("0",F31,1)-1)</f>
        <v>1</v>
      </c>
      <c r="I31" s="8" t="str">
        <f>MID(F31,2,FIND("0",F31,1)-1)</f>
        <v>0</v>
      </c>
      <c r="J31" s="8" t="str">
        <f>MID(F31,3,FIND("0",F31,1)-1)</f>
        <v>1</v>
      </c>
      <c r="K31" s="8" t="str">
        <f>MID(F31,4,FIND("0",F31,1)-1)</f>
        <v>0</v>
      </c>
      <c r="L31" s="8" t="str">
        <f>MID(F31,5,FIND("0",F31,1)-1)</f>
        <v>0</v>
      </c>
      <c r="M31" s="8" t="str">
        <f>MID(F31,6,FIND("0",F31,1)-1)</f>
        <v>1</v>
      </c>
      <c r="N31" s="8" t="str">
        <f>MID(F31,7,FIND("0",F31,1)-1)</f>
        <v>0</v>
      </c>
      <c r="O31" s="8" t="str">
        <f>MID(F31,8,FIND("0",F31,1)-1)</f>
        <v>0</v>
      </c>
      <c r="P31" t="str">
        <f>IF(J31="1",IF(O31="0","Brenner AUS"),"Brenner EIN")</f>
        <v>Brenner AUS</v>
      </c>
      <c r="Q31" t="str">
        <f>IF(L31="1","Mischer AUF",IF(K31="1","Mischer ZU","Mischer STOP"))</f>
        <v>Mischer STOP</v>
      </c>
    </row>
    <row r="32" spans="1:17" hidden="1" x14ac:dyDescent="0.25">
      <c r="A32" t="s">
        <v>1221</v>
      </c>
      <c r="B32" t="s">
        <v>4</v>
      </c>
      <c r="C32" t="s">
        <v>12</v>
      </c>
      <c r="D32" t="s">
        <v>6</v>
      </c>
      <c r="E32">
        <v>1</v>
      </c>
      <c r="F32" t="s">
        <v>363</v>
      </c>
      <c r="G32" t="s">
        <v>8</v>
      </c>
    </row>
    <row r="33" spans="1:17" x14ac:dyDescent="0.25">
      <c r="A33" s="1" t="s">
        <v>1220</v>
      </c>
      <c r="B33" s="1" t="s">
        <v>1</v>
      </c>
      <c r="C33" s="1" t="s">
        <v>361</v>
      </c>
      <c r="D33" s="42" t="s">
        <v>3295</v>
      </c>
      <c r="E33" s="8">
        <f>HEX2DEC(G33)</f>
        <v>180</v>
      </c>
      <c r="F33" s="10" t="str">
        <f>HEX2BIN(G33)</f>
        <v>10110100</v>
      </c>
      <c r="G33" s="8" t="str">
        <f>MID(C33,7,FIND(":",C33,1)-1)</f>
        <v>B4</v>
      </c>
      <c r="H33" s="8" t="str">
        <f>MID(F33,1,FIND("0",F33,1)-1)</f>
        <v>1</v>
      </c>
      <c r="I33" s="8" t="str">
        <f>MID(F33,2,FIND("0",F33,1)-1)</f>
        <v>0</v>
      </c>
      <c r="J33" s="8" t="str">
        <f>MID(F33,3,FIND("0",F33,1)-1)</f>
        <v>1</v>
      </c>
      <c r="K33" s="8" t="str">
        <f>MID(F33,4,FIND("0",F33,1)-1)</f>
        <v>1</v>
      </c>
      <c r="L33" s="8" t="str">
        <f>MID(F33,5,FIND("0",F33,1)-1)</f>
        <v>0</v>
      </c>
      <c r="M33" s="8" t="str">
        <f>MID(F33,6,FIND("0",F33,1)-1)</f>
        <v>1</v>
      </c>
      <c r="N33" s="8" t="str">
        <f>MID(F33,7,FIND("0",F33,1)-1)</f>
        <v>0</v>
      </c>
      <c r="O33" s="8" t="str">
        <f>MID(F33,8,FIND("0",F33,1)-1)</f>
        <v>0</v>
      </c>
      <c r="P33" t="str">
        <f>IF(J33="1",IF(O33="0","Brenner AUS"),"Brenner EIN")</f>
        <v>Brenner AUS</v>
      </c>
      <c r="Q33" t="str">
        <f>IF(L33="1","Mischer AUF",IF(K33="1","Mischer ZU","Mischer STOP"))</f>
        <v>Mischer ZU</v>
      </c>
    </row>
    <row r="34" spans="1:17" hidden="1" x14ac:dyDescent="0.25">
      <c r="A34" t="s">
        <v>1223</v>
      </c>
      <c r="B34" t="s">
        <v>4</v>
      </c>
      <c r="C34" t="s">
        <v>12</v>
      </c>
      <c r="D34" t="s">
        <v>6</v>
      </c>
      <c r="E34">
        <v>1</v>
      </c>
      <c r="F34" t="s">
        <v>17</v>
      </c>
      <c r="G34" t="s">
        <v>8</v>
      </c>
    </row>
    <row r="35" spans="1:17" x14ac:dyDescent="0.25">
      <c r="A35" s="1" t="s">
        <v>1222</v>
      </c>
      <c r="B35" s="1" t="s">
        <v>1</v>
      </c>
      <c r="C35" s="1" t="s">
        <v>15</v>
      </c>
      <c r="D35" s="42" t="s">
        <v>3295</v>
      </c>
      <c r="E35" s="8">
        <f>HEX2DEC(G35)</f>
        <v>164</v>
      </c>
      <c r="F35" s="10" t="str">
        <f>HEX2BIN(G35)</f>
        <v>10100100</v>
      </c>
      <c r="G35" s="8" t="str">
        <f>MID(C35,7,FIND(":",C35,1)-1)</f>
        <v>A4</v>
      </c>
      <c r="H35" s="8" t="str">
        <f>MID(F35,1,FIND("0",F35,1)-1)</f>
        <v>1</v>
      </c>
      <c r="I35" s="8" t="str">
        <f>MID(F35,2,FIND("0",F35,1)-1)</f>
        <v>0</v>
      </c>
      <c r="J35" s="8" t="str">
        <f>MID(F35,3,FIND("0",F35,1)-1)</f>
        <v>1</v>
      </c>
      <c r="K35" s="8" t="str">
        <f>MID(F35,4,FIND("0",F35,1)-1)</f>
        <v>0</v>
      </c>
      <c r="L35" s="8" t="str">
        <f>MID(F35,5,FIND("0",F35,1)-1)</f>
        <v>0</v>
      </c>
      <c r="M35" s="8" t="str">
        <f>MID(F35,6,FIND("0",F35,1)-1)</f>
        <v>1</v>
      </c>
      <c r="N35" s="8" t="str">
        <f>MID(F35,7,FIND("0",F35,1)-1)</f>
        <v>0</v>
      </c>
      <c r="O35" s="8" t="str">
        <f>MID(F35,8,FIND("0",F35,1)-1)</f>
        <v>0</v>
      </c>
      <c r="P35" t="str">
        <f>IF(J35="1",IF(O35="0","Brenner AUS"),"Brenner EIN")</f>
        <v>Brenner AUS</v>
      </c>
      <c r="Q35" t="str">
        <f>IF(L35="1","Mischer AUF",IF(K35="1","Mischer ZU","Mischer STOP"))</f>
        <v>Mischer STOP</v>
      </c>
    </row>
    <row r="36" spans="1:17" hidden="1" x14ac:dyDescent="0.25">
      <c r="A36" t="s">
        <v>1225</v>
      </c>
      <c r="B36" t="s">
        <v>4</v>
      </c>
      <c r="C36" t="s">
        <v>5</v>
      </c>
      <c r="D36" t="s">
        <v>6</v>
      </c>
      <c r="E36">
        <v>1</v>
      </c>
      <c r="F36" t="s">
        <v>408</v>
      </c>
      <c r="G36" t="s">
        <v>8</v>
      </c>
    </row>
    <row r="37" spans="1:17" hidden="1" x14ac:dyDescent="0.25">
      <c r="A37" t="s">
        <v>1226</v>
      </c>
      <c r="B37" t="s">
        <v>862</v>
      </c>
      <c r="C37" t="s">
        <v>176</v>
      </c>
      <c r="D37" t="s">
        <v>177</v>
      </c>
      <c r="E37" s="5">
        <v>6900000</v>
      </c>
      <c r="F37" t="s">
        <v>863</v>
      </c>
      <c r="G37" t="s">
        <v>178</v>
      </c>
      <c r="H37">
        <v>0</v>
      </c>
      <c r="I37" t="s">
        <v>179</v>
      </c>
      <c r="J37" t="s">
        <v>163</v>
      </c>
      <c r="K37" t="s">
        <v>180</v>
      </c>
    </row>
    <row r="38" spans="1:17" x14ac:dyDescent="0.25">
      <c r="A38" t="s">
        <v>1224</v>
      </c>
      <c r="B38" t="s">
        <v>1</v>
      </c>
      <c r="C38" s="3" t="s">
        <v>406</v>
      </c>
      <c r="D38" t="s">
        <v>390</v>
      </c>
    </row>
    <row r="39" spans="1:17" hidden="1" x14ac:dyDescent="0.25">
      <c r="A39" t="s">
        <v>1229</v>
      </c>
      <c r="B39" t="s">
        <v>4</v>
      </c>
      <c r="C39" t="s">
        <v>946</v>
      </c>
      <c r="D39" t="s">
        <v>6</v>
      </c>
      <c r="E39">
        <v>1</v>
      </c>
      <c r="F39" t="s">
        <v>63</v>
      </c>
      <c r="G39" t="s">
        <v>8</v>
      </c>
    </row>
    <row r="40" spans="1:17" x14ac:dyDescent="0.25">
      <c r="A40" t="s">
        <v>1227</v>
      </c>
      <c r="B40" t="s">
        <v>1</v>
      </c>
      <c r="C40" s="7" t="s">
        <v>1228</v>
      </c>
      <c r="D40" t="s">
        <v>1321</v>
      </c>
      <c r="E40" s="8">
        <f>HEX2DEC(G40)</f>
        <v>42</v>
      </c>
      <c r="F40" s="10" t="str">
        <f>HEX2BIN(G40)</f>
        <v>101010</v>
      </c>
      <c r="G40" s="8" t="str">
        <f>MID(C40,7,FIND(":",C40,1)-1)</f>
        <v>2A</v>
      </c>
    </row>
    <row r="41" spans="1:17" hidden="1" x14ac:dyDescent="0.25">
      <c r="A41" t="s">
        <v>1231</v>
      </c>
      <c r="B41" t="s">
        <v>4</v>
      </c>
      <c r="C41" t="s">
        <v>148</v>
      </c>
      <c r="D41" t="s">
        <v>6</v>
      </c>
      <c r="E41">
        <v>1</v>
      </c>
      <c r="F41" t="s">
        <v>616</v>
      </c>
      <c r="G41" t="s">
        <v>8</v>
      </c>
    </row>
    <row r="42" spans="1:17" x14ac:dyDescent="0.25">
      <c r="A42" t="s">
        <v>1230</v>
      </c>
      <c r="B42" t="s">
        <v>1</v>
      </c>
      <c r="C42" s="4" t="s">
        <v>614</v>
      </c>
      <c r="D42" t="s">
        <v>1443</v>
      </c>
    </row>
    <row r="43" spans="1:17" hidden="1" x14ac:dyDescent="0.25">
      <c r="A43" t="s">
        <v>1233</v>
      </c>
      <c r="B43" t="s">
        <v>4</v>
      </c>
      <c r="C43" t="s">
        <v>12</v>
      </c>
      <c r="D43" t="s">
        <v>6</v>
      </c>
      <c r="E43">
        <v>1</v>
      </c>
      <c r="F43" t="s">
        <v>363</v>
      </c>
      <c r="G43" t="s">
        <v>8</v>
      </c>
    </row>
    <row r="44" spans="1:17" hidden="1" x14ac:dyDescent="0.25">
      <c r="A44" t="s">
        <v>1233</v>
      </c>
      <c r="B44" t="s">
        <v>4</v>
      </c>
      <c r="C44" t="s">
        <v>12</v>
      </c>
      <c r="D44" t="s">
        <v>6</v>
      </c>
      <c r="E44">
        <v>1</v>
      </c>
      <c r="F44" t="s">
        <v>17</v>
      </c>
      <c r="G44" t="s">
        <v>8</v>
      </c>
    </row>
    <row r="45" spans="1:17" x14ac:dyDescent="0.25">
      <c r="A45" s="1" t="s">
        <v>1232</v>
      </c>
      <c r="B45" s="1" t="s">
        <v>1</v>
      </c>
      <c r="C45" s="1" t="s">
        <v>361</v>
      </c>
      <c r="D45" s="42" t="s">
        <v>3295</v>
      </c>
      <c r="E45" s="8">
        <f>HEX2DEC(G45)</f>
        <v>180</v>
      </c>
      <c r="F45" s="10" t="str">
        <f>HEX2BIN(G45)</f>
        <v>10110100</v>
      </c>
      <c r="G45" s="8" t="str">
        <f>MID(C45,7,FIND(":",C45,1)-1)</f>
        <v>B4</v>
      </c>
      <c r="H45" s="8" t="str">
        <f>MID(F45,1,FIND("0",F45,1)-1)</f>
        <v>1</v>
      </c>
      <c r="I45" s="8" t="str">
        <f>MID(F45,2,FIND("0",F45,1)-1)</f>
        <v>0</v>
      </c>
      <c r="J45" s="8" t="str">
        <f>MID(F45,3,FIND("0",F45,1)-1)</f>
        <v>1</v>
      </c>
      <c r="K45" s="8" t="str">
        <f>MID(F45,4,FIND("0",F45,1)-1)</f>
        <v>1</v>
      </c>
      <c r="L45" s="8" t="str">
        <f>MID(F45,5,FIND("0",F45,1)-1)</f>
        <v>0</v>
      </c>
      <c r="M45" s="8" t="str">
        <f>MID(F45,6,FIND("0",F45,1)-1)</f>
        <v>1</v>
      </c>
      <c r="N45" s="8" t="str">
        <f>MID(F45,7,FIND("0",F45,1)-1)</f>
        <v>0</v>
      </c>
      <c r="O45" s="8" t="str">
        <f>MID(F45,8,FIND("0",F45,1)-1)</f>
        <v>0</v>
      </c>
      <c r="P45" t="str">
        <f>IF(J45="1",IF(O45="0","Brenner AUS"),"Brenner EIN")</f>
        <v>Brenner AUS</v>
      </c>
      <c r="Q45" t="str">
        <f>IF(L45="1","Mischer AUF",IF(K45="1","Mischer ZU","Mischer STOP"))</f>
        <v>Mischer ZU</v>
      </c>
    </row>
    <row r="46" spans="1:17" x14ac:dyDescent="0.25">
      <c r="A46" s="1" t="s">
        <v>1232</v>
      </c>
      <c r="B46" s="1" t="s">
        <v>1</v>
      </c>
      <c r="C46" s="1" t="s">
        <v>15</v>
      </c>
      <c r="D46" s="42" t="s">
        <v>3295</v>
      </c>
      <c r="E46" s="8">
        <f>HEX2DEC(G46)</f>
        <v>164</v>
      </c>
      <c r="F46" s="10" t="str">
        <f>HEX2BIN(G46)</f>
        <v>10100100</v>
      </c>
      <c r="G46" s="8" t="str">
        <f>MID(C46,7,FIND(":",C46,1)-1)</f>
        <v>A4</v>
      </c>
      <c r="H46" s="8" t="str">
        <f>MID(F46,1,FIND("0",F46,1)-1)</f>
        <v>1</v>
      </c>
      <c r="I46" s="8" t="str">
        <f>MID(F46,2,FIND("0",F46,1)-1)</f>
        <v>0</v>
      </c>
      <c r="J46" s="8" t="str">
        <f>MID(F46,3,FIND("0",F46,1)-1)</f>
        <v>1</v>
      </c>
      <c r="K46" s="8" t="str">
        <f>MID(F46,4,FIND("0",F46,1)-1)</f>
        <v>0</v>
      </c>
      <c r="L46" s="8" t="str">
        <f>MID(F46,5,FIND("0",F46,1)-1)</f>
        <v>0</v>
      </c>
      <c r="M46" s="8" t="str">
        <f>MID(F46,6,FIND("0",F46,1)-1)</f>
        <v>1</v>
      </c>
      <c r="N46" s="8" t="str">
        <f>MID(F46,7,FIND("0",F46,1)-1)</f>
        <v>0</v>
      </c>
      <c r="O46" s="8" t="str">
        <f>MID(F46,8,FIND("0",F46,1)-1)</f>
        <v>0</v>
      </c>
      <c r="P46" t="str">
        <f>IF(J46="1",IF(O46="0","Brenner AUS"),"Brenner EIN")</f>
        <v>Brenner AUS</v>
      </c>
      <c r="Q46" t="str">
        <f>IF(L46="1","Mischer AUF",IF(K46="1","Mischer ZU","Mischer STOP"))</f>
        <v>Mischer STOP</v>
      </c>
    </row>
    <row r="47" spans="1:17" hidden="1" x14ac:dyDescent="0.25">
      <c r="A47" t="s">
        <v>1235</v>
      </c>
      <c r="B47" t="s">
        <v>4</v>
      </c>
      <c r="C47" t="s">
        <v>148</v>
      </c>
      <c r="D47" t="s">
        <v>6</v>
      </c>
      <c r="E47">
        <v>1</v>
      </c>
      <c r="F47" t="s">
        <v>1236</v>
      </c>
      <c r="G47" t="s">
        <v>8</v>
      </c>
    </row>
    <row r="48" spans="1:17" x14ac:dyDescent="0.25">
      <c r="A48" t="s">
        <v>1234</v>
      </c>
      <c r="B48" t="s">
        <v>1</v>
      </c>
      <c r="C48" s="4" t="s">
        <v>621</v>
      </c>
      <c r="D48" t="s">
        <v>1443</v>
      </c>
    </row>
    <row r="49" spans="1:17" hidden="1" x14ac:dyDescent="0.25">
      <c r="A49" t="s">
        <v>1238</v>
      </c>
      <c r="B49" t="s">
        <v>4</v>
      </c>
      <c r="C49" t="s">
        <v>946</v>
      </c>
      <c r="D49" t="s">
        <v>6</v>
      </c>
      <c r="E49">
        <v>1</v>
      </c>
      <c r="F49" t="s">
        <v>49</v>
      </c>
      <c r="G49" t="s">
        <v>8</v>
      </c>
    </row>
    <row r="50" spans="1:17" x14ac:dyDescent="0.25">
      <c r="A50" t="s">
        <v>1237</v>
      </c>
      <c r="B50" t="s">
        <v>1</v>
      </c>
      <c r="C50" s="7" t="s">
        <v>956</v>
      </c>
      <c r="D50" t="s">
        <v>1321</v>
      </c>
      <c r="E50" s="8">
        <f>HEX2DEC(G50)</f>
        <v>43</v>
      </c>
      <c r="F50" s="10" t="str">
        <f>HEX2BIN(G50)</f>
        <v>101011</v>
      </c>
      <c r="G50" s="8" t="str">
        <f>MID(C50,7,FIND(":",C50,1)-1)</f>
        <v>2B</v>
      </c>
    </row>
    <row r="51" spans="1:17" hidden="1" x14ac:dyDescent="0.25">
      <c r="A51" t="s">
        <v>1240</v>
      </c>
      <c r="B51" t="s">
        <v>4</v>
      </c>
      <c r="C51" t="s">
        <v>148</v>
      </c>
      <c r="D51" t="s">
        <v>6</v>
      </c>
      <c r="E51">
        <v>1</v>
      </c>
      <c r="F51" t="s">
        <v>394</v>
      </c>
      <c r="G51" t="s">
        <v>8</v>
      </c>
    </row>
    <row r="52" spans="1:17" x14ac:dyDescent="0.25">
      <c r="A52" t="s">
        <v>1239</v>
      </c>
      <c r="B52" t="s">
        <v>1</v>
      </c>
      <c r="C52" s="4" t="s">
        <v>392</v>
      </c>
      <c r="D52" t="s">
        <v>1443</v>
      </c>
    </row>
    <row r="53" spans="1:17" hidden="1" x14ac:dyDescent="0.25">
      <c r="A53" t="s">
        <v>1242</v>
      </c>
      <c r="B53" t="s">
        <v>4</v>
      </c>
      <c r="C53" t="s">
        <v>12</v>
      </c>
      <c r="D53" t="s">
        <v>6</v>
      </c>
      <c r="E53">
        <v>1</v>
      </c>
      <c r="F53" t="s">
        <v>363</v>
      </c>
      <c r="G53" t="s">
        <v>8</v>
      </c>
    </row>
    <row r="54" spans="1:17" hidden="1" x14ac:dyDescent="0.25">
      <c r="A54" t="s">
        <v>1242</v>
      </c>
      <c r="B54" t="s">
        <v>4</v>
      </c>
      <c r="C54" t="s">
        <v>946</v>
      </c>
      <c r="D54" t="s">
        <v>6</v>
      </c>
      <c r="E54">
        <v>1</v>
      </c>
      <c r="F54" t="s">
        <v>29</v>
      </c>
      <c r="G54" t="s">
        <v>8</v>
      </c>
    </row>
    <row r="55" spans="1:17" hidden="1" x14ac:dyDescent="0.25">
      <c r="A55" t="s">
        <v>1242</v>
      </c>
      <c r="B55" t="s">
        <v>4</v>
      </c>
      <c r="C55" t="s">
        <v>12</v>
      </c>
      <c r="D55" t="s">
        <v>6</v>
      </c>
      <c r="E55">
        <v>1</v>
      </c>
      <c r="F55" t="s">
        <v>17</v>
      </c>
      <c r="G55" t="s">
        <v>8</v>
      </c>
    </row>
    <row r="56" spans="1:17" x14ac:dyDescent="0.25">
      <c r="A56" s="1" t="s">
        <v>1241</v>
      </c>
      <c r="B56" s="1" t="s">
        <v>1</v>
      </c>
      <c r="C56" s="1" t="s">
        <v>361</v>
      </c>
      <c r="D56" s="42" t="s">
        <v>3295</v>
      </c>
      <c r="E56" s="8">
        <f>HEX2DEC(G56)</f>
        <v>180</v>
      </c>
      <c r="F56" s="10" t="str">
        <f>HEX2BIN(G56)</f>
        <v>10110100</v>
      </c>
      <c r="G56" s="8" t="str">
        <f>MID(C56,7,FIND(":",C56,1)-1)</f>
        <v>B4</v>
      </c>
      <c r="H56" s="8" t="str">
        <f>MID(F56,1,FIND("0",F56,1)-1)</f>
        <v>1</v>
      </c>
      <c r="I56" s="8" t="str">
        <f>MID(F56,2,FIND("0",F56,1)-1)</f>
        <v>0</v>
      </c>
      <c r="J56" s="8" t="str">
        <f>MID(F56,3,FIND("0",F56,1)-1)</f>
        <v>1</v>
      </c>
      <c r="K56" s="8" t="str">
        <f>MID(F56,4,FIND("0",F56,1)-1)</f>
        <v>1</v>
      </c>
      <c r="L56" s="8" t="str">
        <f>MID(F56,5,FIND("0",F56,1)-1)</f>
        <v>0</v>
      </c>
      <c r="M56" s="8" t="str">
        <f>MID(F56,6,FIND("0",F56,1)-1)</f>
        <v>1</v>
      </c>
      <c r="N56" s="8" t="str">
        <f>MID(F56,7,FIND("0",F56,1)-1)</f>
        <v>0</v>
      </c>
      <c r="O56" s="8" t="str">
        <f>MID(F56,8,FIND("0",F56,1)-1)</f>
        <v>0</v>
      </c>
      <c r="P56" t="str">
        <f>IF(J56="1",IF(O56="0","Brenner AUS"),"Brenner EIN")</f>
        <v>Brenner AUS</v>
      </c>
      <c r="Q56" t="str">
        <f>IF(L56="1","Mischer AUF",IF(K56="1","Mischer ZU","Mischer STOP"))</f>
        <v>Mischer ZU</v>
      </c>
    </row>
    <row r="57" spans="1:17" x14ac:dyDescent="0.25">
      <c r="A57" t="s">
        <v>1241</v>
      </c>
      <c r="B57" t="s">
        <v>1</v>
      </c>
      <c r="C57" s="7" t="s">
        <v>1243</v>
      </c>
      <c r="D57" t="s">
        <v>1321</v>
      </c>
      <c r="E57" s="8">
        <f>HEX2DEC(G57)</f>
        <v>44</v>
      </c>
      <c r="F57" s="10" t="str">
        <f>HEX2BIN(G57)</f>
        <v>101100</v>
      </c>
      <c r="G57" s="8" t="str">
        <f>MID(C57,7,FIND(":",C57,1)-1)</f>
        <v>2C</v>
      </c>
    </row>
    <row r="58" spans="1:17" x14ac:dyDescent="0.25">
      <c r="A58" s="1" t="s">
        <v>1241</v>
      </c>
      <c r="B58" s="1" t="s">
        <v>1</v>
      </c>
      <c r="C58" s="1" t="s">
        <v>15</v>
      </c>
      <c r="D58" s="42" t="s">
        <v>3295</v>
      </c>
      <c r="E58" s="8">
        <f>HEX2DEC(G58)</f>
        <v>164</v>
      </c>
      <c r="F58" s="10" t="str">
        <f>HEX2BIN(G58)</f>
        <v>10100100</v>
      </c>
      <c r="G58" s="8" t="str">
        <f>MID(C58,7,FIND(":",C58,1)-1)</f>
        <v>A4</v>
      </c>
      <c r="H58" s="8" t="str">
        <f>MID(F58,1,FIND("0",F58,1)-1)</f>
        <v>1</v>
      </c>
      <c r="I58" s="8" t="str">
        <f>MID(F58,2,FIND("0",F58,1)-1)</f>
        <v>0</v>
      </c>
      <c r="J58" s="8" t="str">
        <f>MID(F58,3,FIND("0",F58,1)-1)</f>
        <v>1</v>
      </c>
      <c r="K58" s="8" t="str">
        <f>MID(F58,4,FIND("0",F58,1)-1)</f>
        <v>0</v>
      </c>
      <c r="L58" s="8" t="str">
        <f>MID(F58,5,FIND("0",F58,1)-1)</f>
        <v>0</v>
      </c>
      <c r="M58" s="8" t="str">
        <f>MID(F58,6,FIND("0",F58,1)-1)</f>
        <v>1</v>
      </c>
      <c r="N58" s="8" t="str">
        <f>MID(F58,7,FIND("0",F58,1)-1)</f>
        <v>0</v>
      </c>
      <c r="O58" s="8" t="str">
        <f>MID(F58,8,FIND("0",F58,1)-1)</f>
        <v>0</v>
      </c>
      <c r="P58" t="str">
        <f>IF(J58="1",IF(O58="0","Brenner AUS"),"Brenner EIN")</f>
        <v>Brenner AUS</v>
      </c>
      <c r="Q58" t="str">
        <f>IF(L58="1","Mischer AUF",IF(K58="1","Mischer ZU","Mischer STOP"))</f>
        <v>Mischer STOP</v>
      </c>
    </row>
    <row r="59" spans="1:17" hidden="1" x14ac:dyDescent="0.25">
      <c r="A59" t="s">
        <v>1245</v>
      </c>
      <c r="B59" t="s">
        <v>4</v>
      </c>
      <c r="C59" t="s">
        <v>148</v>
      </c>
      <c r="D59" t="s">
        <v>6</v>
      </c>
      <c r="E59">
        <v>1</v>
      </c>
      <c r="F59" t="s">
        <v>404</v>
      </c>
      <c r="G59" t="s">
        <v>8</v>
      </c>
    </row>
    <row r="60" spans="1:17" x14ac:dyDescent="0.25">
      <c r="A60" t="s">
        <v>1244</v>
      </c>
      <c r="B60" t="s">
        <v>1</v>
      </c>
      <c r="C60" s="4" t="s">
        <v>402</v>
      </c>
      <c r="D60" t="s">
        <v>1443</v>
      </c>
    </row>
    <row r="61" spans="1:17" hidden="1" x14ac:dyDescent="0.25">
      <c r="A61" t="s">
        <v>1248</v>
      </c>
      <c r="B61" t="s">
        <v>4</v>
      </c>
      <c r="C61" t="s">
        <v>946</v>
      </c>
      <c r="D61" t="s">
        <v>6</v>
      </c>
      <c r="E61">
        <v>1</v>
      </c>
      <c r="F61" t="s">
        <v>211</v>
      </c>
      <c r="G61" t="s">
        <v>8</v>
      </c>
    </row>
    <row r="62" spans="1:17" x14ac:dyDescent="0.25">
      <c r="A62" t="s">
        <v>1246</v>
      </c>
      <c r="B62" t="s">
        <v>1</v>
      </c>
      <c r="C62" s="7" t="s">
        <v>1247</v>
      </c>
      <c r="D62" t="s">
        <v>1321</v>
      </c>
      <c r="E62" s="8">
        <f>HEX2DEC(G62)</f>
        <v>45</v>
      </c>
      <c r="F62" s="10" t="str">
        <f>HEX2BIN(G62)</f>
        <v>101101</v>
      </c>
      <c r="G62" s="8" t="str">
        <f>MID(C62,7,FIND(":",C62,1)-1)</f>
        <v>2D</v>
      </c>
    </row>
    <row r="63" spans="1:17" hidden="1" x14ac:dyDescent="0.25">
      <c r="A63" t="s">
        <v>1250</v>
      </c>
      <c r="B63" t="s">
        <v>4</v>
      </c>
      <c r="C63" t="s">
        <v>148</v>
      </c>
      <c r="D63" t="s">
        <v>6</v>
      </c>
      <c r="E63">
        <v>1</v>
      </c>
      <c r="F63" t="s">
        <v>1236</v>
      </c>
      <c r="G63" t="s">
        <v>8</v>
      </c>
    </row>
    <row r="64" spans="1:17" x14ac:dyDescent="0.25">
      <c r="A64" t="s">
        <v>1249</v>
      </c>
      <c r="B64" t="s">
        <v>1</v>
      </c>
      <c r="C64" s="4" t="s">
        <v>621</v>
      </c>
      <c r="D64" t="s">
        <v>1443</v>
      </c>
    </row>
    <row r="65" spans="1:11" hidden="1" x14ac:dyDescent="0.25">
      <c r="A65" t="s">
        <v>1252</v>
      </c>
      <c r="B65" t="s">
        <v>4</v>
      </c>
      <c r="C65" t="s">
        <v>148</v>
      </c>
      <c r="D65" t="s">
        <v>6</v>
      </c>
      <c r="E65">
        <v>1</v>
      </c>
      <c r="F65" t="s">
        <v>404</v>
      </c>
      <c r="G65" t="s">
        <v>8</v>
      </c>
    </row>
    <row r="66" spans="1:11" x14ac:dyDescent="0.25">
      <c r="A66" t="s">
        <v>1251</v>
      </c>
      <c r="B66" t="s">
        <v>1</v>
      </c>
      <c r="C66" s="4" t="s">
        <v>402</v>
      </c>
      <c r="D66" t="s">
        <v>1443</v>
      </c>
    </row>
    <row r="67" spans="1:11" hidden="1" x14ac:dyDescent="0.25">
      <c r="A67" t="s">
        <v>1255</v>
      </c>
      <c r="B67" t="s">
        <v>4</v>
      </c>
      <c r="C67" t="s">
        <v>946</v>
      </c>
      <c r="D67" t="s">
        <v>6</v>
      </c>
      <c r="E67">
        <v>1</v>
      </c>
      <c r="F67" t="s">
        <v>7</v>
      </c>
      <c r="G67" t="s">
        <v>8</v>
      </c>
    </row>
    <row r="68" spans="1:11" x14ac:dyDescent="0.25">
      <c r="A68" t="s">
        <v>1253</v>
      </c>
      <c r="B68" t="s">
        <v>1</v>
      </c>
      <c r="C68" s="7" t="s">
        <v>1254</v>
      </c>
      <c r="D68" t="s">
        <v>1321</v>
      </c>
      <c r="E68" s="8">
        <f>HEX2DEC(G68)</f>
        <v>46</v>
      </c>
      <c r="F68" s="10" t="str">
        <f>HEX2BIN(G68)</f>
        <v>101110</v>
      </c>
      <c r="G68" s="8" t="str">
        <f>MID(C68,7,FIND(":",C68,1)-1)</f>
        <v>2E</v>
      </c>
    </row>
    <row r="69" spans="1:11" x14ac:dyDescent="0.25">
      <c r="A69" t="s">
        <v>1256</v>
      </c>
      <c r="B69" t="s">
        <v>1</v>
      </c>
      <c r="C69" s="4" t="s">
        <v>699</v>
      </c>
      <c r="D69" t="s">
        <v>1443</v>
      </c>
    </row>
    <row r="70" spans="1:11" hidden="1" x14ac:dyDescent="0.25">
      <c r="A70" t="s">
        <v>1258</v>
      </c>
      <c r="B70" t="s">
        <v>4</v>
      </c>
      <c r="C70" t="s">
        <v>148</v>
      </c>
      <c r="D70" t="s">
        <v>6</v>
      </c>
      <c r="E70">
        <v>1</v>
      </c>
      <c r="F70" t="s">
        <v>227</v>
      </c>
      <c r="G70" t="s">
        <v>8</v>
      </c>
    </row>
    <row r="71" spans="1:11" x14ac:dyDescent="0.25">
      <c r="A71" t="s">
        <v>1257</v>
      </c>
      <c r="B71" t="s">
        <v>1</v>
      </c>
      <c r="C71" s="4" t="s">
        <v>225</v>
      </c>
      <c r="D71" t="s">
        <v>1443</v>
      </c>
    </row>
    <row r="72" spans="1:11" hidden="1" x14ac:dyDescent="0.25">
      <c r="A72" t="s">
        <v>1261</v>
      </c>
      <c r="B72" t="s">
        <v>4</v>
      </c>
      <c r="C72" t="s">
        <v>5</v>
      </c>
      <c r="D72" t="s">
        <v>6</v>
      </c>
      <c r="E72">
        <v>1</v>
      </c>
      <c r="F72" t="s">
        <v>1262</v>
      </c>
      <c r="G72" t="s">
        <v>8</v>
      </c>
    </row>
    <row r="73" spans="1:11" hidden="1" x14ac:dyDescent="0.25">
      <c r="A73" t="s">
        <v>1263</v>
      </c>
      <c r="B73" t="s">
        <v>862</v>
      </c>
      <c r="C73" t="s">
        <v>176</v>
      </c>
      <c r="D73" t="s">
        <v>177</v>
      </c>
      <c r="E73" s="5">
        <v>7000000</v>
      </c>
      <c r="F73" t="s">
        <v>863</v>
      </c>
      <c r="G73" t="s">
        <v>178</v>
      </c>
      <c r="H73">
        <v>0</v>
      </c>
      <c r="I73" t="s">
        <v>179</v>
      </c>
      <c r="J73" t="s">
        <v>163</v>
      </c>
      <c r="K73" t="s">
        <v>180</v>
      </c>
    </row>
    <row r="74" spans="1:11" x14ac:dyDescent="0.25">
      <c r="A74" t="s">
        <v>1259</v>
      </c>
      <c r="B74" t="s">
        <v>1</v>
      </c>
      <c r="C74" s="3" t="s">
        <v>1260</v>
      </c>
      <c r="D74" t="s">
        <v>390</v>
      </c>
    </row>
    <row r="75" spans="1:11" hidden="1" x14ac:dyDescent="0.25">
      <c r="A75" t="s">
        <v>1265</v>
      </c>
      <c r="B75" t="s">
        <v>4</v>
      </c>
      <c r="C75" t="s">
        <v>233</v>
      </c>
      <c r="D75" t="s">
        <v>6</v>
      </c>
      <c r="E75">
        <v>1</v>
      </c>
      <c r="F75" t="s">
        <v>234</v>
      </c>
      <c r="G75" t="s">
        <v>8</v>
      </c>
    </row>
    <row r="76" spans="1:11" x14ac:dyDescent="0.25">
      <c r="A76" t="s">
        <v>1264</v>
      </c>
      <c r="B76" t="s">
        <v>1</v>
      </c>
      <c r="C76" s="6" t="s">
        <v>232</v>
      </c>
      <c r="D76" t="s">
        <v>1442</v>
      </c>
    </row>
    <row r="77" spans="1:11" hidden="1" x14ac:dyDescent="0.25">
      <c r="A77" t="s">
        <v>1267</v>
      </c>
      <c r="B77" t="s">
        <v>4</v>
      </c>
      <c r="C77" t="s">
        <v>148</v>
      </c>
      <c r="D77" t="s">
        <v>6</v>
      </c>
      <c r="E77">
        <v>1</v>
      </c>
      <c r="F77" t="s">
        <v>72</v>
      </c>
      <c r="G77" t="s">
        <v>8</v>
      </c>
    </row>
    <row r="78" spans="1:11" x14ac:dyDescent="0.25">
      <c r="A78" t="s">
        <v>1266</v>
      </c>
      <c r="B78" t="s">
        <v>1</v>
      </c>
      <c r="C78" s="4" t="s">
        <v>157</v>
      </c>
      <c r="D78" t="s">
        <v>1443</v>
      </c>
    </row>
    <row r="79" spans="1:11" hidden="1" x14ac:dyDescent="0.25">
      <c r="A79" t="s">
        <v>1269</v>
      </c>
      <c r="B79" t="s">
        <v>4</v>
      </c>
      <c r="C79" t="s">
        <v>148</v>
      </c>
      <c r="D79" t="s">
        <v>6</v>
      </c>
      <c r="E79">
        <v>1</v>
      </c>
      <c r="F79" t="s">
        <v>106</v>
      </c>
      <c r="G79" t="s">
        <v>8</v>
      </c>
    </row>
    <row r="80" spans="1:11" x14ac:dyDescent="0.25">
      <c r="A80" t="s">
        <v>1268</v>
      </c>
      <c r="B80" t="s">
        <v>1</v>
      </c>
      <c r="C80" s="4" t="s">
        <v>222</v>
      </c>
      <c r="D80" t="s">
        <v>1443</v>
      </c>
    </row>
    <row r="81" spans="1:17" hidden="1" x14ac:dyDescent="0.25">
      <c r="A81" t="s">
        <v>1272</v>
      </c>
      <c r="B81" t="s">
        <v>4</v>
      </c>
      <c r="C81" t="s">
        <v>946</v>
      </c>
      <c r="D81" t="s">
        <v>6</v>
      </c>
      <c r="E81">
        <v>1</v>
      </c>
      <c r="F81" t="s">
        <v>162</v>
      </c>
      <c r="G81" t="s">
        <v>8</v>
      </c>
    </row>
    <row r="82" spans="1:17" x14ac:dyDescent="0.25">
      <c r="A82" t="s">
        <v>1270</v>
      </c>
      <c r="B82" t="s">
        <v>1</v>
      </c>
      <c r="C82" s="7" t="s">
        <v>1271</v>
      </c>
      <c r="D82" t="s">
        <v>1321</v>
      </c>
      <c r="E82" s="8">
        <f>HEX2DEC(G82)</f>
        <v>47</v>
      </c>
      <c r="F82" s="10" t="str">
        <f>HEX2BIN(G82)</f>
        <v>101111</v>
      </c>
      <c r="G82" s="8" t="str">
        <f>MID(C82,7,FIND(":",C82,1)-1)</f>
        <v>2F</v>
      </c>
    </row>
    <row r="83" spans="1:17" hidden="1" x14ac:dyDescent="0.25">
      <c r="A83" t="s">
        <v>1274</v>
      </c>
      <c r="B83" t="s">
        <v>4</v>
      </c>
      <c r="C83" t="s">
        <v>12</v>
      </c>
      <c r="D83" t="s">
        <v>6</v>
      </c>
      <c r="E83">
        <v>1</v>
      </c>
      <c r="F83" t="s">
        <v>13</v>
      </c>
      <c r="G83" t="s">
        <v>8</v>
      </c>
    </row>
    <row r="84" spans="1:17" hidden="1" x14ac:dyDescent="0.25">
      <c r="A84" t="s">
        <v>1274</v>
      </c>
      <c r="B84" t="s">
        <v>4</v>
      </c>
      <c r="C84" t="s">
        <v>12</v>
      </c>
      <c r="D84" t="s">
        <v>6</v>
      </c>
      <c r="E84">
        <v>1</v>
      </c>
      <c r="F84" t="s">
        <v>17</v>
      </c>
      <c r="G84" t="s">
        <v>8</v>
      </c>
    </row>
    <row r="85" spans="1:17" x14ac:dyDescent="0.25">
      <c r="A85" s="1" t="s">
        <v>1273</v>
      </c>
      <c r="B85" s="1" t="s">
        <v>1</v>
      </c>
      <c r="C85" s="1" t="s">
        <v>10</v>
      </c>
      <c r="D85" s="42" t="s">
        <v>3295</v>
      </c>
      <c r="E85" s="8">
        <f>HEX2DEC(G85)</f>
        <v>172</v>
      </c>
      <c r="F85" s="10" t="str">
        <f>HEX2BIN(G85)</f>
        <v>10101100</v>
      </c>
      <c r="G85" s="8" t="str">
        <f>MID(C85,7,FIND(":",C85,1)-1)</f>
        <v>AC</v>
      </c>
      <c r="H85" s="8" t="str">
        <f>MID(F85,1,FIND("0",F85,1)-1)</f>
        <v>1</v>
      </c>
      <c r="I85" s="8" t="str">
        <f>MID(F85,2,FIND("0",F85,1)-1)</f>
        <v>0</v>
      </c>
      <c r="J85" s="8" t="str">
        <f>MID(F85,3,FIND("0",F85,1)-1)</f>
        <v>1</v>
      </c>
      <c r="K85" s="8" t="str">
        <f>MID(F85,4,FIND("0",F85,1)-1)</f>
        <v>0</v>
      </c>
      <c r="L85" s="8" t="str">
        <f>MID(F85,5,FIND("0",F85,1)-1)</f>
        <v>1</v>
      </c>
      <c r="M85" s="8" t="str">
        <f>MID(F85,6,FIND("0",F85,1)-1)</f>
        <v>1</v>
      </c>
      <c r="N85" s="8" t="str">
        <f>MID(F85,7,FIND("0",F85,1)-1)</f>
        <v>0</v>
      </c>
      <c r="O85" s="8" t="str">
        <f>MID(F85,8,FIND("0",F85,1)-1)</f>
        <v>0</v>
      </c>
      <c r="P85" t="str">
        <f>IF(J85="1",IF(O85="0","Brenner AUS"),"Brenner EIN")</f>
        <v>Brenner AUS</v>
      </c>
      <c r="Q85" t="str">
        <f>IF(L85="1","Mischer AUF",IF(K85="1","Mischer ZU","Mischer STOP"))</f>
        <v>Mischer AUF</v>
      </c>
    </row>
    <row r="86" spans="1:17" x14ac:dyDescent="0.25">
      <c r="A86" s="1" t="s">
        <v>1273</v>
      </c>
      <c r="B86" s="1" t="s">
        <v>1</v>
      </c>
      <c r="C86" s="1" t="s">
        <v>15</v>
      </c>
      <c r="D86" s="42" t="s">
        <v>3295</v>
      </c>
      <c r="E86" s="8">
        <f>HEX2DEC(G86)</f>
        <v>164</v>
      </c>
      <c r="F86" s="10" t="str">
        <f>HEX2BIN(G86)</f>
        <v>10100100</v>
      </c>
      <c r="G86" s="8" t="str">
        <f>MID(C86,7,FIND(":",C86,1)-1)</f>
        <v>A4</v>
      </c>
      <c r="H86" s="8" t="str">
        <f>MID(F86,1,FIND("0",F86,1)-1)</f>
        <v>1</v>
      </c>
      <c r="I86" s="8" t="str">
        <f>MID(F86,2,FIND("0",F86,1)-1)</f>
        <v>0</v>
      </c>
      <c r="J86" s="8" t="str">
        <f>MID(F86,3,FIND("0",F86,1)-1)</f>
        <v>1</v>
      </c>
      <c r="K86" s="8" t="str">
        <f>MID(F86,4,FIND("0",F86,1)-1)</f>
        <v>0</v>
      </c>
      <c r="L86" s="8" t="str">
        <f>MID(F86,5,FIND("0",F86,1)-1)</f>
        <v>0</v>
      </c>
      <c r="M86" s="8" t="str">
        <f>MID(F86,6,FIND("0",F86,1)-1)</f>
        <v>1</v>
      </c>
      <c r="N86" s="8" t="str">
        <f>MID(F86,7,FIND("0",F86,1)-1)</f>
        <v>0</v>
      </c>
      <c r="O86" s="8" t="str">
        <f>MID(F86,8,FIND("0",F86,1)-1)</f>
        <v>0</v>
      </c>
      <c r="P86" t="str">
        <f>IF(J86="1",IF(O86="0","Brenner AUS"),"Brenner EIN")</f>
        <v>Brenner AUS</v>
      </c>
      <c r="Q86" t="str">
        <f>IF(L86="1","Mischer AUF",IF(K86="1","Mischer ZU","Mischer STOP"))</f>
        <v>Mischer STOP</v>
      </c>
    </row>
    <row r="87" spans="1:17" hidden="1" x14ac:dyDescent="0.25">
      <c r="A87" t="s">
        <v>1276</v>
      </c>
      <c r="B87" t="s">
        <v>4</v>
      </c>
      <c r="C87" t="s">
        <v>148</v>
      </c>
      <c r="D87" t="s">
        <v>6</v>
      </c>
      <c r="E87">
        <v>1</v>
      </c>
      <c r="F87" t="s">
        <v>72</v>
      </c>
      <c r="G87" t="s">
        <v>8</v>
      </c>
    </row>
    <row r="88" spans="1:17" x14ac:dyDescent="0.25">
      <c r="A88" t="s">
        <v>1275</v>
      </c>
      <c r="B88" t="s">
        <v>1</v>
      </c>
      <c r="C88" s="4" t="s">
        <v>157</v>
      </c>
      <c r="D88" t="s">
        <v>1443</v>
      </c>
    </row>
    <row r="89" spans="1:17" hidden="1" x14ac:dyDescent="0.25">
      <c r="A89" t="s">
        <v>1278</v>
      </c>
      <c r="B89" t="s">
        <v>4</v>
      </c>
      <c r="C89" t="s">
        <v>148</v>
      </c>
      <c r="D89" t="s">
        <v>6</v>
      </c>
      <c r="E89">
        <v>1</v>
      </c>
      <c r="F89" t="s">
        <v>136</v>
      </c>
      <c r="G89" t="s">
        <v>8</v>
      </c>
    </row>
    <row r="90" spans="1:17" x14ac:dyDescent="0.25">
      <c r="A90" t="s">
        <v>1277</v>
      </c>
      <c r="B90" t="s">
        <v>1</v>
      </c>
      <c r="C90" s="4" t="s">
        <v>418</v>
      </c>
      <c r="D90" t="s">
        <v>1443</v>
      </c>
    </row>
    <row r="91" spans="1:17" hidden="1" x14ac:dyDescent="0.25">
      <c r="A91" t="s">
        <v>1280</v>
      </c>
      <c r="B91" t="s">
        <v>4</v>
      </c>
      <c r="C91" t="s">
        <v>12</v>
      </c>
      <c r="D91" t="s">
        <v>6</v>
      </c>
      <c r="E91">
        <v>1</v>
      </c>
      <c r="F91" t="s">
        <v>13</v>
      </c>
      <c r="G91" t="s">
        <v>8</v>
      </c>
    </row>
    <row r="92" spans="1:17" hidden="1" x14ac:dyDescent="0.25">
      <c r="A92" t="s">
        <v>1280</v>
      </c>
      <c r="B92" t="s">
        <v>4</v>
      </c>
      <c r="C92" t="s">
        <v>12</v>
      </c>
      <c r="D92" t="s">
        <v>6</v>
      </c>
      <c r="E92">
        <v>1</v>
      </c>
      <c r="F92" t="s">
        <v>17</v>
      </c>
      <c r="G92" t="s">
        <v>8</v>
      </c>
    </row>
    <row r="93" spans="1:17" x14ac:dyDescent="0.25">
      <c r="A93" s="1" t="s">
        <v>1279</v>
      </c>
      <c r="B93" s="1" t="s">
        <v>1</v>
      </c>
      <c r="C93" s="1" t="s">
        <v>10</v>
      </c>
      <c r="D93" s="42" t="s">
        <v>3295</v>
      </c>
      <c r="E93" s="8">
        <f>HEX2DEC(G93)</f>
        <v>172</v>
      </c>
      <c r="F93" s="10" t="str">
        <f>HEX2BIN(G93)</f>
        <v>10101100</v>
      </c>
      <c r="G93" s="8" t="str">
        <f>MID(C93,7,FIND(":",C93,1)-1)</f>
        <v>AC</v>
      </c>
      <c r="H93" s="8" t="str">
        <f>MID(F93,1,FIND("0",F93,1)-1)</f>
        <v>1</v>
      </c>
      <c r="I93" s="8" t="str">
        <f>MID(F93,2,FIND("0",F93,1)-1)</f>
        <v>0</v>
      </c>
      <c r="J93" s="8" t="str">
        <f>MID(F93,3,FIND("0",F93,1)-1)</f>
        <v>1</v>
      </c>
      <c r="K93" s="8" t="str">
        <f>MID(F93,4,FIND("0",F93,1)-1)</f>
        <v>0</v>
      </c>
      <c r="L93" s="8" t="str">
        <f>MID(F93,5,FIND("0",F93,1)-1)</f>
        <v>1</v>
      </c>
      <c r="M93" s="8" t="str">
        <f>MID(F93,6,FIND("0",F93,1)-1)</f>
        <v>1</v>
      </c>
      <c r="N93" s="8" t="str">
        <f>MID(F93,7,FIND("0",F93,1)-1)</f>
        <v>0</v>
      </c>
      <c r="O93" s="8" t="str">
        <f>MID(F93,8,FIND("0",F93,1)-1)</f>
        <v>0</v>
      </c>
      <c r="P93" t="str">
        <f>IF(J93="1",IF(O93="0","Brenner AUS"),"Brenner EIN")</f>
        <v>Brenner AUS</v>
      </c>
      <c r="Q93" t="str">
        <f>IF(L93="1","Mischer AUF",IF(K93="1","Mischer ZU","Mischer STOP"))</f>
        <v>Mischer AUF</v>
      </c>
    </row>
    <row r="94" spans="1:17" x14ac:dyDescent="0.25">
      <c r="A94" s="1" t="s">
        <v>1279</v>
      </c>
      <c r="B94" s="1" t="s">
        <v>1</v>
      </c>
      <c r="C94" s="1" t="s">
        <v>15</v>
      </c>
      <c r="D94" s="42" t="s">
        <v>3295</v>
      </c>
      <c r="E94" s="8">
        <f>HEX2DEC(G94)</f>
        <v>164</v>
      </c>
      <c r="F94" s="10" t="str">
        <f>HEX2BIN(G94)</f>
        <v>10100100</v>
      </c>
      <c r="G94" s="8" t="str">
        <f>MID(C94,7,FIND(":",C94,1)-1)</f>
        <v>A4</v>
      </c>
      <c r="H94" s="8" t="str">
        <f>MID(F94,1,FIND("0",F94,1)-1)</f>
        <v>1</v>
      </c>
      <c r="I94" s="8" t="str">
        <f>MID(F94,2,FIND("0",F94,1)-1)</f>
        <v>0</v>
      </c>
      <c r="J94" s="8" t="str">
        <f>MID(F94,3,FIND("0",F94,1)-1)</f>
        <v>1</v>
      </c>
      <c r="K94" s="8" t="str">
        <f>MID(F94,4,FIND("0",F94,1)-1)</f>
        <v>0</v>
      </c>
      <c r="L94" s="8" t="str">
        <f>MID(F94,5,FIND("0",F94,1)-1)</f>
        <v>0</v>
      </c>
      <c r="M94" s="8" t="str">
        <f>MID(F94,6,FIND("0",F94,1)-1)</f>
        <v>1</v>
      </c>
      <c r="N94" s="8" t="str">
        <f>MID(F94,7,FIND("0",F94,1)-1)</f>
        <v>0</v>
      </c>
      <c r="O94" s="8" t="str">
        <f>MID(F94,8,FIND("0",F94,1)-1)</f>
        <v>0</v>
      </c>
      <c r="P94" t="str">
        <f>IF(J94="1",IF(O94="0","Brenner AUS"),"Brenner EIN")</f>
        <v>Brenner AUS</v>
      </c>
      <c r="Q94" t="str">
        <f>IF(L94="1","Mischer AUF",IF(K94="1","Mischer ZU","Mischer STOP"))</f>
        <v>Mischer STOP</v>
      </c>
    </row>
    <row r="95" spans="1:17" hidden="1" x14ac:dyDescent="0.25">
      <c r="A95" t="s">
        <v>1283</v>
      </c>
      <c r="B95" t="s">
        <v>4</v>
      </c>
      <c r="C95" t="s">
        <v>946</v>
      </c>
      <c r="D95" t="s">
        <v>6</v>
      </c>
      <c r="E95">
        <v>1</v>
      </c>
      <c r="F95" t="s">
        <v>231</v>
      </c>
      <c r="G95" t="s">
        <v>8</v>
      </c>
    </row>
    <row r="96" spans="1:17" x14ac:dyDescent="0.25">
      <c r="A96" t="s">
        <v>1281</v>
      </c>
      <c r="B96" t="s">
        <v>1</v>
      </c>
      <c r="C96" s="7" t="s">
        <v>1282</v>
      </c>
      <c r="D96" t="s">
        <v>1321</v>
      </c>
      <c r="E96" s="8">
        <f>HEX2DEC(G96)</f>
        <v>48</v>
      </c>
      <c r="F96" s="10" t="str">
        <f>HEX2BIN(G96)</f>
        <v>110000</v>
      </c>
      <c r="G96" s="8" t="str">
        <f>MID(C96,7,FIND(":",C96,1)-1)</f>
        <v>30</v>
      </c>
    </row>
    <row r="97" spans="1:17" hidden="1" x14ac:dyDescent="0.25">
      <c r="A97" t="s">
        <v>1285</v>
      </c>
      <c r="B97" t="s">
        <v>4</v>
      </c>
      <c r="C97" t="s">
        <v>148</v>
      </c>
      <c r="D97" t="s">
        <v>6</v>
      </c>
      <c r="E97">
        <v>1</v>
      </c>
      <c r="F97" t="s">
        <v>72</v>
      </c>
      <c r="G97" t="s">
        <v>8</v>
      </c>
    </row>
    <row r="98" spans="1:17" x14ac:dyDescent="0.25">
      <c r="A98" t="s">
        <v>1284</v>
      </c>
      <c r="B98" t="s">
        <v>1</v>
      </c>
      <c r="C98" s="4" t="s">
        <v>157</v>
      </c>
      <c r="D98" t="s">
        <v>1443</v>
      </c>
    </row>
    <row r="99" spans="1:17" hidden="1" x14ac:dyDescent="0.25">
      <c r="A99" t="s">
        <v>1287</v>
      </c>
      <c r="B99" t="s">
        <v>4</v>
      </c>
      <c r="C99" t="s">
        <v>148</v>
      </c>
      <c r="D99" t="s">
        <v>6</v>
      </c>
      <c r="E99">
        <v>1</v>
      </c>
      <c r="F99" t="s">
        <v>136</v>
      </c>
      <c r="G99" t="s">
        <v>8</v>
      </c>
    </row>
    <row r="100" spans="1:17" x14ac:dyDescent="0.25">
      <c r="A100" t="s">
        <v>1286</v>
      </c>
      <c r="B100" t="s">
        <v>1</v>
      </c>
      <c r="C100" s="4" t="s">
        <v>418</v>
      </c>
      <c r="D100" t="s">
        <v>1443</v>
      </c>
    </row>
    <row r="101" spans="1:17" hidden="1" x14ac:dyDescent="0.25">
      <c r="A101" t="s">
        <v>1289</v>
      </c>
      <c r="B101" t="s">
        <v>4</v>
      </c>
      <c r="C101" t="s">
        <v>12</v>
      </c>
      <c r="D101" t="s">
        <v>6</v>
      </c>
      <c r="E101">
        <v>1</v>
      </c>
      <c r="F101" t="s">
        <v>13</v>
      </c>
      <c r="G101" t="s">
        <v>8</v>
      </c>
    </row>
    <row r="102" spans="1:17" hidden="1" x14ac:dyDescent="0.25">
      <c r="A102" t="s">
        <v>1289</v>
      </c>
      <c r="B102" t="s">
        <v>4</v>
      </c>
      <c r="C102" t="s">
        <v>12</v>
      </c>
      <c r="D102" t="s">
        <v>6</v>
      </c>
      <c r="E102">
        <v>1</v>
      </c>
      <c r="F102" t="s">
        <v>17</v>
      </c>
      <c r="G102" t="s">
        <v>8</v>
      </c>
    </row>
    <row r="103" spans="1:17" x14ac:dyDescent="0.25">
      <c r="A103" s="1" t="s">
        <v>1288</v>
      </c>
      <c r="B103" s="1" t="s">
        <v>1</v>
      </c>
      <c r="C103" s="1" t="s">
        <v>10</v>
      </c>
      <c r="D103" s="42" t="s">
        <v>3295</v>
      </c>
      <c r="E103" s="8">
        <f>HEX2DEC(G103)</f>
        <v>172</v>
      </c>
      <c r="F103" s="10" t="str">
        <f>HEX2BIN(G103)</f>
        <v>10101100</v>
      </c>
      <c r="G103" s="8" t="str">
        <f>MID(C103,7,FIND(":",C103,1)-1)</f>
        <v>AC</v>
      </c>
      <c r="H103" s="8" t="str">
        <f>MID(F103,1,FIND("0",F103,1)-1)</f>
        <v>1</v>
      </c>
      <c r="I103" s="8" t="str">
        <f>MID(F103,2,FIND("0",F103,1)-1)</f>
        <v>0</v>
      </c>
      <c r="J103" s="8" t="str">
        <f>MID(F103,3,FIND("0",F103,1)-1)</f>
        <v>1</v>
      </c>
      <c r="K103" s="8" t="str">
        <f>MID(F103,4,FIND("0",F103,1)-1)</f>
        <v>0</v>
      </c>
      <c r="L103" s="8" t="str">
        <f>MID(F103,5,FIND("0",F103,1)-1)</f>
        <v>1</v>
      </c>
      <c r="M103" s="8" t="str">
        <f>MID(F103,6,FIND("0",F103,1)-1)</f>
        <v>1</v>
      </c>
      <c r="N103" s="8" t="str">
        <f>MID(F103,7,FIND("0",F103,1)-1)</f>
        <v>0</v>
      </c>
      <c r="O103" s="8" t="str">
        <f>MID(F103,8,FIND("0",F103,1)-1)</f>
        <v>0</v>
      </c>
      <c r="P103" t="str">
        <f>IF(J103="1",IF(O103="0","Brenner AUS"),"Brenner EIN")</f>
        <v>Brenner AUS</v>
      </c>
      <c r="Q103" t="str">
        <f>IF(L103="1","Mischer AUF",IF(K103="1","Mischer ZU","Mischer STOP"))</f>
        <v>Mischer AUF</v>
      </c>
    </row>
    <row r="104" spans="1:17" x14ac:dyDescent="0.25">
      <c r="A104" s="1" t="s">
        <v>1288</v>
      </c>
      <c r="B104" s="1" t="s">
        <v>1</v>
      </c>
      <c r="C104" s="1" t="s">
        <v>15</v>
      </c>
      <c r="D104" s="42" t="s">
        <v>3295</v>
      </c>
      <c r="E104" s="8">
        <f>HEX2DEC(G104)</f>
        <v>164</v>
      </c>
      <c r="F104" s="10" t="str">
        <f>HEX2BIN(G104)</f>
        <v>10100100</v>
      </c>
      <c r="G104" s="8" t="str">
        <f>MID(C104,7,FIND(":",C104,1)-1)</f>
        <v>A4</v>
      </c>
      <c r="H104" s="8" t="str">
        <f>MID(F104,1,FIND("0",F104,1)-1)</f>
        <v>1</v>
      </c>
      <c r="I104" s="8" t="str">
        <f>MID(F104,2,FIND("0",F104,1)-1)</f>
        <v>0</v>
      </c>
      <c r="J104" s="8" t="str">
        <f>MID(F104,3,FIND("0",F104,1)-1)</f>
        <v>1</v>
      </c>
      <c r="K104" s="8" t="str">
        <f>MID(F104,4,FIND("0",F104,1)-1)</f>
        <v>0</v>
      </c>
      <c r="L104" s="8" t="str">
        <f>MID(F104,5,FIND("0",F104,1)-1)</f>
        <v>0</v>
      </c>
      <c r="M104" s="8" t="str">
        <f>MID(F104,6,FIND("0",F104,1)-1)</f>
        <v>1</v>
      </c>
      <c r="N104" s="8" t="str">
        <f>MID(F104,7,FIND("0",F104,1)-1)</f>
        <v>0</v>
      </c>
      <c r="O104" s="8" t="str">
        <f>MID(F104,8,FIND("0",F104,1)-1)</f>
        <v>0</v>
      </c>
      <c r="P104" t="str">
        <f>IF(J104="1",IF(O104="0","Brenner AUS"),"Brenner EIN")</f>
        <v>Brenner AUS</v>
      </c>
      <c r="Q104" t="str">
        <f>IF(L104="1","Mischer AUF",IF(K104="1","Mischer ZU","Mischer STOP"))</f>
        <v>Mischer STOP</v>
      </c>
    </row>
    <row r="105" spans="1:17" hidden="1" x14ac:dyDescent="0.25">
      <c r="A105" t="s">
        <v>1291</v>
      </c>
      <c r="B105" t="s">
        <v>4</v>
      </c>
      <c r="C105" t="s">
        <v>148</v>
      </c>
      <c r="D105" t="s">
        <v>6</v>
      </c>
      <c r="E105">
        <v>1</v>
      </c>
      <c r="F105" t="s">
        <v>72</v>
      </c>
      <c r="G105" t="s">
        <v>8</v>
      </c>
    </row>
    <row r="106" spans="1:17" x14ac:dyDescent="0.25">
      <c r="A106" t="s">
        <v>1290</v>
      </c>
      <c r="B106" t="s">
        <v>1</v>
      </c>
      <c r="C106" s="4" t="s">
        <v>157</v>
      </c>
      <c r="D106" t="s">
        <v>1443</v>
      </c>
    </row>
    <row r="107" spans="1:17" hidden="1" x14ac:dyDescent="0.25">
      <c r="A107" t="s">
        <v>1293</v>
      </c>
      <c r="B107" t="s">
        <v>4</v>
      </c>
      <c r="C107" t="s">
        <v>148</v>
      </c>
      <c r="D107" t="s">
        <v>6</v>
      </c>
      <c r="E107">
        <v>1</v>
      </c>
      <c r="F107" t="s">
        <v>136</v>
      </c>
      <c r="G107" t="s">
        <v>8</v>
      </c>
    </row>
    <row r="108" spans="1:17" x14ac:dyDescent="0.25">
      <c r="A108" t="s">
        <v>1292</v>
      </c>
      <c r="B108" t="s">
        <v>1</v>
      </c>
      <c r="C108" s="4" t="s">
        <v>418</v>
      </c>
      <c r="D108" t="s">
        <v>1443</v>
      </c>
    </row>
    <row r="109" spans="1:17" hidden="1" x14ac:dyDescent="0.25">
      <c r="A109" t="s">
        <v>1295</v>
      </c>
      <c r="B109" t="s">
        <v>4</v>
      </c>
      <c r="C109" t="s">
        <v>12</v>
      </c>
      <c r="D109" t="s">
        <v>6</v>
      </c>
      <c r="E109">
        <v>1</v>
      </c>
      <c r="F109" t="s">
        <v>13</v>
      </c>
      <c r="G109" t="s">
        <v>8</v>
      </c>
    </row>
    <row r="110" spans="1:17" hidden="1" x14ac:dyDescent="0.25">
      <c r="A110" t="s">
        <v>1295</v>
      </c>
      <c r="B110" t="s">
        <v>4</v>
      </c>
      <c r="C110" t="s">
        <v>12</v>
      </c>
      <c r="D110" t="s">
        <v>6</v>
      </c>
      <c r="E110">
        <v>1</v>
      </c>
      <c r="F110" t="s">
        <v>17</v>
      </c>
      <c r="G110" t="s">
        <v>8</v>
      </c>
    </row>
    <row r="111" spans="1:17" x14ac:dyDescent="0.25">
      <c r="A111" s="1" t="s">
        <v>1294</v>
      </c>
      <c r="B111" s="1" t="s">
        <v>1</v>
      </c>
      <c r="C111" s="1" t="s">
        <v>10</v>
      </c>
      <c r="D111" s="42" t="s">
        <v>3295</v>
      </c>
      <c r="E111" s="8">
        <f>HEX2DEC(G111)</f>
        <v>172</v>
      </c>
      <c r="F111" s="10" t="str">
        <f>HEX2BIN(G111)</f>
        <v>10101100</v>
      </c>
      <c r="G111" s="8" t="str">
        <f>MID(C111,7,FIND(":",C111,1)-1)</f>
        <v>AC</v>
      </c>
      <c r="H111" s="8" t="str">
        <f>MID(F111,1,FIND("0",F111,1)-1)</f>
        <v>1</v>
      </c>
      <c r="I111" s="8" t="str">
        <f>MID(F111,2,FIND("0",F111,1)-1)</f>
        <v>0</v>
      </c>
      <c r="J111" s="8" t="str">
        <f>MID(F111,3,FIND("0",F111,1)-1)</f>
        <v>1</v>
      </c>
      <c r="K111" s="8" t="str">
        <f>MID(F111,4,FIND("0",F111,1)-1)</f>
        <v>0</v>
      </c>
      <c r="L111" s="8" t="str">
        <f>MID(F111,5,FIND("0",F111,1)-1)</f>
        <v>1</v>
      </c>
      <c r="M111" s="8" t="str">
        <f>MID(F111,6,FIND("0",F111,1)-1)</f>
        <v>1</v>
      </c>
      <c r="N111" s="8" t="str">
        <f>MID(F111,7,FIND("0",F111,1)-1)</f>
        <v>0</v>
      </c>
      <c r="O111" s="8" t="str">
        <f>MID(F111,8,FIND("0",F111,1)-1)</f>
        <v>0</v>
      </c>
      <c r="P111" t="str">
        <f>IF(J111="1",IF(O111="0","Brenner AUS"),"Brenner EIN")</f>
        <v>Brenner AUS</v>
      </c>
      <c r="Q111" t="str">
        <f>IF(L111="1","Mischer AUF",IF(K111="1","Mischer ZU","Mischer STOP"))</f>
        <v>Mischer AUF</v>
      </c>
    </row>
    <row r="112" spans="1:17" x14ac:dyDescent="0.25">
      <c r="A112" s="1" t="s">
        <v>1294</v>
      </c>
      <c r="B112" s="1" t="s">
        <v>1</v>
      </c>
      <c r="C112" s="1" t="s">
        <v>15</v>
      </c>
      <c r="D112" s="42" t="s">
        <v>3295</v>
      </c>
      <c r="E112" s="8">
        <f>HEX2DEC(G112)</f>
        <v>164</v>
      </c>
      <c r="F112" s="10" t="str">
        <f>HEX2BIN(G112)</f>
        <v>10100100</v>
      </c>
      <c r="G112" s="8" t="str">
        <f>MID(C112,7,FIND(":",C112,1)-1)</f>
        <v>A4</v>
      </c>
      <c r="H112" s="8" t="str">
        <f>MID(F112,1,FIND("0",F112,1)-1)</f>
        <v>1</v>
      </c>
      <c r="I112" s="8" t="str">
        <f>MID(F112,2,FIND("0",F112,1)-1)</f>
        <v>0</v>
      </c>
      <c r="J112" s="8" t="str">
        <f>MID(F112,3,FIND("0",F112,1)-1)</f>
        <v>1</v>
      </c>
      <c r="K112" s="8" t="str">
        <f>MID(F112,4,FIND("0",F112,1)-1)</f>
        <v>0</v>
      </c>
      <c r="L112" s="8" t="str">
        <f>MID(F112,5,FIND("0",F112,1)-1)</f>
        <v>0</v>
      </c>
      <c r="M112" s="8" t="str">
        <f>MID(F112,6,FIND("0",F112,1)-1)</f>
        <v>1</v>
      </c>
      <c r="N112" s="8" t="str">
        <f>MID(F112,7,FIND("0",F112,1)-1)</f>
        <v>0</v>
      </c>
      <c r="O112" s="8" t="str">
        <f>MID(F112,8,FIND("0",F112,1)-1)</f>
        <v>0</v>
      </c>
      <c r="P112" t="str">
        <f>IF(J112="1",IF(O112="0","Brenner AUS"),"Brenner EIN")</f>
        <v>Brenner AUS</v>
      </c>
      <c r="Q112" t="str">
        <f>IF(L112="1","Mischer AUF",IF(K112="1","Mischer ZU","Mischer STOP"))</f>
        <v>Mischer STOP</v>
      </c>
    </row>
    <row r="113" spans="1:17" hidden="1" x14ac:dyDescent="0.25">
      <c r="A113" t="s">
        <v>1297</v>
      </c>
      <c r="B113" t="s">
        <v>4</v>
      </c>
      <c r="C113" t="s">
        <v>148</v>
      </c>
      <c r="D113" t="s">
        <v>6</v>
      </c>
      <c r="E113">
        <v>1</v>
      </c>
      <c r="F113" t="s">
        <v>72</v>
      </c>
      <c r="G113" t="s">
        <v>8</v>
      </c>
    </row>
    <row r="114" spans="1:17" x14ac:dyDescent="0.25">
      <c r="A114" t="s">
        <v>1296</v>
      </c>
      <c r="B114" t="s">
        <v>1</v>
      </c>
      <c r="C114" s="4" t="s">
        <v>157</v>
      </c>
      <c r="D114" t="s">
        <v>1443</v>
      </c>
    </row>
    <row r="115" spans="1:17" hidden="1" x14ac:dyDescent="0.25">
      <c r="A115" t="s">
        <v>1299</v>
      </c>
      <c r="B115" t="s">
        <v>4</v>
      </c>
      <c r="C115" t="s">
        <v>148</v>
      </c>
      <c r="D115" t="s">
        <v>6</v>
      </c>
      <c r="E115">
        <v>1</v>
      </c>
      <c r="F115" t="s">
        <v>136</v>
      </c>
      <c r="G115" t="s">
        <v>8</v>
      </c>
    </row>
    <row r="116" spans="1:17" x14ac:dyDescent="0.25">
      <c r="A116" t="s">
        <v>1298</v>
      </c>
      <c r="B116" t="s">
        <v>1</v>
      </c>
      <c r="C116" s="4" t="s">
        <v>418</v>
      </c>
      <c r="D116" t="s">
        <v>1443</v>
      </c>
    </row>
    <row r="117" spans="1:17" hidden="1" x14ac:dyDescent="0.25">
      <c r="A117" t="s">
        <v>1301</v>
      </c>
      <c r="B117" t="s">
        <v>4</v>
      </c>
      <c r="C117" t="s">
        <v>946</v>
      </c>
      <c r="D117" t="s">
        <v>6</v>
      </c>
      <c r="E117">
        <v>1</v>
      </c>
      <c r="F117" t="s">
        <v>242</v>
      </c>
      <c r="G117" t="s">
        <v>8</v>
      </c>
    </row>
    <row r="118" spans="1:17" x14ac:dyDescent="0.25">
      <c r="A118" t="s">
        <v>1300</v>
      </c>
      <c r="B118" t="s">
        <v>1</v>
      </c>
      <c r="C118" s="7" t="s">
        <v>944</v>
      </c>
      <c r="D118" t="s">
        <v>1321</v>
      </c>
      <c r="E118" s="8">
        <f>HEX2DEC(G118)</f>
        <v>49</v>
      </c>
      <c r="F118" s="10" t="str">
        <f>HEX2BIN(G118)</f>
        <v>110001</v>
      </c>
      <c r="G118" s="8" t="str">
        <f>MID(C118,7,FIND(":",C118,1)-1)</f>
        <v>31</v>
      </c>
    </row>
    <row r="119" spans="1:17" hidden="1" x14ac:dyDescent="0.25">
      <c r="A119" t="s">
        <v>1303</v>
      </c>
      <c r="B119" t="s">
        <v>4</v>
      </c>
      <c r="C119" t="s">
        <v>12</v>
      </c>
      <c r="D119" t="s">
        <v>6</v>
      </c>
      <c r="E119">
        <v>1</v>
      </c>
      <c r="F119" t="s">
        <v>13</v>
      </c>
      <c r="G119" t="s">
        <v>8</v>
      </c>
    </row>
    <row r="120" spans="1:17" x14ac:dyDescent="0.25">
      <c r="A120" s="1" t="s">
        <v>1302</v>
      </c>
      <c r="B120" s="1" t="s">
        <v>1</v>
      </c>
      <c r="C120" s="1" t="s">
        <v>10</v>
      </c>
      <c r="D120" s="42" t="s">
        <v>3295</v>
      </c>
      <c r="E120" s="8">
        <f>HEX2DEC(G120)</f>
        <v>172</v>
      </c>
      <c r="F120" s="10" t="str">
        <f>HEX2BIN(G120)</f>
        <v>10101100</v>
      </c>
      <c r="G120" s="8" t="str">
        <f>MID(C120,7,FIND(":",C120,1)-1)</f>
        <v>AC</v>
      </c>
      <c r="H120" s="8" t="str">
        <f>MID(F120,1,FIND("0",F120,1)-1)</f>
        <v>1</v>
      </c>
      <c r="I120" s="8" t="str">
        <f>MID(F120,2,FIND("0",F120,1)-1)</f>
        <v>0</v>
      </c>
      <c r="J120" s="8" t="str">
        <f>MID(F120,3,FIND("0",F120,1)-1)</f>
        <v>1</v>
      </c>
      <c r="K120" s="8" t="str">
        <f>MID(F120,4,FIND("0",F120,1)-1)</f>
        <v>0</v>
      </c>
      <c r="L120" s="8" t="str">
        <f>MID(F120,5,FIND("0",F120,1)-1)</f>
        <v>1</v>
      </c>
      <c r="M120" s="8" t="str">
        <f>MID(F120,6,FIND("0",F120,1)-1)</f>
        <v>1</v>
      </c>
      <c r="N120" s="8" t="str">
        <f>MID(F120,7,FIND("0",F120,1)-1)</f>
        <v>0</v>
      </c>
      <c r="O120" s="8" t="str">
        <f>MID(F120,8,FIND("0",F120,1)-1)</f>
        <v>0</v>
      </c>
      <c r="P120" t="str">
        <f>IF(J120="1",IF(O120="0","Brenner AUS"),"Brenner EIN")</f>
        <v>Brenner AUS</v>
      </c>
      <c r="Q120" t="str">
        <f>IF(L120="1","Mischer AUF",IF(K120="1","Mischer ZU","Mischer STOP"))</f>
        <v>Mischer AUF</v>
      </c>
    </row>
    <row r="121" spans="1:17" hidden="1" x14ac:dyDescent="0.25">
      <c r="A121" t="s">
        <v>1305</v>
      </c>
      <c r="B121" t="s">
        <v>4</v>
      </c>
      <c r="C121" t="s">
        <v>12</v>
      </c>
      <c r="D121" t="s">
        <v>6</v>
      </c>
      <c r="E121">
        <v>1</v>
      </c>
      <c r="F121" t="s">
        <v>17</v>
      </c>
      <c r="G121" t="s">
        <v>8</v>
      </c>
    </row>
    <row r="122" spans="1:17" x14ac:dyDescent="0.25">
      <c r="A122" s="1" t="s">
        <v>1304</v>
      </c>
      <c r="B122" s="1" t="s">
        <v>1</v>
      </c>
      <c r="C122" s="1" t="s">
        <v>15</v>
      </c>
      <c r="D122" s="42" t="s">
        <v>3295</v>
      </c>
      <c r="E122" s="8">
        <f>HEX2DEC(G122)</f>
        <v>164</v>
      </c>
      <c r="F122" s="10" t="str">
        <f>HEX2BIN(G122)</f>
        <v>10100100</v>
      </c>
      <c r="G122" s="8" t="str">
        <f>MID(C122,7,FIND(":",C122,1)-1)</f>
        <v>A4</v>
      </c>
      <c r="H122" s="8" t="str">
        <f>MID(F122,1,FIND("0",F122,1)-1)</f>
        <v>1</v>
      </c>
      <c r="I122" s="8" t="str">
        <f>MID(F122,2,FIND("0",F122,1)-1)</f>
        <v>0</v>
      </c>
      <c r="J122" s="8" t="str">
        <f>MID(F122,3,FIND("0",F122,1)-1)</f>
        <v>1</v>
      </c>
      <c r="K122" s="8" t="str">
        <f>MID(F122,4,FIND("0",F122,1)-1)</f>
        <v>0</v>
      </c>
      <c r="L122" s="8" t="str">
        <f>MID(F122,5,FIND("0",F122,1)-1)</f>
        <v>0</v>
      </c>
      <c r="M122" s="8" t="str">
        <f>MID(F122,6,FIND("0",F122,1)-1)</f>
        <v>1</v>
      </c>
      <c r="N122" s="8" t="str">
        <f>MID(F122,7,FIND("0",F122,1)-1)</f>
        <v>0</v>
      </c>
      <c r="O122" s="8" t="str">
        <f>MID(F122,8,FIND("0",F122,1)-1)</f>
        <v>0</v>
      </c>
      <c r="P122" t="str">
        <f>IF(J122="1",IF(O122="0","Brenner AUS"),"Brenner EIN")</f>
        <v>Brenner AUS</v>
      </c>
      <c r="Q122" t="str">
        <f>IF(L122="1","Mischer AUF",IF(K122="1","Mischer ZU","Mischer STOP"))</f>
        <v>Mischer STOP</v>
      </c>
    </row>
    <row r="123" spans="1:17" hidden="1" x14ac:dyDescent="0.25">
      <c r="A123" t="s">
        <v>1307</v>
      </c>
      <c r="B123" t="s">
        <v>4</v>
      </c>
      <c r="C123" t="s">
        <v>148</v>
      </c>
      <c r="D123" t="s">
        <v>6</v>
      </c>
      <c r="E123">
        <v>1</v>
      </c>
      <c r="F123" t="s">
        <v>227</v>
      </c>
      <c r="G123" t="s">
        <v>8</v>
      </c>
    </row>
    <row r="124" spans="1:17" x14ac:dyDescent="0.25">
      <c r="A124" t="s">
        <v>1306</v>
      </c>
      <c r="B124" t="s">
        <v>1</v>
      </c>
      <c r="C124" s="4" t="s">
        <v>225</v>
      </c>
      <c r="D124" t="s">
        <v>1443</v>
      </c>
    </row>
    <row r="125" spans="1:17" hidden="1" x14ac:dyDescent="0.25">
      <c r="A125" t="s">
        <v>1309</v>
      </c>
      <c r="B125" t="s">
        <v>4</v>
      </c>
      <c r="C125" t="s">
        <v>148</v>
      </c>
      <c r="D125" t="s">
        <v>6</v>
      </c>
      <c r="E125">
        <v>1</v>
      </c>
      <c r="F125" t="s">
        <v>106</v>
      </c>
      <c r="G125" t="s">
        <v>8</v>
      </c>
    </row>
    <row r="126" spans="1:17" x14ac:dyDescent="0.25">
      <c r="A126" t="s">
        <v>1308</v>
      </c>
      <c r="B126" t="s">
        <v>1</v>
      </c>
      <c r="C126" s="4" t="s">
        <v>222</v>
      </c>
      <c r="D126" t="s">
        <v>1443</v>
      </c>
    </row>
    <row r="127" spans="1:17" hidden="1" x14ac:dyDescent="0.25">
      <c r="A127" t="s">
        <v>1311</v>
      </c>
      <c r="B127" t="s">
        <v>4</v>
      </c>
      <c r="C127" t="s">
        <v>148</v>
      </c>
      <c r="D127" t="s">
        <v>6</v>
      </c>
      <c r="E127">
        <v>1</v>
      </c>
      <c r="F127" t="s">
        <v>149</v>
      </c>
      <c r="G127" t="s">
        <v>8</v>
      </c>
    </row>
    <row r="128" spans="1:17" x14ac:dyDescent="0.25">
      <c r="A128" t="s">
        <v>1310</v>
      </c>
      <c r="B128" t="s">
        <v>1</v>
      </c>
      <c r="C128" s="4" t="s">
        <v>146</v>
      </c>
      <c r="D128" t="s">
        <v>1443</v>
      </c>
    </row>
    <row r="129" spans="1:17" hidden="1" x14ac:dyDescent="0.25">
      <c r="A129" t="s">
        <v>1313</v>
      </c>
      <c r="B129" t="s">
        <v>4</v>
      </c>
      <c r="C129" t="s">
        <v>12</v>
      </c>
      <c r="D129" t="s">
        <v>6</v>
      </c>
      <c r="E129">
        <v>1</v>
      </c>
      <c r="F129" t="s">
        <v>13</v>
      </c>
      <c r="G129" t="s">
        <v>8</v>
      </c>
    </row>
    <row r="130" spans="1:17" hidden="1" x14ac:dyDescent="0.25">
      <c r="A130" t="s">
        <v>1313</v>
      </c>
      <c r="B130" t="s">
        <v>4</v>
      </c>
      <c r="C130" t="s">
        <v>12</v>
      </c>
      <c r="D130" t="s">
        <v>6</v>
      </c>
      <c r="E130">
        <v>1</v>
      </c>
      <c r="F130" t="s">
        <v>17</v>
      </c>
      <c r="G130" t="s">
        <v>8</v>
      </c>
    </row>
    <row r="131" spans="1:17" x14ac:dyDescent="0.25">
      <c r="A131" s="1" t="s">
        <v>1312</v>
      </c>
      <c r="B131" s="1" t="s">
        <v>1</v>
      </c>
      <c r="C131" s="1" t="s">
        <v>10</v>
      </c>
      <c r="D131" s="42" t="s">
        <v>3295</v>
      </c>
      <c r="E131" s="8">
        <f>HEX2DEC(G131)</f>
        <v>172</v>
      </c>
      <c r="F131" s="10" t="str">
        <f>HEX2BIN(G131)</f>
        <v>10101100</v>
      </c>
      <c r="G131" s="8" t="str">
        <f>MID(C131,7,FIND(":",C131,1)-1)</f>
        <v>AC</v>
      </c>
      <c r="H131" s="8" t="str">
        <f>MID(F131,1,FIND("0",F131,1)-1)</f>
        <v>1</v>
      </c>
      <c r="I131" s="8" t="str">
        <f>MID(F131,2,FIND("0",F131,1)-1)</f>
        <v>0</v>
      </c>
      <c r="J131" s="8" t="str">
        <f>MID(F131,3,FIND("0",F131,1)-1)</f>
        <v>1</v>
      </c>
      <c r="K131" s="8" t="str">
        <f>MID(F131,4,FIND("0",F131,1)-1)</f>
        <v>0</v>
      </c>
      <c r="L131" s="8" t="str">
        <f>MID(F131,5,FIND("0",F131,1)-1)</f>
        <v>1</v>
      </c>
      <c r="M131" s="8" t="str">
        <f>MID(F131,6,FIND("0",F131,1)-1)</f>
        <v>1</v>
      </c>
      <c r="N131" s="8" t="str">
        <f>MID(F131,7,FIND("0",F131,1)-1)</f>
        <v>0</v>
      </c>
      <c r="O131" s="8" t="str">
        <f>MID(F131,8,FIND("0",F131,1)-1)</f>
        <v>0</v>
      </c>
      <c r="P131" t="str">
        <f>IF(J131="1",IF(O131="0","Brenner AUS"),"Brenner EIN")</f>
        <v>Brenner AUS</v>
      </c>
      <c r="Q131" t="str">
        <f>IF(L131="1","Mischer AUF",IF(K131="1","Mischer ZU","Mischer STOP"))</f>
        <v>Mischer AUF</v>
      </c>
    </row>
    <row r="132" spans="1:17" x14ac:dyDescent="0.25">
      <c r="A132" s="1" t="s">
        <v>1312</v>
      </c>
      <c r="B132" s="1" t="s">
        <v>1</v>
      </c>
      <c r="C132" s="1" t="s">
        <v>15</v>
      </c>
      <c r="D132" s="42" t="s">
        <v>3295</v>
      </c>
      <c r="E132" s="8">
        <f>HEX2DEC(G132)</f>
        <v>164</v>
      </c>
      <c r="F132" s="10" t="str">
        <f>HEX2BIN(G132)</f>
        <v>10100100</v>
      </c>
      <c r="G132" s="8" t="str">
        <f>MID(C132,7,FIND(":",C132,1)-1)</f>
        <v>A4</v>
      </c>
      <c r="H132" s="8" t="str">
        <f>MID(F132,1,FIND("0",F132,1)-1)</f>
        <v>1</v>
      </c>
      <c r="I132" s="8" t="str">
        <f>MID(F132,2,FIND("0",F132,1)-1)</f>
        <v>0</v>
      </c>
      <c r="J132" s="8" t="str">
        <f>MID(F132,3,FIND("0",F132,1)-1)</f>
        <v>1</v>
      </c>
      <c r="K132" s="8" t="str">
        <f>MID(F132,4,FIND("0",F132,1)-1)</f>
        <v>0</v>
      </c>
      <c r="L132" s="8" t="str">
        <f>MID(F132,5,FIND("0",F132,1)-1)</f>
        <v>0</v>
      </c>
      <c r="M132" s="8" t="str">
        <f>MID(F132,6,FIND("0",F132,1)-1)</f>
        <v>1</v>
      </c>
      <c r="N132" s="8" t="str">
        <f>MID(F132,7,FIND("0",F132,1)-1)</f>
        <v>0</v>
      </c>
      <c r="O132" s="8" t="str">
        <f>MID(F132,8,FIND("0",F132,1)-1)</f>
        <v>0</v>
      </c>
      <c r="P132" t="str">
        <f>IF(J132="1",IF(O132="0","Brenner AUS"),"Brenner EIN")</f>
        <v>Brenner AUS</v>
      </c>
      <c r="Q132" t="str">
        <f>IF(L132="1","Mischer AUF",IF(K132="1","Mischer ZU","Mischer STOP"))</f>
        <v>Mischer STOP</v>
      </c>
    </row>
    <row r="133" spans="1:17" hidden="1" x14ac:dyDescent="0.25">
      <c r="A133" t="s">
        <v>1315</v>
      </c>
      <c r="B133" t="s">
        <v>4</v>
      </c>
      <c r="C133" t="s">
        <v>148</v>
      </c>
      <c r="D133" t="s">
        <v>6</v>
      </c>
      <c r="E133">
        <v>1</v>
      </c>
      <c r="F133" t="s">
        <v>72</v>
      </c>
      <c r="G133" t="s">
        <v>8</v>
      </c>
    </row>
    <row r="134" spans="1:17" x14ac:dyDescent="0.25">
      <c r="A134" t="s">
        <v>1314</v>
      </c>
      <c r="B134" t="s">
        <v>1</v>
      </c>
      <c r="C134" s="4" t="s">
        <v>157</v>
      </c>
      <c r="D134" t="s">
        <v>1443</v>
      </c>
    </row>
    <row r="135" spans="1:17" hidden="1" x14ac:dyDescent="0.25">
      <c r="A135" t="s">
        <v>1317</v>
      </c>
      <c r="B135" t="s">
        <v>4</v>
      </c>
      <c r="C135" t="s">
        <v>148</v>
      </c>
      <c r="D135" t="s">
        <v>6</v>
      </c>
      <c r="E135">
        <v>1</v>
      </c>
      <c r="F135" t="s">
        <v>136</v>
      </c>
      <c r="G135" t="s">
        <v>8</v>
      </c>
    </row>
    <row r="136" spans="1:17" x14ac:dyDescent="0.25">
      <c r="A136" t="s">
        <v>1316</v>
      </c>
      <c r="B136" t="s">
        <v>1</v>
      </c>
      <c r="C136" s="4" t="s">
        <v>418</v>
      </c>
      <c r="D136" t="s">
        <v>1443</v>
      </c>
    </row>
    <row r="137" spans="1:17" hidden="1" x14ac:dyDescent="0.25">
      <c r="A137" t="s">
        <v>1319</v>
      </c>
      <c r="B137" t="s">
        <v>4</v>
      </c>
      <c r="C137" t="s">
        <v>12</v>
      </c>
      <c r="D137" t="s">
        <v>6</v>
      </c>
      <c r="E137">
        <v>1</v>
      </c>
      <c r="F137" t="s">
        <v>13</v>
      </c>
      <c r="G137" t="s">
        <v>8</v>
      </c>
    </row>
    <row r="138" spans="1:17" hidden="1" x14ac:dyDescent="0.25">
      <c r="A138" t="s">
        <v>1319</v>
      </c>
      <c r="B138" t="s">
        <v>4</v>
      </c>
      <c r="C138" t="s">
        <v>12</v>
      </c>
      <c r="D138" t="s">
        <v>6</v>
      </c>
      <c r="E138">
        <v>1</v>
      </c>
      <c r="F138" t="s">
        <v>17</v>
      </c>
      <c r="G138" t="s">
        <v>8</v>
      </c>
    </row>
    <row r="139" spans="1:17" x14ac:dyDescent="0.25">
      <c r="A139" s="1" t="s">
        <v>1318</v>
      </c>
      <c r="B139" s="1" t="s">
        <v>1</v>
      </c>
      <c r="C139" s="1" t="s">
        <v>10</v>
      </c>
      <c r="D139" s="42" t="s">
        <v>3295</v>
      </c>
      <c r="E139" s="8">
        <f>HEX2DEC(G139)</f>
        <v>172</v>
      </c>
      <c r="F139" s="10" t="str">
        <f>HEX2BIN(G139)</f>
        <v>10101100</v>
      </c>
      <c r="G139" s="8" t="str">
        <f>MID(C139,7,FIND(":",C139,1)-1)</f>
        <v>AC</v>
      </c>
      <c r="H139" s="8" t="str">
        <f>MID(F139,1,FIND("0",F139,1)-1)</f>
        <v>1</v>
      </c>
      <c r="I139" s="8" t="str">
        <f>MID(F139,2,FIND("0",F139,1)-1)</f>
        <v>0</v>
      </c>
      <c r="J139" s="8" t="str">
        <f>MID(F139,3,FIND("0",F139,1)-1)</f>
        <v>1</v>
      </c>
      <c r="K139" s="8" t="str">
        <f>MID(F139,4,FIND("0",F139,1)-1)</f>
        <v>0</v>
      </c>
      <c r="L139" s="8" t="str">
        <f>MID(F139,5,FIND("0",F139,1)-1)</f>
        <v>1</v>
      </c>
      <c r="M139" s="8" t="str">
        <f>MID(F139,6,FIND("0",F139,1)-1)</f>
        <v>1</v>
      </c>
      <c r="N139" s="8" t="str">
        <f>MID(F139,7,FIND("0",F139,1)-1)</f>
        <v>0</v>
      </c>
      <c r="O139" s="8" t="str">
        <f>MID(F139,8,FIND("0",F139,1)-1)</f>
        <v>0</v>
      </c>
      <c r="P139" t="str">
        <f>IF(J139="1",IF(O139="0","Brenner AUS"),"Brenner EIN")</f>
        <v>Brenner AUS</v>
      </c>
      <c r="Q139" t="str">
        <f>IF(L139="1","Mischer AUF",IF(K139="1","Mischer ZU","Mischer STOP"))</f>
        <v>Mischer AUF</v>
      </c>
    </row>
    <row r="140" spans="1:17" x14ac:dyDescent="0.25">
      <c r="A140" s="1" t="s">
        <v>1318</v>
      </c>
      <c r="B140" s="1" t="s">
        <v>1</v>
      </c>
      <c r="C140" s="1" t="s">
        <v>15</v>
      </c>
      <c r="D140" s="42" t="s">
        <v>3295</v>
      </c>
      <c r="E140" s="8">
        <f>HEX2DEC(G140)</f>
        <v>164</v>
      </c>
      <c r="F140" s="10" t="str">
        <f>HEX2BIN(G140)</f>
        <v>10100100</v>
      </c>
      <c r="G140" s="8" t="str">
        <f>MID(C140,7,FIND(":",C140,1)-1)</f>
        <v>A4</v>
      </c>
      <c r="H140" s="8" t="str">
        <f>MID(F140,1,FIND("0",F140,1)-1)</f>
        <v>1</v>
      </c>
      <c r="I140" s="8" t="str">
        <f>MID(F140,2,FIND("0",F140,1)-1)</f>
        <v>0</v>
      </c>
      <c r="J140" s="8" t="str">
        <f>MID(F140,3,FIND("0",F140,1)-1)</f>
        <v>1</v>
      </c>
      <c r="K140" s="8" t="str">
        <f>MID(F140,4,FIND("0",F140,1)-1)</f>
        <v>0</v>
      </c>
      <c r="L140" s="8" t="str">
        <f>MID(F140,5,FIND("0",F140,1)-1)</f>
        <v>0</v>
      </c>
      <c r="M140" s="8" t="str">
        <f>MID(F140,6,FIND("0",F140,1)-1)</f>
        <v>1</v>
      </c>
      <c r="N140" s="8" t="str">
        <f>MID(F140,7,FIND("0",F140,1)-1)</f>
        <v>0</v>
      </c>
      <c r="O140" s="8" t="str">
        <f>MID(F140,8,FIND("0",F140,1)-1)</f>
        <v>0</v>
      </c>
      <c r="P140" t="str">
        <f>IF(J140="1",IF(O140="0","Brenner AUS"),"Brenner EIN")</f>
        <v>Brenner AUS</v>
      </c>
      <c r="Q140" t="str">
        <f>IF(L140="1","Mischer AUF",IF(K140="1","Mischer ZU","Mischer STOP"))</f>
        <v>Mischer STOP</v>
      </c>
    </row>
    <row r="141" spans="1:17" hidden="1" x14ac:dyDescent="0.25"/>
    <row r="142" spans="1:17" hidden="1" x14ac:dyDescent="0.25"/>
    <row r="143" spans="1:17" hidden="1" x14ac:dyDescent="0.25"/>
    <row r="144" spans="1:17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</sheetData>
  <autoFilter ref="A2:M236">
    <filterColumn colId="1">
      <filters>
        <filter val="&lt;&lt;&lt;"/>
      </filters>
    </filterColumn>
    <sortState ref="A2:K139">
      <sortCondition ref="A1:A235"/>
    </sortState>
  </autoFilter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37"/>
  <sheetViews>
    <sheetView workbookViewId="0">
      <pane xSplit="3" ySplit="3" topLeftCell="D4" activePane="bottomRight" state="frozenSplit"/>
      <selection activeCell="M8" sqref="M8"/>
      <selection pane="topRight" activeCell="M8" sqref="M8"/>
      <selection pane="bottomLeft" activeCell="M8" sqref="M8"/>
      <selection pane="bottomRight" activeCell="C199" sqref="C199"/>
    </sheetView>
  </sheetViews>
  <sheetFormatPr baseColWidth="10" defaultRowHeight="15" x14ac:dyDescent="0.25"/>
  <cols>
    <col min="1" max="1" width="37.5703125" bestFit="1" customWidth="1"/>
    <col min="2" max="2" width="27.140625" bestFit="1" customWidth="1"/>
    <col min="3" max="3" width="26.7109375" bestFit="1" customWidth="1"/>
    <col min="4" max="4" width="22.85546875" customWidth="1"/>
    <col min="5" max="6" width="13.140625" bestFit="1" customWidth="1"/>
    <col min="7" max="7" width="9.85546875" bestFit="1" customWidth="1"/>
    <col min="8" max="11" width="11" customWidth="1"/>
    <col min="12" max="12" width="12.28515625" customWidth="1"/>
    <col min="13" max="13" width="11" customWidth="1"/>
    <col min="14" max="14" width="12.7109375" customWidth="1"/>
    <col min="15" max="15" width="13" bestFit="1" customWidth="1"/>
    <col min="16" max="16" width="13" customWidth="1"/>
    <col min="17" max="17" width="13" bestFit="1" customWidth="1"/>
  </cols>
  <sheetData>
    <row r="1" spans="1:17" ht="60" x14ac:dyDescent="0.25">
      <c r="J1" s="20" t="s">
        <v>2600</v>
      </c>
      <c r="K1" s="19" t="s">
        <v>2602</v>
      </c>
      <c r="L1" s="23" t="s">
        <v>2601</v>
      </c>
      <c r="M1" s="8"/>
      <c r="N1" s="46" t="s">
        <v>3297</v>
      </c>
      <c r="O1" s="20" t="s">
        <v>2604</v>
      </c>
      <c r="P1" s="13"/>
      <c r="Q1" s="12"/>
    </row>
    <row r="2" spans="1:17" x14ac:dyDescent="0.25">
      <c r="E2" s="8" t="s">
        <v>496</v>
      </c>
      <c r="F2" s="8" t="s">
        <v>2596</v>
      </c>
      <c r="G2" s="8" t="s">
        <v>1320</v>
      </c>
      <c r="H2" s="8" t="s">
        <v>2595</v>
      </c>
      <c r="I2" s="8" t="s">
        <v>2594</v>
      </c>
      <c r="J2" s="22" t="s">
        <v>2587</v>
      </c>
      <c r="K2" s="28" t="s">
        <v>2103</v>
      </c>
      <c r="L2" s="24" t="s">
        <v>2593</v>
      </c>
      <c r="M2" s="8" t="s">
        <v>2592</v>
      </c>
      <c r="N2" s="45" t="s">
        <v>2591</v>
      </c>
      <c r="O2" s="22" t="s">
        <v>3293</v>
      </c>
      <c r="P2" s="21" t="s">
        <v>2598</v>
      </c>
      <c r="Q2" s="29" t="s">
        <v>2599</v>
      </c>
    </row>
    <row r="3" spans="1:17" hidden="1" x14ac:dyDescent="0.25">
      <c r="A3" t="s">
        <v>856</v>
      </c>
      <c r="B3" t="s">
        <v>4</v>
      </c>
      <c r="C3" t="s">
        <v>12</v>
      </c>
      <c r="D3" t="s">
        <v>6</v>
      </c>
      <c r="E3">
        <v>1</v>
      </c>
      <c r="F3" t="s">
        <v>13</v>
      </c>
      <c r="G3" t="s">
        <v>8</v>
      </c>
    </row>
    <row r="4" spans="1:17" hidden="1" x14ac:dyDescent="0.25">
      <c r="A4" s="1" t="s">
        <v>855</v>
      </c>
      <c r="B4" s="1" t="s">
        <v>1</v>
      </c>
      <c r="C4" s="1" t="s">
        <v>10</v>
      </c>
      <c r="D4" s="42" t="s">
        <v>3295</v>
      </c>
      <c r="E4" s="8">
        <f>HEX2DEC(G4)</f>
        <v>172</v>
      </c>
      <c r="F4" s="10" t="str">
        <f>HEX2BIN(G4)</f>
        <v>10101100</v>
      </c>
      <c r="G4" s="8" t="str">
        <f>MID(C4,7,FIND(":",C4,1)-1)</f>
        <v>AC</v>
      </c>
      <c r="H4" s="8" t="str">
        <f>MID(F4,1,FIND("0",F4,1)-1)</f>
        <v>1</v>
      </c>
      <c r="I4" s="8" t="str">
        <f>MID(F4,2,FIND("0",F4,1)-1)</f>
        <v>0</v>
      </c>
      <c r="J4" s="8" t="str">
        <f>MID(F4,3,FIND("0",F4,1)-1)</f>
        <v>1</v>
      </c>
      <c r="K4" s="8" t="str">
        <f>MID(F4,4,FIND("0",F4,1)-1)</f>
        <v>0</v>
      </c>
      <c r="L4" s="8" t="str">
        <f>MID(F4,5,FIND("0",F4,1)-1)</f>
        <v>1</v>
      </c>
      <c r="M4" s="8" t="str">
        <f>MID(F4,6,FIND("0",F4,1)-1)</f>
        <v>1</v>
      </c>
      <c r="N4" s="8" t="str">
        <f>MID(F4,7,FIND("0",F4,1)-1)</f>
        <v>0</v>
      </c>
      <c r="O4" s="8" t="str">
        <f>MID(F4,8,FIND("0",F4,1)-1)</f>
        <v>0</v>
      </c>
      <c r="P4" t="str">
        <f>IF(J4="1",IF(O4="0","Brenner AUS"),"Brenner EIN")</f>
        <v>Brenner AUS</v>
      </c>
      <c r="Q4" t="str">
        <f>IF(L4="1","Mischer AUF",IF(K4="1","Mischer ZU","Mischer STOP"))</f>
        <v>Mischer AUF</v>
      </c>
    </row>
    <row r="5" spans="1:17" hidden="1" x14ac:dyDescent="0.25">
      <c r="A5" t="s">
        <v>858</v>
      </c>
      <c r="B5" t="s">
        <v>4</v>
      </c>
      <c r="C5" t="s">
        <v>12</v>
      </c>
      <c r="D5" t="s">
        <v>6</v>
      </c>
      <c r="E5">
        <v>1</v>
      </c>
      <c r="F5" t="s">
        <v>17</v>
      </c>
      <c r="G5" t="s">
        <v>8</v>
      </c>
    </row>
    <row r="6" spans="1:17" hidden="1" x14ac:dyDescent="0.25">
      <c r="A6" s="1" t="s">
        <v>857</v>
      </c>
      <c r="B6" s="1" t="s">
        <v>1</v>
      </c>
      <c r="C6" s="1" t="s">
        <v>15</v>
      </c>
      <c r="D6" s="42" t="s">
        <v>3295</v>
      </c>
      <c r="E6" s="8">
        <f>HEX2DEC(G6)</f>
        <v>164</v>
      </c>
      <c r="F6" s="10" t="str">
        <f>HEX2BIN(G6)</f>
        <v>10100100</v>
      </c>
      <c r="G6" s="8" t="str">
        <f>MID(C6,7,FIND(":",C6,1)-1)</f>
        <v>A4</v>
      </c>
      <c r="H6" s="8" t="str">
        <f>MID(F6,1,FIND("0",F6,1)-1)</f>
        <v>1</v>
      </c>
      <c r="I6" s="8" t="str">
        <f>MID(F6,2,FIND("0",F6,1)-1)</f>
        <v>0</v>
      </c>
      <c r="J6" s="8" t="str">
        <f>MID(F6,3,FIND("0",F6,1)-1)</f>
        <v>1</v>
      </c>
      <c r="K6" s="8" t="str">
        <f>MID(F6,4,FIND("0",F6,1)-1)</f>
        <v>0</v>
      </c>
      <c r="L6" s="8" t="str">
        <f>MID(F6,5,FIND("0",F6,1)-1)</f>
        <v>0</v>
      </c>
      <c r="M6" s="8" t="str">
        <f>MID(F6,6,FIND("0",F6,1)-1)</f>
        <v>1</v>
      </c>
      <c r="N6" s="8" t="str">
        <f>MID(F6,7,FIND("0",F6,1)-1)</f>
        <v>0</v>
      </c>
      <c r="O6" s="8" t="str">
        <f>MID(F6,8,FIND("0",F6,1)-1)</f>
        <v>0</v>
      </c>
      <c r="P6" t="str">
        <f>IF(J6="1",IF(O6="0","Brenner AUS"),"Brenner EIN")</f>
        <v>Brenner AUS</v>
      </c>
      <c r="Q6" t="str">
        <f>IF(L6="1","Mischer AUF",IF(K6="1","Mischer ZU","Mischer STOP"))</f>
        <v>Mischer STOP</v>
      </c>
    </row>
    <row r="7" spans="1:17" hidden="1" x14ac:dyDescent="0.25">
      <c r="A7" t="s">
        <v>860</v>
      </c>
      <c r="B7" t="s">
        <v>4</v>
      </c>
      <c r="C7" t="s">
        <v>5</v>
      </c>
      <c r="D7" t="s">
        <v>6</v>
      </c>
      <c r="E7">
        <v>1</v>
      </c>
      <c r="F7" t="s">
        <v>242</v>
      </c>
      <c r="G7" t="s">
        <v>8</v>
      </c>
    </row>
    <row r="8" spans="1:17" hidden="1" x14ac:dyDescent="0.25">
      <c r="A8" t="s">
        <v>861</v>
      </c>
      <c r="B8" t="s">
        <v>862</v>
      </c>
      <c r="C8" t="s">
        <v>176</v>
      </c>
      <c r="D8" t="s">
        <v>177</v>
      </c>
      <c r="E8" s="5">
        <v>4900000</v>
      </c>
      <c r="F8" t="s">
        <v>863</v>
      </c>
      <c r="G8" t="s">
        <v>178</v>
      </c>
      <c r="H8">
        <v>0</v>
      </c>
      <c r="I8" t="s">
        <v>179</v>
      </c>
      <c r="J8" t="s">
        <v>163</v>
      </c>
      <c r="K8" t="s">
        <v>180</v>
      </c>
    </row>
    <row r="9" spans="1:17" hidden="1" x14ac:dyDescent="0.25">
      <c r="A9" t="s">
        <v>859</v>
      </c>
      <c r="B9" t="s">
        <v>1</v>
      </c>
      <c r="C9" s="3" t="s">
        <v>240</v>
      </c>
      <c r="D9" t="s">
        <v>390</v>
      </c>
      <c r="E9" s="8">
        <f>HEX2DEC(G9)</f>
        <v>49</v>
      </c>
      <c r="F9" s="10" t="str">
        <f>HEX2BIN(G9)</f>
        <v>110001</v>
      </c>
      <c r="G9" s="8" t="str">
        <f>MID(C9,7,FIND(":",C9,1)-1)</f>
        <v>31</v>
      </c>
    </row>
    <row r="10" spans="1:17" hidden="1" x14ac:dyDescent="0.25">
      <c r="A10" t="s">
        <v>865</v>
      </c>
      <c r="B10" t="s">
        <v>4</v>
      </c>
      <c r="C10" t="s">
        <v>12</v>
      </c>
      <c r="D10" t="s">
        <v>6</v>
      </c>
      <c r="E10">
        <v>1</v>
      </c>
      <c r="F10" t="s">
        <v>13</v>
      </c>
      <c r="G10" t="s">
        <v>8</v>
      </c>
    </row>
    <row r="11" spans="1:17" hidden="1" x14ac:dyDescent="0.25">
      <c r="A11" t="s">
        <v>865</v>
      </c>
      <c r="B11" t="s">
        <v>4</v>
      </c>
      <c r="C11" t="s">
        <v>12</v>
      </c>
      <c r="D11" t="s">
        <v>6</v>
      </c>
      <c r="E11">
        <v>1</v>
      </c>
      <c r="F11" t="s">
        <v>17</v>
      </c>
      <c r="G11" t="s">
        <v>8</v>
      </c>
    </row>
    <row r="12" spans="1:17" hidden="1" x14ac:dyDescent="0.25">
      <c r="A12" s="1" t="s">
        <v>864</v>
      </c>
      <c r="B12" s="1" t="s">
        <v>1</v>
      </c>
      <c r="C12" s="1" t="s">
        <v>10</v>
      </c>
      <c r="D12" s="42" t="s">
        <v>3295</v>
      </c>
      <c r="E12" s="8">
        <f t="shared" ref="E12:E13" si="0">HEX2DEC(G12)</f>
        <v>172</v>
      </c>
      <c r="F12" s="10" t="str">
        <f t="shared" ref="F12:F13" si="1">HEX2BIN(G12)</f>
        <v>10101100</v>
      </c>
      <c r="G12" s="8" t="str">
        <f t="shared" ref="G12:G13" si="2">MID(C12,7,FIND(":",C12,1)-1)</f>
        <v>AC</v>
      </c>
      <c r="H12" s="8" t="str">
        <f>MID(F12,1,FIND("0",F12,1)-1)</f>
        <v>1</v>
      </c>
      <c r="I12" s="8" t="str">
        <f>MID(F12,2,FIND("0",F12,1)-1)</f>
        <v>0</v>
      </c>
      <c r="J12" s="8" t="str">
        <f>MID(F12,3,FIND("0",F12,1)-1)</f>
        <v>1</v>
      </c>
      <c r="K12" s="8" t="str">
        <f>MID(F12,4,FIND("0",F12,1)-1)</f>
        <v>0</v>
      </c>
      <c r="L12" s="8" t="str">
        <f>MID(F12,5,FIND("0",F12,1)-1)</f>
        <v>1</v>
      </c>
      <c r="M12" s="8" t="str">
        <f>MID(F12,6,FIND("0",F12,1)-1)</f>
        <v>1</v>
      </c>
      <c r="N12" s="8" t="str">
        <f>MID(F12,7,FIND("0",F12,1)-1)</f>
        <v>0</v>
      </c>
      <c r="O12" s="8" t="str">
        <f>MID(F12,8,FIND("0",F12,1)-1)</f>
        <v>0</v>
      </c>
      <c r="P12" t="str">
        <f>IF(J12="1",IF(O12="0","Brenner AUS"),"Brenner EIN")</f>
        <v>Brenner AUS</v>
      </c>
      <c r="Q12" t="str">
        <f>IF(L12="1","Mischer AUF",IF(K12="1","Mischer ZU","Mischer STOP"))</f>
        <v>Mischer AUF</v>
      </c>
    </row>
    <row r="13" spans="1:17" hidden="1" x14ac:dyDescent="0.25">
      <c r="A13" s="1" t="s">
        <v>864</v>
      </c>
      <c r="B13" s="1" t="s">
        <v>1</v>
      </c>
      <c r="C13" s="1" t="s">
        <v>15</v>
      </c>
      <c r="D13" s="42" t="s">
        <v>3295</v>
      </c>
      <c r="E13" s="8">
        <f t="shared" si="0"/>
        <v>164</v>
      </c>
      <c r="F13" s="10" t="str">
        <f t="shared" si="1"/>
        <v>10100100</v>
      </c>
      <c r="G13" s="8" t="str">
        <f t="shared" si="2"/>
        <v>A4</v>
      </c>
      <c r="H13" s="8" t="str">
        <f>MID(F13,1,FIND("0",F13,1)-1)</f>
        <v>1</v>
      </c>
      <c r="I13" s="8" t="str">
        <f>MID(F13,2,FIND("0",F13,1)-1)</f>
        <v>0</v>
      </c>
      <c r="J13" s="8" t="str">
        <f>MID(F13,3,FIND("0",F13,1)-1)</f>
        <v>1</v>
      </c>
      <c r="K13" s="8" t="str">
        <f>MID(F13,4,FIND("0",F13,1)-1)</f>
        <v>0</v>
      </c>
      <c r="L13" s="8" t="str">
        <f>MID(F13,5,FIND("0",F13,1)-1)</f>
        <v>0</v>
      </c>
      <c r="M13" s="8" t="str">
        <f>MID(F13,6,FIND("0",F13,1)-1)</f>
        <v>1</v>
      </c>
      <c r="N13" s="8" t="str">
        <f>MID(F13,7,FIND("0",F13,1)-1)</f>
        <v>0</v>
      </c>
      <c r="O13" s="8" t="str">
        <f>MID(F13,8,FIND("0",F13,1)-1)</f>
        <v>0</v>
      </c>
      <c r="P13" t="str">
        <f>IF(J13="1",IF(O13="0","Brenner AUS"),"Brenner EIN")</f>
        <v>Brenner AUS</v>
      </c>
      <c r="Q13" t="str">
        <f>IF(L13="1","Mischer AUF",IF(K13="1","Mischer ZU","Mischer STOP"))</f>
        <v>Mischer STOP</v>
      </c>
    </row>
    <row r="14" spans="1:17" hidden="1" x14ac:dyDescent="0.25">
      <c r="A14" t="s">
        <v>867</v>
      </c>
      <c r="B14" t="s">
        <v>4</v>
      </c>
      <c r="C14" t="s">
        <v>12</v>
      </c>
      <c r="D14" t="s">
        <v>6</v>
      </c>
      <c r="E14">
        <v>1</v>
      </c>
      <c r="F14" t="s">
        <v>13</v>
      </c>
      <c r="G14" t="s">
        <v>8</v>
      </c>
    </row>
    <row r="15" spans="1:17" hidden="1" x14ac:dyDescent="0.25">
      <c r="A15" t="s">
        <v>867</v>
      </c>
      <c r="B15" t="s">
        <v>4</v>
      </c>
      <c r="C15" t="s">
        <v>12</v>
      </c>
      <c r="D15" t="s">
        <v>6</v>
      </c>
      <c r="E15">
        <v>1</v>
      </c>
      <c r="F15" t="s">
        <v>17</v>
      </c>
      <c r="G15" t="s">
        <v>8</v>
      </c>
    </row>
    <row r="16" spans="1:17" hidden="1" x14ac:dyDescent="0.25">
      <c r="A16" s="1" t="s">
        <v>866</v>
      </c>
      <c r="B16" s="1" t="s">
        <v>1</v>
      </c>
      <c r="C16" s="1" t="s">
        <v>10</v>
      </c>
      <c r="D16" s="42" t="s">
        <v>3295</v>
      </c>
      <c r="E16" s="8">
        <f t="shared" ref="E16:E17" si="3">HEX2DEC(G16)</f>
        <v>172</v>
      </c>
      <c r="F16" s="10" t="str">
        <f t="shared" ref="F16:F17" si="4">HEX2BIN(G16)</f>
        <v>10101100</v>
      </c>
      <c r="G16" s="8" t="str">
        <f t="shared" ref="G16:G17" si="5">MID(C16,7,FIND(":",C16,1)-1)</f>
        <v>AC</v>
      </c>
      <c r="H16" s="8" t="str">
        <f>MID(F16,1,FIND("0",F16,1)-1)</f>
        <v>1</v>
      </c>
      <c r="I16" s="8" t="str">
        <f>MID(F16,2,FIND("0",F16,1)-1)</f>
        <v>0</v>
      </c>
      <c r="J16" s="8" t="str">
        <f>MID(F16,3,FIND("0",F16,1)-1)</f>
        <v>1</v>
      </c>
      <c r="K16" s="8" t="str">
        <f>MID(F16,4,FIND("0",F16,1)-1)</f>
        <v>0</v>
      </c>
      <c r="L16" s="8" t="str">
        <f>MID(F16,5,FIND("0",F16,1)-1)</f>
        <v>1</v>
      </c>
      <c r="M16" s="8" t="str">
        <f>MID(F16,6,FIND("0",F16,1)-1)</f>
        <v>1</v>
      </c>
      <c r="N16" s="8" t="str">
        <f>MID(F16,7,FIND("0",F16,1)-1)</f>
        <v>0</v>
      </c>
      <c r="O16" s="8" t="str">
        <f>MID(F16,8,FIND("0",F16,1)-1)</f>
        <v>0</v>
      </c>
      <c r="P16" t="str">
        <f>IF(J16="1",IF(O16="0","Brenner AUS"),"Brenner EIN")</f>
        <v>Brenner AUS</v>
      </c>
      <c r="Q16" t="str">
        <f>IF(L16="1","Mischer AUF",IF(K16="1","Mischer ZU","Mischer STOP"))</f>
        <v>Mischer AUF</v>
      </c>
    </row>
    <row r="17" spans="1:17" hidden="1" x14ac:dyDescent="0.25">
      <c r="A17" s="1" t="s">
        <v>866</v>
      </c>
      <c r="B17" s="1" t="s">
        <v>1</v>
      </c>
      <c r="C17" s="1" t="s">
        <v>15</v>
      </c>
      <c r="D17" s="42" t="s">
        <v>3295</v>
      </c>
      <c r="E17" s="8">
        <f t="shared" si="3"/>
        <v>164</v>
      </c>
      <c r="F17" s="10" t="str">
        <f t="shared" si="4"/>
        <v>10100100</v>
      </c>
      <c r="G17" s="8" t="str">
        <f t="shared" si="5"/>
        <v>A4</v>
      </c>
      <c r="H17" s="8" t="str">
        <f>MID(F17,1,FIND("0",F17,1)-1)</f>
        <v>1</v>
      </c>
      <c r="I17" s="8" t="str">
        <f>MID(F17,2,FIND("0",F17,1)-1)</f>
        <v>0</v>
      </c>
      <c r="J17" s="8" t="str">
        <f>MID(F17,3,FIND("0",F17,1)-1)</f>
        <v>1</v>
      </c>
      <c r="K17" s="8" t="str">
        <f>MID(F17,4,FIND("0",F17,1)-1)</f>
        <v>0</v>
      </c>
      <c r="L17" s="8" t="str">
        <f>MID(F17,5,FIND("0",F17,1)-1)</f>
        <v>0</v>
      </c>
      <c r="M17" s="8" t="str">
        <f>MID(F17,6,FIND("0",F17,1)-1)</f>
        <v>1</v>
      </c>
      <c r="N17" s="8" t="str">
        <f>MID(F17,7,FIND("0",F17,1)-1)</f>
        <v>0</v>
      </c>
      <c r="O17" s="8" t="str">
        <f>MID(F17,8,FIND("0",F17,1)-1)</f>
        <v>0</v>
      </c>
      <c r="P17" t="str">
        <f>IF(J17="1",IF(O17="0","Brenner AUS"),"Brenner EIN")</f>
        <v>Brenner AUS</v>
      </c>
      <c r="Q17" t="str">
        <f>IF(L17="1","Mischer AUF",IF(K17="1","Mischer ZU","Mischer STOP"))</f>
        <v>Mischer STOP</v>
      </c>
    </row>
    <row r="18" spans="1:17" hidden="1" x14ac:dyDescent="0.25">
      <c r="A18" t="s">
        <v>869</v>
      </c>
      <c r="B18" t="s">
        <v>4</v>
      </c>
      <c r="C18" t="s">
        <v>5</v>
      </c>
      <c r="D18" t="s">
        <v>6</v>
      </c>
      <c r="E18">
        <v>1</v>
      </c>
      <c r="F18" t="s">
        <v>231</v>
      </c>
      <c r="G18" t="s">
        <v>8</v>
      </c>
    </row>
    <row r="19" spans="1:17" hidden="1" x14ac:dyDescent="0.25">
      <c r="A19" t="s">
        <v>870</v>
      </c>
      <c r="B19" t="s">
        <v>862</v>
      </c>
      <c r="C19" t="s">
        <v>176</v>
      </c>
      <c r="D19" t="s">
        <v>177</v>
      </c>
      <c r="E19" s="5">
        <v>4800000</v>
      </c>
      <c r="F19" t="s">
        <v>863</v>
      </c>
      <c r="G19" t="s">
        <v>178</v>
      </c>
      <c r="H19">
        <v>0</v>
      </c>
      <c r="I19" t="s">
        <v>179</v>
      </c>
      <c r="J19" t="s">
        <v>163</v>
      </c>
      <c r="K19" t="s">
        <v>180</v>
      </c>
    </row>
    <row r="20" spans="1:17" hidden="1" x14ac:dyDescent="0.25">
      <c r="A20" t="s">
        <v>868</v>
      </c>
      <c r="B20" t="s">
        <v>1</v>
      </c>
      <c r="C20" s="3" t="s">
        <v>229</v>
      </c>
      <c r="D20" t="s">
        <v>390</v>
      </c>
      <c r="E20" s="8">
        <f>HEX2DEC(G20)</f>
        <v>48</v>
      </c>
      <c r="F20" s="10" t="str">
        <f>HEX2BIN(G20)</f>
        <v>110000</v>
      </c>
      <c r="G20" s="8" t="str">
        <f>MID(C20,7,FIND(":",C20,1)-1)</f>
        <v>30</v>
      </c>
    </row>
    <row r="21" spans="1:17" hidden="1" x14ac:dyDescent="0.25">
      <c r="A21" t="s">
        <v>872</v>
      </c>
      <c r="B21" t="s">
        <v>4</v>
      </c>
      <c r="C21" t="s">
        <v>12</v>
      </c>
      <c r="D21" t="s">
        <v>6</v>
      </c>
      <c r="E21">
        <v>1</v>
      </c>
      <c r="F21" t="s">
        <v>13</v>
      </c>
      <c r="G21" t="s">
        <v>8</v>
      </c>
    </row>
    <row r="22" spans="1:17" hidden="1" x14ac:dyDescent="0.25">
      <c r="A22" t="s">
        <v>872</v>
      </c>
      <c r="B22" t="s">
        <v>4</v>
      </c>
      <c r="C22" t="s">
        <v>12</v>
      </c>
      <c r="D22" t="s">
        <v>6</v>
      </c>
      <c r="E22">
        <v>1</v>
      </c>
      <c r="F22" t="s">
        <v>17</v>
      </c>
      <c r="G22" t="s">
        <v>8</v>
      </c>
    </row>
    <row r="23" spans="1:17" hidden="1" x14ac:dyDescent="0.25">
      <c r="A23" s="1" t="s">
        <v>871</v>
      </c>
      <c r="B23" s="1" t="s">
        <v>1</v>
      </c>
      <c r="C23" s="1" t="s">
        <v>10</v>
      </c>
      <c r="D23" s="42" t="s">
        <v>3295</v>
      </c>
      <c r="E23" s="8">
        <f t="shared" ref="E23:E24" si="6">HEX2DEC(G23)</f>
        <v>172</v>
      </c>
      <c r="F23" s="10" t="str">
        <f t="shared" ref="F23:F24" si="7">HEX2BIN(G23)</f>
        <v>10101100</v>
      </c>
      <c r="G23" s="8" t="str">
        <f t="shared" ref="G23:G24" si="8">MID(C23,7,FIND(":",C23,1)-1)</f>
        <v>AC</v>
      </c>
      <c r="H23" s="8" t="str">
        <f>MID(F23,1,FIND("0",F23,1)-1)</f>
        <v>1</v>
      </c>
      <c r="I23" s="8" t="str">
        <f>MID(F23,2,FIND("0",F23,1)-1)</f>
        <v>0</v>
      </c>
      <c r="J23" s="8" t="str">
        <f>MID(F23,3,FIND("0",F23,1)-1)</f>
        <v>1</v>
      </c>
      <c r="K23" s="8" t="str">
        <f>MID(F23,4,FIND("0",F23,1)-1)</f>
        <v>0</v>
      </c>
      <c r="L23" s="8" t="str">
        <f>MID(F23,5,FIND("0",F23,1)-1)</f>
        <v>1</v>
      </c>
      <c r="M23" s="8" t="str">
        <f>MID(F23,6,FIND("0",F23,1)-1)</f>
        <v>1</v>
      </c>
      <c r="N23" s="8" t="str">
        <f>MID(F23,7,FIND("0",F23,1)-1)</f>
        <v>0</v>
      </c>
      <c r="O23" s="8" t="str">
        <f>MID(F23,8,FIND("0",F23,1)-1)</f>
        <v>0</v>
      </c>
      <c r="P23" t="str">
        <f>IF(J23="1",IF(O23="0","Brenner AUS"),"Brenner EIN")</f>
        <v>Brenner AUS</v>
      </c>
      <c r="Q23" t="str">
        <f>IF(L23="1","Mischer AUF",IF(K23="1","Mischer ZU","Mischer STOP"))</f>
        <v>Mischer AUF</v>
      </c>
    </row>
    <row r="24" spans="1:17" hidden="1" x14ac:dyDescent="0.25">
      <c r="A24" s="1" t="s">
        <v>871</v>
      </c>
      <c r="B24" s="1" t="s">
        <v>1</v>
      </c>
      <c r="C24" s="1" t="s">
        <v>15</v>
      </c>
      <c r="D24" s="42" t="s">
        <v>3295</v>
      </c>
      <c r="E24" s="8">
        <f t="shared" si="6"/>
        <v>164</v>
      </c>
      <c r="F24" s="10" t="str">
        <f t="shared" si="7"/>
        <v>10100100</v>
      </c>
      <c r="G24" s="8" t="str">
        <f t="shared" si="8"/>
        <v>A4</v>
      </c>
      <c r="H24" s="8" t="str">
        <f>MID(F24,1,FIND("0",F24,1)-1)</f>
        <v>1</v>
      </c>
      <c r="I24" s="8" t="str">
        <f>MID(F24,2,FIND("0",F24,1)-1)</f>
        <v>0</v>
      </c>
      <c r="J24" s="8" t="str">
        <f>MID(F24,3,FIND("0",F24,1)-1)</f>
        <v>1</v>
      </c>
      <c r="K24" s="8" t="str">
        <f>MID(F24,4,FIND("0",F24,1)-1)</f>
        <v>0</v>
      </c>
      <c r="L24" s="8" t="str">
        <f>MID(F24,5,FIND("0",F24,1)-1)</f>
        <v>0</v>
      </c>
      <c r="M24" s="8" t="str">
        <f>MID(F24,6,FIND("0",F24,1)-1)</f>
        <v>1</v>
      </c>
      <c r="N24" s="8" t="str">
        <f>MID(F24,7,FIND("0",F24,1)-1)</f>
        <v>0</v>
      </c>
      <c r="O24" s="8" t="str">
        <f>MID(F24,8,FIND("0",F24,1)-1)</f>
        <v>0</v>
      </c>
      <c r="P24" t="str">
        <f>IF(J24="1",IF(O24="0","Brenner AUS"),"Brenner EIN")</f>
        <v>Brenner AUS</v>
      </c>
      <c r="Q24" t="str">
        <f>IF(L24="1","Mischer AUF",IF(K24="1","Mischer ZU","Mischer STOP"))</f>
        <v>Mischer STOP</v>
      </c>
    </row>
    <row r="25" spans="1:17" hidden="1" x14ac:dyDescent="0.25">
      <c r="A25" t="s">
        <v>874</v>
      </c>
      <c r="B25" t="s">
        <v>4</v>
      </c>
      <c r="C25" t="s">
        <v>5</v>
      </c>
      <c r="D25" t="s">
        <v>6</v>
      </c>
      <c r="E25">
        <v>1</v>
      </c>
      <c r="F25" t="s">
        <v>162</v>
      </c>
      <c r="G25" t="s">
        <v>8</v>
      </c>
    </row>
    <row r="26" spans="1:17" hidden="1" x14ac:dyDescent="0.25">
      <c r="A26" t="s">
        <v>875</v>
      </c>
      <c r="B26" t="s">
        <v>862</v>
      </c>
      <c r="C26" t="s">
        <v>176</v>
      </c>
      <c r="D26" t="s">
        <v>177</v>
      </c>
      <c r="E26" s="5">
        <v>4700000</v>
      </c>
      <c r="F26" t="s">
        <v>863</v>
      </c>
      <c r="G26" t="s">
        <v>178</v>
      </c>
      <c r="H26">
        <v>0</v>
      </c>
      <c r="I26" t="s">
        <v>179</v>
      </c>
      <c r="J26" t="s">
        <v>163</v>
      </c>
      <c r="K26" t="s">
        <v>180</v>
      </c>
    </row>
    <row r="27" spans="1:17" hidden="1" x14ac:dyDescent="0.25">
      <c r="A27" t="s">
        <v>873</v>
      </c>
      <c r="B27" t="s">
        <v>1</v>
      </c>
      <c r="C27" s="3" t="s">
        <v>160</v>
      </c>
      <c r="D27" t="s">
        <v>390</v>
      </c>
      <c r="E27" s="8">
        <f>HEX2DEC(G27)</f>
        <v>47</v>
      </c>
      <c r="F27" s="10" t="str">
        <f>HEX2BIN(G27)</f>
        <v>101111</v>
      </c>
      <c r="G27" s="8" t="str">
        <f>MID(C27,7,FIND(":",C27,1)-1)</f>
        <v>2F</v>
      </c>
    </row>
    <row r="28" spans="1:17" hidden="1" x14ac:dyDescent="0.25">
      <c r="A28" t="s">
        <v>877</v>
      </c>
      <c r="B28" t="s">
        <v>4</v>
      </c>
      <c r="C28" t="s">
        <v>12</v>
      </c>
      <c r="D28" t="s">
        <v>6</v>
      </c>
      <c r="E28">
        <v>1</v>
      </c>
      <c r="F28" t="s">
        <v>13</v>
      </c>
      <c r="G28" t="s">
        <v>8</v>
      </c>
    </row>
    <row r="29" spans="1:17" hidden="1" x14ac:dyDescent="0.25">
      <c r="A29" t="s">
        <v>877</v>
      </c>
      <c r="B29" t="s">
        <v>4</v>
      </c>
      <c r="C29" t="s">
        <v>12</v>
      </c>
      <c r="D29" t="s">
        <v>6</v>
      </c>
      <c r="E29">
        <v>1</v>
      </c>
      <c r="F29" t="s">
        <v>17</v>
      </c>
      <c r="G29" t="s">
        <v>8</v>
      </c>
    </row>
    <row r="30" spans="1:17" hidden="1" x14ac:dyDescent="0.25">
      <c r="A30" s="1" t="s">
        <v>876</v>
      </c>
      <c r="B30" s="1" t="s">
        <v>1</v>
      </c>
      <c r="C30" s="1" t="s">
        <v>10</v>
      </c>
      <c r="D30" s="42" t="s">
        <v>3295</v>
      </c>
      <c r="E30" s="8">
        <f t="shared" ref="E30:E31" si="9">HEX2DEC(G30)</f>
        <v>172</v>
      </c>
      <c r="F30" s="10" t="str">
        <f t="shared" ref="F30:F31" si="10">HEX2BIN(G30)</f>
        <v>10101100</v>
      </c>
      <c r="G30" s="8" t="str">
        <f t="shared" ref="G30:G31" si="11">MID(C30,7,FIND(":",C30,1)-1)</f>
        <v>AC</v>
      </c>
      <c r="H30" s="8" t="str">
        <f>MID(F30,1,FIND("0",F30,1)-1)</f>
        <v>1</v>
      </c>
      <c r="I30" s="8" t="str">
        <f>MID(F30,2,FIND("0",F30,1)-1)</f>
        <v>0</v>
      </c>
      <c r="J30" s="8" t="str">
        <f>MID(F30,3,FIND("0",F30,1)-1)</f>
        <v>1</v>
      </c>
      <c r="K30" s="8" t="str">
        <f>MID(F30,4,FIND("0",F30,1)-1)</f>
        <v>0</v>
      </c>
      <c r="L30" s="8" t="str">
        <f>MID(F30,5,FIND("0",F30,1)-1)</f>
        <v>1</v>
      </c>
      <c r="M30" s="8" t="str">
        <f>MID(F30,6,FIND("0",F30,1)-1)</f>
        <v>1</v>
      </c>
      <c r="N30" s="8" t="str">
        <f>MID(F30,7,FIND("0",F30,1)-1)</f>
        <v>0</v>
      </c>
      <c r="O30" s="8" t="str">
        <f>MID(F30,8,FIND("0",F30,1)-1)</f>
        <v>0</v>
      </c>
      <c r="P30" t="str">
        <f>IF(J30="1",IF(O30="0","Brenner AUS"),"Brenner EIN")</f>
        <v>Brenner AUS</v>
      </c>
      <c r="Q30" t="str">
        <f>IF(L30="1","Mischer AUF",IF(K30="1","Mischer ZU","Mischer STOP"))</f>
        <v>Mischer AUF</v>
      </c>
    </row>
    <row r="31" spans="1:17" hidden="1" x14ac:dyDescent="0.25">
      <c r="A31" s="1" t="s">
        <v>876</v>
      </c>
      <c r="B31" s="1" t="s">
        <v>1</v>
      </c>
      <c r="C31" s="1" t="s">
        <v>15</v>
      </c>
      <c r="D31" s="42" t="s">
        <v>3295</v>
      </c>
      <c r="E31" s="8">
        <f t="shared" si="9"/>
        <v>164</v>
      </c>
      <c r="F31" s="10" t="str">
        <f t="shared" si="10"/>
        <v>10100100</v>
      </c>
      <c r="G31" s="8" t="str">
        <f t="shared" si="11"/>
        <v>A4</v>
      </c>
      <c r="H31" s="8" t="str">
        <f>MID(F31,1,FIND("0",F31,1)-1)</f>
        <v>1</v>
      </c>
      <c r="I31" s="8" t="str">
        <f>MID(F31,2,FIND("0",F31,1)-1)</f>
        <v>0</v>
      </c>
      <c r="J31" s="8" t="str">
        <f>MID(F31,3,FIND("0",F31,1)-1)</f>
        <v>1</v>
      </c>
      <c r="K31" s="8" t="str">
        <f>MID(F31,4,FIND("0",F31,1)-1)</f>
        <v>0</v>
      </c>
      <c r="L31" s="8" t="str">
        <f>MID(F31,5,FIND("0",F31,1)-1)</f>
        <v>0</v>
      </c>
      <c r="M31" s="8" t="str">
        <f>MID(F31,6,FIND("0",F31,1)-1)</f>
        <v>1</v>
      </c>
      <c r="N31" s="8" t="str">
        <f>MID(F31,7,FIND("0",F31,1)-1)</f>
        <v>0</v>
      </c>
      <c r="O31" s="8" t="str">
        <f>MID(F31,8,FIND("0",F31,1)-1)</f>
        <v>0</v>
      </c>
      <c r="P31" t="str">
        <f>IF(J31="1",IF(O31="0","Brenner AUS"),"Brenner EIN")</f>
        <v>Brenner AUS</v>
      </c>
      <c r="Q31" t="str">
        <f>IF(L31="1","Mischer AUF",IF(K31="1","Mischer ZU","Mischer STOP"))</f>
        <v>Mischer STOP</v>
      </c>
    </row>
    <row r="32" spans="1:17" hidden="1" x14ac:dyDescent="0.25">
      <c r="A32" t="s">
        <v>879</v>
      </c>
      <c r="B32" t="s">
        <v>4</v>
      </c>
      <c r="C32" t="s">
        <v>12</v>
      </c>
      <c r="D32" t="s">
        <v>6</v>
      </c>
      <c r="E32">
        <v>1</v>
      </c>
      <c r="F32" t="s">
        <v>13</v>
      </c>
      <c r="G32" t="s">
        <v>8</v>
      </c>
    </row>
    <row r="33" spans="1:17" hidden="1" x14ac:dyDescent="0.25">
      <c r="A33" s="1" t="s">
        <v>878</v>
      </c>
      <c r="B33" s="1" t="s">
        <v>1</v>
      </c>
      <c r="C33" s="1" t="s">
        <v>10</v>
      </c>
      <c r="D33" s="42" t="s">
        <v>3295</v>
      </c>
      <c r="E33" s="8">
        <f>HEX2DEC(G33)</f>
        <v>172</v>
      </c>
      <c r="F33" s="10" t="str">
        <f>HEX2BIN(G33)</f>
        <v>10101100</v>
      </c>
      <c r="G33" s="8" t="str">
        <f>MID(C33,7,FIND(":",C33,1)-1)</f>
        <v>AC</v>
      </c>
      <c r="H33" s="8" t="str">
        <f>MID(F33,1,FIND("0",F33,1)-1)</f>
        <v>1</v>
      </c>
      <c r="I33" s="8" t="str">
        <f>MID(F33,2,FIND("0",F33,1)-1)</f>
        <v>0</v>
      </c>
      <c r="J33" s="8" t="str">
        <f>MID(F33,3,FIND("0",F33,1)-1)</f>
        <v>1</v>
      </c>
      <c r="K33" s="8" t="str">
        <f>MID(F33,4,FIND("0",F33,1)-1)</f>
        <v>0</v>
      </c>
      <c r="L33" s="8" t="str">
        <f>MID(F33,5,FIND("0",F33,1)-1)</f>
        <v>1</v>
      </c>
      <c r="M33" s="8" t="str">
        <f>MID(F33,6,FIND("0",F33,1)-1)</f>
        <v>1</v>
      </c>
      <c r="N33" s="8" t="str">
        <f>MID(F33,7,FIND("0",F33,1)-1)</f>
        <v>0</v>
      </c>
      <c r="O33" s="8" t="str">
        <f>MID(F33,8,FIND("0",F33,1)-1)</f>
        <v>0</v>
      </c>
      <c r="P33" t="str">
        <f>IF(J33="1",IF(O33="0","Brenner AUS"),"Brenner EIN")</f>
        <v>Brenner AUS</v>
      </c>
      <c r="Q33" t="str">
        <f>IF(L33="1","Mischer AUF",IF(K33="1","Mischer ZU","Mischer STOP"))</f>
        <v>Mischer AUF</v>
      </c>
    </row>
    <row r="34" spans="1:17" hidden="1" x14ac:dyDescent="0.25">
      <c r="A34" t="s">
        <v>881</v>
      </c>
      <c r="B34" t="s">
        <v>4</v>
      </c>
      <c r="C34" t="s">
        <v>12</v>
      </c>
      <c r="D34" t="s">
        <v>6</v>
      </c>
      <c r="E34">
        <v>1</v>
      </c>
      <c r="F34" t="s">
        <v>17</v>
      </c>
      <c r="G34" t="s">
        <v>8</v>
      </c>
    </row>
    <row r="35" spans="1:17" hidden="1" x14ac:dyDescent="0.25">
      <c r="A35" t="s">
        <v>881</v>
      </c>
      <c r="B35" t="s">
        <v>4</v>
      </c>
      <c r="C35" t="s">
        <v>5</v>
      </c>
      <c r="D35" t="s">
        <v>6</v>
      </c>
      <c r="E35">
        <v>1</v>
      </c>
      <c r="F35" t="s">
        <v>7</v>
      </c>
      <c r="G35" t="s">
        <v>8</v>
      </c>
    </row>
    <row r="36" spans="1:17" hidden="1" x14ac:dyDescent="0.25">
      <c r="A36" t="s">
        <v>882</v>
      </c>
      <c r="B36" t="s">
        <v>862</v>
      </c>
      <c r="C36" t="s">
        <v>176</v>
      </c>
      <c r="D36" t="s">
        <v>177</v>
      </c>
      <c r="E36" s="5">
        <v>4600000</v>
      </c>
      <c r="F36" t="s">
        <v>863</v>
      </c>
      <c r="G36" t="s">
        <v>178</v>
      </c>
      <c r="H36">
        <v>0</v>
      </c>
      <c r="I36" t="s">
        <v>179</v>
      </c>
      <c r="J36" t="s">
        <v>163</v>
      </c>
      <c r="K36" t="s">
        <v>180</v>
      </c>
    </row>
    <row r="37" spans="1:17" hidden="1" x14ac:dyDescent="0.25">
      <c r="A37" s="1" t="s">
        <v>880</v>
      </c>
      <c r="B37" s="1" t="s">
        <v>1</v>
      </c>
      <c r="C37" s="1" t="s">
        <v>15</v>
      </c>
      <c r="D37" s="42" t="s">
        <v>3295</v>
      </c>
      <c r="E37" s="8">
        <f t="shared" ref="E37:E38" si="12">HEX2DEC(G37)</f>
        <v>164</v>
      </c>
      <c r="F37" s="10" t="str">
        <f t="shared" ref="F37:F38" si="13">HEX2BIN(G37)</f>
        <v>10100100</v>
      </c>
      <c r="G37" s="8" t="str">
        <f t="shared" ref="G37:G38" si="14">MID(C37,7,FIND(":",C37,1)-1)</f>
        <v>A4</v>
      </c>
      <c r="H37" s="8" t="str">
        <f>MID(F37,1,FIND("0",F37,1)-1)</f>
        <v>1</v>
      </c>
      <c r="I37" s="8" t="str">
        <f>MID(F37,2,FIND("0",F37,1)-1)</f>
        <v>0</v>
      </c>
      <c r="J37" s="8" t="str">
        <f>MID(F37,3,FIND("0",F37,1)-1)</f>
        <v>1</v>
      </c>
      <c r="K37" s="8" t="str">
        <f>MID(F37,4,FIND("0",F37,1)-1)</f>
        <v>0</v>
      </c>
      <c r="L37" s="8" t="str">
        <f>MID(F37,5,FIND("0",F37,1)-1)</f>
        <v>0</v>
      </c>
      <c r="M37" s="8" t="str">
        <f>MID(F37,6,FIND("0",F37,1)-1)</f>
        <v>1</v>
      </c>
      <c r="N37" s="8" t="str">
        <f>MID(F37,7,FIND("0",F37,1)-1)</f>
        <v>0</v>
      </c>
      <c r="O37" s="8" t="str">
        <f>MID(F37,8,FIND("0",F37,1)-1)</f>
        <v>0</v>
      </c>
      <c r="P37" t="str">
        <f>IF(J37="1",IF(O37="0","Brenner AUS"),"Brenner EIN")</f>
        <v>Brenner AUS</v>
      </c>
      <c r="Q37" t="str">
        <f>IF(L37="1","Mischer AUF",IF(K37="1","Mischer ZU","Mischer STOP"))</f>
        <v>Mischer STOP</v>
      </c>
    </row>
    <row r="38" spans="1:17" hidden="1" x14ac:dyDescent="0.25">
      <c r="A38" t="s">
        <v>880</v>
      </c>
      <c r="B38" t="s">
        <v>1</v>
      </c>
      <c r="C38" s="3" t="s">
        <v>2</v>
      </c>
      <c r="D38" t="s">
        <v>390</v>
      </c>
      <c r="E38" s="8">
        <f t="shared" si="12"/>
        <v>46</v>
      </c>
      <c r="F38" s="10" t="str">
        <f t="shared" si="13"/>
        <v>101110</v>
      </c>
      <c r="G38" s="8" t="str">
        <f t="shared" si="14"/>
        <v>2E</v>
      </c>
    </row>
    <row r="39" spans="1:17" hidden="1" x14ac:dyDescent="0.25">
      <c r="A39" t="s">
        <v>884</v>
      </c>
      <c r="B39" t="s">
        <v>4</v>
      </c>
      <c r="C39" t="s">
        <v>12</v>
      </c>
      <c r="D39" t="s">
        <v>6</v>
      </c>
      <c r="E39">
        <v>1</v>
      </c>
      <c r="F39" t="s">
        <v>13</v>
      </c>
      <c r="G39" t="s">
        <v>8</v>
      </c>
    </row>
    <row r="40" spans="1:17" hidden="1" x14ac:dyDescent="0.25">
      <c r="A40" s="1" t="s">
        <v>883</v>
      </c>
      <c r="B40" s="1" t="s">
        <v>1</v>
      </c>
      <c r="C40" s="1" t="s">
        <v>10</v>
      </c>
      <c r="D40" s="42" t="s">
        <v>3295</v>
      </c>
      <c r="E40" s="8">
        <f>HEX2DEC(G40)</f>
        <v>172</v>
      </c>
      <c r="F40" s="10" t="str">
        <f>HEX2BIN(G40)</f>
        <v>10101100</v>
      </c>
      <c r="G40" s="8" t="str">
        <f>MID(C40,7,FIND(":",C40,1)-1)</f>
        <v>AC</v>
      </c>
      <c r="H40" s="8" t="str">
        <f>MID(F40,1,FIND("0",F40,1)-1)</f>
        <v>1</v>
      </c>
      <c r="I40" s="8" t="str">
        <f>MID(F40,2,FIND("0",F40,1)-1)</f>
        <v>0</v>
      </c>
      <c r="J40" s="8" t="str">
        <f>MID(F40,3,FIND("0",F40,1)-1)</f>
        <v>1</v>
      </c>
      <c r="K40" s="8" t="str">
        <f>MID(F40,4,FIND("0",F40,1)-1)</f>
        <v>0</v>
      </c>
      <c r="L40" s="8" t="str">
        <f>MID(F40,5,FIND("0",F40,1)-1)</f>
        <v>1</v>
      </c>
      <c r="M40" s="8" t="str">
        <f>MID(F40,6,FIND("0",F40,1)-1)</f>
        <v>1</v>
      </c>
      <c r="N40" s="8" t="str">
        <f>MID(F40,7,FIND("0",F40,1)-1)</f>
        <v>0</v>
      </c>
      <c r="O40" s="8" t="str">
        <f>MID(F40,8,FIND("0",F40,1)-1)</f>
        <v>0</v>
      </c>
      <c r="P40" t="str">
        <f>IF(J40="1",IF(O40="0","Brenner AUS"),"Brenner EIN")</f>
        <v>Brenner AUS</v>
      </c>
      <c r="Q40" t="str">
        <f>IF(L40="1","Mischer AUF",IF(K40="1","Mischer ZU","Mischer STOP"))</f>
        <v>Mischer AUF</v>
      </c>
    </row>
    <row r="41" spans="1:17" hidden="1" x14ac:dyDescent="0.25">
      <c r="A41" t="s">
        <v>886</v>
      </c>
      <c r="B41" t="s">
        <v>4</v>
      </c>
      <c r="C41" t="s">
        <v>12</v>
      </c>
      <c r="D41" t="s">
        <v>6</v>
      </c>
      <c r="E41">
        <v>1</v>
      </c>
      <c r="F41" t="s">
        <v>17</v>
      </c>
      <c r="G41" t="s">
        <v>8</v>
      </c>
    </row>
    <row r="42" spans="1:17" hidden="1" x14ac:dyDescent="0.25">
      <c r="A42" s="1" t="s">
        <v>885</v>
      </c>
      <c r="B42" s="1" t="s">
        <v>1</v>
      </c>
      <c r="C42" s="1" t="s">
        <v>15</v>
      </c>
      <c r="D42" s="42" t="s">
        <v>3295</v>
      </c>
      <c r="E42" s="8">
        <f>HEX2DEC(G42)</f>
        <v>164</v>
      </c>
      <c r="F42" s="10" t="str">
        <f>HEX2BIN(G42)</f>
        <v>10100100</v>
      </c>
      <c r="G42" s="8" t="str">
        <f>MID(C42,7,FIND(":",C42,1)-1)</f>
        <v>A4</v>
      </c>
      <c r="H42" s="8" t="str">
        <f>MID(F42,1,FIND("0",F42,1)-1)</f>
        <v>1</v>
      </c>
      <c r="I42" s="8" t="str">
        <f>MID(F42,2,FIND("0",F42,1)-1)</f>
        <v>0</v>
      </c>
      <c r="J42" s="8" t="str">
        <f>MID(F42,3,FIND("0",F42,1)-1)</f>
        <v>1</v>
      </c>
      <c r="K42" s="8" t="str">
        <f>MID(F42,4,FIND("0",F42,1)-1)</f>
        <v>0</v>
      </c>
      <c r="L42" s="8" t="str">
        <f>MID(F42,5,FIND("0",F42,1)-1)</f>
        <v>0</v>
      </c>
      <c r="M42" s="8" t="str">
        <f>MID(F42,6,FIND("0",F42,1)-1)</f>
        <v>1</v>
      </c>
      <c r="N42" s="8" t="str">
        <f>MID(F42,7,FIND("0",F42,1)-1)</f>
        <v>0</v>
      </c>
      <c r="O42" s="8" t="str">
        <f>MID(F42,8,FIND("0",F42,1)-1)</f>
        <v>0</v>
      </c>
      <c r="P42" t="str">
        <f>IF(J42="1",IF(O42="0","Brenner AUS"),"Brenner EIN")</f>
        <v>Brenner AUS</v>
      </c>
      <c r="Q42" t="str">
        <f>IF(L42="1","Mischer AUF",IF(K42="1","Mischer ZU","Mischer STOP"))</f>
        <v>Mischer STOP</v>
      </c>
    </row>
    <row r="43" spans="1:17" hidden="1" x14ac:dyDescent="0.25">
      <c r="A43" t="s">
        <v>888</v>
      </c>
      <c r="B43" t="s">
        <v>4</v>
      </c>
      <c r="C43" t="s">
        <v>12</v>
      </c>
      <c r="D43" t="s">
        <v>6</v>
      </c>
      <c r="E43">
        <v>1</v>
      </c>
      <c r="F43" t="s">
        <v>13</v>
      </c>
      <c r="G43" t="s">
        <v>8</v>
      </c>
    </row>
    <row r="44" spans="1:17" hidden="1" x14ac:dyDescent="0.25">
      <c r="A44" s="1" t="s">
        <v>887</v>
      </c>
      <c r="B44" s="1" t="s">
        <v>1</v>
      </c>
      <c r="C44" s="1" t="s">
        <v>10</v>
      </c>
      <c r="D44" s="42" t="s">
        <v>3295</v>
      </c>
      <c r="E44" s="8">
        <f>HEX2DEC(G44)</f>
        <v>172</v>
      </c>
      <c r="F44" s="10" t="str">
        <f>HEX2BIN(G44)</f>
        <v>10101100</v>
      </c>
      <c r="G44" s="8" t="str">
        <f>MID(C44,7,FIND(":",C44,1)-1)</f>
        <v>AC</v>
      </c>
      <c r="H44" s="8" t="str">
        <f>MID(F44,1,FIND("0",F44,1)-1)</f>
        <v>1</v>
      </c>
      <c r="I44" s="8" t="str">
        <f>MID(F44,2,FIND("0",F44,1)-1)</f>
        <v>0</v>
      </c>
      <c r="J44" s="8" t="str">
        <f>MID(F44,3,FIND("0",F44,1)-1)</f>
        <v>1</v>
      </c>
      <c r="K44" s="8" t="str">
        <f>MID(F44,4,FIND("0",F44,1)-1)</f>
        <v>0</v>
      </c>
      <c r="L44" s="8" t="str">
        <f>MID(F44,5,FIND("0",F44,1)-1)</f>
        <v>1</v>
      </c>
      <c r="M44" s="8" t="str">
        <f>MID(F44,6,FIND("0",F44,1)-1)</f>
        <v>1</v>
      </c>
      <c r="N44" s="8" t="str">
        <f>MID(F44,7,FIND("0",F44,1)-1)</f>
        <v>0</v>
      </c>
      <c r="O44" s="8" t="str">
        <f>MID(F44,8,FIND("0",F44,1)-1)</f>
        <v>0</v>
      </c>
      <c r="P44" t="str">
        <f>IF(J44="1",IF(O44="0","Brenner AUS"),"Brenner EIN")</f>
        <v>Brenner AUS</v>
      </c>
      <c r="Q44" t="str">
        <f>IF(L44="1","Mischer AUF",IF(K44="1","Mischer ZU","Mischer STOP"))</f>
        <v>Mischer AUF</v>
      </c>
    </row>
    <row r="45" spans="1:17" hidden="1" x14ac:dyDescent="0.25">
      <c r="A45" t="s">
        <v>890</v>
      </c>
      <c r="B45" t="s">
        <v>4</v>
      </c>
      <c r="C45" t="s">
        <v>12</v>
      </c>
      <c r="D45" t="s">
        <v>6</v>
      </c>
      <c r="E45">
        <v>1</v>
      </c>
      <c r="F45" t="s">
        <v>17</v>
      </c>
      <c r="G45" t="s">
        <v>8</v>
      </c>
    </row>
    <row r="46" spans="1:17" hidden="1" x14ac:dyDescent="0.25">
      <c r="A46" s="1" t="s">
        <v>889</v>
      </c>
      <c r="B46" s="1" t="s">
        <v>1</v>
      </c>
      <c r="C46" s="1" t="s">
        <v>15</v>
      </c>
      <c r="D46" s="42" t="s">
        <v>3295</v>
      </c>
      <c r="E46" s="8">
        <f>HEX2DEC(G46)</f>
        <v>164</v>
      </c>
      <c r="F46" s="10" t="str">
        <f>HEX2BIN(G46)</f>
        <v>10100100</v>
      </c>
      <c r="G46" s="8" t="str">
        <f>MID(C46,7,FIND(":",C46,1)-1)</f>
        <v>A4</v>
      </c>
      <c r="H46" s="8" t="str">
        <f>MID(F46,1,FIND("0",F46,1)-1)</f>
        <v>1</v>
      </c>
      <c r="I46" s="8" t="str">
        <f>MID(F46,2,FIND("0",F46,1)-1)</f>
        <v>0</v>
      </c>
      <c r="J46" s="8" t="str">
        <f>MID(F46,3,FIND("0",F46,1)-1)</f>
        <v>1</v>
      </c>
      <c r="K46" s="8" t="str">
        <f>MID(F46,4,FIND("0",F46,1)-1)</f>
        <v>0</v>
      </c>
      <c r="L46" s="8" t="str">
        <f>MID(F46,5,FIND("0",F46,1)-1)</f>
        <v>0</v>
      </c>
      <c r="M46" s="8" t="str">
        <f>MID(F46,6,FIND("0",F46,1)-1)</f>
        <v>1</v>
      </c>
      <c r="N46" s="8" t="str">
        <f>MID(F46,7,FIND("0",F46,1)-1)</f>
        <v>0</v>
      </c>
      <c r="O46" s="8" t="str">
        <f>MID(F46,8,FIND("0",F46,1)-1)</f>
        <v>0</v>
      </c>
      <c r="P46" t="str">
        <f>IF(J46="1",IF(O46="0","Brenner AUS"),"Brenner EIN")</f>
        <v>Brenner AUS</v>
      </c>
      <c r="Q46" t="str">
        <f>IF(L46="1","Mischer AUF",IF(K46="1","Mischer ZU","Mischer STOP"))</f>
        <v>Mischer STOP</v>
      </c>
    </row>
    <row r="47" spans="1:17" hidden="1" x14ac:dyDescent="0.25">
      <c r="A47" t="s">
        <v>892</v>
      </c>
      <c r="B47" t="s">
        <v>4</v>
      </c>
      <c r="C47" t="s">
        <v>12</v>
      </c>
      <c r="D47" t="s">
        <v>6</v>
      </c>
      <c r="E47">
        <v>1</v>
      </c>
      <c r="F47" t="s">
        <v>13</v>
      </c>
      <c r="G47" t="s">
        <v>8</v>
      </c>
    </row>
    <row r="48" spans="1:17" hidden="1" x14ac:dyDescent="0.25">
      <c r="A48" s="1" t="s">
        <v>891</v>
      </c>
      <c r="B48" s="1" t="s">
        <v>1</v>
      </c>
      <c r="C48" s="1" t="s">
        <v>10</v>
      </c>
      <c r="D48" s="42" t="s">
        <v>3295</v>
      </c>
      <c r="E48" s="8">
        <f>HEX2DEC(G48)</f>
        <v>172</v>
      </c>
      <c r="F48" s="10" t="str">
        <f>HEX2BIN(G48)</f>
        <v>10101100</v>
      </c>
      <c r="G48" s="8" t="str">
        <f>MID(C48,7,FIND(":",C48,1)-1)</f>
        <v>AC</v>
      </c>
      <c r="H48" s="8" t="str">
        <f>MID(F48,1,FIND("0",F48,1)-1)</f>
        <v>1</v>
      </c>
      <c r="I48" s="8" t="str">
        <f>MID(F48,2,FIND("0",F48,1)-1)</f>
        <v>0</v>
      </c>
      <c r="J48" s="8" t="str">
        <f>MID(F48,3,FIND("0",F48,1)-1)</f>
        <v>1</v>
      </c>
      <c r="K48" s="8" t="str">
        <f>MID(F48,4,FIND("0",F48,1)-1)</f>
        <v>0</v>
      </c>
      <c r="L48" s="8" t="str">
        <f>MID(F48,5,FIND("0",F48,1)-1)</f>
        <v>1</v>
      </c>
      <c r="M48" s="8" t="str">
        <f>MID(F48,6,FIND("0",F48,1)-1)</f>
        <v>1</v>
      </c>
      <c r="N48" s="8" t="str">
        <f>MID(F48,7,FIND("0",F48,1)-1)</f>
        <v>0</v>
      </c>
      <c r="O48" s="8" t="str">
        <f>MID(F48,8,FIND("0",F48,1)-1)</f>
        <v>0</v>
      </c>
      <c r="P48" t="str">
        <f>IF(J48="1",IF(O48="0","Brenner AUS"),"Brenner EIN")</f>
        <v>Brenner AUS</v>
      </c>
      <c r="Q48" t="str">
        <f>IF(L48="1","Mischer AUF",IF(K48="1","Mischer ZU","Mischer STOP"))</f>
        <v>Mischer AUF</v>
      </c>
    </row>
    <row r="49" spans="1:17" hidden="1" x14ac:dyDescent="0.25">
      <c r="A49" t="s">
        <v>894</v>
      </c>
      <c r="B49" t="s">
        <v>4</v>
      </c>
      <c r="C49" t="s">
        <v>12</v>
      </c>
      <c r="D49" t="s">
        <v>6</v>
      </c>
      <c r="E49">
        <v>1</v>
      </c>
      <c r="F49" t="s">
        <v>17</v>
      </c>
      <c r="G49" t="s">
        <v>8</v>
      </c>
    </row>
    <row r="50" spans="1:17" hidden="1" x14ac:dyDescent="0.25">
      <c r="A50" s="1" t="s">
        <v>893</v>
      </c>
      <c r="B50" s="1" t="s">
        <v>1</v>
      </c>
      <c r="C50" s="1" t="s">
        <v>15</v>
      </c>
      <c r="D50" s="42" t="s">
        <v>3295</v>
      </c>
      <c r="E50" s="8">
        <f>HEX2DEC(G50)</f>
        <v>164</v>
      </c>
      <c r="F50" s="10" t="str">
        <f>HEX2BIN(G50)</f>
        <v>10100100</v>
      </c>
      <c r="G50" s="8" t="str">
        <f>MID(C50,7,FIND(":",C50,1)-1)</f>
        <v>A4</v>
      </c>
      <c r="H50" s="8" t="str">
        <f>MID(F50,1,FIND("0",F50,1)-1)</f>
        <v>1</v>
      </c>
      <c r="I50" s="8" t="str">
        <f>MID(F50,2,FIND("0",F50,1)-1)</f>
        <v>0</v>
      </c>
      <c r="J50" s="8" t="str">
        <f>MID(F50,3,FIND("0",F50,1)-1)</f>
        <v>1</v>
      </c>
      <c r="K50" s="8" t="str">
        <f>MID(F50,4,FIND("0",F50,1)-1)</f>
        <v>0</v>
      </c>
      <c r="L50" s="8" t="str">
        <f>MID(F50,5,FIND("0",F50,1)-1)</f>
        <v>0</v>
      </c>
      <c r="M50" s="8" t="str">
        <f>MID(F50,6,FIND("0",F50,1)-1)</f>
        <v>1</v>
      </c>
      <c r="N50" s="8" t="str">
        <f>MID(F50,7,FIND("0",F50,1)-1)</f>
        <v>0</v>
      </c>
      <c r="O50" s="8" t="str">
        <f>MID(F50,8,FIND("0",F50,1)-1)</f>
        <v>0</v>
      </c>
      <c r="P50" t="str">
        <f>IF(J50="1",IF(O50="0","Brenner AUS"),"Brenner EIN")</f>
        <v>Brenner AUS</v>
      </c>
      <c r="Q50" t="str">
        <f>IF(L50="1","Mischer AUF",IF(K50="1","Mischer ZU","Mischer STOP"))</f>
        <v>Mischer STOP</v>
      </c>
    </row>
    <row r="51" spans="1:17" hidden="1" x14ac:dyDescent="0.25">
      <c r="A51" t="s">
        <v>896</v>
      </c>
      <c r="B51" t="s">
        <v>4</v>
      </c>
      <c r="C51" t="s">
        <v>5</v>
      </c>
      <c r="D51" t="s">
        <v>6</v>
      </c>
      <c r="E51">
        <v>1</v>
      </c>
      <c r="F51" t="s">
        <v>211</v>
      </c>
      <c r="G51" t="s">
        <v>8</v>
      </c>
    </row>
    <row r="52" spans="1:17" hidden="1" x14ac:dyDescent="0.25">
      <c r="A52" t="s">
        <v>897</v>
      </c>
      <c r="B52" t="s">
        <v>862</v>
      </c>
      <c r="C52" t="s">
        <v>176</v>
      </c>
      <c r="D52" t="s">
        <v>177</v>
      </c>
      <c r="E52" s="5">
        <v>4500000</v>
      </c>
      <c r="F52" t="s">
        <v>863</v>
      </c>
      <c r="G52" t="s">
        <v>178</v>
      </c>
      <c r="H52">
        <v>0</v>
      </c>
      <c r="I52" t="s">
        <v>179</v>
      </c>
      <c r="J52" t="s">
        <v>163</v>
      </c>
      <c r="K52" t="s">
        <v>180</v>
      </c>
    </row>
    <row r="53" spans="1:17" hidden="1" x14ac:dyDescent="0.25">
      <c r="A53" t="s">
        <v>895</v>
      </c>
      <c r="B53" t="s">
        <v>1</v>
      </c>
      <c r="C53" s="3" t="s">
        <v>209</v>
      </c>
      <c r="D53" t="s">
        <v>390</v>
      </c>
      <c r="E53" s="8">
        <f>HEX2DEC(G53)</f>
        <v>45</v>
      </c>
      <c r="F53" s="10" t="str">
        <f>HEX2BIN(G53)</f>
        <v>101101</v>
      </c>
      <c r="G53" s="8" t="str">
        <f>MID(C53,7,FIND(":",C53,1)-1)</f>
        <v>2D</v>
      </c>
    </row>
    <row r="54" spans="1:17" hidden="1" x14ac:dyDescent="0.25">
      <c r="A54" t="s">
        <v>899</v>
      </c>
      <c r="B54" t="s">
        <v>4</v>
      </c>
      <c r="C54" t="s">
        <v>12</v>
      </c>
      <c r="D54" t="s">
        <v>6</v>
      </c>
      <c r="E54">
        <v>1</v>
      </c>
      <c r="F54" t="s">
        <v>45</v>
      </c>
      <c r="G54" t="s">
        <v>8</v>
      </c>
    </row>
    <row r="55" spans="1:17" hidden="1" x14ac:dyDescent="0.25">
      <c r="A55" s="1" t="s">
        <v>898</v>
      </c>
      <c r="B55" s="1" t="s">
        <v>1</v>
      </c>
      <c r="C55" s="1" t="s">
        <v>43</v>
      </c>
      <c r="D55" s="42" t="s">
        <v>3295</v>
      </c>
      <c r="E55" s="8">
        <f>HEX2DEC(G55)</f>
        <v>133</v>
      </c>
      <c r="F55" s="10" t="str">
        <f>HEX2BIN(G55)</f>
        <v>10000101</v>
      </c>
      <c r="G55" s="8" t="str">
        <f>MID(C55,7,FIND(":",C55,1)-1)</f>
        <v>85</v>
      </c>
      <c r="H55" s="8" t="str">
        <f>MID(F55,1,FIND("0",F55,1)-1)</f>
        <v>1</v>
      </c>
      <c r="I55" s="8" t="str">
        <f>MID(F55,2,FIND("0",F55,1)-1)</f>
        <v>0</v>
      </c>
      <c r="J55" s="8" t="str">
        <f>MID(F55,3,FIND("0",F55,1)-1)</f>
        <v>0</v>
      </c>
      <c r="K55" s="8" t="str">
        <f>MID(F55,4,FIND("0",F55,1)-1)</f>
        <v>0</v>
      </c>
      <c r="L55" s="8" t="str">
        <f>MID(F55,5,FIND("0",F55,1)-1)</f>
        <v>0</v>
      </c>
      <c r="M55" s="8" t="str">
        <f>MID(F55,6,FIND("0",F55,1)-1)</f>
        <v>1</v>
      </c>
      <c r="N55" s="8" t="str">
        <f>MID(F55,7,FIND("0",F55,1)-1)</f>
        <v>0</v>
      </c>
      <c r="O55" s="8" t="str">
        <f>MID(F55,8,FIND("0",F55,1)-1)</f>
        <v>1</v>
      </c>
      <c r="P55" t="str">
        <f>IF(J55="1",IF(O55="0","Brenner AUS"),"Brenner EIN")</f>
        <v>Brenner EIN</v>
      </c>
      <c r="Q55" t="str">
        <f>IF(L55="1","Mischer AUF",IF(K55="1","Mischer ZU","Mischer STOP"))</f>
        <v>Mischer STOP</v>
      </c>
    </row>
    <row r="56" spans="1:17" hidden="1" x14ac:dyDescent="0.25">
      <c r="A56" t="s">
        <v>901</v>
      </c>
      <c r="B56" t="s">
        <v>4</v>
      </c>
      <c r="C56" t="s">
        <v>12</v>
      </c>
      <c r="D56" t="s">
        <v>6</v>
      </c>
      <c r="E56">
        <v>1</v>
      </c>
      <c r="F56" t="s">
        <v>53</v>
      </c>
      <c r="G56" t="s">
        <v>8</v>
      </c>
    </row>
    <row r="57" spans="1:17" hidden="1" x14ac:dyDescent="0.25">
      <c r="A57" s="1" t="s">
        <v>900</v>
      </c>
      <c r="B57" s="1" t="s">
        <v>1</v>
      </c>
      <c r="C57" s="1" t="s">
        <v>51</v>
      </c>
      <c r="D57" s="42" t="s">
        <v>3295</v>
      </c>
      <c r="E57" s="8">
        <f>HEX2DEC(G57)</f>
        <v>141</v>
      </c>
      <c r="F57" s="10" t="str">
        <f>HEX2BIN(G57)</f>
        <v>10001101</v>
      </c>
      <c r="G57" s="8" t="str">
        <f>MID(C57,7,FIND(":",C57,1)-1)</f>
        <v>8D</v>
      </c>
      <c r="H57" s="8" t="str">
        <f>MID(F57,1,FIND("0",F57,1)-1)</f>
        <v>1</v>
      </c>
      <c r="I57" s="8" t="str">
        <f>MID(F57,2,FIND("0",F57,1)-1)</f>
        <v>0</v>
      </c>
      <c r="J57" s="8" t="str">
        <f>MID(F57,3,FIND("0",F57,1)-1)</f>
        <v>0</v>
      </c>
      <c r="K57" s="8" t="str">
        <f>MID(F57,4,FIND("0",F57,1)-1)</f>
        <v>0</v>
      </c>
      <c r="L57" s="8" t="str">
        <f>MID(F57,5,FIND("0",F57,1)-1)</f>
        <v>1</v>
      </c>
      <c r="M57" s="8" t="str">
        <f>MID(F57,6,FIND("0",F57,1)-1)</f>
        <v>1</v>
      </c>
      <c r="N57" s="8" t="str">
        <f>MID(F57,7,FIND("0",F57,1)-1)</f>
        <v>0</v>
      </c>
      <c r="O57" s="8" t="str">
        <f>MID(F57,8,FIND("0",F57,1)-1)</f>
        <v>1</v>
      </c>
      <c r="P57" t="str">
        <f>IF(J57="1",IF(O57="0","Brenner AUS"),"Brenner EIN")</f>
        <v>Brenner EIN</v>
      </c>
      <c r="Q57" t="str">
        <f>IF(L57="1","Mischer AUF",IF(K57="1","Mischer ZU","Mischer STOP"))</f>
        <v>Mischer AUF</v>
      </c>
    </row>
    <row r="58" spans="1:17" hidden="1" x14ac:dyDescent="0.25">
      <c r="A58" t="s">
        <v>903</v>
      </c>
      <c r="B58" t="s">
        <v>4</v>
      </c>
      <c r="C58" t="s">
        <v>12</v>
      </c>
      <c r="D58" t="s">
        <v>6</v>
      </c>
      <c r="E58">
        <v>1</v>
      </c>
      <c r="F58" t="s">
        <v>45</v>
      </c>
      <c r="G58" t="s">
        <v>8</v>
      </c>
    </row>
    <row r="59" spans="1:17" hidden="1" x14ac:dyDescent="0.25">
      <c r="A59" s="1" t="s">
        <v>902</v>
      </c>
      <c r="B59" s="1" t="s">
        <v>1</v>
      </c>
      <c r="C59" s="1" t="s">
        <v>43</v>
      </c>
      <c r="D59" s="42" t="s">
        <v>3295</v>
      </c>
      <c r="E59" s="8">
        <f>HEX2DEC(G59)</f>
        <v>133</v>
      </c>
      <c r="F59" s="10" t="str">
        <f>HEX2BIN(G59)</f>
        <v>10000101</v>
      </c>
      <c r="G59" s="8" t="str">
        <f>MID(C59,7,FIND(":",C59,1)-1)</f>
        <v>85</v>
      </c>
      <c r="H59" s="8" t="str">
        <f>MID(F59,1,FIND("0",F59,1)-1)</f>
        <v>1</v>
      </c>
      <c r="I59" s="8" t="str">
        <f>MID(F59,2,FIND("0",F59,1)-1)</f>
        <v>0</v>
      </c>
      <c r="J59" s="8" t="str">
        <f>MID(F59,3,FIND("0",F59,1)-1)</f>
        <v>0</v>
      </c>
      <c r="K59" s="8" t="str">
        <f>MID(F59,4,FIND("0",F59,1)-1)</f>
        <v>0</v>
      </c>
      <c r="L59" s="8" t="str">
        <f>MID(F59,5,FIND("0",F59,1)-1)</f>
        <v>0</v>
      </c>
      <c r="M59" s="8" t="str">
        <f>MID(F59,6,FIND("0",F59,1)-1)</f>
        <v>1</v>
      </c>
      <c r="N59" s="8" t="str">
        <f>MID(F59,7,FIND("0",F59,1)-1)</f>
        <v>0</v>
      </c>
      <c r="O59" s="8" t="str">
        <f>MID(F59,8,FIND("0",F59,1)-1)</f>
        <v>1</v>
      </c>
      <c r="P59" t="str">
        <f>IF(J59="1",IF(O59="0","Brenner AUS"),"Brenner EIN")</f>
        <v>Brenner EIN</v>
      </c>
      <c r="Q59" t="str">
        <f>IF(L59="1","Mischer AUF",IF(K59="1","Mischer ZU","Mischer STOP"))</f>
        <v>Mischer STOP</v>
      </c>
    </row>
    <row r="60" spans="1:17" hidden="1" x14ac:dyDescent="0.25">
      <c r="A60" t="s">
        <v>905</v>
      </c>
      <c r="B60" t="s">
        <v>4</v>
      </c>
      <c r="C60" t="s">
        <v>5</v>
      </c>
      <c r="D60" t="s">
        <v>6</v>
      </c>
      <c r="E60">
        <v>1</v>
      </c>
      <c r="F60" t="s">
        <v>29</v>
      </c>
      <c r="G60" t="s">
        <v>8</v>
      </c>
    </row>
    <row r="61" spans="1:17" hidden="1" x14ac:dyDescent="0.25">
      <c r="A61" t="s">
        <v>906</v>
      </c>
      <c r="B61" t="s">
        <v>862</v>
      </c>
      <c r="C61" t="s">
        <v>176</v>
      </c>
      <c r="D61" t="s">
        <v>177</v>
      </c>
      <c r="E61" s="5">
        <v>4400000</v>
      </c>
      <c r="F61" t="s">
        <v>863</v>
      </c>
      <c r="G61" t="s">
        <v>178</v>
      </c>
      <c r="H61">
        <v>0</v>
      </c>
      <c r="I61" t="s">
        <v>179</v>
      </c>
      <c r="J61" t="s">
        <v>163</v>
      </c>
      <c r="K61" t="s">
        <v>180</v>
      </c>
    </row>
    <row r="62" spans="1:17" hidden="1" x14ac:dyDescent="0.25">
      <c r="A62" t="s">
        <v>904</v>
      </c>
      <c r="B62" t="s">
        <v>1</v>
      </c>
      <c r="C62" s="3" t="s">
        <v>27</v>
      </c>
      <c r="D62" t="s">
        <v>390</v>
      </c>
      <c r="E62" s="8">
        <f>HEX2DEC(G62)</f>
        <v>44</v>
      </c>
      <c r="F62" s="10" t="str">
        <f>HEX2BIN(G62)</f>
        <v>101100</v>
      </c>
      <c r="G62" s="8" t="str">
        <f>MID(C62,7,FIND(":",C62,1)-1)</f>
        <v>2C</v>
      </c>
    </row>
    <row r="63" spans="1:17" hidden="1" x14ac:dyDescent="0.25">
      <c r="A63" t="s">
        <v>908</v>
      </c>
      <c r="B63" t="s">
        <v>4</v>
      </c>
      <c r="C63" t="s">
        <v>12</v>
      </c>
      <c r="D63" t="s">
        <v>6</v>
      </c>
      <c r="E63">
        <v>1</v>
      </c>
      <c r="F63" t="s">
        <v>53</v>
      </c>
      <c r="G63" t="s">
        <v>8</v>
      </c>
    </row>
    <row r="64" spans="1:17" hidden="1" x14ac:dyDescent="0.25">
      <c r="A64" s="1" t="s">
        <v>907</v>
      </c>
      <c r="B64" s="1" t="s">
        <v>1</v>
      </c>
      <c r="C64" s="1" t="s">
        <v>51</v>
      </c>
      <c r="D64" s="42" t="s">
        <v>3295</v>
      </c>
      <c r="E64" s="8">
        <f>HEX2DEC(G64)</f>
        <v>141</v>
      </c>
      <c r="F64" s="10" t="str">
        <f>HEX2BIN(G64)</f>
        <v>10001101</v>
      </c>
      <c r="G64" s="8" t="str">
        <f>MID(C64,7,FIND(":",C64,1)-1)</f>
        <v>8D</v>
      </c>
      <c r="H64" s="8" t="str">
        <f>MID(F64,1,FIND("0",F64,1)-1)</f>
        <v>1</v>
      </c>
      <c r="I64" s="8" t="str">
        <f>MID(F64,2,FIND("0",F64,1)-1)</f>
        <v>0</v>
      </c>
      <c r="J64" s="8" t="str">
        <f>MID(F64,3,FIND("0",F64,1)-1)</f>
        <v>0</v>
      </c>
      <c r="K64" s="8" t="str">
        <f>MID(F64,4,FIND("0",F64,1)-1)</f>
        <v>0</v>
      </c>
      <c r="L64" s="8" t="str">
        <f>MID(F64,5,FIND("0",F64,1)-1)</f>
        <v>1</v>
      </c>
      <c r="M64" s="8" t="str">
        <f>MID(F64,6,FIND("0",F64,1)-1)</f>
        <v>1</v>
      </c>
      <c r="N64" s="8" t="str">
        <f>MID(F64,7,FIND("0",F64,1)-1)</f>
        <v>0</v>
      </c>
      <c r="O64" s="8" t="str">
        <f>MID(F64,8,FIND("0",F64,1)-1)</f>
        <v>1</v>
      </c>
      <c r="P64" t="str">
        <f>IF(J64="1",IF(O64="0","Brenner AUS"),"Brenner EIN")</f>
        <v>Brenner EIN</v>
      </c>
      <c r="Q64" t="str">
        <f>IF(L64="1","Mischer AUF",IF(K64="1","Mischer ZU","Mischer STOP"))</f>
        <v>Mischer AUF</v>
      </c>
    </row>
    <row r="65" spans="1:17" hidden="1" x14ac:dyDescent="0.25">
      <c r="A65" t="s">
        <v>910</v>
      </c>
      <c r="B65" t="s">
        <v>4</v>
      </c>
      <c r="C65" t="s">
        <v>12</v>
      </c>
      <c r="D65" t="s">
        <v>6</v>
      </c>
      <c r="E65">
        <v>1</v>
      </c>
      <c r="F65" t="s">
        <v>45</v>
      </c>
      <c r="G65" t="s">
        <v>8</v>
      </c>
    </row>
    <row r="66" spans="1:17" hidden="1" x14ac:dyDescent="0.25">
      <c r="A66" s="1" t="s">
        <v>909</v>
      </c>
      <c r="B66" s="1" t="s">
        <v>1</v>
      </c>
      <c r="C66" s="1" t="s">
        <v>43</v>
      </c>
      <c r="D66" s="42" t="s">
        <v>3295</v>
      </c>
      <c r="E66" s="8">
        <f>HEX2DEC(G66)</f>
        <v>133</v>
      </c>
      <c r="F66" s="10" t="str">
        <f>HEX2BIN(G66)</f>
        <v>10000101</v>
      </c>
      <c r="G66" s="8" t="str">
        <f>MID(C66,7,FIND(":",C66,1)-1)</f>
        <v>85</v>
      </c>
      <c r="H66" s="8" t="str">
        <f>MID(F66,1,FIND("0",F66,1)-1)</f>
        <v>1</v>
      </c>
      <c r="I66" s="8" t="str">
        <f>MID(F66,2,FIND("0",F66,1)-1)</f>
        <v>0</v>
      </c>
      <c r="J66" s="8" t="str">
        <f>MID(F66,3,FIND("0",F66,1)-1)</f>
        <v>0</v>
      </c>
      <c r="K66" s="8" t="str">
        <f>MID(F66,4,FIND("0",F66,1)-1)</f>
        <v>0</v>
      </c>
      <c r="L66" s="8" t="str">
        <f>MID(F66,5,FIND("0",F66,1)-1)</f>
        <v>0</v>
      </c>
      <c r="M66" s="8" t="str">
        <f>MID(F66,6,FIND("0",F66,1)-1)</f>
        <v>1</v>
      </c>
      <c r="N66" s="8" t="str">
        <f>MID(F66,7,FIND("0",F66,1)-1)</f>
        <v>0</v>
      </c>
      <c r="O66" s="8" t="str">
        <f>MID(F66,8,FIND("0",F66,1)-1)</f>
        <v>1</v>
      </c>
      <c r="P66" t="str">
        <f>IF(J66="1",IF(O66="0","Brenner AUS"),"Brenner EIN")</f>
        <v>Brenner EIN</v>
      </c>
      <c r="Q66" t="str">
        <f>IF(L66="1","Mischer AUF",IF(K66="1","Mischer ZU","Mischer STOP"))</f>
        <v>Mischer STOP</v>
      </c>
    </row>
    <row r="67" spans="1:17" hidden="1" x14ac:dyDescent="0.25">
      <c r="A67" t="s">
        <v>912</v>
      </c>
      <c r="B67" t="s">
        <v>4</v>
      </c>
      <c r="C67" t="s">
        <v>12</v>
      </c>
      <c r="D67" t="s">
        <v>6</v>
      </c>
      <c r="E67">
        <v>1</v>
      </c>
      <c r="F67" t="s">
        <v>53</v>
      </c>
      <c r="G67" t="s">
        <v>8</v>
      </c>
    </row>
    <row r="68" spans="1:17" hidden="1" x14ac:dyDescent="0.25">
      <c r="A68" s="1" t="s">
        <v>911</v>
      </c>
      <c r="B68" s="1" t="s">
        <v>1</v>
      </c>
      <c r="C68" s="1" t="s">
        <v>51</v>
      </c>
      <c r="D68" s="42" t="s">
        <v>3295</v>
      </c>
      <c r="E68" s="8">
        <f>HEX2DEC(G68)</f>
        <v>141</v>
      </c>
      <c r="F68" s="10" t="str">
        <f>HEX2BIN(G68)</f>
        <v>10001101</v>
      </c>
      <c r="G68" s="8" t="str">
        <f>MID(C68,7,FIND(":",C68,1)-1)</f>
        <v>8D</v>
      </c>
      <c r="H68" s="8" t="str">
        <f>MID(F68,1,FIND("0",F68,1)-1)</f>
        <v>1</v>
      </c>
      <c r="I68" s="8" t="str">
        <f>MID(F68,2,FIND("0",F68,1)-1)</f>
        <v>0</v>
      </c>
      <c r="J68" s="8" t="str">
        <f>MID(F68,3,FIND("0",F68,1)-1)</f>
        <v>0</v>
      </c>
      <c r="K68" s="8" t="str">
        <f>MID(F68,4,FIND("0",F68,1)-1)</f>
        <v>0</v>
      </c>
      <c r="L68" s="8" t="str">
        <f>MID(F68,5,FIND("0",F68,1)-1)</f>
        <v>1</v>
      </c>
      <c r="M68" s="8" t="str">
        <f>MID(F68,6,FIND("0",F68,1)-1)</f>
        <v>1</v>
      </c>
      <c r="N68" s="8" t="str">
        <f>MID(F68,7,FIND("0",F68,1)-1)</f>
        <v>0</v>
      </c>
      <c r="O68" s="8" t="str">
        <f>MID(F68,8,FIND("0",F68,1)-1)</f>
        <v>1</v>
      </c>
      <c r="P68" t="str">
        <f>IF(J68="1",IF(O68="0","Brenner AUS"),"Brenner EIN")</f>
        <v>Brenner EIN</v>
      </c>
      <c r="Q68" t="str">
        <f>IF(L68="1","Mischer AUF",IF(K68="1","Mischer ZU","Mischer STOP"))</f>
        <v>Mischer AUF</v>
      </c>
    </row>
    <row r="69" spans="1:17" hidden="1" x14ac:dyDescent="0.25">
      <c r="A69" t="s">
        <v>914</v>
      </c>
      <c r="B69" t="s">
        <v>4</v>
      </c>
      <c r="C69" t="s">
        <v>12</v>
      </c>
      <c r="D69" t="s">
        <v>6</v>
      </c>
      <c r="E69">
        <v>1</v>
      </c>
      <c r="F69" t="s">
        <v>45</v>
      </c>
      <c r="G69" t="s">
        <v>8</v>
      </c>
    </row>
    <row r="70" spans="1:17" hidden="1" x14ac:dyDescent="0.25">
      <c r="A70" s="1" t="s">
        <v>913</v>
      </c>
      <c r="B70" s="1" t="s">
        <v>1</v>
      </c>
      <c r="C70" s="1" t="s">
        <v>43</v>
      </c>
      <c r="D70" s="42" t="s">
        <v>3295</v>
      </c>
      <c r="E70" s="8">
        <f>HEX2DEC(G70)</f>
        <v>133</v>
      </c>
      <c r="F70" s="10" t="str">
        <f>HEX2BIN(G70)</f>
        <v>10000101</v>
      </c>
      <c r="G70" s="8" t="str">
        <f>MID(C70,7,FIND(":",C70,1)-1)</f>
        <v>85</v>
      </c>
      <c r="H70" s="8" t="str">
        <f>MID(F70,1,FIND("0",F70,1)-1)</f>
        <v>1</v>
      </c>
      <c r="I70" s="8" t="str">
        <f>MID(F70,2,FIND("0",F70,1)-1)</f>
        <v>0</v>
      </c>
      <c r="J70" s="8" t="str">
        <f>MID(F70,3,FIND("0",F70,1)-1)</f>
        <v>0</v>
      </c>
      <c r="K70" s="8" t="str">
        <f>MID(F70,4,FIND("0",F70,1)-1)</f>
        <v>0</v>
      </c>
      <c r="L70" s="8" t="str">
        <f>MID(F70,5,FIND("0",F70,1)-1)</f>
        <v>0</v>
      </c>
      <c r="M70" s="8" t="str">
        <f>MID(F70,6,FIND("0",F70,1)-1)</f>
        <v>1</v>
      </c>
      <c r="N70" s="8" t="str">
        <f>MID(F70,7,FIND("0",F70,1)-1)</f>
        <v>0</v>
      </c>
      <c r="O70" s="8" t="str">
        <f>MID(F70,8,FIND("0",F70,1)-1)</f>
        <v>1</v>
      </c>
      <c r="P70" t="str">
        <f>IF(J70="1",IF(O70="0","Brenner AUS"),"Brenner EIN")</f>
        <v>Brenner EIN</v>
      </c>
      <c r="Q70" t="str">
        <f>IF(L70="1","Mischer AUF",IF(K70="1","Mischer ZU","Mischer STOP"))</f>
        <v>Mischer STOP</v>
      </c>
    </row>
    <row r="71" spans="1:17" hidden="1" x14ac:dyDescent="0.25">
      <c r="A71" t="s">
        <v>916</v>
      </c>
      <c r="B71" t="s">
        <v>4</v>
      </c>
      <c r="C71" t="s">
        <v>5</v>
      </c>
      <c r="D71" t="s">
        <v>6</v>
      </c>
      <c r="E71">
        <v>1</v>
      </c>
      <c r="F71" t="s">
        <v>49</v>
      </c>
      <c r="G71" t="s">
        <v>8</v>
      </c>
    </row>
    <row r="72" spans="1:17" hidden="1" x14ac:dyDescent="0.25">
      <c r="A72" t="s">
        <v>917</v>
      </c>
      <c r="B72" t="s">
        <v>862</v>
      </c>
      <c r="C72" t="s">
        <v>176</v>
      </c>
      <c r="D72" t="s">
        <v>177</v>
      </c>
      <c r="E72" s="5">
        <v>4300000</v>
      </c>
      <c r="F72" t="s">
        <v>863</v>
      </c>
      <c r="G72" t="s">
        <v>178</v>
      </c>
      <c r="H72">
        <v>0</v>
      </c>
      <c r="I72" t="s">
        <v>179</v>
      </c>
      <c r="J72" t="s">
        <v>163</v>
      </c>
      <c r="K72" t="s">
        <v>180</v>
      </c>
    </row>
    <row r="73" spans="1:17" hidden="1" x14ac:dyDescent="0.25">
      <c r="A73" t="s">
        <v>915</v>
      </c>
      <c r="B73" t="s">
        <v>1</v>
      </c>
      <c r="C73" s="3" t="s">
        <v>47</v>
      </c>
      <c r="D73" t="s">
        <v>390</v>
      </c>
      <c r="E73" s="8">
        <f>HEX2DEC(G73)</f>
        <v>43</v>
      </c>
      <c r="F73" s="10" t="str">
        <f>HEX2BIN(G73)</f>
        <v>101011</v>
      </c>
      <c r="G73" s="8" t="str">
        <f>MID(C73,7,FIND(":",C73,1)-1)</f>
        <v>2B</v>
      </c>
    </row>
    <row r="74" spans="1:17" hidden="1" x14ac:dyDescent="0.25">
      <c r="A74" t="s">
        <v>919</v>
      </c>
      <c r="B74" t="s">
        <v>4</v>
      </c>
      <c r="C74" t="s">
        <v>12</v>
      </c>
      <c r="D74" t="s">
        <v>6</v>
      </c>
      <c r="E74">
        <v>1</v>
      </c>
      <c r="F74" t="s">
        <v>53</v>
      </c>
      <c r="G74" t="s">
        <v>8</v>
      </c>
    </row>
    <row r="75" spans="1:17" hidden="1" x14ac:dyDescent="0.25">
      <c r="A75" s="1" t="s">
        <v>918</v>
      </c>
      <c r="B75" s="1" t="s">
        <v>1</v>
      </c>
      <c r="C75" s="1" t="s">
        <v>51</v>
      </c>
      <c r="D75" s="42" t="s">
        <v>3295</v>
      </c>
      <c r="E75" s="8">
        <f>HEX2DEC(G75)</f>
        <v>141</v>
      </c>
      <c r="F75" s="10" t="str">
        <f>HEX2BIN(G75)</f>
        <v>10001101</v>
      </c>
      <c r="G75" s="8" t="str">
        <f>MID(C75,7,FIND(":",C75,1)-1)</f>
        <v>8D</v>
      </c>
      <c r="H75" s="8" t="str">
        <f>MID(F75,1,FIND("0",F75,1)-1)</f>
        <v>1</v>
      </c>
      <c r="I75" s="8" t="str">
        <f>MID(F75,2,FIND("0",F75,1)-1)</f>
        <v>0</v>
      </c>
      <c r="J75" s="8" t="str">
        <f>MID(F75,3,FIND("0",F75,1)-1)</f>
        <v>0</v>
      </c>
      <c r="K75" s="8" t="str">
        <f>MID(F75,4,FIND("0",F75,1)-1)</f>
        <v>0</v>
      </c>
      <c r="L75" s="8" t="str">
        <f>MID(F75,5,FIND("0",F75,1)-1)</f>
        <v>1</v>
      </c>
      <c r="M75" s="8" t="str">
        <f>MID(F75,6,FIND("0",F75,1)-1)</f>
        <v>1</v>
      </c>
      <c r="N75" s="8" t="str">
        <f>MID(F75,7,FIND("0",F75,1)-1)</f>
        <v>0</v>
      </c>
      <c r="O75" s="8" t="str">
        <f>MID(F75,8,FIND("0",F75,1)-1)</f>
        <v>1</v>
      </c>
      <c r="P75" t="str">
        <f>IF(J75="1",IF(O75="0","Brenner AUS"),"Brenner EIN")</f>
        <v>Brenner EIN</v>
      </c>
      <c r="Q75" t="str">
        <f>IF(L75="1","Mischer AUF",IF(K75="1","Mischer ZU","Mischer STOP"))</f>
        <v>Mischer AUF</v>
      </c>
    </row>
    <row r="76" spans="1:17" hidden="1" x14ac:dyDescent="0.25">
      <c r="A76" t="s">
        <v>921</v>
      </c>
      <c r="B76" t="s">
        <v>4</v>
      </c>
      <c r="C76" t="s">
        <v>12</v>
      </c>
      <c r="D76" t="s">
        <v>6</v>
      </c>
      <c r="E76">
        <v>1</v>
      </c>
      <c r="F76" t="s">
        <v>45</v>
      </c>
      <c r="G76" t="s">
        <v>8</v>
      </c>
    </row>
    <row r="77" spans="1:17" hidden="1" x14ac:dyDescent="0.25">
      <c r="A77" s="1" t="s">
        <v>920</v>
      </c>
      <c r="B77" s="1" t="s">
        <v>1</v>
      </c>
      <c r="C77" s="1" t="s">
        <v>43</v>
      </c>
      <c r="D77" s="42" t="s">
        <v>3295</v>
      </c>
      <c r="E77" s="8">
        <f>HEX2DEC(G77)</f>
        <v>133</v>
      </c>
      <c r="F77" s="10" t="str">
        <f>HEX2BIN(G77)</f>
        <v>10000101</v>
      </c>
      <c r="G77" s="8" t="str">
        <f>MID(C77,7,FIND(":",C77,1)-1)</f>
        <v>85</v>
      </c>
      <c r="H77" s="8" t="str">
        <f>MID(F77,1,FIND("0",F77,1)-1)</f>
        <v>1</v>
      </c>
      <c r="I77" s="8" t="str">
        <f>MID(F77,2,FIND("0",F77,1)-1)</f>
        <v>0</v>
      </c>
      <c r="J77" s="8" t="str">
        <f>MID(F77,3,FIND("0",F77,1)-1)</f>
        <v>0</v>
      </c>
      <c r="K77" s="8" t="str">
        <f>MID(F77,4,FIND("0",F77,1)-1)</f>
        <v>0</v>
      </c>
      <c r="L77" s="8" t="str">
        <f>MID(F77,5,FIND("0",F77,1)-1)</f>
        <v>0</v>
      </c>
      <c r="M77" s="8" t="str">
        <f>MID(F77,6,FIND("0",F77,1)-1)</f>
        <v>1</v>
      </c>
      <c r="N77" s="8" t="str">
        <f>MID(F77,7,FIND("0",F77,1)-1)</f>
        <v>0</v>
      </c>
      <c r="O77" s="8" t="str">
        <f>MID(F77,8,FIND("0",F77,1)-1)</f>
        <v>1</v>
      </c>
      <c r="P77" t="str">
        <f>IF(J77="1",IF(O77="0","Brenner AUS"),"Brenner EIN")</f>
        <v>Brenner EIN</v>
      </c>
      <c r="Q77" t="str">
        <f>IF(L77="1","Mischer AUF",IF(K77="1","Mischer ZU","Mischer STOP"))</f>
        <v>Mischer STOP</v>
      </c>
    </row>
    <row r="78" spans="1:17" hidden="1" x14ac:dyDescent="0.25">
      <c r="A78" t="s">
        <v>923</v>
      </c>
      <c r="B78" t="s">
        <v>4</v>
      </c>
      <c r="C78" t="s">
        <v>12</v>
      </c>
      <c r="D78" t="s">
        <v>6</v>
      </c>
      <c r="E78">
        <v>1</v>
      </c>
      <c r="F78" t="s">
        <v>53</v>
      </c>
      <c r="G78" t="s">
        <v>8</v>
      </c>
    </row>
    <row r="79" spans="1:17" hidden="1" x14ac:dyDescent="0.25">
      <c r="A79" s="1" t="s">
        <v>922</v>
      </c>
      <c r="B79" s="1" t="s">
        <v>1</v>
      </c>
      <c r="C79" s="1" t="s">
        <v>51</v>
      </c>
      <c r="D79" s="42" t="s">
        <v>3295</v>
      </c>
      <c r="E79" s="8">
        <f>HEX2DEC(G79)</f>
        <v>141</v>
      </c>
      <c r="F79" s="10" t="str">
        <f>HEX2BIN(G79)</f>
        <v>10001101</v>
      </c>
      <c r="G79" s="8" t="str">
        <f>MID(C79,7,FIND(":",C79,1)-1)</f>
        <v>8D</v>
      </c>
      <c r="H79" s="8" t="str">
        <f>MID(F79,1,FIND("0",F79,1)-1)</f>
        <v>1</v>
      </c>
      <c r="I79" s="8" t="str">
        <f>MID(F79,2,FIND("0",F79,1)-1)</f>
        <v>0</v>
      </c>
      <c r="J79" s="8" t="str">
        <f>MID(F79,3,FIND("0",F79,1)-1)</f>
        <v>0</v>
      </c>
      <c r="K79" s="8" t="str">
        <f>MID(F79,4,FIND("0",F79,1)-1)</f>
        <v>0</v>
      </c>
      <c r="L79" s="8" t="str">
        <f>MID(F79,5,FIND("0",F79,1)-1)</f>
        <v>1</v>
      </c>
      <c r="M79" s="8" t="str">
        <f>MID(F79,6,FIND("0",F79,1)-1)</f>
        <v>1</v>
      </c>
      <c r="N79" s="8" t="str">
        <f>MID(F79,7,FIND("0",F79,1)-1)</f>
        <v>0</v>
      </c>
      <c r="O79" s="8" t="str">
        <f>MID(F79,8,FIND("0",F79,1)-1)</f>
        <v>1</v>
      </c>
      <c r="P79" t="str">
        <f>IF(J79="1",IF(O79="0","Brenner AUS"),"Brenner EIN")</f>
        <v>Brenner EIN</v>
      </c>
      <c r="Q79" t="str">
        <f>IF(L79="1","Mischer AUF",IF(K79="1","Mischer ZU","Mischer STOP"))</f>
        <v>Mischer AUF</v>
      </c>
    </row>
    <row r="80" spans="1:17" hidden="1" x14ac:dyDescent="0.25">
      <c r="A80" t="s">
        <v>925</v>
      </c>
      <c r="B80" t="s">
        <v>4</v>
      </c>
      <c r="C80" t="s">
        <v>12</v>
      </c>
      <c r="D80" t="s">
        <v>6</v>
      </c>
      <c r="E80">
        <v>1</v>
      </c>
      <c r="F80" t="s">
        <v>45</v>
      </c>
      <c r="G80" t="s">
        <v>8</v>
      </c>
    </row>
    <row r="81" spans="1:17" hidden="1" x14ac:dyDescent="0.25">
      <c r="A81" s="1" t="s">
        <v>924</v>
      </c>
      <c r="B81" s="1" t="s">
        <v>1</v>
      </c>
      <c r="C81" s="1" t="s">
        <v>43</v>
      </c>
      <c r="D81" s="42" t="s">
        <v>3295</v>
      </c>
      <c r="E81" s="8">
        <f>HEX2DEC(G81)</f>
        <v>133</v>
      </c>
      <c r="F81" s="10" t="str">
        <f>HEX2BIN(G81)</f>
        <v>10000101</v>
      </c>
      <c r="G81" s="8" t="str">
        <f>MID(C81,7,FIND(":",C81,1)-1)</f>
        <v>85</v>
      </c>
      <c r="H81" s="8" t="str">
        <f>MID(F81,1,FIND("0",F81,1)-1)</f>
        <v>1</v>
      </c>
      <c r="I81" s="8" t="str">
        <f>MID(F81,2,FIND("0",F81,1)-1)</f>
        <v>0</v>
      </c>
      <c r="J81" s="8" t="str">
        <f>MID(F81,3,FIND("0",F81,1)-1)</f>
        <v>0</v>
      </c>
      <c r="K81" s="8" t="str">
        <f>MID(F81,4,FIND("0",F81,1)-1)</f>
        <v>0</v>
      </c>
      <c r="L81" s="8" t="str">
        <f>MID(F81,5,FIND("0",F81,1)-1)</f>
        <v>0</v>
      </c>
      <c r="M81" s="8" t="str">
        <f>MID(F81,6,FIND("0",F81,1)-1)</f>
        <v>1</v>
      </c>
      <c r="N81" s="8" t="str">
        <f>MID(F81,7,FIND("0",F81,1)-1)</f>
        <v>0</v>
      </c>
      <c r="O81" s="8" t="str">
        <f>MID(F81,8,FIND("0",F81,1)-1)</f>
        <v>1</v>
      </c>
      <c r="P81" t="str">
        <f>IF(J81="1",IF(O81="0","Brenner AUS"),"Brenner EIN")</f>
        <v>Brenner EIN</v>
      </c>
      <c r="Q81" t="str">
        <f>IF(L81="1","Mischer AUF",IF(K81="1","Mischer ZU","Mischer STOP"))</f>
        <v>Mischer STOP</v>
      </c>
    </row>
    <row r="82" spans="1:17" hidden="1" x14ac:dyDescent="0.25">
      <c r="A82" t="s">
        <v>927</v>
      </c>
      <c r="B82" t="s">
        <v>4</v>
      </c>
      <c r="C82" t="s">
        <v>12</v>
      </c>
      <c r="D82" t="s">
        <v>6</v>
      </c>
      <c r="E82">
        <v>1</v>
      </c>
      <c r="F82" t="s">
        <v>53</v>
      </c>
      <c r="G82" t="s">
        <v>8</v>
      </c>
    </row>
    <row r="83" spans="1:17" hidden="1" x14ac:dyDescent="0.25">
      <c r="A83" s="1" t="s">
        <v>926</v>
      </c>
      <c r="B83" s="1" t="s">
        <v>1</v>
      </c>
      <c r="C83" s="1" t="s">
        <v>51</v>
      </c>
      <c r="D83" s="42" t="s">
        <v>3295</v>
      </c>
      <c r="E83" s="8">
        <f>HEX2DEC(G83)</f>
        <v>141</v>
      </c>
      <c r="F83" s="10" t="str">
        <f>HEX2BIN(G83)</f>
        <v>10001101</v>
      </c>
      <c r="G83" s="8" t="str">
        <f>MID(C83,7,FIND(":",C83,1)-1)</f>
        <v>8D</v>
      </c>
      <c r="H83" s="8" t="str">
        <f>MID(F83,1,FIND("0",F83,1)-1)</f>
        <v>1</v>
      </c>
      <c r="I83" s="8" t="str">
        <f>MID(F83,2,FIND("0",F83,1)-1)</f>
        <v>0</v>
      </c>
      <c r="J83" s="8" t="str">
        <f>MID(F83,3,FIND("0",F83,1)-1)</f>
        <v>0</v>
      </c>
      <c r="K83" s="8" t="str">
        <f>MID(F83,4,FIND("0",F83,1)-1)</f>
        <v>0</v>
      </c>
      <c r="L83" s="8" t="str">
        <f>MID(F83,5,FIND("0",F83,1)-1)</f>
        <v>1</v>
      </c>
      <c r="M83" s="8" t="str">
        <f>MID(F83,6,FIND("0",F83,1)-1)</f>
        <v>1</v>
      </c>
      <c r="N83" s="8" t="str">
        <f>MID(F83,7,FIND("0",F83,1)-1)</f>
        <v>0</v>
      </c>
      <c r="O83" s="8" t="str">
        <f>MID(F83,8,FIND("0",F83,1)-1)</f>
        <v>1</v>
      </c>
      <c r="P83" t="str">
        <f>IF(J83="1",IF(O83="0","Brenner AUS"),"Brenner EIN")</f>
        <v>Brenner EIN</v>
      </c>
      <c r="Q83" t="str">
        <f>IF(L83="1","Mischer AUF",IF(K83="1","Mischer ZU","Mischer STOP"))</f>
        <v>Mischer AUF</v>
      </c>
    </row>
    <row r="84" spans="1:17" hidden="1" x14ac:dyDescent="0.25">
      <c r="A84" t="s">
        <v>929</v>
      </c>
      <c r="B84" t="s">
        <v>4</v>
      </c>
      <c r="C84" t="s">
        <v>12</v>
      </c>
      <c r="D84" t="s">
        <v>6</v>
      </c>
      <c r="E84">
        <v>1</v>
      </c>
      <c r="F84" t="s">
        <v>45</v>
      </c>
      <c r="G84" t="s">
        <v>8</v>
      </c>
    </row>
    <row r="85" spans="1:17" hidden="1" x14ac:dyDescent="0.25">
      <c r="A85" s="1" t="s">
        <v>928</v>
      </c>
      <c r="B85" s="1" t="s">
        <v>1</v>
      </c>
      <c r="C85" s="1" t="s">
        <v>43</v>
      </c>
      <c r="D85" s="42" t="s">
        <v>3295</v>
      </c>
      <c r="E85" s="8">
        <f>HEX2DEC(G85)</f>
        <v>133</v>
      </c>
      <c r="F85" s="10" t="str">
        <f>HEX2BIN(G85)</f>
        <v>10000101</v>
      </c>
      <c r="G85" s="8" t="str">
        <f>MID(C85,7,FIND(":",C85,1)-1)</f>
        <v>85</v>
      </c>
      <c r="H85" s="8" t="str">
        <f>MID(F85,1,FIND("0",F85,1)-1)</f>
        <v>1</v>
      </c>
      <c r="I85" s="8" t="str">
        <f>MID(F85,2,FIND("0",F85,1)-1)</f>
        <v>0</v>
      </c>
      <c r="J85" s="8" t="str">
        <f>MID(F85,3,FIND("0",F85,1)-1)</f>
        <v>0</v>
      </c>
      <c r="K85" s="8" t="str">
        <f>MID(F85,4,FIND("0",F85,1)-1)</f>
        <v>0</v>
      </c>
      <c r="L85" s="8" t="str">
        <f>MID(F85,5,FIND("0",F85,1)-1)</f>
        <v>0</v>
      </c>
      <c r="M85" s="8" t="str">
        <f>MID(F85,6,FIND("0",F85,1)-1)</f>
        <v>1</v>
      </c>
      <c r="N85" s="8" t="str">
        <f>MID(F85,7,FIND("0",F85,1)-1)</f>
        <v>0</v>
      </c>
      <c r="O85" s="8" t="str">
        <f>MID(F85,8,FIND("0",F85,1)-1)</f>
        <v>1</v>
      </c>
      <c r="P85" t="str">
        <f>IF(J85="1",IF(O85="0","Brenner AUS"),"Brenner EIN")</f>
        <v>Brenner EIN</v>
      </c>
      <c r="Q85" t="str">
        <f>IF(L85="1","Mischer AUF",IF(K85="1","Mischer ZU","Mischer STOP"))</f>
        <v>Mischer STOP</v>
      </c>
    </row>
    <row r="86" spans="1:17" hidden="1" x14ac:dyDescent="0.25">
      <c r="A86" t="s">
        <v>931</v>
      </c>
      <c r="B86" t="s">
        <v>4</v>
      </c>
      <c r="C86" t="s">
        <v>5</v>
      </c>
      <c r="D86" t="s">
        <v>6</v>
      </c>
      <c r="E86">
        <v>1</v>
      </c>
      <c r="F86" t="s">
        <v>63</v>
      </c>
      <c r="G86" t="s">
        <v>8</v>
      </c>
    </row>
    <row r="87" spans="1:17" hidden="1" x14ac:dyDescent="0.25">
      <c r="A87" t="s">
        <v>932</v>
      </c>
      <c r="B87" t="s">
        <v>862</v>
      </c>
      <c r="C87" t="s">
        <v>176</v>
      </c>
      <c r="D87" t="s">
        <v>177</v>
      </c>
      <c r="E87" s="5">
        <v>4200000</v>
      </c>
      <c r="F87" t="s">
        <v>863</v>
      </c>
      <c r="G87" t="s">
        <v>178</v>
      </c>
      <c r="H87">
        <v>0</v>
      </c>
      <c r="I87" t="s">
        <v>179</v>
      </c>
      <c r="J87" t="s">
        <v>163</v>
      </c>
      <c r="K87" t="s">
        <v>180</v>
      </c>
    </row>
    <row r="88" spans="1:17" hidden="1" x14ac:dyDescent="0.25">
      <c r="A88" t="s">
        <v>930</v>
      </c>
      <c r="B88" t="s">
        <v>1</v>
      </c>
      <c r="C88" s="3" t="s">
        <v>61</v>
      </c>
      <c r="D88" t="s">
        <v>390</v>
      </c>
      <c r="E88" s="8">
        <f t="shared" ref="E88:E89" si="15">HEX2DEC(G88)</f>
        <v>42</v>
      </c>
      <c r="F88" s="10" t="str">
        <f t="shared" ref="F88:F89" si="16">HEX2BIN(G88)</f>
        <v>101010</v>
      </c>
      <c r="G88" s="8" t="str">
        <f t="shared" ref="G88:G89" si="17">MID(C88,7,FIND(":",C88,1)-1)</f>
        <v>2A</v>
      </c>
    </row>
    <row r="89" spans="1:17" hidden="1" x14ac:dyDescent="0.25">
      <c r="A89" t="s">
        <v>930</v>
      </c>
      <c r="B89" t="s">
        <v>1</v>
      </c>
      <c r="C89" s="6" t="s">
        <v>933</v>
      </c>
      <c r="D89" t="s">
        <v>1442</v>
      </c>
      <c r="E89" s="8">
        <f t="shared" si="15"/>
        <v>33</v>
      </c>
      <c r="F89" s="10" t="str">
        <f t="shared" si="16"/>
        <v>100001</v>
      </c>
      <c r="G89" s="8" t="str">
        <f t="shared" si="17"/>
        <v>21</v>
      </c>
    </row>
    <row r="90" spans="1:17" hidden="1" x14ac:dyDescent="0.25">
      <c r="A90" t="s">
        <v>934</v>
      </c>
      <c r="B90" t="s">
        <v>4</v>
      </c>
      <c r="C90" t="s">
        <v>233</v>
      </c>
      <c r="D90" t="s">
        <v>6</v>
      </c>
      <c r="E90">
        <v>1</v>
      </c>
      <c r="F90" t="s">
        <v>935</v>
      </c>
      <c r="G90" t="s">
        <v>8</v>
      </c>
    </row>
    <row r="91" spans="1:17" hidden="1" x14ac:dyDescent="0.25">
      <c r="A91" t="s">
        <v>934</v>
      </c>
      <c r="B91" t="s">
        <v>4</v>
      </c>
      <c r="C91" t="s">
        <v>71</v>
      </c>
      <c r="D91" t="s">
        <v>6</v>
      </c>
      <c r="E91">
        <v>1</v>
      </c>
      <c r="F91" t="s">
        <v>938</v>
      </c>
      <c r="G91" t="s">
        <v>8</v>
      </c>
    </row>
    <row r="92" spans="1:17" x14ac:dyDescent="0.25">
      <c r="A92" t="s">
        <v>936</v>
      </c>
      <c r="B92" t="s">
        <v>1</v>
      </c>
      <c r="C92" s="2" t="s">
        <v>937</v>
      </c>
      <c r="D92" t="s">
        <v>2670</v>
      </c>
      <c r="E92" s="8">
        <f>HEX2DEC(G92)</f>
        <v>23</v>
      </c>
      <c r="F92" s="10" t="str">
        <f>HEX2BIN(G92)</f>
        <v>10111</v>
      </c>
      <c r="G92" s="8" t="str">
        <f>MID(C92,7,FIND(":",C92,1)-1)</f>
        <v>17</v>
      </c>
    </row>
    <row r="93" spans="1:17" hidden="1" x14ac:dyDescent="0.25">
      <c r="A93" t="s">
        <v>940</v>
      </c>
      <c r="B93" t="s">
        <v>4</v>
      </c>
      <c r="C93" t="s">
        <v>12</v>
      </c>
      <c r="D93" t="s">
        <v>2670</v>
      </c>
      <c r="E93">
        <v>1</v>
      </c>
      <c r="F93" t="s">
        <v>53</v>
      </c>
      <c r="G93" t="s">
        <v>8</v>
      </c>
    </row>
    <row r="94" spans="1:17" hidden="1" x14ac:dyDescent="0.25">
      <c r="A94" s="1" t="s">
        <v>939</v>
      </c>
      <c r="B94" s="1" t="s">
        <v>1</v>
      </c>
      <c r="C94" s="1" t="s">
        <v>51</v>
      </c>
      <c r="D94" s="42" t="s">
        <v>3295</v>
      </c>
      <c r="E94" s="8">
        <f>HEX2DEC(G94)</f>
        <v>141</v>
      </c>
      <c r="F94" s="10" t="str">
        <f>HEX2BIN(G94)</f>
        <v>10001101</v>
      </c>
      <c r="G94" s="8" t="str">
        <f>MID(C94,7,FIND(":",C94,1)-1)</f>
        <v>8D</v>
      </c>
      <c r="H94" s="8" t="str">
        <f>MID(F94,1,FIND("0",F94,1)-1)</f>
        <v>1</v>
      </c>
      <c r="I94" s="8" t="str">
        <f>MID(F94,2,FIND("0",F94,1)-1)</f>
        <v>0</v>
      </c>
      <c r="J94" s="8" t="str">
        <f>MID(F94,3,FIND("0",F94,1)-1)</f>
        <v>0</v>
      </c>
      <c r="K94" s="8" t="str">
        <f>MID(F94,4,FIND("0",F94,1)-1)</f>
        <v>0</v>
      </c>
      <c r="L94" s="8" t="str">
        <f>MID(F94,5,FIND("0",F94,1)-1)</f>
        <v>1</v>
      </c>
      <c r="M94" s="8" t="str">
        <f>MID(F94,6,FIND("0",F94,1)-1)</f>
        <v>1</v>
      </c>
      <c r="N94" s="8" t="str">
        <f>MID(F94,7,FIND("0",F94,1)-1)</f>
        <v>0</v>
      </c>
      <c r="O94" s="8" t="str">
        <f>MID(F94,8,FIND("0",F94,1)-1)</f>
        <v>1</v>
      </c>
      <c r="P94" t="str">
        <f>IF(J94="1",IF(O94="0","Brenner AUS"),"Brenner EIN")</f>
        <v>Brenner EIN</v>
      </c>
      <c r="Q94" t="str">
        <f>IF(L94="1","Mischer AUF",IF(K94="1","Mischer ZU","Mischer STOP"))</f>
        <v>Mischer AUF</v>
      </c>
    </row>
    <row r="95" spans="1:17" hidden="1" x14ac:dyDescent="0.25">
      <c r="A95" t="s">
        <v>942</v>
      </c>
      <c r="B95" t="s">
        <v>4</v>
      </c>
      <c r="C95" t="s">
        <v>12</v>
      </c>
      <c r="D95" t="s">
        <v>2670</v>
      </c>
      <c r="E95">
        <v>1</v>
      </c>
      <c r="F95" t="s">
        <v>45</v>
      </c>
      <c r="G95" t="s">
        <v>8</v>
      </c>
    </row>
    <row r="96" spans="1:17" hidden="1" x14ac:dyDescent="0.25">
      <c r="A96" s="1" t="s">
        <v>941</v>
      </c>
      <c r="B96" s="1" t="s">
        <v>1</v>
      </c>
      <c r="C96" s="1" t="s">
        <v>43</v>
      </c>
      <c r="D96" s="42" t="s">
        <v>3295</v>
      </c>
      <c r="E96" s="8">
        <f>HEX2DEC(G96)</f>
        <v>133</v>
      </c>
      <c r="F96" s="10" t="str">
        <f>HEX2BIN(G96)</f>
        <v>10000101</v>
      </c>
      <c r="G96" s="8" t="str">
        <f>MID(C96,7,FIND(":",C96,1)-1)</f>
        <v>85</v>
      </c>
      <c r="H96" s="8" t="str">
        <f>MID(F96,1,FIND("0",F96,1)-1)</f>
        <v>1</v>
      </c>
      <c r="I96" s="8" t="str">
        <f>MID(F96,2,FIND("0",F96,1)-1)</f>
        <v>0</v>
      </c>
      <c r="J96" s="8" t="str">
        <f>MID(F96,3,FIND("0",F96,1)-1)</f>
        <v>0</v>
      </c>
      <c r="K96" s="8" t="str">
        <f>MID(F96,4,FIND("0",F96,1)-1)</f>
        <v>0</v>
      </c>
      <c r="L96" s="8" t="str">
        <f>MID(F96,5,FIND("0",F96,1)-1)</f>
        <v>0</v>
      </c>
      <c r="M96" s="8" t="str">
        <f>MID(F96,6,FIND("0",F96,1)-1)</f>
        <v>1</v>
      </c>
      <c r="N96" s="8" t="str">
        <f>MID(F96,7,FIND("0",F96,1)-1)</f>
        <v>0</v>
      </c>
      <c r="O96" s="8" t="str">
        <f>MID(F96,8,FIND("0",F96,1)-1)</f>
        <v>1</v>
      </c>
      <c r="P96" t="str">
        <f>IF(J96="1",IF(O96="0","Brenner AUS"),"Brenner EIN")</f>
        <v>Brenner EIN</v>
      </c>
      <c r="Q96" t="str">
        <f>IF(L96="1","Mischer AUF",IF(K96="1","Mischer ZU","Mischer STOP"))</f>
        <v>Mischer STOP</v>
      </c>
    </row>
    <row r="97" spans="1:17" hidden="1" x14ac:dyDescent="0.25">
      <c r="A97" t="s">
        <v>945</v>
      </c>
      <c r="B97" t="s">
        <v>4</v>
      </c>
      <c r="C97" t="s">
        <v>946</v>
      </c>
      <c r="D97" t="s">
        <v>2670</v>
      </c>
      <c r="E97">
        <v>1</v>
      </c>
      <c r="F97" t="s">
        <v>242</v>
      </c>
      <c r="G97" t="s">
        <v>8</v>
      </c>
    </row>
    <row r="98" spans="1:17" hidden="1" x14ac:dyDescent="0.25">
      <c r="A98" t="s">
        <v>943</v>
      </c>
      <c r="B98" t="s">
        <v>1</v>
      </c>
      <c r="C98" s="7" t="s">
        <v>944</v>
      </c>
      <c r="D98" t="s">
        <v>1321</v>
      </c>
      <c r="E98" s="8">
        <f>HEX2DEC(G98)</f>
        <v>49</v>
      </c>
      <c r="F98" s="10" t="str">
        <f>HEX2BIN(G98)</f>
        <v>110001</v>
      </c>
      <c r="G98" s="8" t="str">
        <f>MID(C98,7,FIND(":",C98,1)-1)</f>
        <v>31</v>
      </c>
    </row>
    <row r="99" spans="1:17" hidden="1" x14ac:dyDescent="0.25">
      <c r="A99" t="s">
        <v>948</v>
      </c>
      <c r="B99" t="s">
        <v>4</v>
      </c>
      <c r="C99" t="s">
        <v>12</v>
      </c>
      <c r="D99" t="s">
        <v>2670</v>
      </c>
      <c r="E99">
        <v>1</v>
      </c>
      <c r="F99" t="s">
        <v>53</v>
      </c>
      <c r="G99" t="s">
        <v>8</v>
      </c>
    </row>
    <row r="100" spans="1:17" hidden="1" x14ac:dyDescent="0.25">
      <c r="A100" s="1" t="s">
        <v>947</v>
      </c>
      <c r="B100" s="1" t="s">
        <v>1</v>
      </c>
      <c r="C100" s="1" t="s">
        <v>51</v>
      </c>
      <c r="D100" s="42" t="s">
        <v>3295</v>
      </c>
      <c r="E100" s="8">
        <f>HEX2DEC(G100)</f>
        <v>141</v>
      </c>
      <c r="F100" s="10" t="str">
        <f>HEX2BIN(G100)</f>
        <v>10001101</v>
      </c>
      <c r="G100" s="8" t="str">
        <f>MID(C100,7,FIND(":",C100,1)-1)</f>
        <v>8D</v>
      </c>
      <c r="H100" s="8" t="str">
        <f>MID(F100,1,FIND("0",F100,1)-1)</f>
        <v>1</v>
      </c>
      <c r="I100" s="8" t="str">
        <f>MID(F100,2,FIND("0",F100,1)-1)</f>
        <v>0</v>
      </c>
      <c r="J100" s="8" t="str">
        <f>MID(F100,3,FIND("0",F100,1)-1)</f>
        <v>0</v>
      </c>
      <c r="K100" s="8" t="str">
        <f>MID(F100,4,FIND("0",F100,1)-1)</f>
        <v>0</v>
      </c>
      <c r="L100" s="8" t="str">
        <f>MID(F100,5,FIND("0",F100,1)-1)</f>
        <v>1</v>
      </c>
      <c r="M100" s="8" t="str">
        <f>MID(F100,6,FIND("0",F100,1)-1)</f>
        <v>1</v>
      </c>
      <c r="N100" s="8" t="str">
        <f>MID(F100,7,FIND("0",F100,1)-1)</f>
        <v>0</v>
      </c>
      <c r="O100" s="8" t="str">
        <f>MID(F100,8,FIND("0",F100,1)-1)</f>
        <v>1</v>
      </c>
      <c r="P100" t="str">
        <f>IF(J100="1",IF(O100="0","Brenner AUS"),"Brenner EIN")</f>
        <v>Brenner EIN</v>
      </c>
      <c r="Q100" t="str">
        <f>IF(L100="1","Mischer AUF",IF(K100="1","Mischer ZU","Mischer STOP"))</f>
        <v>Mischer AUF</v>
      </c>
    </row>
    <row r="101" spans="1:17" hidden="1" x14ac:dyDescent="0.25">
      <c r="A101" t="s">
        <v>950</v>
      </c>
      <c r="B101" t="s">
        <v>4</v>
      </c>
      <c r="C101" t="s">
        <v>12</v>
      </c>
      <c r="D101" t="s">
        <v>2670</v>
      </c>
      <c r="E101">
        <v>1</v>
      </c>
      <c r="F101" t="s">
        <v>45</v>
      </c>
      <c r="G101" t="s">
        <v>8</v>
      </c>
    </row>
    <row r="102" spans="1:17" hidden="1" x14ac:dyDescent="0.25">
      <c r="A102" s="1" t="s">
        <v>949</v>
      </c>
      <c r="B102" s="1" t="s">
        <v>1</v>
      </c>
      <c r="C102" s="1" t="s">
        <v>43</v>
      </c>
      <c r="D102" s="42" t="s">
        <v>3295</v>
      </c>
      <c r="E102" s="8">
        <f>HEX2DEC(G102)</f>
        <v>133</v>
      </c>
      <c r="F102" s="10" t="str">
        <f>HEX2BIN(G102)</f>
        <v>10000101</v>
      </c>
      <c r="G102" s="8" t="str">
        <f>MID(C102,7,FIND(":",C102,1)-1)</f>
        <v>85</v>
      </c>
      <c r="H102" s="8" t="str">
        <f>MID(F102,1,FIND("0",F102,1)-1)</f>
        <v>1</v>
      </c>
      <c r="I102" s="8" t="str">
        <f>MID(F102,2,FIND("0",F102,1)-1)</f>
        <v>0</v>
      </c>
      <c r="J102" s="8" t="str">
        <f>MID(F102,3,FIND("0",F102,1)-1)</f>
        <v>0</v>
      </c>
      <c r="K102" s="8" t="str">
        <f>MID(F102,4,FIND("0",F102,1)-1)</f>
        <v>0</v>
      </c>
      <c r="L102" s="8" t="str">
        <f>MID(F102,5,FIND("0",F102,1)-1)</f>
        <v>0</v>
      </c>
      <c r="M102" s="8" t="str">
        <f>MID(F102,6,FIND("0",F102,1)-1)</f>
        <v>1</v>
      </c>
      <c r="N102" s="8" t="str">
        <f>MID(F102,7,FIND("0",F102,1)-1)</f>
        <v>0</v>
      </c>
      <c r="O102" s="8" t="str">
        <f>MID(F102,8,FIND("0",F102,1)-1)</f>
        <v>1</v>
      </c>
      <c r="P102" t="str">
        <f>IF(J102="1",IF(O102="0","Brenner AUS"),"Brenner EIN")</f>
        <v>Brenner EIN</v>
      </c>
      <c r="Q102" t="str">
        <f>IF(L102="1","Mischer AUF",IF(K102="1","Mischer ZU","Mischer STOP"))</f>
        <v>Mischer STOP</v>
      </c>
    </row>
    <row r="103" spans="1:17" hidden="1" x14ac:dyDescent="0.25">
      <c r="A103" t="s">
        <v>952</v>
      </c>
      <c r="B103" t="s">
        <v>4</v>
      </c>
      <c r="C103" t="s">
        <v>12</v>
      </c>
      <c r="D103" t="s">
        <v>2670</v>
      </c>
      <c r="E103">
        <v>1</v>
      </c>
      <c r="F103" t="s">
        <v>53</v>
      </c>
      <c r="G103" t="s">
        <v>8</v>
      </c>
    </row>
    <row r="104" spans="1:17" hidden="1" x14ac:dyDescent="0.25">
      <c r="A104" s="1" t="s">
        <v>951</v>
      </c>
      <c r="B104" s="1" t="s">
        <v>1</v>
      </c>
      <c r="C104" s="1" t="s">
        <v>51</v>
      </c>
      <c r="D104" s="42" t="s">
        <v>3295</v>
      </c>
      <c r="E104" s="8">
        <f>HEX2DEC(G104)</f>
        <v>141</v>
      </c>
      <c r="F104" s="10" t="str">
        <f>HEX2BIN(G104)</f>
        <v>10001101</v>
      </c>
      <c r="G104" s="8" t="str">
        <f>MID(C104,7,FIND(":",C104,1)-1)</f>
        <v>8D</v>
      </c>
      <c r="H104" s="8" t="str">
        <f>MID(F104,1,FIND("0",F104,1)-1)</f>
        <v>1</v>
      </c>
      <c r="I104" s="8" t="str">
        <f>MID(F104,2,FIND("0",F104,1)-1)</f>
        <v>0</v>
      </c>
      <c r="J104" s="8" t="str">
        <f>MID(F104,3,FIND("0",F104,1)-1)</f>
        <v>0</v>
      </c>
      <c r="K104" s="8" t="str">
        <f>MID(F104,4,FIND("0",F104,1)-1)</f>
        <v>0</v>
      </c>
      <c r="L104" s="8" t="str">
        <f>MID(F104,5,FIND("0",F104,1)-1)</f>
        <v>1</v>
      </c>
      <c r="M104" s="8" t="str">
        <f>MID(F104,6,FIND("0",F104,1)-1)</f>
        <v>1</v>
      </c>
      <c r="N104" s="8" t="str">
        <f>MID(F104,7,FIND("0",F104,1)-1)</f>
        <v>0</v>
      </c>
      <c r="O104" s="8" t="str">
        <f>MID(F104,8,FIND("0",F104,1)-1)</f>
        <v>1</v>
      </c>
      <c r="P104" t="str">
        <f>IF(J104="1",IF(O104="0","Brenner AUS"),"Brenner EIN")</f>
        <v>Brenner EIN</v>
      </c>
      <c r="Q104" t="str">
        <f>IF(L104="1","Mischer AUF",IF(K104="1","Mischer ZU","Mischer STOP"))</f>
        <v>Mischer AUF</v>
      </c>
    </row>
    <row r="105" spans="1:17" hidden="1" x14ac:dyDescent="0.25">
      <c r="A105" t="s">
        <v>954</v>
      </c>
      <c r="B105" t="s">
        <v>4</v>
      </c>
      <c r="C105" t="s">
        <v>12</v>
      </c>
      <c r="D105" t="s">
        <v>2670</v>
      </c>
      <c r="E105">
        <v>1</v>
      </c>
      <c r="F105" t="s">
        <v>45</v>
      </c>
      <c r="G105" t="s">
        <v>8</v>
      </c>
    </row>
    <row r="106" spans="1:17" hidden="1" x14ac:dyDescent="0.25">
      <c r="A106" s="1" t="s">
        <v>953</v>
      </c>
      <c r="B106" s="1" t="s">
        <v>1</v>
      </c>
      <c r="C106" s="1" t="s">
        <v>43</v>
      </c>
      <c r="D106" s="42" t="s">
        <v>3295</v>
      </c>
      <c r="E106" s="8">
        <f>HEX2DEC(G106)</f>
        <v>133</v>
      </c>
      <c r="F106" s="10" t="str">
        <f>HEX2BIN(G106)</f>
        <v>10000101</v>
      </c>
      <c r="G106" s="8" t="str">
        <f>MID(C106,7,FIND(":",C106,1)-1)</f>
        <v>85</v>
      </c>
      <c r="H106" s="8" t="str">
        <f>MID(F106,1,FIND("0",F106,1)-1)</f>
        <v>1</v>
      </c>
      <c r="I106" s="8" t="str">
        <f>MID(F106,2,FIND("0",F106,1)-1)</f>
        <v>0</v>
      </c>
      <c r="J106" s="8" t="str">
        <f>MID(F106,3,FIND("0",F106,1)-1)</f>
        <v>0</v>
      </c>
      <c r="K106" s="8" t="str">
        <f>MID(F106,4,FIND("0",F106,1)-1)</f>
        <v>0</v>
      </c>
      <c r="L106" s="8" t="str">
        <f>MID(F106,5,FIND("0",F106,1)-1)</f>
        <v>0</v>
      </c>
      <c r="M106" s="8" t="str">
        <f>MID(F106,6,FIND("0",F106,1)-1)</f>
        <v>1</v>
      </c>
      <c r="N106" s="8" t="str">
        <f>MID(F106,7,FIND("0",F106,1)-1)</f>
        <v>0</v>
      </c>
      <c r="O106" s="8" t="str">
        <f>MID(F106,8,FIND("0",F106,1)-1)</f>
        <v>1</v>
      </c>
      <c r="P106" t="str">
        <f>IF(J106="1",IF(O106="0","Brenner AUS"),"Brenner EIN")</f>
        <v>Brenner EIN</v>
      </c>
      <c r="Q106" t="str">
        <f>IF(L106="1","Mischer AUF",IF(K106="1","Mischer ZU","Mischer STOP"))</f>
        <v>Mischer STOP</v>
      </c>
    </row>
    <row r="107" spans="1:17" hidden="1" x14ac:dyDescent="0.25">
      <c r="A107" t="s">
        <v>957</v>
      </c>
      <c r="B107" t="s">
        <v>4</v>
      </c>
      <c r="C107" t="s">
        <v>946</v>
      </c>
      <c r="D107" t="s">
        <v>2670</v>
      </c>
      <c r="E107">
        <v>1</v>
      </c>
      <c r="F107" t="s">
        <v>49</v>
      </c>
      <c r="G107" t="s">
        <v>8</v>
      </c>
    </row>
    <row r="108" spans="1:17" hidden="1" x14ac:dyDescent="0.25">
      <c r="A108" t="s">
        <v>955</v>
      </c>
      <c r="B108" t="s">
        <v>1</v>
      </c>
      <c r="C108" s="7" t="s">
        <v>956</v>
      </c>
      <c r="D108" t="s">
        <v>1321</v>
      </c>
      <c r="E108" s="8">
        <f>HEX2DEC(G108)</f>
        <v>43</v>
      </c>
      <c r="F108" s="10" t="str">
        <f>HEX2BIN(G108)</f>
        <v>101011</v>
      </c>
      <c r="G108" s="8" t="str">
        <f>MID(C108,7,FIND(":",C108,1)-1)</f>
        <v>2B</v>
      </c>
    </row>
    <row r="109" spans="1:17" hidden="1" x14ac:dyDescent="0.25">
      <c r="A109" t="s">
        <v>959</v>
      </c>
      <c r="B109" t="s">
        <v>4</v>
      </c>
      <c r="C109" t="s">
        <v>12</v>
      </c>
      <c r="D109" t="s">
        <v>2670</v>
      </c>
      <c r="E109">
        <v>1</v>
      </c>
      <c r="F109" t="s">
        <v>53</v>
      </c>
      <c r="G109" t="s">
        <v>8</v>
      </c>
    </row>
    <row r="110" spans="1:17" hidden="1" x14ac:dyDescent="0.25">
      <c r="A110" s="1" t="s">
        <v>958</v>
      </c>
      <c r="B110" s="1" t="s">
        <v>1</v>
      </c>
      <c r="C110" s="1" t="s">
        <v>51</v>
      </c>
      <c r="D110" s="42" t="s">
        <v>3295</v>
      </c>
      <c r="E110" s="8">
        <f>HEX2DEC(G110)</f>
        <v>141</v>
      </c>
      <c r="F110" s="10" t="str">
        <f>HEX2BIN(G110)</f>
        <v>10001101</v>
      </c>
      <c r="G110" s="8" t="str">
        <f>MID(C110,7,FIND(":",C110,1)-1)</f>
        <v>8D</v>
      </c>
      <c r="H110" s="8" t="str">
        <f>MID(F110,1,FIND("0",F110,1)-1)</f>
        <v>1</v>
      </c>
      <c r="I110" s="8" t="str">
        <f>MID(F110,2,FIND("0",F110,1)-1)</f>
        <v>0</v>
      </c>
      <c r="J110" s="8" t="str">
        <f>MID(F110,3,FIND("0",F110,1)-1)</f>
        <v>0</v>
      </c>
      <c r="K110" s="8" t="str">
        <f>MID(F110,4,FIND("0",F110,1)-1)</f>
        <v>0</v>
      </c>
      <c r="L110" s="8" t="str">
        <f>MID(F110,5,FIND("0",F110,1)-1)</f>
        <v>1</v>
      </c>
      <c r="M110" s="8" t="str">
        <f>MID(F110,6,FIND("0",F110,1)-1)</f>
        <v>1</v>
      </c>
      <c r="N110" s="8" t="str">
        <f>MID(F110,7,FIND("0",F110,1)-1)</f>
        <v>0</v>
      </c>
      <c r="O110" s="8" t="str">
        <f>MID(F110,8,FIND("0",F110,1)-1)</f>
        <v>1</v>
      </c>
      <c r="P110" t="str">
        <f>IF(J110="1",IF(O110="0","Brenner AUS"),"Brenner EIN")</f>
        <v>Brenner EIN</v>
      </c>
      <c r="Q110" t="str">
        <f>IF(L110="1","Mischer AUF",IF(K110="1","Mischer ZU","Mischer STOP"))</f>
        <v>Mischer AUF</v>
      </c>
    </row>
    <row r="111" spans="1:17" hidden="1" x14ac:dyDescent="0.25">
      <c r="A111" t="s">
        <v>961</v>
      </c>
      <c r="B111" t="s">
        <v>4</v>
      </c>
      <c r="C111" t="s">
        <v>12</v>
      </c>
      <c r="D111" t="s">
        <v>2670</v>
      </c>
      <c r="E111">
        <v>1</v>
      </c>
      <c r="F111" t="s">
        <v>45</v>
      </c>
      <c r="G111" t="s">
        <v>8</v>
      </c>
    </row>
    <row r="112" spans="1:17" hidden="1" x14ac:dyDescent="0.25">
      <c r="A112" s="1" t="s">
        <v>960</v>
      </c>
      <c r="B112" s="1" t="s">
        <v>1</v>
      </c>
      <c r="C112" s="1" t="s">
        <v>43</v>
      </c>
      <c r="D112" s="42" t="s">
        <v>3295</v>
      </c>
      <c r="E112" s="8">
        <f t="shared" ref="E112:E113" si="18">HEX2DEC(G112)</f>
        <v>133</v>
      </c>
      <c r="F112" s="10" t="str">
        <f t="shared" ref="F112:F113" si="19">HEX2BIN(G112)</f>
        <v>10000101</v>
      </c>
      <c r="G112" s="8" t="str">
        <f t="shared" ref="G112:G113" si="20">MID(C112,7,FIND(":",C112,1)-1)</f>
        <v>85</v>
      </c>
      <c r="H112" s="8" t="str">
        <f>MID(F112,1,FIND("0",F112,1)-1)</f>
        <v>1</v>
      </c>
      <c r="I112" s="8" t="str">
        <f>MID(F112,2,FIND("0",F112,1)-1)</f>
        <v>0</v>
      </c>
      <c r="J112" s="8" t="str">
        <f>MID(F112,3,FIND("0",F112,1)-1)</f>
        <v>0</v>
      </c>
      <c r="K112" s="8" t="str">
        <f>MID(F112,4,FIND("0",F112,1)-1)</f>
        <v>0</v>
      </c>
      <c r="L112" s="8" t="str">
        <f>MID(F112,5,FIND("0",F112,1)-1)</f>
        <v>0</v>
      </c>
      <c r="M112" s="8" t="str">
        <f>MID(F112,6,FIND("0",F112,1)-1)</f>
        <v>1</v>
      </c>
      <c r="N112" s="8" t="str">
        <f>MID(F112,7,FIND("0",F112,1)-1)</f>
        <v>0</v>
      </c>
      <c r="O112" s="8" t="str">
        <f>MID(F112,8,FIND("0",F112,1)-1)</f>
        <v>1</v>
      </c>
      <c r="P112" t="str">
        <f>IF(J112="1",IF(O112="0","Brenner AUS"),"Brenner EIN")</f>
        <v>Brenner EIN</v>
      </c>
      <c r="Q112" t="str">
        <f>IF(L112="1","Mischer AUF",IF(K112="1","Mischer ZU","Mischer STOP"))</f>
        <v>Mischer STOP</v>
      </c>
    </row>
    <row r="113" spans="1:17" hidden="1" x14ac:dyDescent="0.25">
      <c r="A113" t="s">
        <v>962</v>
      </c>
      <c r="B113" t="s">
        <v>1</v>
      </c>
      <c r="C113" s="7" t="s">
        <v>963</v>
      </c>
      <c r="D113" t="s">
        <v>1321</v>
      </c>
      <c r="E113" s="8">
        <f t="shared" si="18"/>
        <v>41</v>
      </c>
      <c r="F113" s="10" t="str">
        <f t="shared" si="19"/>
        <v>101001</v>
      </c>
      <c r="G113" s="8" t="str">
        <f t="shared" si="20"/>
        <v>29</v>
      </c>
    </row>
    <row r="114" spans="1:17" hidden="1" x14ac:dyDescent="0.25">
      <c r="A114" t="s">
        <v>965</v>
      </c>
      <c r="B114" t="s">
        <v>4</v>
      </c>
      <c r="C114" t="s">
        <v>12</v>
      </c>
      <c r="D114" t="s">
        <v>2670</v>
      </c>
      <c r="E114">
        <v>1</v>
      </c>
      <c r="F114" t="s">
        <v>53</v>
      </c>
      <c r="G114" t="s">
        <v>8</v>
      </c>
    </row>
    <row r="115" spans="1:17" hidden="1" x14ac:dyDescent="0.25">
      <c r="A115" s="1" t="s">
        <v>964</v>
      </c>
      <c r="B115" s="1" t="s">
        <v>1</v>
      </c>
      <c r="C115" s="1" t="s">
        <v>51</v>
      </c>
      <c r="D115" s="42" t="s">
        <v>3295</v>
      </c>
      <c r="E115" s="8">
        <f>HEX2DEC(G115)</f>
        <v>141</v>
      </c>
      <c r="F115" s="10" t="str">
        <f>HEX2BIN(G115)</f>
        <v>10001101</v>
      </c>
      <c r="G115" s="8" t="str">
        <f>MID(C115,7,FIND(":",C115,1)-1)</f>
        <v>8D</v>
      </c>
      <c r="H115" s="8" t="str">
        <f>MID(F115,1,FIND("0",F115,1)-1)</f>
        <v>1</v>
      </c>
      <c r="I115" s="8" t="str">
        <f>MID(F115,2,FIND("0",F115,1)-1)</f>
        <v>0</v>
      </c>
      <c r="J115" s="8" t="str">
        <f>MID(F115,3,FIND("0",F115,1)-1)</f>
        <v>0</v>
      </c>
      <c r="K115" s="8" t="str">
        <f>MID(F115,4,FIND("0",F115,1)-1)</f>
        <v>0</v>
      </c>
      <c r="L115" s="8" t="str">
        <f>MID(F115,5,FIND("0",F115,1)-1)</f>
        <v>1</v>
      </c>
      <c r="M115" s="8" t="str">
        <f>MID(F115,6,FIND("0",F115,1)-1)</f>
        <v>1</v>
      </c>
      <c r="N115" s="8" t="str">
        <f>MID(F115,7,FIND("0",F115,1)-1)</f>
        <v>0</v>
      </c>
      <c r="O115" s="8" t="str">
        <f>MID(F115,8,FIND("0",F115,1)-1)</f>
        <v>1</v>
      </c>
      <c r="P115" t="str">
        <f>IF(J115="1",IF(O115="0","Brenner AUS"),"Brenner EIN")</f>
        <v>Brenner EIN</v>
      </c>
      <c r="Q115" t="str">
        <f>IF(L115="1","Mischer AUF",IF(K115="1","Mischer ZU","Mischer STOP"))</f>
        <v>Mischer AUF</v>
      </c>
    </row>
    <row r="116" spans="1:17" hidden="1" x14ac:dyDescent="0.25">
      <c r="A116" t="s">
        <v>967</v>
      </c>
      <c r="B116" t="s">
        <v>4</v>
      </c>
      <c r="C116" t="s">
        <v>12</v>
      </c>
      <c r="D116" t="s">
        <v>2670</v>
      </c>
      <c r="E116">
        <v>1</v>
      </c>
      <c r="F116" t="s">
        <v>45</v>
      </c>
      <c r="G116" t="s">
        <v>8</v>
      </c>
    </row>
    <row r="117" spans="1:17" hidden="1" x14ac:dyDescent="0.25">
      <c r="A117" s="1" t="s">
        <v>966</v>
      </c>
      <c r="B117" s="1" t="s">
        <v>1</v>
      </c>
      <c r="C117" s="1" t="s">
        <v>43</v>
      </c>
      <c r="D117" s="42" t="s">
        <v>3295</v>
      </c>
      <c r="E117" s="8">
        <f>HEX2DEC(G117)</f>
        <v>133</v>
      </c>
      <c r="F117" s="10" t="str">
        <f>HEX2BIN(G117)</f>
        <v>10000101</v>
      </c>
      <c r="G117" s="8" t="str">
        <f>MID(C117,7,FIND(":",C117,1)-1)</f>
        <v>85</v>
      </c>
      <c r="H117" s="8" t="str">
        <f>MID(F117,1,FIND("0",F117,1)-1)</f>
        <v>1</v>
      </c>
      <c r="I117" s="8" t="str">
        <f>MID(F117,2,FIND("0",F117,1)-1)</f>
        <v>0</v>
      </c>
      <c r="J117" s="8" t="str">
        <f>MID(F117,3,FIND("0",F117,1)-1)</f>
        <v>0</v>
      </c>
      <c r="K117" s="8" t="str">
        <f>MID(F117,4,FIND("0",F117,1)-1)</f>
        <v>0</v>
      </c>
      <c r="L117" s="8" t="str">
        <f>MID(F117,5,FIND("0",F117,1)-1)</f>
        <v>0</v>
      </c>
      <c r="M117" s="8" t="str">
        <f>MID(F117,6,FIND("0",F117,1)-1)</f>
        <v>1</v>
      </c>
      <c r="N117" s="8" t="str">
        <f>MID(F117,7,FIND("0",F117,1)-1)</f>
        <v>0</v>
      </c>
      <c r="O117" s="8" t="str">
        <f>MID(F117,8,FIND("0",F117,1)-1)</f>
        <v>1</v>
      </c>
      <c r="P117" t="str">
        <f>IF(J117="1",IF(O117="0","Brenner AUS"),"Brenner EIN")</f>
        <v>Brenner EIN</v>
      </c>
      <c r="Q117" t="str">
        <f>IF(L117="1","Mischer AUF",IF(K117="1","Mischer ZU","Mischer STOP"))</f>
        <v>Mischer STOP</v>
      </c>
    </row>
    <row r="118" spans="1:17" hidden="1" x14ac:dyDescent="0.25">
      <c r="A118" t="s">
        <v>970</v>
      </c>
      <c r="B118" t="s">
        <v>4</v>
      </c>
      <c r="C118" t="s">
        <v>946</v>
      </c>
      <c r="D118" t="s">
        <v>2670</v>
      </c>
      <c r="E118">
        <v>1</v>
      </c>
      <c r="F118" t="s">
        <v>98</v>
      </c>
      <c r="G118" t="s">
        <v>8</v>
      </c>
    </row>
    <row r="119" spans="1:17" hidden="1" x14ac:dyDescent="0.25">
      <c r="A119" t="s">
        <v>970</v>
      </c>
      <c r="B119" t="s">
        <v>4</v>
      </c>
      <c r="C119" t="s">
        <v>71</v>
      </c>
      <c r="D119" t="s">
        <v>2670</v>
      </c>
      <c r="E119">
        <v>1</v>
      </c>
      <c r="F119" t="s">
        <v>972</v>
      </c>
      <c r="G119" t="s">
        <v>8</v>
      </c>
    </row>
    <row r="120" spans="1:17" hidden="1" x14ac:dyDescent="0.25">
      <c r="A120" t="s">
        <v>968</v>
      </c>
      <c r="B120" t="s">
        <v>1</v>
      </c>
      <c r="C120" s="7" t="s">
        <v>969</v>
      </c>
      <c r="D120" t="s">
        <v>1321</v>
      </c>
      <c r="E120" s="8">
        <f t="shared" ref="E120" si="21">HEX2DEC(G120)</f>
        <v>40</v>
      </c>
      <c r="F120" s="10" t="str">
        <f t="shared" ref="F120" si="22">HEX2BIN(G120)</f>
        <v>101000</v>
      </c>
      <c r="G120" s="8" t="str">
        <f t="shared" ref="G120" si="23">MID(C120,7,FIND(":",C120,1)-1)</f>
        <v>28</v>
      </c>
    </row>
    <row r="121" spans="1:17" x14ac:dyDescent="0.25">
      <c r="A121" t="s">
        <v>968</v>
      </c>
      <c r="B121" t="s">
        <v>1</v>
      </c>
      <c r="C121" s="2" t="s">
        <v>971</v>
      </c>
      <c r="D121" t="s">
        <v>2670</v>
      </c>
      <c r="E121" s="8">
        <f>HEX2DEC(G121)</f>
        <v>24</v>
      </c>
      <c r="F121" s="10" t="str">
        <f>HEX2BIN(G121)</f>
        <v>11000</v>
      </c>
      <c r="G121" s="8" t="str">
        <f>MID(C121,7,FIND(":",C121,1)-1)</f>
        <v>18</v>
      </c>
    </row>
    <row r="122" spans="1:17" hidden="1" x14ac:dyDescent="0.25">
      <c r="A122" t="s">
        <v>974</v>
      </c>
      <c r="B122" t="s">
        <v>4</v>
      </c>
      <c r="C122" t="s">
        <v>12</v>
      </c>
      <c r="D122" t="s">
        <v>2670</v>
      </c>
      <c r="E122">
        <v>1</v>
      </c>
      <c r="F122" t="s">
        <v>53</v>
      </c>
      <c r="G122" t="s">
        <v>8</v>
      </c>
    </row>
    <row r="123" spans="1:17" hidden="1" x14ac:dyDescent="0.25">
      <c r="A123" s="1" t="s">
        <v>973</v>
      </c>
      <c r="B123" s="1" t="s">
        <v>1</v>
      </c>
      <c r="C123" s="1" t="s">
        <v>51</v>
      </c>
      <c r="D123" s="42" t="s">
        <v>3295</v>
      </c>
      <c r="E123" s="8">
        <f>HEX2DEC(G123)</f>
        <v>141</v>
      </c>
      <c r="F123" s="10" t="str">
        <f>HEX2BIN(G123)</f>
        <v>10001101</v>
      </c>
      <c r="G123" s="8" t="str">
        <f>MID(C123,7,FIND(":",C123,1)-1)</f>
        <v>8D</v>
      </c>
      <c r="H123" s="8" t="str">
        <f>MID(F123,1,FIND("0",F123,1)-1)</f>
        <v>1</v>
      </c>
      <c r="I123" s="8" t="str">
        <f>MID(F123,2,FIND("0",F123,1)-1)</f>
        <v>0</v>
      </c>
      <c r="J123" s="8" t="str">
        <f>MID(F123,3,FIND("0",F123,1)-1)</f>
        <v>0</v>
      </c>
      <c r="K123" s="8" t="str">
        <f>MID(F123,4,FIND("0",F123,1)-1)</f>
        <v>0</v>
      </c>
      <c r="L123" s="8" t="str">
        <f>MID(F123,5,FIND("0",F123,1)-1)</f>
        <v>1</v>
      </c>
      <c r="M123" s="8" t="str">
        <f>MID(F123,6,FIND("0",F123,1)-1)</f>
        <v>1</v>
      </c>
      <c r="N123" s="8" t="str">
        <f>MID(F123,7,FIND("0",F123,1)-1)</f>
        <v>0</v>
      </c>
      <c r="O123" s="8" t="str">
        <f>MID(F123,8,FIND("0",F123,1)-1)</f>
        <v>1</v>
      </c>
      <c r="P123" t="str">
        <f>IF(J123="1",IF(O123="0","Brenner AUS"),"Brenner EIN")</f>
        <v>Brenner EIN</v>
      </c>
      <c r="Q123" t="str">
        <f>IF(L123="1","Mischer AUF",IF(K123="1","Mischer ZU","Mischer STOP"))</f>
        <v>Mischer AUF</v>
      </c>
    </row>
    <row r="124" spans="1:17" hidden="1" x14ac:dyDescent="0.25">
      <c r="A124" t="s">
        <v>976</v>
      </c>
      <c r="B124" t="s">
        <v>4</v>
      </c>
      <c r="C124" t="s">
        <v>12</v>
      </c>
      <c r="D124" t="s">
        <v>2670</v>
      </c>
      <c r="E124">
        <v>1</v>
      </c>
      <c r="F124" t="s">
        <v>45</v>
      </c>
      <c r="G124" t="s">
        <v>8</v>
      </c>
    </row>
    <row r="125" spans="1:17" hidden="1" x14ac:dyDescent="0.25">
      <c r="A125" s="1" t="s">
        <v>975</v>
      </c>
      <c r="B125" s="1" t="s">
        <v>1</v>
      </c>
      <c r="C125" s="1" t="s">
        <v>43</v>
      </c>
      <c r="D125" s="42" t="s">
        <v>3295</v>
      </c>
      <c r="E125" s="8">
        <f>HEX2DEC(G125)</f>
        <v>133</v>
      </c>
      <c r="F125" s="10" t="str">
        <f>HEX2BIN(G125)</f>
        <v>10000101</v>
      </c>
      <c r="G125" s="8" t="str">
        <f>MID(C125,7,FIND(":",C125,1)-1)</f>
        <v>85</v>
      </c>
      <c r="H125" s="8" t="str">
        <f>MID(F125,1,FIND("0",F125,1)-1)</f>
        <v>1</v>
      </c>
      <c r="I125" s="8" t="str">
        <f>MID(F125,2,FIND("0",F125,1)-1)</f>
        <v>0</v>
      </c>
      <c r="J125" s="8" t="str">
        <f>MID(F125,3,FIND("0",F125,1)-1)</f>
        <v>0</v>
      </c>
      <c r="K125" s="8" t="str">
        <f>MID(F125,4,FIND("0",F125,1)-1)</f>
        <v>0</v>
      </c>
      <c r="L125" s="8" t="str">
        <f>MID(F125,5,FIND("0",F125,1)-1)</f>
        <v>0</v>
      </c>
      <c r="M125" s="8" t="str">
        <f>MID(F125,6,FIND("0",F125,1)-1)</f>
        <v>1</v>
      </c>
      <c r="N125" s="8" t="str">
        <f>MID(F125,7,FIND("0",F125,1)-1)</f>
        <v>0</v>
      </c>
      <c r="O125" s="8" t="str">
        <f>MID(F125,8,FIND("0",F125,1)-1)</f>
        <v>1</v>
      </c>
      <c r="P125" t="str">
        <f>IF(J125="1",IF(O125="0","Brenner AUS"),"Brenner EIN")</f>
        <v>Brenner EIN</v>
      </c>
      <c r="Q125" t="str">
        <f>IF(L125="1","Mischer AUF",IF(K125="1","Mischer ZU","Mischer STOP"))</f>
        <v>Mischer STOP</v>
      </c>
    </row>
    <row r="126" spans="1:17" hidden="1" x14ac:dyDescent="0.25">
      <c r="A126" t="s">
        <v>978</v>
      </c>
      <c r="B126" t="s">
        <v>4</v>
      </c>
      <c r="C126" t="s">
        <v>5</v>
      </c>
      <c r="D126" t="s">
        <v>2670</v>
      </c>
      <c r="E126">
        <v>1</v>
      </c>
      <c r="F126" t="s">
        <v>49</v>
      </c>
      <c r="G126" t="s">
        <v>8</v>
      </c>
    </row>
    <row r="127" spans="1:17" hidden="1" x14ac:dyDescent="0.25">
      <c r="A127" t="s">
        <v>979</v>
      </c>
      <c r="B127" t="s">
        <v>862</v>
      </c>
      <c r="C127" t="s">
        <v>176</v>
      </c>
      <c r="D127" t="s">
        <v>2670</v>
      </c>
      <c r="E127" s="5">
        <v>4300000</v>
      </c>
      <c r="F127" t="s">
        <v>863</v>
      </c>
      <c r="G127" t="s">
        <v>178</v>
      </c>
      <c r="H127">
        <v>0</v>
      </c>
      <c r="I127" t="s">
        <v>179</v>
      </c>
      <c r="J127" t="s">
        <v>163</v>
      </c>
      <c r="K127" t="s">
        <v>180</v>
      </c>
    </row>
    <row r="128" spans="1:17" hidden="1" x14ac:dyDescent="0.25">
      <c r="A128" t="s">
        <v>977</v>
      </c>
      <c r="B128" t="s">
        <v>1</v>
      </c>
      <c r="C128" s="3" t="s">
        <v>47</v>
      </c>
      <c r="D128" t="s">
        <v>390</v>
      </c>
      <c r="E128" s="8">
        <f t="shared" ref="E128:E129" si="24">HEX2DEC(G128)</f>
        <v>43</v>
      </c>
      <c r="F128" s="10" t="str">
        <f t="shared" ref="F128:F129" si="25">HEX2BIN(G128)</f>
        <v>101011</v>
      </c>
      <c r="G128" s="8" t="str">
        <f t="shared" ref="G128:G129" si="26">MID(C128,7,FIND(":",C128,1)-1)</f>
        <v>2B</v>
      </c>
    </row>
    <row r="129" spans="1:17" hidden="1" x14ac:dyDescent="0.25">
      <c r="A129" s="1" t="s">
        <v>980</v>
      </c>
      <c r="B129" s="1" t="s">
        <v>1</v>
      </c>
      <c r="C129" s="1" t="s">
        <v>51</v>
      </c>
      <c r="D129" s="42" t="s">
        <v>3295</v>
      </c>
      <c r="E129" s="8">
        <f t="shared" si="24"/>
        <v>141</v>
      </c>
      <c r="F129" s="10" t="str">
        <f t="shared" si="25"/>
        <v>10001101</v>
      </c>
      <c r="G129" s="8" t="str">
        <f t="shared" si="26"/>
        <v>8D</v>
      </c>
      <c r="H129" s="8" t="str">
        <f>MID(F129,1,FIND("0",F129,1)-1)</f>
        <v>1</v>
      </c>
      <c r="I129" s="8" t="str">
        <f>MID(F129,2,FIND("0",F129,1)-1)</f>
        <v>0</v>
      </c>
      <c r="J129" s="8" t="str">
        <f>MID(F129,3,FIND("0",F129,1)-1)</f>
        <v>0</v>
      </c>
      <c r="K129" s="8" t="str">
        <f>MID(F129,4,FIND("0",F129,1)-1)</f>
        <v>0</v>
      </c>
      <c r="L129" s="8" t="str">
        <f>MID(F129,5,FIND("0",F129,1)-1)</f>
        <v>1</v>
      </c>
      <c r="M129" s="8" t="str">
        <f>MID(F129,6,FIND("0",F129,1)-1)</f>
        <v>1</v>
      </c>
      <c r="N129" s="8" t="str">
        <f>MID(F129,7,FIND("0",F129,1)-1)</f>
        <v>0</v>
      </c>
      <c r="O129" s="8" t="str">
        <f>MID(F129,8,FIND("0",F129,1)-1)</f>
        <v>1</v>
      </c>
      <c r="P129" t="str">
        <f>IF(J129="1",IF(O129="0","Brenner AUS"),"Brenner EIN")</f>
        <v>Brenner EIN</v>
      </c>
      <c r="Q129" t="str">
        <f>IF(L129="1","Mischer AUF",IF(K129="1","Mischer ZU","Mischer STOP"))</f>
        <v>Mischer AUF</v>
      </c>
    </row>
    <row r="130" spans="1:17" hidden="1" x14ac:dyDescent="0.25">
      <c r="A130" t="s">
        <v>982</v>
      </c>
      <c r="B130" t="s">
        <v>4</v>
      </c>
      <c r="C130" t="s">
        <v>12</v>
      </c>
      <c r="D130" t="s">
        <v>2670</v>
      </c>
      <c r="E130">
        <v>1</v>
      </c>
      <c r="F130" t="s">
        <v>53</v>
      </c>
      <c r="G130" t="s">
        <v>8</v>
      </c>
    </row>
    <row r="131" spans="1:17" hidden="1" x14ac:dyDescent="0.25">
      <c r="A131" s="1" t="s">
        <v>981</v>
      </c>
      <c r="B131" s="1" t="s">
        <v>1</v>
      </c>
      <c r="C131" s="1" t="s">
        <v>51</v>
      </c>
      <c r="D131" s="42" t="s">
        <v>3295</v>
      </c>
      <c r="E131" s="8">
        <f>HEX2DEC(G131)</f>
        <v>141</v>
      </c>
      <c r="F131" s="10" t="str">
        <f>HEX2BIN(G131)</f>
        <v>10001101</v>
      </c>
      <c r="G131" s="8" t="str">
        <f>MID(C131,7,FIND(":",C131,1)-1)</f>
        <v>8D</v>
      </c>
      <c r="H131" s="8" t="str">
        <f>MID(F131,1,FIND("0",F131,1)-1)</f>
        <v>1</v>
      </c>
      <c r="I131" s="8" t="str">
        <f>MID(F131,2,FIND("0",F131,1)-1)</f>
        <v>0</v>
      </c>
      <c r="J131" s="8" t="str">
        <f>MID(F131,3,FIND("0",F131,1)-1)</f>
        <v>0</v>
      </c>
      <c r="K131" s="8" t="str">
        <f>MID(F131,4,FIND("0",F131,1)-1)</f>
        <v>0</v>
      </c>
      <c r="L131" s="8" t="str">
        <f>MID(F131,5,FIND("0",F131,1)-1)</f>
        <v>1</v>
      </c>
      <c r="M131" s="8" t="str">
        <f>MID(F131,6,FIND("0",F131,1)-1)</f>
        <v>1</v>
      </c>
      <c r="N131" s="8" t="str">
        <f>MID(F131,7,FIND("0",F131,1)-1)</f>
        <v>0</v>
      </c>
      <c r="O131" s="8" t="str">
        <f>MID(F131,8,FIND("0",F131,1)-1)</f>
        <v>1</v>
      </c>
      <c r="P131" t="str">
        <f>IF(J131="1",IF(O131="0","Brenner AUS"),"Brenner EIN")</f>
        <v>Brenner EIN</v>
      </c>
      <c r="Q131" t="str">
        <f>IF(L131="1","Mischer AUF",IF(K131="1","Mischer ZU","Mischer STOP"))</f>
        <v>Mischer AUF</v>
      </c>
    </row>
    <row r="132" spans="1:17" hidden="1" x14ac:dyDescent="0.25">
      <c r="A132" t="s">
        <v>984</v>
      </c>
      <c r="B132" t="s">
        <v>4</v>
      </c>
      <c r="C132" t="s">
        <v>12</v>
      </c>
      <c r="D132" t="s">
        <v>2670</v>
      </c>
      <c r="E132">
        <v>1</v>
      </c>
      <c r="F132" t="s">
        <v>45</v>
      </c>
      <c r="G132" t="s">
        <v>8</v>
      </c>
    </row>
    <row r="133" spans="1:17" hidden="1" x14ac:dyDescent="0.25">
      <c r="A133" s="1" t="s">
        <v>983</v>
      </c>
      <c r="B133" s="1" t="s">
        <v>1</v>
      </c>
      <c r="C133" s="1" t="s">
        <v>43</v>
      </c>
      <c r="D133" s="42" t="s">
        <v>3295</v>
      </c>
      <c r="E133" s="8">
        <f>HEX2DEC(G133)</f>
        <v>133</v>
      </c>
      <c r="F133" s="10" t="str">
        <f>HEX2BIN(G133)</f>
        <v>10000101</v>
      </c>
      <c r="G133" s="8" t="str">
        <f>MID(C133,7,FIND(":",C133,1)-1)</f>
        <v>85</v>
      </c>
      <c r="H133" s="8" t="str">
        <f>MID(F133,1,FIND("0",F133,1)-1)</f>
        <v>1</v>
      </c>
      <c r="I133" s="8" t="str">
        <f>MID(F133,2,FIND("0",F133,1)-1)</f>
        <v>0</v>
      </c>
      <c r="J133" s="8" t="str">
        <f>MID(F133,3,FIND("0",F133,1)-1)</f>
        <v>0</v>
      </c>
      <c r="K133" s="8" t="str">
        <f>MID(F133,4,FIND("0",F133,1)-1)</f>
        <v>0</v>
      </c>
      <c r="L133" s="8" t="str">
        <f>MID(F133,5,FIND("0",F133,1)-1)</f>
        <v>0</v>
      </c>
      <c r="M133" s="8" t="str">
        <f>MID(F133,6,FIND("0",F133,1)-1)</f>
        <v>1</v>
      </c>
      <c r="N133" s="8" t="str">
        <f>MID(F133,7,FIND("0",F133,1)-1)</f>
        <v>0</v>
      </c>
      <c r="O133" s="8" t="str">
        <f>MID(F133,8,FIND("0",F133,1)-1)</f>
        <v>1</v>
      </c>
      <c r="P133" t="str">
        <f>IF(J133="1",IF(O133="0","Brenner AUS"),"Brenner EIN")</f>
        <v>Brenner EIN</v>
      </c>
      <c r="Q133" t="str">
        <f>IF(L133="1","Mischer AUF",IF(K133="1","Mischer ZU","Mischer STOP"))</f>
        <v>Mischer STOP</v>
      </c>
    </row>
    <row r="134" spans="1:17" hidden="1" x14ac:dyDescent="0.25">
      <c r="A134" t="s">
        <v>986</v>
      </c>
      <c r="B134" t="s">
        <v>4</v>
      </c>
      <c r="C134" t="s">
        <v>5</v>
      </c>
      <c r="D134" t="s">
        <v>2670</v>
      </c>
      <c r="E134">
        <v>1</v>
      </c>
      <c r="F134" t="s">
        <v>29</v>
      </c>
      <c r="G134" t="s">
        <v>8</v>
      </c>
    </row>
    <row r="135" spans="1:17" hidden="1" x14ac:dyDescent="0.25">
      <c r="A135" t="s">
        <v>987</v>
      </c>
      <c r="B135" t="s">
        <v>862</v>
      </c>
      <c r="C135" t="s">
        <v>176</v>
      </c>
      <c r="D135" t="s">
        <v>2670</v>
      </c>
      <c r="E135" s="5">
        <v>4400000</v>
      </c>
      <c r="F135" t="s">
        <v>863</v>
      </c>
      <c r="G135" t="s">
        <v>178</v>
      </c>
      <c r="H135">
        <v>0</v>
      </c>
      <c r="I135" t="s">
        <v>179</v>
      </c>
      <c r="J135" t="s">
        <v>163</v>
      </c>
      <c r="K135" t="s">
        <v>180</v>
      </c>
    </row>
    <row r="136" spans="1:17" hidden="1" x14ac:dyDescent="0.25">
      <c r="A136" t="s">
        <v>985</v>
      </c>
      <c r="B136" t="s">
        <v>1</v>
      </c>
      <c r="C136" s="3" t="s">
        <v>27</v>
      </c>
      <c r="D136" t="s">
        <v>390</v>
      </c>
      <c r="E136" s="8">
        <f>HEX2DEC(G136)</f>
        <v>44</v>
      </c>
      <c r="F136" s="10" t="str">
        <f>HEX2BIN(G136)</f>
        <v>101100</v>
      </c>
      <c r="G136" s="8" t="str">
        <f>MID(C136,7,FIND(":",C136,1)-1)</f>
        <v>2C</v>
      </c>
    </row>
    <row r="137" spans="1:17" hidden="1" x14ac:dyDescent="0.25">
      <c r="A137" t="s">
        <v>990</v>
      </c>
      <c r="B137" t="s">
        <v>4</v>
      </c>
      <c r="C137" t="s">
        <v>946</v>
      </c>
      <c r="D137" t="s">
        <v>2670</v>
      </c>
      <c r="E137">
        <v>1</v>
      </c>
      <c r="F137" t="s">
        <v>991</v>
      </c>
      <c r="G137" t="s">
        <v>8</v>
      </c>
    </row>
    <row r="138" spans="1:17" hidden="1" x14ac:dyDescent="0.25">
      <c r="A138" t="s">
        <v>988</v>
      </c>
      <c r="B138" t="s">
        <v>1</v>
      </c>
      <c r="C138" s="7" t="s">
        <v>989</v>
      </c>
      <c r="D138" t="s">
        <v>1321</v>
      </c>
      <c r="E138" s="8">
        <f>HEX2DEC(G138)</f>
        <v>39</v>
      </c>
      <c r="F138" s="10" t="str">
        <f>HEX2BIN(G138)</f>
        <v>100111</v>
      </c>
      <c r="G138" s="8" t="str">
        <f>MID(C138,7,FIND(":",C138,1)-1)</f>
        <v>27</v>
      </c>
    </row>
    <row r="139" spans="1:17" hidden="1" x14ac:dyDescent="0.25">
      <c r="A139" t="s">
        <v>993</v>
      </c>
      <c r="B139" t="s">
        <v>4</v>
      </c>
      <c r="C139" t="s">
        <v>12</v>
      </c>
      <c r="D139" t="s">
        <v>2670</v>
      </c>
      <c r="E139">
        <v>1</v>
      </c>
      <c r="F139" t="s">
        <v>53</v>
      </c>
      <c r="G139" t="s">
        <v>8</v>
      </c>
    </row>
    <row r="140" spans="1:17" hidden="1" x14ac:dyDescent="0.25">
      <c r="A140" s="1" t="s">
        <v>992</v>
      </c>
      <c r="B140" s="1" t="s">
        <v>1</v>
      </c>
      <c r="C140" s="1" t="s">
        <v>51</v>
      </c>
      <c r="D140" s="42" t="s">
        <v>3295</v>
      </c>
      <c r="E140" s="8">
        <f>HEX2DEC(G140)</f>
        <v>141</v>
      </c>
      <c r="F140" s="10" t="str">
        <f>HEX2BIN(G140)</f>
        <v>10001101</v>
      </c>
      <c r="G140" s="8" t="str">
        <f>MID(C140,7,FIND(":",C140,1)-1)</f>
        <v>8D</v>
      </c>
      <c r="H140" s="8" t="str">
        <f>MID(F140,1,FIND("0",F140,1)-1)</f>
        <v>1</v>
      </c>
      <c r="I140" s="8" t="str">
        <f>MID(F140,2,FIND("0",F140,1)-1)</f>
        <v>0</v>
      </c>
      <c r="J140" s="8" t="str">
        <f>MID(F140,3,FIND("0",F140,1)-1)</f>
        <v>0</v>
      </c>
      <c r="K140" s="8" t="str">
        <f>MID(F140,4,FIND("0",F140,1)-1)</f>
        <v>0</v>
      </c>
      <c r="L140" s="8" t="str">
        <f>MID(F140,5,FIND("0",F140,1)-1)</f>
        <v>1</v>
      </c>
      <c r="M140" s="8" t="str">
        <f>MID(F140,6,FIND("0",F140,1)-1)</f>
        <v>1</v>
      </c>
      <c r="N140" s="8" t="str">
        <f>MID(F140,7,FIND("0",F140,1)-1)</f>
        <v>0</v>
      </c>
      <c r="O140" s="8" t="str">
        <f>MID(F140,8,FIND("0",F140,1)-1)</f>
        <v>1</v>
      </c>
      <c r="P140" t="str">
        <f>IF(J140="1",IF(O140="0","Brenner AUS"),"Brenner EIN")</f>
        <v>Brenner EIN</v>
      </c>
      <c r="Q140" t="str">
        <f>IF(L140="1","Mischer AUF",IF(K140="1","Mischer ZU","Mischer STOP"))</f>
        <v>Mischer AUF</v>
      </c>
    </row>
    <row r="141" spans="1:17" hidden="1" x14ac:dyDescent="0.25">
      <c r="A141" t="s">
        <v>995</v>
      </c>
      <c r="B141" t="s">
        <v>4</v>
      </c>
      <c r="C141" t="s">
        <v>12</v>
      </c>
      <c r="D141" t="s">
        <v>2670</v>
      </c>
      <c r="E141">
        <v>1</v>
      </c>
      <c r="F141" t="s">
        <v>45</v>
      </c>
      <c r="G141" t="s">
        <v>8</v>
      </c>
    </row>
    <row r="142" spans="1:17" hidden="1" x14ac:dyDescent="0.25">
      <c r="A142" s="1" t="s">
        <v>994</v>
      </c>
      <c r="B142" s="1" t="s">
        <v>1</v>
      </c>
      <c r="C142" s="1" t="s">
        <v>43</v>
      </c>
      <c r="D142" s="42" t="s">
        <v>3295</v>
      </c>
      <c r="E142" s="8">
        <f>HEX2DEC(G142)</f>
        <v>133</v>
      </c>
      <c r="F142" s="10" t="str">
        <f>HEX2BIN(G142)</f>
        <v>10000101</v>
      </c>
      <c r="G142" s="8" t="str">
        <f>MID(C142,7,FIND(":",C142,1)-1)</f>
        <v>85</v>
      </c>
      <c r="H142" s="8" t="str">
        <f>MID(F142,1,FIND("0",F142,1)-1)</f>
        <v>1</v>
      </c>
      <c r="I142" s="8" t="str">
        <f>MID(F142,2,FIND("0",F142,1)-1)</f>
        <v>0</v>
      </c>
      <c r="J142" s="8" t="str">
        <f>MID(F142,3,FIND("0",F142,1)-1)</f>
        <v>0</v>
      </c>
      <c r="K142" s="8" t="str">
        <f>MID(F142,4,FIND("0",F142,1)-1)</f>
        <v>0</v>
      </c>
      <c r="L142" s="8" t="str">
        <f>MID(F142,5,FIND("0",F142,1)-1)</f>
        <v>0</v>
      </c>
      <c r="M142" s="8" t="str">
        <f>MID(F142,6,FIND("0",F142,1)-1)</f>
        <v>1</v>
      </c>
      <c r="N142" s="8" t="str">
        <f>MID(F142,7,FIND("0",F142,1)-1)</f>
        <v>0</v>
      </c>
      <c r="O142" s="8" t="str">
        <f>MID(F142,8,FIND("0",F142,1)-1)</f>
        <v>1</v>
      </c>
      <c r="P142" t="str">
        <f>IF(J142="1",IF(O142="0","Brenner AUS"),"Brenner EIN")</f>
        <v>Brenner EIN</v>
      </c>
      <c r="Q142" t="str">
        <f>IF(L142="1","Mischer AUF",IF(K142="1","Mischer ZU","Mischer STOP"))</f>
        <v>Mischer STOP</v>
      </c>
    </row>
    <row r="143" spans="1:17" hidden="1" x14ac:dyDescent="0.25">
      <c r="A143" t="s">
        <v>997</v>
      </c>
      <c r="B143" t="s">
        <v>4</v>
      </c>
      <c r="C143" t="s">
        <v>5</v>
      </c>
      <c r="D143" t="s">
        <v>2670</v>
      </c>
      <c r="E143">
        <v>1</v>
      </c>
      <c r="F143" t="s">
        <v>211</v>
      </c>
      <c r="G143" t="s">
        <v>8</v>
      </c>
    </row>
    <row r="144" spans="1:17" hidden="1" x14ac:dyDescent="0.25">
      <c r="A144" t="s">
        <v>998</v>
      </c>
      <c r="B144" t="s">
        <v>862</v>
      </c>
      <c r="C144" t="s">
        <v>176</v>
      </c>
      <c r="D144" t="s">
        <v>2670</v>
      </c>
      <c r="E144" s="5">
        <v>4500000</v>
      </c>
      <c r="F144" t="s">
        <v>863</v>
      </c>
      <c r="G144" t="s">
        <v>178</v>
      </c>
      <c r="H144">
        <v>0</v>
      </c>
      <c r="I144" t="s">
        <v>179</v>
      </c>
      <c r="J144" t="s">
        <v>163</v>
      </c>
      <c r="K144" t="s">
        <v>180</v>
      </c>
    </row>
    <row r="145" spans="1:17" hidden="1" x14ac:dyDescent="0.25">
      <c r="A145" t="s">
        <v>996</v>
      </c>
      <c r="B145" t="s">
        <v>1</v>
      </c>
      <c r="C145" s="3" t="s">
        <v>209</v>
      </c>
      <c r="D145" t="s">
        <v>390</v>
      </c>
      <c r="E145" s="8">
        <f>HEX2DEC(G145)</f>
        <v>45</v>
      </c>
      <c r="F145" s="10" t="str">
        <f>HEX2BIN(G145)</f>
        <v>101101</v>
      </c>
      <c r="G145" s="8" t="str">
        <f>MID(C145,7,FIND(":",C145,1)-1)</f>
        <v>2D</v>
      </c>
    </row>
    <row r="146" spans="1:17" hidden="1" x14ac:dyDescent="0.25">
      <c r="A146" t="s">
        <v>1000</v>
      </c>
      <c r="B146" t="s">
        <v>4</v>
      </c>
      <c r="C146" t="s">
        <v>12</v>
      </c>
      <c r="D146" t="s">
        <v>2670</v>
      </c>
      <c r="E146">
        <v>1</v>
      </c>
      <c r="F146" t="s">
        <v>53</v>
      </c>
      <c r="G146" t="s">
        <v>8</v>
      </c>
    </row>
    <row r="147" spans="1:17" hidden="1" x14ac:dyDescent="0.25">
      <c r="A147" t="s">
        <v>1000</v>
      </c>
      <c r="B147" t="s">
        <v>4</v>
      </c>
      <c r="C147" t="s">
        <v>946</v>
      </c>
      <c r="D147" t="s">
        <v>2670</v>
      </c>
      <c r="E147">
        <v>1</v>
      </c>
      <c r="F147" t="s">
        <v>1002</v>
      </c>
      <c r="G147" t="s">
        <v>8</v>
      </c>
    </row>
    <row r="148" spans="1:17" hidden="1" x14ac:dyDescent="0.25">
      <c r="A148" s="1" t="s">
        <v>999</v>
      </c>
      <c r="B148" s="1" t="s">
        <v>1</v>
      </c>
      <c r="C148" s="1" t="s">
        <v>51</v>
      </c>
      <c r="D148" s="42" t="s">
        <v>3295</v>
      </c>
      <c r="E148" s="8">
        <f t="shared" ref="E148:E149" si="27">HEX2DEC(G148)</f>
        <v>141</v>
      </c>
      <c r="F148" s="10" t="str">
        <f t="shared" ref="F148:F149" si="28">HEX2BIN(G148)</f>
        <v>10001101</v>
      </c>
      <c r="G148" s="8" t="str">
        <f t="shared" ref="G148:G149" si="29">MID(C148,7,FIND(":",C148,1)-1)</f>
        <v>8D</v>
      </c>
      <c r="H148" s="8" t="str">
        <f>MID(F148,1,FIND("0",F148,1)-1)</f>
        <v>1</v>
      </c>
      <c r="I148" s="8" t="str">
        <f>MID(F148,2,FIND("0",F148,1)-1)</f>
        <v>0</v>
      </c>
      <c r="J148" s="8" t="str">
        <f>MID(F148,3,FIND("0",F148,1)-1)</f>
        <v>0</v>
      </c>
      <c r="K148" s="8" t="str">
        <f>MID(F148,4,FIND("0",F148,1)-1)</f>
        <v>0</v>
      </c>
      <c r="L148" s="8" t="str">
        <f>MID(F148,5,FIND("0",F148,1)-1)</f>
        <v>1</v>
      </c>
      <c r="M148" s="8" t="str">
        <f>MID(F148,6,FIND("0",F148,1)-1)</f>
        <v>1</v>
      </c>
      <c r="N148" s="8" t="str">
        <f>MID(F148,7,FIND("0",F148,1)-1)</f>
        <v>0</v>
      </c>
      <c r="O148" s="8" t="str">
        <f>MID(F148,8,FIND("0",F148,1)-1)</f>
        <v>1</v>
      </c>
      <c r="P148" t="str">
        <f>IF(J148="1",IF(O148="0","Brenner AUS"),"Brenner EIN")</f>
        <v>Brenner EIN</v>
      </c>
      <c r="Q148" t="str">
        <f>IF(L148="1","Mischer AUF",IF(K148="1","Mischer ZU","Mischer STOP"))</f>
        <v>Mischer AUF</v>
      </c>
    </row>
    <row r="149" spans="1:17" hidden="1" x14ac:dyDescent="0.25">
      <c r="A149" t="s">
        <v>999</v>
      </c>
      <c r="B149" t="s">
        <v>1</v>
      </c>
      <c r="C149" s="7" t="s">
        <v>1001</v>
      </c>
      <c r="D149" t="s">
        <v>1321</v>
      </c>
      <c r="E149" s="8">
        <f t="shared" si="27"/>
        <v>38</v>
      </c>
      <c r="F149" s="10" t="str">
        <f t="shared" si="28"/>
        <v>100110</v>
      </c>
      <c r="G149" s="8" t="str">
        <f t="shared" si="29"/>
        <v>26</v>
      </c>
    </row>
    <row r="150" spans="1:17" hidden="1" x14ac:dyDescent="0.25">
      <c r="A150" t="s">
        <v>1004</v>
      </c>
      <c r="B150" t="s">
        <v>4</v>
      </c>
      <c r="C150" t="s">
        <v>12</v>
      </c>
      <c r="D150" t="s">
        <v>2670</v>
      </c>
      <c r="E150">
        <v>1</v>
      </c>
      <c r="F150" t="s">
        <v>45</v>
      </c>
      <c r="G150" t="s">
        <v>8</v>
      </c>
    </row>
    <row r="151" spans="1:17" hidden="1" x14ac:dyDescent="0.25">
      <c r="A151" s="1" t="s">
        <v>1003</v>
      </c>
      <c r="B151" s="1" t="s">
        <v>1</v>
      </c>
      <c r="C151" s="1" t="s">
        <v>43</v>
      </c>
      <c r="D151" s="42" t="s">
        <v>3295</v>
      </c>
      <c r="E151" s="8">
        <f>HEX2DEC(G151)</f>
        <v>133</v>
      </c>
      <c r="F151" s="10" t="str">
        <f>HEX2BIN(G151)</f>
        <v>10000101</v>
      </c>
      <c r="G151" s="8" t="str">
        <f>MID(C151,7,FIND(":",C151,1)-1)</f>
        <v>85</v>
      </c>
      <c r="H151" s="8" t="str">
        <f>MID(F151,1,FIND("0",F151,1)-1)</f>
        <v>1</v>
      </c>
      <c r="I151" s="8" t="str">
        <f>MID(F151,2,FIND("0",F151,1)-1)</f>
        <v>0</v>
      </c>
      <c r="J151" s="8" t="str">
        <f>MID(F151,3,FIND("0",F151,1)-1)</f>
        <v>0</v>
      </c>
      <c r="K151" s="8" t="str">
        <f>MID(F151,4,FIND("0",F151,1)-1)</f>
        <v>0</v>
      </c>
      <c r="L151" s="8" t="str">
        <f>MID(F151,5,FIND("0",F151,1)-1)</f>
        <v>0</v>
      </c>
      <c r="M151" s="8" t="str">
        <f>MID(F151,6,FIND("0",F151,1)-1)</f>
        <v>1</v>
      </c>
      <c r="N151" s="8" t="str">
        <f>MID(F151,7,FIND("0",F151,1)-1)</f>
        <v>0</v>
      </c>
      <c r="O151" s="8" t="str">
        <f>MID(F151,8,FIND("0",F151,1)-1)</f>
        <v>1</v>
      </c>
      <c r="P151" t="str">
        <f>IF(J151="1",IF(O151="0","Brenner AUS"),"Brenner EIN")</f>
        <v>Brenner EIN</v>
      </c>
      <c r="Q151" t="str">
        <f>IF(L151="1","Mischer AUF",IF(K151="1","Mischer ZU","Mischer STOP"))</f>
        <v>Mischer STOP</v>
      </c>
    </row>
    <row r="152" spans="1:17" hidden="1" x14ac:dyDescent="0.25">
      <c r="A152" t="s">
        <v>1006</v>
      </c>
      <c r="B152" t="s">
        <v>4</v>
      </c>
      <c r="C152" t="s">
        <v>12</v>
      </c>
      <c r="D152" t="s">
        <v>2670</v>
      </c>
      <c r="E152">
        <v>1</v>
      </c>
      <c r="F152" t="s">
        <v>53</v>
      </c>
      <c r="G152" t="s">
        <v>8</v>
      </c>
    </row>
    <row r="153" spans="1:17" hidden="1" x14ac:dyDescent="0.25">
      <c r="A153" t="s">
        <v>1006</v>
      </c>
      <c r="B153" t="s">
        <v>4</v>
      </c>
      <c r="C153" t="s">
        <v>12</v>
      </c>
      <c r="D153" t="s">
        <v>2670</v>
      </c>
      <c r="E153">
        <v>1</v>
      </c>
      <c r="F153" t="s">
        <v>45</v>
      </c>
      <c r="G153" t="s">
        <v>8</v>
      </c>
    </row>
    <row r="154" spans="1:17" hidden="1" x14ac:dyDescent="0.25">
      <c r="A154" s="1" t="s">
        <v>1005</v>
      </c>
      <c r="B154" s="1" t="s">
        <v>1</v>
      </c>
      <c r="C154" s="1" t="s">
        <v>51</v>
      </c>
      <c r="D154" s="42" t="s">
        <v>3295</v>
      </c>
      <c r="E154" s="8">
        <f t="shared" ref="E154:E155" si="30">HEX2DEC(G154)</f>
        <v>141</v>
      </c>
      <c r="F154" s="10" t="str">
        <f t="shared" ref="F154:F155" si="31">HEX2BIN(G154)</f>
        <v>10001101</v>
      </c>
      <c r="G154" s="8" t="str">
        <f t="shared" ref="G154:G155" si="32">MID(C154,7,FIND(":",C154,1)-1)</f>
        <v>8D</v>
      </c>
      <c r="H154" s="8" t="str">
        <f>MID(F154,1,FIND("0",F154,1)-1)</f>
        <v>1</v>
      </c>
      <c r="I154" s="8" t="str">
        <f>MID(F154,2,FIND("0",F154,1)-1)</f>
        <v>0</v>
      </c>
      <c r="J154" s="8" t="str">
        <f>MID(F154,3,FIND("0",F154,1)-1)</f>
        <v>0</v>
      </c>
      <c r="K154" s="8" t="str">
        <f>MID(F154,4,FIND("0",F154,1)-1)</f>
        <v>0</v>
      </c>
      <c r="L154" s="8" t="str">
        <f>MID(F154,5,FIND("0",F154,1)-1)</f>
        <v>1</v>
      </c>
      <c r="M154" s="8" t="str">
        <f>MID(F154,6,FIND("0",F154,1)-1)</f>
        <v>1</v>
      </c>
      <c r="N154" s="8" t="str">
        <f>MID(F154,7,FIND("0",F154,1)-1)</f>
        <v>0</v>
      </c>
      <c r="O154" s="8" t="str">
        <f>MID(F154,8,FIND("0",F154,1)-1)</f>
        <v>1</v>
      </c>
      <c r="P154" t="str">
        <f>IF(J154="1",IF(O154="0","Brenner AUS"),"Brenner EIN")</f>
        <v>Brenner EIN</v>
      </c>
      <c r="Q154" t="str">
        <f>IF(L154="1","Mischer AUF",IF(K154="1","Mischer ZU","Mischer STOP"))</f>
        <v>Mischer AUF</v>
      </c>
    </row>
    <row r="155" spans="1:17" hidden="1" x14ac:dyDescent="0.25">
      <c r="A155" s="1" t="s">
        <v>1005</v>
      </c>
      <c r="B155" s="1" t="s">
        <v>1</v>
      </c>
      <c r="C155" s="1" t="s">
        <v>43</v>
      </c>
      <c r="D155" s="42" t="s">
        <v>3295</v>
      </c>
      <c r="E155" s="8">
        <f t="shared" si="30"/>
        <v>133</v>
      </c>
      <c r="F155" s="10" t="str">
        <f t="shared" si="31"/>
        <v>10000101</v>
      </c>
      <c r="G155" s="8" t="str">
        <f t="shared" si="32"/>
        <v>85</v>
      </c>
      <c r="H155" s="8" t="str">
        <f>MID(F155,1,FIND("0",F155,1)-1)</f>
        <v>1</v>
      </c>
      <c r="I155" s="8" t="str">
        <f>MID(F155,2,FIND("0",F155,1)-1)</f>
        <v>0</v>
      </c>
      <c r="J155" s="8" t="str">
        <f>MID(F155,3,FIND("0",F155,1)-1)</f>
        <v>0</v>
      </c>
      <c r="K155" s="8" t="str">
        <f>MID(F155,4,FIND("0",F155,1)-1)</f>
        <v>0</v>
      </c>
      <c r="L155" s="8" t="str">
        <f>MID(F155,5,FIND("0",F155,1)-1)</f>
        <v>0</v>
      </c>
      <c r="M155" s="8" t="str">
        <f>MID(F155,6,FIND("0",F155,1)-1)</f>
        <v>1</v>
      </c>
      <c r="N155" s="8" t="str">
        <f>MID(F155,7,FIND("0",F155,1)-1)</f>
        <v>0</v>
      </c>
      <c r="O155" s="8" t="str">
        <f>MID(F155,8,FIND("0",F155,1)-1)</f>
        <v>1</v>
      </c>
      <c r="P155" t="str">
        <f>IF(J155="1",IF(O155="0","Brenner AUS"),"Brenner EIN")</f>
        <v>Brenner EIN</v>
      </c>
      <c r="Q155" t="str">
        <f>IF(L155="1","Mischer AUF",IF(K155="1","Mischer ZU","Mischer STOP"))</f>
        <v>Mischer STOP</v>
      </c>
    </row>
    <row r="156" spans="1:17" hidden="1" x14ac:dyDescent="0.25">
      <c r="A156" t="s">
        <v>1008</v>
      </c>
      <c r="B156" t="s">
        <v>4</v>
      </c>
      <c r="C156" t="s">
        <v>5</v>
      </c>
      <c r="D156" t="s">
        <v>2670</v>
      </c>
      <c r="E156">
        <v>1</v>
      </c>
      <c r="F156" t="s">
        <v>7</v>
      </c>
      <c r="G156" t="s">
        <v>8</v>
      </c>
    </row>
    <row r="157" spans="1:17" hidden="1" x14ac:dyDescent="0.25">
      <c r="A157" t="s">
        <v>1009</v>
      </c>
      <c r="B157" t="s">
        <v>862</v>
      </c>
      <c r="C157" t="s">
        <v>176</v>
      </c>
      <c r="D157" t="s">
        <v>2670</v>
      </c>
      <c r="E157" s="5">
        <v>4600000</v>
      </c>
      <c r="F157" t="s">
        <v>863</v>
      </c>
      <c r="G157" t="s">
        <v>178</v>
      </c>
      <c r="H157">
        <v>0</v>
      </c>
      <c r="I157" t="s">
        <v>179</v>
      </c>
      <c r="J157" t="s">
        <v>163</v>
      </c>
      <c r="K157" t="s">
        <v>180</v>
      </c>
    </row>
    <row r="158" spans="1:17" hidden="1" x14ac:dyDescent="0.25">
      <c r="A158" t="s">
        <v>1007</v>
      </c>
      <c r="B158" t="s">
        <v>1</v>
      </c>
      <c r="C158" s="3" t="s">
        <v>2</v>
      </c>
      <c r="D158" t="s">
        <v>390</v>
      </c>
      <c r="E158" s="8">
        <f>HEX2DEC(G158)</f>
        <v>46</v>
      </c>
      <c r="F158" s="10" t="str">
        <f>HEX2BIN(G158)</f>
        <v>101110</v>
      </c>
      <c r="G158" s="8" t="str">
        <f>MID(C158,7,FIND(":",C158,1)-1)</f>
        <v>2E</v>
      </c>
    </row>
    <row r="159" spans="1:17" hidden="1" x14ac:dyDescent="0.25">
      <c r="A159" t="s">
        <v>1012</v>
      </c>
      <c r="B159" t="s">
        <v>4</v>
      </c>
      <c r="C159" t="s">
        <v>946</v>
      </c>
      <c r="D159" t="s">
        <v>2670</v>
      </c>
      <c r="E159">
        <v>1</v>
      </c>
      <c r="F159" t="s">
        <v>1013</v>
      </c>
      <c r="G159" t="s">
        <v>8</v>
      </c>
    </row>
    <row r="160" spans="1:17" hidden="1" x14ac:dyDescent="0.25">
      <c r="A160" t="s">
        <v>1010</v>
      </c>
      <c r="B160" t="s">
        <v>1</v>
      </c>
      <c r="C160" s="7" t="s">
        <v>1011</v>
      </c>
      <c r="D160" t="s">
        <v>1321</v>
      </c>
      <c r="E160" s="8">
        <f>HEX2DEC(G160)</f>
        <v>37</v>
      </c>
      <c r="F160" s="10" t="str">
        <f>HEX2BIN(G160)</f>
        <v>100101</v>
      </c>
      <c r="G160" s="8" t="str">
        <f>MID(C160,7,FIND(":",C160,1)-1)</f>
        <v>25</v>
      </c>
    </row>
    <row r="161" spans="1:17" hidden="1" x14ac:dyDescent="0.25">
      <c r="A161" t="s">
        <v>1016</v>
      </c>
      <c r="B161" t="s">
        <v>4</v>
      </c>
      <c r="C161" t="s">
        <v>71</v>
      </c>
      <c r="D161" t="s">
        <v>2670</v>
      </c>
      <c r="E161">
        <v>1</v>
      </c>
      <c r="F161" t="s">
        <v>1017</v>
      </c>
      <c r="G161" t="s">
        <v>8</v>
      </c>
    </row>
    <row r="162" spans="1:17" x14ac:dyDescent="0.25">
      <c r="A162" t="s">
        <v>1014</v>
      </c>
      <c r="B162" t="s">
        <v>1</v>
      </c>
      <c r="C162" s="2" t="s">
        <v>1015</v>
      </c>
      <c r="D162" t="s">
        <v>2670</v>
      </c>
      <c r="E162" s="8">
        <f>HEX2DEC(G162)</f>
        <v>25</v>
      </c>
      <c r="F162" s="10" t="str">
        <f>HEX2BIN(G162)</f>
        <v>11001</v>
      </c>
      <c r="G162" s="8" t="str">
        <f>MID(C162,7,FIND(":",C162,1)-1)</f>
        <v>19</v>
      </c>
    </row>
    <row r="163" spans="1:17" hidden="1" x14ac:dyDescent="0.25">
      <c r="A163" t="s">
        <v>1019</v>
      </c>
      <c r="B163" t="s">
        <v>4</v>
      </c>
      <c r="C163" t="s">
        <v>148</v>
      </c>
      <c r="D163" t="s">
        <v>2670</v>
      </c>
      <c r="E163">
        <v>1</v>
      </c>
      <c r="F163" t="s">
        <v>136</v>
      </c>
      <c r="G163" t="s">
        <v>8</v>
      </c>
    </row>
    <row r="164" spans="1:17" hidden="1" x14ac:dyDescent="0.25">
      <c r="A164" t="s">
        <v>1018</v>
      </c>
      <c r="B164" t="s">
        <v>1</v>
      </c>
      <c r="C164" s="4" t="s">
        <v>418</v>
      </c>
      <c r="D164" t="s">
        <v>1443</v>
      </c>
      <c r="E164" s="8">
        <f>HEX2DEC(G164)</f>
        <v>4</v>
      </c>
      <c r="F164" s="10" t="str">
        <f>HEX2BIN(G164)</f>
        <v>100</v>
      </c>
      <c r="G164" s="8" t="str">
        <f>MID(C164,7,FIND(":",C164,1)-1)</f>
        <v>04</v>
      </c>
    </row>
    <row r="165" spans="1:17" hidden="1" x14ac:dyDescent="0.25">
      <c r="A165" t="s">
        <v>1021</v>
      </c>
      <c r="B165" t="s">
        <v>4</v>
      </c>
      <c r="C165" t="s">
        <v>5</v>
      </c>
      <c r="D165" t="s">
        <v>2670</v>
      </c>
      <c r="E165">
        <v>1</v>
      </c>
      <c r="F165" t="s">
        <v>162</v>
      </c>
      <c r="G165" t="s">
        <v>8</v>
      </c>
    </row>
    <row r="166" spans="1:17" hidden="1" x14ac:dyDescent="0.25">
      <c r="A166" t="s">
        <v>1021</v>
      </c>
      <c r="B166" t="s">
        <v>4</v>
      </c>
      <c r="C166" t="s">
        <v>12</v>
      </c>
      <c r="D166" t="s">
        <v>2670</v>
      </c>
      <c r="E166">
        <v>1</v>
      </c>
      <c r="F166" t="s">
        <v>53</v>
      </c>
      <c r="G166" t="s">
        <v>8</v>
      </c>
    </row>
    <row r="167" spans="1:17" hidden="1" x14ac:dyDescent="0.25">
      <c r="A167" t="s">
        <v>1022</v>
      </c>
      <c r="B167" t="s">
        <v>862</v>
      </c>
      <c r="C167" t="s">
        <v>176</v>
      </c>
      <c r="D167" t="s">
        <v>2670</v>
      </c>
      <c r="E167" s="5">
        <v>4700000</v>
      </c>
      <c r="F167" t="s">
        <v>863</v>
      </c>
      <c r="G167" t="s">
        <v>178</v>
      </c>
      <c r="H167">
        <v>0</v>
      </c>
      <c r="I167" t="s">
        <v>179</v>
      </c>
      <c r="J167" t="s">
        <v>163</v>
      </c>
      <c r="K167" t="s">
        <v>180</v>
      </c>
    </row>
    <row r="168" spans="1:17" hidden="1" x14ac:dyDescent="0.25">
      <c r="A168" t="s">
        <v>1020</v>
      </c>
      <c r="B168" t="s">
        <v>1</v>
      </c>
      <c r="C168" s="3" t="s">
        <v>160</v>
      </c>
      <c r="D168" t="s">
        <v>390</v>
      </c>
      <c r="E168" s="8">
        <f t="shared" ref="E168:E169" si="33">HEX2DEC(G168)</f>
        <v>47</v>
      </c>
      <c r="F168" s="10" t="str">
        <f t="shared" ref="F168:F169" si="34">HEX2BIN(G168)</f>
        <v>101111</v>
      </c>
      <c r="G168" s="8" t="str">
        <f t="shared" ref="G168:G169" si="35">MID(C168,7,FIND(":",C168,1)-1)</f>
        <v>2F</v>
      </c>
    </row>
    <row r="169" spans="1:17" hidden="1" x14ac:dyDescent="0.25">
      <c r="A169" s="1" t="s">
        <v>1020</v>
      </c>
      <c r="B169" s="1" t="s">
        <v>1</v>
      </c>
      <c r="C169" s="1" t="s">
        <v>51</v>
      </c>
      <c r="D169" s="42" t="s">
        <v>3295</v>
      </c>
      <c r="E169" s="8">
        <f t="shared" si="33"/>
        <v>141</v>
      </c>
      <c r="F169" s="10" t="str">
        <f t="shared" si="34"/>
        <v>10001101</v>
      </c>
      <c r="G169" s="8" t="str">
        <f t="shared" si="35"/>
        <v>8D</v>
      </c>
      <c r="H169" s="8" t="str">
        <f>MID(F169,1,FIND("0",F169,1)-1)</f>
        <v>1</v>
      </c>
      <c r="I169" s="8" t="str">
        <f>MID(F169,2,FIND("0",F169,1)-1)</f>
        <v>0</v>
      </c>
      <c r="J169" s="8" t="str">
        <f>MID(F169,3,FIND("0",F169,1)-1)</f>
        <v>0</v>
      </c>
      <c r="K169" s="8" t="str">
        <f>MID(F169,4,FIND("0",F169,1)-1)</f>
        <v>0</v>
      </c>
      <c r="L169" s="8" t="str">
        <f>MID(F169,5,FIND("0",F169,1)-1)</f>
        <v>1</v>
      </c>
      <c r="M169" s="8" t="str">
        <f>MID(F169,6,FIND("0",F169,1)-1)</f>
        <v>1</v>
      </c>
      <c r="N169" s="8" t="str">
        <f>MID(F169,7,FIND("0",F169,1)-1)</f>
        <v>0</v>
      </c>
      <c r="O169" s="8" t="str">
        <f>MID(F169,8,FIND("0",F169,1)-1)</f>
        <v>1</v>
      </c>
      <c r="P169" t="str">
        <f>IF(J169="1",IF(O169="0","Brenner AUS"),"Brenner EIN")</f>
        <v>Brenner EIN</v>
      </c>
      <c r="Q169" t="str">
        <f>IF(L169="1","Mischer AUF",IF(K169="1","Mischer ZU","Mischer STOP"))</f>
        <v>Mischer AUF</v>
      </c>
    </row>
    <row r="170" spans="1:17" hidden="1" x14ac:dyDescent="0.25">
      <c r="A170" t="s">
        <v>1024</v>
      </c>
      <c r="B170" t="s">
        <v>4</v>
      </c>
      <c r="C170" t="s">
        <v>12</v>
      </c>
      <c r="D170" t="s">
        <v>2670</v>
      </c>
      <c r="E170">
        <v>1</v>
      </c>
      <c r="F170" t="s">
        <v>45</v>
      </c>
      <c r="G170" t="s">
        <v>8</v>
      </c>
    </row>
    <row r="171" spans="1:17" hidden="1" x14ac:dyDescent="0.25">
      <c r="A171" s="1" t="s">
        <v>1023</v>
      </c>
      <c r="B171" s="1" t="s">
        <v>1</v>
      </c>
      <c r="C171" s="1" t="s">
        <v>43</v>
      </c>
      <c r="D171" s="42" t="s">
        <v>3295</v>
      </c>
      <c r="E171" s="8">
        <f>HEX2DEC(G171)</f>
        <v>133</v>
      </c>
      <c r="F171" s="10" t="str">
        <f>HEX2BIN(G171)</f>
        <v>10000101</v>
      </c>
      <c r="G171" s="8" t="str">
        <f>MID(C171,7,FIND(":",C171,1)-1)</f>
        <v>85</v>
      </c>
      <c r="H171" s="8" t="str">
        <f>MID(F171,1,FIND("0",F171,1)-1)</f>
        <v>1</v>
      </c>
      <c r="I171" s="8" t="str">
        <f>MID(F171,2,FIND("0",F171,1)-1)</f>
        <v>0</v>
      </c>
      <c r="J171" s="8" t="str">
        <f>MID(F171,3,FIND("0",F171,1)-1)</f>
        <v>0</v>
      </c>
      <c r="K171" s="8" t="str">
        <f>MID(F171,4,FIND("0",F171,1)-1)</f>
        <v>0</v>
      </c>
      <c r="L171" s="8" t="str">
        <f>MID(F171,5,FIND("0",F171,1)-1)</f>
        <v>0</v>
      </c>
      <c r="M171" s="8" t="str">
        <f>MID(F171,6,FIND("0",F171,1)-1)</f>
        <v>1</v>
      </c>
      <c r="N171" s="8" t="str">
        <f>MID(F171,7,FIND("0",F171,1)-1)</f>
        <v>0</v>
      </c>
      <c r="O171" s="8" t="str">
        <f>MID(F171,8,FIND("0",F171,1)-1)</f>
        <v>1</v>
      </c>
      <c r="P171" t="str">
        <f>IF(J171="1",IF(O171="0","Brenner AUS"),"Brenner EIN")</f>
        <v>Brenner EIN</v>
      </c>
      <c r="Q171" t="str">
        <f>IF(L171="1","Mischer AUF",IF(K171="1","Mischer ZU","Mischer STOP"))</f>
        <v>Mischer STOP</v>
      </c>
    </row>
    <row r="172" spans="1:17" hidden="1" x14ac:dyDescent="0.25">
      <c r="A172" t="s">
        <v>1026</v>
      </c>
      <c r="B172" t="s">
        <v>4</v>
      </c>
      <c r="C172" t="s">
        <v>148</v>
      </c>
      <c r="D172" t="s">
        <v>2670</v>
      </c>
      <c r="E172">
        <v>1</v>
      </c>
      <c r="F172" t="s">
        <v>404</v>
      </c>
      <c r="G172" t="s">
        <v>8</v>
      </c>
    </row>
    <row r="173" spans="1:17" hidden="1" x14ac:dyDescent="0.25">
      <c r="A173" t="s">
        <v>1025</v>
      </c>
      <c r="B173" t="s">
        <v>1</v>
      </c>
      <c r="C173" s="4" t="s">
        <v>402</v>
      </c>
      <c r="D173" t="s">
        <v>1443</v>
      </c>
      <c r="E173" s="8">
        <f>HEX2DEC(G173)</f>
        <v>254</v>
      </c>
      <c r="F173" s="10" t="str">
        <f>HEX2BIN(G173)</f>
        <v>11111110</v>
      </c>
      <c r="G173" s="8" t="str">
        <f>MID(C173,7,FIND(":",C173,1)-1)</f>
        <v>FE</v>
      </c>
    </row>
    <row r="174" spans="1:17" hidden="1" x14ac:dyDescent="0.25">
      <c r="A174" t="s">
        <v>1028</v>
      </c>
      <c r="B174" t="s">
        <v>4</v>
      </c>
      <c r="C174" t="s">
        <v>5</v>
      </c>
      <c r="D174" t="s">
        <v>2670</v>
      </c>
      <c r="E174">
        <v>1</v>
      </c>
      <c r="F174" t="s">
        <v>242</v>
      </c>
      <c r="G174" t="s">
        <v>8</v>
      </c>
    </row>
    <row r="175" spans="1:17" hidden="1" x14ac:dyDescent="0.25">
      <c r="A175" t="s">
        <v>1028</v>
      </c>
      <c r="B175" t="s">
        <v>4</v>
      </c>
      <c r="C175" t="s">
        <v>233</v>
      </c>
      <c r="D175" t="s">
        <v>2670</v>
      </c>
      <c r="E175">
        <v>1</v>
      </c>
      <c r="F175" t="s">
        <v>234</v>
      </c>
      <c r="G175" t="s">
        <v>8</v>
      </c>
    </row>
    <row r="176" spans="1:17" hidden="1" x14ac:dyDescent="0.25">
      <c r="A176" t="s">
        <v>1029</v>
      </c>
      <c r="B176" t="s">
        <v>862</v>
      </c>
      <c r="C176" t="s">
        <v>176</v>
      </c>
      <c r="D176" t="s">
        <v>2670</v>
      </c>
      <c r="E176" s="5">
        <v>4900000</v>
      </c>
      <c r="F176" t="s">
        <v>863</v>
      </c>
      <c r="G176" t="s">
        <v>178</v>
      </c>
      <c r="H176">
        <v>0</v>
      </c>
      <c r="I176" t="s">
        <v>179</v>
      </c>
      <c r="J176" t="s">
        <v>163</v>
      </c>
      <c r="K176" t="s">
        <v>180</v>
      </c>
    </row>
    <row r="177" spans="1:17" hidden="1" x14ac:dyDescent="0.25">
      <c r="A177" t="s">
        <v>1027</v>
      </c>
      <c r="B177" t="s">
        <v>1</v>
      </c>
      <c r="C177" s="3" t="s">
        <v>240</v>
      </c>
      <c r="D177" t="s">
        <v>390</v>
      </c>
      <c r="E177" s="8">
        <f t="shared" ref="E177:E178" si="36">HEX2DEC(G177)</f>
        <v>49</v>
      </c>
      <c r="F177" s="10" t="str">
        <f t="shared" ref="F177:F178" si="37">HEX2BIN(G177)</f>
        <v>110001</v>
      </c>
      <c r="G177" s="8" t="str">
        <f t="shared" ref="G177:G178" si="38">MID(C177,7,FIND(":",C177,1)-1)</f>
        <v>31</v>
      </c>
    </row>
    <row r="178" spans="1:17" hidden="1" x14ac:dyDescent="0.25">
      <c r="A178" t="s">
        <v>1027</v>
      </c>
      <c r="B178" t="s">
        <v>1</v>
      </c>
      <c r="C178" s="6" t="s">
        <v>232</v>
      </c>
      <c r="D178" t="s">
        <v>1442</v>
      </c>
      <c r="E178" s="8">
        <f t="shared" si="36"/>
        <v>34</v>
      </c>
      <c r="F178" s="10" t="str">
        <f t="shared" si="37"/>
        <v>100010</v>
      </c>
      <c r="G178" s="8" t="str">
        <f t="shared" si="38"/>
        <v>22</v>
      </c>
    </row>
    <row r="179" spans="1:17" hidden="1" x14ac:dyDescent="0.25">
      <c r="A179" t="s">
        <v>1032</v>
      </c>
      <c r="B179" t="s">
        <v>4</v>
      </c>
      <c r="C179" t="s">
        <v>946</v>
      </c>
      <c r="D179" t="s">
        <v>2670</v>
      </c>
      <c r="E179">
        <v>1</v>
      </c>
      <c r="F179" t="s">
        <v>1033</v>
      </c>
      <c r="G179" t="s">
        <v>8</v>
      </c>
    </row>
    <row r="180" spans="1:17" hidden="1" x14ac:dyDescent="0.25">
      <c r="A180" t="s">
        <v>1030</v>
      </c>
      <c r="B180" t="s">
        <v>1</v>
      </c>
      <c r="C180" s="7" t="s">
        <v>1031</v>
      </c>
      <c r="D180" t="s">
        <v>1321</v>
      </c>
      <c r="E180" s="8">
        <f>HEX2DEC(G180)</f>
        <v>19</v>
      </c>
      <c r="F180" s="10" t="str">
        <f>HEX2BIN(G180)</f>
        <v>10011</v>
      </c>
      <c r="G180" s="8" t="str">
        <f>MID(C180,7,FIND(":",C180,1)-1)</f>
        <v>13</v>
      </c>
    </row>
    <row r="181" spans="1:17" hidden="1" x14ac:dyDescent="0.25">
      <c r="A181" t="s">
        <v>1035</v>
      </c>
      <c r="B181" t="s">
        <v>4</v>
      </c>
      <c r="C181" t="s">
        <v>148</v>
      </c>
      <c r="D181" t="s">
        <v>2670</v>
      </c>
      <c r="E181">
        <v>1</v>
      </c>
      <c r="F181" t="s">
        <v>616</v>
      </c>
      <c r="G181" t="s">
        <v>8</v>
      </c>
    </row>
    <row r="182" spans="1:17" hidden="1" x14ac:dyDescent="0.25">
      <c r="A182" t="s">
        <v>1034</v>
      </c>
      <c r="B182" t="s">
        <v>1</v>
      </c>
      <c r="C182" s="4" t="s">
        <v>614</v>
      </c>
      <c r="D182" t="s">
        <v>1443</v>
      </c>
      <c r="E182" s="8">
        <f>HEX2DEC(G182)</f>
        <v>252</v>
      </c>
      <c r="F182" s="10" t="str">
        <f>HEX2BIN(G182)</f>
        <v>11111100</v>
      </c>
      <c r="G182" s="8" t="str">
        <f>MID(C182,7,FIND(":",C182,1)-1)</f>
        <v>FC</v>
      </c>
    </row>
    <row r="183" spans="1:17" hidden="1" x14ac:dyDescent="0.25">
      <c r="A183" t="s">
        <v>1037</v>
      </c>
      <c r="B183" t="s">
        <v>4</v>
      </c>
      <c r="C183" t="s">
        <v>12</v>
      </c>
      <c r="D183" t="s">
        <v>2670</v>
      </c>
      <c r="E183">
        <v>1</v>
      </c>
      <c r="F183" t="s">
        <v>246</v>
      </c>
      <c r="G183" t="s">
        <v>8</v>
      </c>
    </row>
    <row r="184" spans="1:17" hidden="1" x14ac:dyDescent="0.25">
      <c r="A184" s="1" t="s">
        <v>1036</v>
      </c>
      <c r="B184" s="1" t="s">
        <v>1</v>
      </c>
      <c r="C184" s="1" t="s">
        <v>244</v>
      </c>
      <c r="D184" s="42" t="s">
        <v>3295</v>
      </c>
      <c r="E184" s="8">
        <f>HEX2DEC(G184)</f>
        <v>149</v>
      </c>
      <c r="F184" s="10" t="str">
        <f>HEX2BIN(G184)</f>
        <v>10010101</v>
      </c>
      <c r="G184" s="8" t="str">
        <f>MID(C184,7,FIND(":",C184,1)-1)</f>
        <v>95</v>
      </c>
      <c r="H184" s="8" t="str">
        <f>MID(F184,1,FIND("0",F184,1)-1)</f>
        <v>1</v>
      </c>
      <c r="I184" s="8" t="str">
        <f>MID(F184,2,FIND("0",F184,1)-1)</f>
        <v>0</v>
      </c>
      <c r="J184" s="8" t="str">
        <f>MID(F184,3,FIND("0",F184,1)-1)</f>
        <v>0</v>
      </c>
      <c r="K184" s="8" t="str">
        <f>MID(F184,4,FIND("0",F184,1)-1)</f>
        <v>1</v>
      </c>
      <c r="L184" s="8" t="str">
        <f>MID(F184,5,FIND("0",F184,1)-1)</f>
        <v>0</v>
      </c>
      <c r="M184" s="8" t="str">
        <f>MID(F184,6,FIND("0",F184,1)-1)</f>
        <v>1</v>
      </c>
      <c r="N184" s="8" t="str">
        <f>MID(F184,7,FIND("0",F184,1)-1)</f>
        <v>0</v>
      </c>
      <c r="O184" s="8" t="str">
        <f>MID(F184,8,FIND("0",F184,1)-1)</f>
        <v>1</v>
      </c>
      <c r="P184" t="str">
        <f>IF(J184="1",IF(O184="0","Brenner AUS"),"Brenner EIN")</f>
        <v>Brenner EIN</v>
      </c>
      <c r="Q184" t="str">
        <f>IF(L184="1","Mischer AUF",IF(K184="1","Mischer ZU","Mischer STOP"))</f>
        <v>Mischer ZU</v>
      </c>
    </row>
    <row r="185" spans="1:17" hidden="1" x14ac:dyDescent="0.25">
      <c r="A185" t="s">
        <v>1039</v>
      </c>
      <c r="B185" t="s">
        <v>4</v>
      </c>
      <c r="C185" t="s">
        <v>12</v>
      </c>
      <c r="D185" t="s">
        <v>2670</v>
      </c>
      <c r="E185">
        <v>1</v>
      </c>
      <c r="F185" t="s">
        <v>45</v>
      </c>
      <c r="G185" t="s">
        <v>8</v>
      </c>
    </row>
    <row r="186" spans="1:17" hidden="1" x14ac:dyDescent="0.25">
      <c r="A186" t="s">
        <v>1039</v>
      </c>
      <c r="B186" t="s">
        <v>4</v>
      </c>
      <c r="C186" t="s">
        <v>946</v>
      </c>
      <c r="D186" t="s">
        <v>2670</v>
      </c>
      <c r="E186">
        <v>1</v>
      </c>
      <c r="F186" t="s">
        <v>1041</v>
      </c>
      <c r="G186" t="s">
        <v>8</v>
      </c>
    </row>
    <row r="187" spans="1:17" hidden="1" x14ac:dyDescent="0.25">
      <c r="A187" s="1" t="s">
        <v>1038</v>
      </c>
      <c r="B187" s="1" t="s">
        <v>1</v>
      </c>
      <c r="C187" s="1" t="s">
        <v>43</v>
      </c>
      <c r="D187" s="42" t="s">
        <v>3295</v>
      </c>
      <c r="E187" s="8">
        <f t="shared" ref="E187:E188" si="39">HEX2DEC(G187)</f>
        <v>133</v>
      </c>
      <c r="F187" s="10" t="str">
        <f t="shared" ref="F187:F188" si="40">HEX2BIN(G187)</f>
        <v>10000101</v>
      </c>
      <c r="G187" s="8" t="str">
        <f t="shared" ref="G187:G188" si="41">MID(C187,7,FIND(":",C187,1)-1)</f>
        <v>85</v>
      </c>
      <c r="H187" s="8" t="str">
        <f>MID(F187,1,FIND("0",F187,1)-1)</f>
        <v>1</v>
      </c>
      <c r="I187" s="8" t="str">
        <f>MID(F187,2,FIND("0",F187,1)-1)</f>
        <v>0</v>
      </c>
      <c r="J187" s="8" t="str">
        <f>MID(F187,3,FIND("0",F187,1)-1)</f>
        <v>0</v>
      </c>
      <c r="K187" s="8" t="str">
        <f>MID(F187,4,FIND("0",F187,1)-1)</f>
        <v>0</v>
      </c>
      <c r="L187" s="8" t="str">
        <f>MID(F187,5,FIND("0",F187,1)-1)</f>
        <v>0</v>
      </c>
      <c r="M187" s="8" t="str">
        <f>MID(F187,6,FIND("0",F187,1)-1)</f>
        <v>1</v>
      </c>
      <c r="N187" s="8" t="str">
        <f>MID(F187,7,FIND("0",F187,1)-1)</f>
        <v>0</v>
      </c>
      <c r="O187" s="8" t="str">
        <f>MID(F187,8,FIND("0",F187,1)-1)</f>
        <v>1</v>
      </c>
      <c r="P187" t="str">
        <f>IF(J187="1",IF(O187="0","Brenner AUS"),"Brenner EIN")</f>
        <v>Brenner EIN</v>
      </c>
      <c r="Q187" t="str">
        <f>IF(L187="1","Mischer AUF",IF(K187="1","Mischer ZU","Mischer STOP"))</f>
        <v>Mischer STOP</v>
      </c>
    </row>
    <row r="188" spans="1:17" hidden="1" x14ac:dyDescent="0.25">
      <c r="A188" t="s">
        <v>1038</v>
      </c>
      <c r="B188" t="s">
        <v>1</v>
      </c>
      <c r="C188" s="7" t="s">
        <v>1040</v>
      </c>
      <c r="D188" t="s">
        <v>1321</v>
      </c>
      <c r="E188" s="8">
        <f t="shared" si="39"/>
        <v>16</v>
      </c>
      <c r="F188" s="10" t="str">
        <f t="shared" si="40"/>
        <v>10000</v>
      </c>
      <c r="G188" s="8" t="str">
        <f t="shared" si="41"/>
        <v>10</v>
      </c>
    </row>
    <row r="189" spans="1:17" hidden="1" x14ac:dyDescent="0.25">
      <c r="A189" t="s">
        <v>1043</v>
      </c>
      <c r="B189" t="s">
        <v>4</v>
      </c>
      <c r="C189" t="s">
        <v>12</v>
      </c>
      <c r="D189" t="s">
        <v>2670</v>
      </c>
      <c r="E189">
        <v>1</v>
      </c>
      <c r="F189" t="s">
        <v>246</v>
      </c>
      <c r="G189" t="s">
        <v>8</v>
      </c>
    </row>
    <row r="190" spans="1:17" hidden="1" x14ac:dyDescent="0.25">
      <c r="A190" t="s">
        <v>1043</v>
      </c>
      <c r="B190" t="s">
        <v>4</v>
      </c>
      <c r="C190" t="s">
        <v>12</v>
      </c>
      <c r="D190" t="s">
        <v>2670</v>
      </c>
      <c r="E190">
        <v>1</v>
      </c>
      <c r="F190" t="s">
        <v>45</v>
      </c>
      <c r="G190" t="s">
        <v>8</v>
      </c>
    </row>
    <row r="191" spans="1:17" hidden="1" x14ac:dyDescent="0.25">
      <c r="A191" s="1" t="s">
        <v>1042</v>
      </c>
      <c r="B191" s="1" t="s">
        <v>1</v>
      </c>
      <c r="C191" s="1" t="s">
        <v>244</v>
      </c>
      <c r="D191" s="42" t="s">
        <v>3295</v>
      </c>
      <c r="E191" s="8">
        <f t="shared" ref="E191:E192" si="42">HEX2DEC(G191)</f>
        <v>149</v>
      </c>
      <c r="F191" s="10" t="str">
        <f t="shared" ref="F191:F192" si="43">HEX2BIN(G191)</f>
        <v>10010101</v>
      </c>
      <c r="G191" s="8" t="str">
        <f t="shared" ref="G191:G192" si="44">MID(C191,7,FIND(":",C191,1)-1)</f>
        <v>95</v>
      </c>
      <c r="H191" s="8" t="str">
        <f>MID(F191,1,FIND("0",F191,1)-1)</f>
        <v>1</v>
      </c>
      <c r="I191" s="8" t="str">
        <f>MID(F191,2,FIND("0",F191,1)-1)</f>
        <v>0</v>
      </c>
      <c r="J191" s="8" t="str">
        <f>MID(F191,3,FIND("0",F191,1)-1)</f>
        <v>0</v>
      </c>
      <c r="K191" s="8" t="str">
        <f>MID(F191,4,FIND("0",F191,1)-1)</f>
        <v>1</v>
      </c>
      <c r="L191" s="8" t="str">
        <f>MID(F191,5,FIND("0",F191,1)-1)</f>
        <v>0</v>
      </c>
      <c r="M191" s="8" t="str">
        <f>MID(F191,6,FIND("0",F191,1)-1)</f>
        <v>1</v>
      </c>
      <c r="N191" s="8" t="str">
        <f>MID(F191,7,FIND("0",F191,1)-1)</f>
        <v>0</v>
      </c>
      <c r="O191" s="8" t="str">
        <f>MID(F191,8,FIND("0",F191,1)-1)</f>
        <v>1</v>
      </c>
      <c r="P191" t="str">
        <f>IF(J191="1",IF(O191="0","Brenner AUS"),"Brenner EIN")</f>
        <v>Brenner EIN</v>
      </c>
      <c r="Q191" t="str">
        <f>IF(L191="1","Mischer AUF",IF(K191="1","Mischer ZU","Mischer STOP"))</f>
        <v>Mischer ZU</v>
      </c>
    </row>
    <row r="192" spans="1:17" hidden="1" x14ac:dyDescent="0.25">
      <c r="A192" s="1" t="s">
        <v>1042</v>
      </c>
      <c r="B192" s="1" t="s">
        <v>1</v>
      </c>
      <c r="C192" s="1" t="s">
        <v>43</v>
      </c>
      <c r="D192" s="42" t="s">
        <v>3295</v>
      </c>
      <c r="E192" s="8">
        <f t="shared" si="42"/>
        <v>133</v>
      </c>
      <c r="F192" s="10" t="str">
        <f t="shared" si="43"/>
        <v>10000101</v>
      </c>
      <c r="G192" s="8" t="str">
        <f t="shared" si="44"/>
        <v>85</v>
      </c>
      <c r="H192" s="8" t="str">
        <f>MID(F192,1,FIND("0",F192,1)-1)</f>
        <v>1</v>
      </c>
      <c r="I192" s="8" t="str">
        <f>MID(F192,2,FIND("0",F192,1)-1)</f>
        <v>0</v>
      </c>
      <c r="J192" s="8" t="str">
        <f>MID(F192,3,FIND("0",F192,1)-1)</f>
        <v>0</v>
      </c>
      <c r="K192" s="8" t="str">
        <f>MID(F192,4,FIND("0",F192,1)-1)</f>
        <v>0</v>
      </c>
      <c r="L192" s="8" t="str">
        <f>MID(F192,5,FIND("0",F192,1)-1)</f>
        <v>0</v>
      </c>
      <c r="M192" s="8" t="str">
        <f>MID(F192,6,FIND("0",F192,1)-1)</f>
        <v>1</v>
      </c>
      <c r="N192" s="8" t="str">
        <f>MID(F192,7,FIND("0",F192,1)-1)</f>
        <v>0</v>
      </c>
      <c r="O192" s="8" t="str">
        <f>MID(F192,8,FIND("0",F192,1)-1)</f>
        <v>1</v>
      </c>
      <c r="P192" t="str">
        <f>IF(J192="1",IF(O192="0","Brenner AUS"),"Brenner EIN")</f>
        <v>Brenner EIN</v>
      </c>
      <c r="Q192" t="str">
        <f>IF(L192="1","Mischer AUF",IF(K192="1","Mischer ZU","Mischer STOP"))</f>
        <v>Mischer STOP</v>
      </c>
    </row>
    <row r="193" spans="1:17" hidden="1" x14ac:dyDescent="0.25">
      <c r="A193" t="s">
        <v>1045</v>
      </c>
      <c r="B193" t="s">
        <v>4</v>
      </c>
      <c r="C193" t="s">
        <v>5</v>
      </c>
      <c r="D193" t="s">
        <v>2670</v>
      </c>
      <c r="E193">
        <v>1</v>
      </c>
      <c r="F193" t="s">
        <v>262</v>
      </c>
      <c r="G193" t="s">
        <v>8</v>
      </c>
    </row>
    <row r="194" spans="1:17" hidden="1" x14ac:dyDescent="0.25">
      <c r="A194" t="s">
        <v>1046</v>
      </c>
      <c r="B194" t="s">
        <v>862</v>
      </c>
      <c r="C194" t="s">
        <v>176</v>
      </c>
      <c r="D194" t="s">
        <v>2670</v>
      </c>
      <c r="E194" s="5">
        <v>5100000</v>
      </c>
      <c r="F194" t="s">
        <v>863</v>
      </c>
      <c r="G194" t="s">
        <v>178</v>
      </c>
      <c r="H194">
        <v>0</v>
      </c>
      <c r="I194" t="s">
        <v>179</v>
      </c>
      <c r="J194" t="s">
        <v>163</v>
      </c>
      <c r="K194" t="s">
        <v>180</v>
      </c>
    </row>
    <row r="195" spans="1:17" hidden="1" x14ac:dyDescent="0.25">
      <c r="A195" t="s">
        <v>1044</v>
      </c>
      <c r="B195" t="s">
        <v>1</v>
      </c>
      <c r="C195" s="3" t="s">
        <v>260</v>
      </c>
      <c r="D195" t="s">
        <v>390</v>
      </c>
      <c r="E195" s="8">
        <f>HEX2DEC(G195)</f>
        <v>51</v>
      </c>
      <c r="F195" s="10" t="str">
        <f>HEX2BIN(G195)</f>
        <v>110011</v>
      </c>
      <c r="G195" s="8" t="str">
        <f>MID(C195,7,FIND(":",C195,1)-1)</f>
        <v>33</v>
      </c>
    </row>
    <row r="196" spans="1:17" hidden="1" x14ac:dyDescent="0.25">
      <c r="A196" t="s">
        <v>1049</v>
      </c>
      <c r="B196" t="s">
        <v>4</v>
      </c>
      <c r="C196" t="s">
        <v>946</v>
      </c>
      <c r="D196" t="s">
        <v>2670</v>
      </c>
      <c r="E196">
        <v>1</v>
      </c>
      <c r="F196" t="s">
        <v>1050</v>
      </c>
      <c r="G196" t="s">
        <v>8</v>
      </c>
    </row>
    <row r="197" spans="1:17" hidden="1" x14ac:dyDescent="0.25">
      <c r="A197" t="s">
        <v>1049</v>
      </c>
      <c r="B197" t="s">
        <v>4</v>
      </c>
      <c r="C197" t="s">
        <v>71</v>
      </c>
      <c r="D197" t="s">
        <v>2670</v>
      </c>
      <c r="E197">
        <v>1</v>
      </c>
      <c r="F197" t="s">
        <v>1052</v>
      </c>
      <c r="G197" t="s">
        <v>8</v>
      </c>
    </row>
    <row r="198" spans="1:17" hidden="1" x14ac:dyDescent="0.25">
      <c r="A198" t="s">
        <v>1047</v>
      </c>
      <c r="B198" t="s">
        <v>1</v>
      </c>
      <c r="C198" s="7" t="s">
        <v>1048</v>
      </c>
      <c r="D198" t="s">
        <v>1321</v>
      </c>
      <c r="E198" s="8">
        <f t="shared" ref="E198:E199" si="45">HEX2DEC(G198)</f>
        <v>14</v>
      </c>
      <c r="F198" s="10" t="str">
        <f t="shared" ref="F198:F199" si="46">HEX2BIN(G198)</f>
        <v>1110</v>
      </c>
      <c r="G198" s="8" t="str">
        <f t="shared" ref="G198:G199" si="47">MID(C198,7,FIND(":",C198,1)-1)</f>
        <v>0E</v>
      </c>
    </row>
    <row r="199" spans="1:17" x14ac:dyDescent="0.25">
      <c r="A199" t="s">
        <v>1047</v>
      </c>
      <c r="B199" t="s">
        <v>1</v>
      </c>
      <c r="C199" s="2" t="s">
        <v>1051</v>
      </c>
      <c r="D199" t="s">
        <v>2670</v>
      </c>
      <c r="E199" s="8">
        <f t="shared" si="45"/>
        <v>26</v>
      </c>
      <c r="F199" s="10" t="str">
        <f t="shared" si="46"/>
        <v>11010</v>
      </c>
      <c r="G199" s="8" t="str">
        <f t="shared" si="47"/>
        <v>1A</v>
      </c>
    </row>
    <row r="200" spans="1:17" hidden="1" x14ac:dyDescent="0.25">
      <c r="A200" t="s">
        <v>1054</v>
      </c>
      <c r="B200" t="s">
        <v>4</v>
      </c>
      <c r="C200" t="s">
        <v>12</v>
      </c>
      <c r="D200" t="s">
        <v>2670</v>
      </c>
      <c r="E200">
        <v>1</v>
      </c>
      <c r="F200" t="s">
        <v>246</v>
      </c>
      <c r="G200" t="s">
        <v>8</v>
      </c>
    </row>
    <row r="201" spans="1:17" hidden="1" x14ac:dyDescent="0.25">
      <c r="A201" s="1" t="s">
        <v>1053</v>
      </c>
      <c r="B201" s="1" t="s">
        <v>1</v>
      </c>
      <c r="C201" s="1" t="s">
        <v>244</v>
      </c>
      <c r="D201" s="42" t="s">
        <v>3295</v>
      </c>
      <c r="E201" s="8">
        <f>HEX2DEC(G201)</f>
        <v>149</v>
      </c>
      <c r="F201" s="10" t="str">
        <f>HEX2BIN(G201)</f>
        <v>10010101</v>
      </c>
      <c r="G201" s="8" t="str">
        <f>MID(C201,7,FIND(":",C201,1)-1)</f>
        <v>95</v>
      </c>
      <c r="H201" s="8" t="str">
        <f>MID(F201,1,FIND("0",F201,1)-1)</f>
        <v>1</v>
      </c>
      <c r="I201" s="8" t="str">
        <f>MID(F201,2,FIND("0",F201,1)-1)</f>
        <v>0</v>
      </c>
      <c r="J201" s="8" t="str">
        <f>MID(F201,3,FIND("0",F201,1)-1)</f>
        <v>0</v>
      </c>
      <c r="K201" s="8" t="str">
        <f>MID(F201,4,FIND("0",F201,1)-1)</f>
        <v>1</v>
      </c>
      <c r="L201" s="8" t="str">
        <f>MID(F201,5,FIND("0",F201,1)-1)</f>
        <v>0</v>
      </c>
      <c r="M201" s="8" t="str">
        <f>MID(F201,6,FIND("0",F201,1)-1)</f>
        <v>1</v>
      </c>
      <c r="N201" s="8" t="str">
        <f>MID(F201,7,FIND("0",F201,1)-1)</f>
        <v>0</v>
      </c>
      <c r="O201" s="8" t="str">
        <f>MID(F201,8,FIND("0",F201,1)-1)</f>
        <v>1</v>
      </c>
      <c r="P201" t="str">
        <f>IF(J201="1",IF(O201="0","Brenner AUS"),"Brenner EIN")</f>
        <v>Brenner EIN</v>
      </c>
      <c r="Q201" t="str">
        <f>IF(L201="1","Mischer AUF",IF(K201="1","Mischer ZU","Mischer STOP"))</f>
        <v>Mischer ZU</v>
      </c>
    </row>
    <row r="202" spans="1:17" hidden="1" x14ac:dyDescent="0.25">
      <c r="A202" t="s">
        <v>1056</v>
      </c>
      <c r="B202" t="s">
        <v>4</v>
      </c>
      <c r="C202" t="s">
        <v>12</v>
      </c>
      <c r="D202" t="s">
        <v>2670</v>
      </c>
      <c r="E202">
        <v>1</v>
      </c>
      <c r="F202" t="s">
        <v>45</v>
      </c>
      <c r="G202" t="s">
        <v>8</v>
      </c>
    </row>
    <row r="203" spans="1:17" hidden="1" x14ac:dyDescent="0.25">
      <c r="A203" s="1" t="s">
        <v>1055</v>
      </c>
      <c r="B203" s="1" t="s">
        <v>1</v>
      </c>
      <c r="C203" s="1" t="s">
        <v>43</v>
      </c>
      <c r="D203" s="42" t="s">
        <v>3295</v>
      </c>
      <c r="E203" s="8">
        <f>HEX2DEC(G203)</f>
        <v>133</v>
      </c>
      <c r="F203" s="10" t="str">
        <f>HEX2BIN(G203)</f>
        <v>10000101</v>
      </c>
      <c r="G203" s="8" t="str">
        <f>MID(C203,7,FIND(":",C203,1)-1)</f>
        <v>85</v>
      </c>
      <c r="H203" s="8" t="str">
        <f>MID(F203,1,FIND("0",F203,1)-1)</f>
        <v>1</v>
      </c>
      <c r="I203" s="8" t="str">
        <f>MID(F203,2,FIND("0",F203,1)-1)</f>
        <v>0</v>
      </c>
      <c r="J203" s="8" t="str">
        <f>MID(F203,3,FIND("0",F203,1)-1)</f>
        <v>0</v>
      </c>
      <c r="K203" s="8" t="str">
        <f>MID(F203,4,FIND("0",F203,1)-1)</f>
        <v>0</v>
      </c>
      <c r="L203" s="8" t="str">
        <f>MID(F203,5,FIND("0",F203,1)-1)</f>
        <v>0</v>
      </c>
      <c r="M203" s="8" t="str">
        <f>MID(F203,6,FIND("0",F203,1)-1)</f>
        <v>1</v>
      </c>
      <c r="N203" s="8" t="str">
        <f>MID(F203,7,FIND("0",F203,1)-1)</f>
        <v>0</v>
      </c>
      <c r="O203" s="8" t="str">
        <f>MID(F203,8,FIND("0",F203,1)-1)</f>
        <v>1</v>
      </c>
      <c r="P203" t="str">
        <f>IF(J203="1",IF(O203="0","Brenner AUS"),"Brenner EIN")</f>
        <v>Brenner EIN</v>
      </c>
      <c r="Q203" t="str">
        <f>IF(L203="1","Mischer AUF",IF(K203="1","Mischer ZU","Mischer STOP"))</f>
        <v>Mischer STOP</v>
      </c>
    </row>
    <row r="204" spans="1:17" hidden="1" x14ac:dyDescent="0.25">
      <c r="A204" t="s">
        <v>1058</v>
      </c>
      <c r="B204" t="s">
        <v>4</v>
      </c>
      <c r="C204" t="s">
        <v>12</v>
      </c>
      <c r="D204" t="s">
        <v>2670</v>
      </c>
      <c r="E204">
        <v>1</v>
      </c>
      <c r="F204" t="s">
        <v>246</v>
      </c>
      <c r="G204" t="s">
        <v>8</v>
      </c>
    </row>
    <row r="205" spans="1:17" hidden="1" x14ac:dyDescent="0.25">
      <c r="A205" t="s">
        <v>1058</v>
      </c>
      <c r="B205" t="s">
        <v>4</v>
      </c>
      <c r="C205" t="s">
        <v>5</v>
      </c>
      <c r="D205" t="s">
        <v>2670</v>
      </c>
      <c r="E205">
        <v>1</v>
      </c>
      <c r="F205" t="s">
        <v>738</v>
      </c>
      <c r="G205" t="s">
        <v>8</v>
      </c>
    </row>
    <row r="206" spans="1:17" hidden="1" x14ac:dyDescent="0.25">
      <c r="A206" t="s">
        <v>1059</v>
      </c>
      <c r="B206" t="s">
        <v>862</v>
      </c>
      <c r="C206" t="s">
        <v>176</v>
      </c>
      <c r="D206" t="s">
        <v>2670</v>
      </c>
      <c r="E206" s="5">
        <v>5300000</v>
      </c>
      <c r="F206" t="s">
        <v>863</v>
      </c>
      <c r="G206" t="s">
        <v>178</v>
      </c>
      <c r="H206">
        <v>0</v>
      </c>
      <c r="I206" t="s">
        <v>179</v>
      </c>
      <c r="J206" t="s">
        <v>163</v>
      </c>
      <c r="K206" t="s">
        <v>180</v>
      </c>
    </row>
    <row r="207" spans="1:17" hidden="1" x14ac:dyDescent="0.25">
      <c r="A207" s="1" t="s">
        <v>1057</v>
      </c>
      <c r="B207" s="1" t="s">
        <v>1</v>
      </c>
      <c r="C207" s="1" t="s">
        <v>244</v>
      </c>
      <c r="D207" s="42" t="s">
        <v>3295</v>
      </c>
      <c r="E207" s="8">
        <f t="shared" ref="E207:E208" si="48">HEX2DEC(G207)</f>
        <v>149</v>
      </c>
      <c r="F207" s="10" t="str">
        <f t="shared" ref="F207:F208" si="49">HEX2BIN(G207)</f>
        <v>10010101</v>
      </c>
      <c r="G207" s="8" t="str">
        <f t="shared" ref="G207:G208" si="50">MID(C207,7,FIND(":",C207,1)-1)</f>
        <v>95</v>
      </c>
      <c r="H207" s="8" t="str">
        <f>MID(F207,1,FIND("0",F207,1)-1)</f>
        <v>1</v>
      </c>
      <c r="I207" s="8" t="str">
        <f>MID(F207,2,FIND("0",F207,1)-1)</f>
        <v>0</v>
      </c>
      <c r="J207" s="8" t="str">
        <f>MID(F207,3,FIND("0",F207,1)-1)</f>
        <v>0</v>
      </c>
      <c r="K207" s="8" t="str">
        <f>MID(F207,4,FIND("0",F207,1)-1)</f>
        <v>1</v>
      </c>
      <c r="L207" s="8" t="str">
        <f>MID(F207,5,FIND("0",F207,1)-1)</f>
        <v>0</v>
      </c>
      <c r="M207" s="8" t="str">
        <f>MID(F207,6,FIND("0",F207,1)-1)</f>
        <v>1</v>
      </c>
      <c r="N207" s="8" t="str">
        <f>MID(F207,7,FIND("0",F207,1)-1)</f>
        <v>0</v>
      </c>
      <c r="O207" s="8" t="str">
        <f>MID(F207,8,FIND("0",F207,1)-1)</f>
        <v>1</v>
      </c>
      <c r="P207" t="str">
        <f>IF(J207="1",IF(O207="0","Brenner AUS"),"Brenner EIN")</f>
        <v>Brenner EIN</v>
      </c>
      <c r="Q207" t="str">
        <f>IF(L207="1","Mischer AUF",IF(K207="1","Mischer ZU","Mischer STOP"))</f>
        <v>Mischer ZU</v>
      </c>
    </row>
    <row r="208" spans="1:17" hidden="1" x14ac:dyDescent="0.25">
      <c r="A208" t="s">
        <v>1057</v>
      </c>
      <c r="B208" t="s">
        <v>1</v>
      </c>
      <c r="C208" s="3" t="s">
        <v>736</v>
      </c>
      <c r="D208" t="s">
        <v>390</v>
      </c>
      <c r="E208" s="8">
        <f t="shared" si="48"/>
        <v>53</v>
      </c>
      <c r="F208" s="10" t="str">
        <f t="shared" si="49"/>
        <v>110101</v>
      </c>
      <c r="G208" s="8" t="str">
        <f t="shared" si="50"/>
        <v>35</v>
      </c>
    </row>
    <row r="209" spans="1:17" hidden="1" x14ac:dyDescent="0.25">
      <c r="A209" t="s">
        <v>1061</v>
      </c>
      <c r="B209" t="s">
        <v>4</v>
      </c>
      <c r="C209" t="s">
        <v>233</v>
      </c>
      <c r="D209" t="s">
        <v>2670</v>
      </c>
      <c r="E209">
        <v>1</v>
      </c>
      <c r="F209" t="s">
        <v>266</v>
      </c>
      <c r="G209" t="s">
        <v>8</v>
      </c>
    </row>
    <row r="210" spans="1:17" hidden="1" x14ac:dyDescent="0.25">
      <c r="A210" t="s">
        <v>1061</v>
      </c>
      <c r="B210" t="s">
        <v>4</v>
      </c>
      <c r="C210" t="s">
        <v>12</v>
      </c>
      <c r="D210" t="s">
        <v>2670</v>
      </c>
      <c r="E210">
        <v>1</v>
      </c>
      <c r="F210" t="s">
        <v>45</v>
      </c>
      <c r="G210" t="s">
        <v>8</v>
      </c>
    </row>
    <row r="211" spans="1:17" hidden="1" x14ac:dyDescent="0.25">
      <c r="A211" t="s">
        <v>1061</v>
      </c>
      <c r="B211" t="s">
        <v>4</v>
      </c>
      <c r="C211" t="s">
        <v>946</v>
      </c>
      <c r="D211" t="s">
        <v>2670</v>
      </c>
      <c r="E211">
        <v>1</v>
      </c>
      <c r="F211" t="s">
        <v>1063</v>
      </c>
      <c r="G211" t="s">
        <v>8</v>
      </c>
    </row>
    <row r="212" spans="1:17" hidden="1" x14ac:dyDescent="0.25">
      <c r="A212" t="s">
        <v>1060</v>
      </c>
      <c r="B212" t="s">
        <v>1</v>
      </c>
      <c r="C212" s="6" t="s">
        <v>264</v>
      </c>
      <c r="D212" t="s">
        <v>1442</v>
      </c>
      <c r="E212" s="8">
        <f t="shared" ref="E212:E214" si="51">HEX2DEC(G212)</f>
        <v>35</v>
      </c>
      <c r="F212" s="10" t="str">
        <f t="shared" ref="F212:F214" si="52">HEX2BIN(G212)</f>
        <v>100011</v>
      </c>
      <c r="G212" s="8" t="str">
        <f t="shared" ref="G212:G214" si="53">MID(C212,7,FIND(":",C212,1)-1)</f>
        <v>23</v>
      </c>
    </row>
    <row r="213" spans="1:17" hidden="1" x14ac:dyDescent="0.25">
      <c r="A213" s="1" t="s">
        <v>1060</v>
      </c>
      <c r="B213" s="1" t="s">
        <v>1</v>
      </c>
      <c r="C213" s="1" t="s">
        <v>43</v>
      </c>
      <c r="D213" s="42" t="s">
        <v>3295</v>
      </c>
      <c r="E213" s="8">
        <f t="shared" si="51"/>
        <v>133</v>
      </c>
      <c r="F213" s="10" t="str">
        <f t="shared" si="52"/>
        <v>10000101</v>
      </c>
      <c r="G213" s="8" t="str">
        <f t="shared" si="53"/>
        <v>85</v>
      </c>
      <c r="H213" s="8" t="str">
        <f>MID(F213,1,FIND("0",F213,1)-1)</f>
        <v>1</v>
      </c>
      <c r="I213" s="8" t="str">
        <f>MID(F213,2,FIND("0",F213,1)-1)</f>
        <v>0</v>
      </c>
      <c r="J213" s="8" t="str">
        <f>MID(F213,3,FIND("0",F213,1)-1)</f>
        <v>0</v>
      </c>
      <c r="K213" s="8" t="str">
        <f>MID(F213,4,FIND("0",F213,1)-1)</f>
        <v>0</v>
      </c>
      <c r="L213" s="8" t="str">
        <f>MID(F213,5,FIND("0",F213,1)-1)</f>
        <v>0</v>
      </c>
      <c r="M213" s="8" t="str">
        <f>MID(F213,6,FIND("0",F213,1)-1)</f>
        <v>1</v>
      </c>
      <c r="N213" s="8" t="str">
        <f>MID(F213,7,FIND("0",F213,1)-1)</f>
        <v>0</v>
      </c>
      <c r="O213" s="8" t="str">
        <f>MID(F213,8,FIND("0",F213,1)-1)</f>
        <v>1</v>
      </c>
      <c r="P213" t="str">
        <f>IF(J213="1",IF(O213="0","Brenner AUS"),"Brenner EIN")</f>
        <v>Brenner EIN</v>
      </c>
      <c r="Q213" t="str">
        <f>IF(L213="1","Mischer AUF",IF(K213="1","Mischer ZU","Mischer STOP"))</f>
        <v>Mischer STOP</v>
      </c>
    </row>
    <row r="214" spans="1:17" hidden="1" x14ac:dyDescent="0.25">
      <c r="A214" t="s">
        <v>1060</v>
      </c>
      <c r="B214" t="s">
        <v>1</v>
      </c>
      <c r="C214" s="7" t="s">
        <v>1062</v>
      </c>
      <c r="D214" t="s">
        <v>1321</v>
      </c>
      <c r="E214" s="8">
        <f t="shared" si="51"/>
        <v>13</v>
      </c>
      <c r="F214" s="10" t="str">
        <f t="shared" si="52"/>
        <v>1101</v>
      </c>
      <c r="G214" s="8" t="str">
        <f t="shared" si="53"/>
        <v>0D</v>
      </c>
    </row>
    <row r="215" spans="1:17" hidden="1" x14ac:dyDescent="0.25">
      <c r="A215" t="s">
        <v>1065</v>
      </c>
      <c r="B215" t="s">
        <v>4</v>
      </c>
      <c r="C215" t="s">
        <v>12</v>
      </c>
      <c r="D215" t="s">
        <v>2670</v>
      </c>
      <c r="E215">
        <v>1</v>
      </c>
      <c r="F215" t="s">
        <v>246</v>
      </c>
      <c r="G215" t="s">
        <v>8</v>
      </c>
    </row>
    <row r="216" spans="1:17" hidden="1" x14ac:dyDescent="0.25">
      <c r="A216" s="1" t="s">
        <v>1064</v>
      </c>
      <c r="B216" s="1" t="s">
        <v>1</v>
      </c>
      <c r="C216" s="1" t="s">
        <v>244</v>
      </c>
      <c r="D216" s="42" t="s">
        <v>3295</v>
      </c>
      <c r="E216" s="8">
        <f>HEX2DEC(G216)</f>
        <v>149</v>
      </c>
      <c r="F216" s="10" t="str">
        <f>HEX2BIN(G216)</f>
        <v>10010101</v>
      </c>
      <c r="G216" s="8" t="str">
        <f>MID(C216,7,FIND(":",C216,1)-1)</f>
        <v>95</v>
      </c>
      <c r="H216" s="8" t="str">
        <f>MID(F216,1,FIND("0",F216,1)-1)</f>
        <v>1</v>
      </c>
      <c r="I216" s="8" t="str">
        <f>MID(F216,2,FIND("0",F216,1)-1)</f>
        <v>0</v>
      </c>
      <c r="J216" s="8" t="str">
        <f>MID(F216,3,FIND("0",F216,1)-1)</f>
        <v>0</v>
      </c>
      <c r="K216" s="8" t="str">
        <f>MID(F216,4,FIND("0",F216,1)-1)</f>
        <v>1</v>
      </c>
      <c r="L216" s="8" t="str">
        <f>MID(F216,5,FIND("0",F216,1)-1)</f>
        <v>0</v>
      </c>
      <c r="M216" s="8" t="str">
        <f>MID(F216,6,FIND("0",F216,1)-1)</f>
        <v>1</v>
      </c>
      <c r="N216" s="8" t="str">
        <f>MID(F216,7,FIND("0",F216,1)-1)</f>
        <v>0</v>
      </c>
      <c r="O216" s="8" t="str">
        <f>MID(F216,8,FIND("0",F216,1)-1)</f>
        <v>1</v>
      </c>
      <c r="P216" t="str">
        <f>IF(J216="1",IF(O216="0","Brenner AUS"),"Brenner EIN")</f>
        <v>Brenner EIN</v>
      </c>
      <c r="Q216" t="str">
        <f>IF(L216="1","Mischer AUF",IF(K216="1","Mischer ZU","Mischer STOP"))</f>
        <v>Mischer ZU</v>
      </c>
    </row>
    <row r="217" spans="1:17" hidden="1" x14ac:dyDescent="0.25">
      <c r="A217" t="s">
        <v>1067</v>
      </c>
      <c r="B217" t="s">
        <v>4</v>
      </c>
      <c r="C217" t="s">
        <v>12</v>
      </c>
      <c r="D217" t="s">
        <v>2670</v>
      </c>
      <c r="E217">
        <v>1</v>
      </c>
      <c r="F217" t="s">
        <v>45</v>
      </c>
      <c r="G217" t="s">
        <v>8</v>
      </c>
    </row>
    <row r="218" spans="1:17" hidden="1" x14ac:dyDescent="0.25">
      <c r="A218" s="1" t="s">
        <v>1066</v>
      </c>
      <c r="B218" s="1" t="s">
        <v>1</v>
      </c>
      <c r="C218" s="1" t="s">
        <v>43</v>
      </c>
      <c r="D218" s="42" t="s">
        <v>3295</v>
      </c>
      <c r="E218" s="8">
        <f>HEX2DEC(G218)</f>
        <v>133</v>
      </c>
      <c r="F218" s="10" t="str">
        <f>HEX2BIN(G218)</f>
        <v>10000101</v>
      </c>
      <c r="G218" s="8" t="str">
        <f>MID(C218,7,FIND(":",C218,1)-1)</f>
        <v>85</v>
      </c>
      <c r="H218" s="8" t="str">
        <f>MID(F218,1,FIND("0",F218,1)-1)</f>
        <v>1</v>
      </c>
      <c r="I218" s="8" t="str">
        <f>MID(F218,2,FIND("0",F218,1)-1)</f>
        <v>0</v>
      </c>
      <c r="J218" s="8" t="str">
        <f>MID(F218,3,FIND("0",F218,1)-1)</f>
        <v>0</v>
      </c>
      <c r="K218" s="8" t="str">
        <f>MID(F218,4,FIND("0",F218,1)-1)</f>
        <v>0</v>
      </c>
      <c r="L218" s="8" t="str">
        <f>MID(F218,5,FIND("0",F218,1)-1)</f>
        <v>0</v>
      </c>
      <c r="M218" s="8" t="str">
        <f>MID(F218,6,FIND("0",F218,1)-1)</f>
        <v>1</v>
      </c>
      <c r="N218" s="8" t="str">
        <f>MID(F218,7,FIND("0",F218,1)-1)</f>
        <v>0</v>
      </c>
      <c r="O218" s="8" t="str">
        <f>MID(F218,8,FIND("0",F218,1)-1)</f>
        <v>1</v>
      </c>
      <c r="P218" t="str">
        <f>IF(J218="1",IF(O218="0","Brenner AUS"),"Brenner EIN")</f>
        <v>Brenner EIN</v>
      </c>
      <c r="Q218" t="str">
        <f>IF(L218="1","Mischer AUF",IF(K218="1","Mischer ZU","Mischer STOP"))</f>
        <v>Mischer STOP</v>
      </c>
    </row>
    <row r="219" spans="1:17" hidden="1" x14ac:dyDescent="0.25">
      <c r="A219" t="s">
        <v>1069</v>
      </c>
      <c r="B219" t="s">
        <v>4</v>
      </c>
      <c r="C219" t="s">
        <v>5</v>
      </c>
      <c r="D219" t="s">
        <v>2670</v>
      </c>
      <c r="E219">
        <v>1</v>
      </c>
      <c r="F219" t="s">
        <v>285</v>
      </c>
      <c r="G219" t="s">
        <v>8</v>
      </c>
    </row>
    <row r="220" spans="1:17" hidden="1" x14ac:dyDescent="0.25">
      <c r="A220" t="s">
        <v>1070</v>
      </c>
      <c r="B220" t="s">
        <v>862</v>
      </c>
      <c r="C220" t="s">
        <v>176</v>
      </c>
      <c r="D220" t="s">
        <v>2670</v>
      </c>
      <c r="E220" s="5">
        <v>5400000</v>
      </c>
      <c r="F220" t="s">
        <v>863</v>
      </c>
      <c r="G220" t="s">
        <v>178</v>
      </c>
      <c r="H220">
        <v>0</v>
      </c>
      <c r="I220" t="s">
        <v>179</v>
      </c>
      <c r="J220" t="s">
        <v>163</v>
      </c>
      <c r="K220" t="s">
        <v>180</v>
      </c>
    </row>
    <row r="221" spans="1:17" hidden="1" x14ac:dyDescent="0.25">
      <c r="A221" t="s">
        <v>1068</v>
      </c>
      <c r="B221" t="s">
        <v>1</v>
      </c>
      <c r="C221" s="3" t="s">
        <v>283</v>
      </c>
      <c r="D221" t="s">
        <v>390</v>
      </c>
      <c r="E221" s="8">
        <f>HEX2DEC(G221)</f>
        <v>54</v>
      </c>
      <c r="F221" s="10" t="str">
        <f>HEX2BIN(G221)</f>
        <v>110110</v>
      </c>
      <c r="G221" s="8" t="str">
        <f>MID(C221,7,FIND(":",C221,1)-1)</f>
        <v>36</v>
      </c>
    </row>
    <row r="222" spans="1:17" hidden="1" x14ac:dyDescent="0.25">
      <c r="A222" t="s">
        <v>1072</v>
      </c>
      <c r="B222" t="s">
        <v>4</v>
      </c>
      <c r="C222" t="s">
        <v>946</v>
      </c>
      <c r="D222" t="s">
        <v>2670</v>
      </c>
      <c r="E222">
        <v>1</v>
      </c>
      <c r="F222" t="s">
        <v>1041</v>
      </c>
      <c r="G222" t="s">
        <v>8</v>
      </c>
    </row>
    <row r="223" spans="1:17" hidden="1" x14ac:dyDescent="0.25">
      <c r="A223" t="s">
        <v>1071</v>
      </c>
      <c r="B223" t="s">
        <v>1</v>
      </c>
      <c r="C223" s="7" t="s">
        <v>1040</v>
      </c>
      <c r="D223" t="s">
        <v>1321</v>
      </c>
      <c r="E223" s="8">
        <f>HEX2DEC(G223)</f>
        <v>16</v>
      </c>
      <c r="F223" s="10" t="str">
        <f>HEX2BIN(G223)</f>
        <v>10000</v>
      </c>
      <c r="G223" s="8" t="str">
        <f>MID(C223,7,FIND(":",C223,1)-1)</f>
        <v>10</v>
      </c>
    </row>
    <row r="224" spans="1:17" hidden="1" x14ac:dyDescent="0.25">
      <c r="A224" t="s">
        <v>1074</v>
      </c>
      <c r="B224" t="s">
        <v>4</v>
      </c>
      <c r="C224" t="s">
        <v>12</v>
      </c>
      <c r="D224" t="s">
        <v>2670</v>
      </c>
      <c r="E224">
        <v>1</v>
      </c>
      <c r="F224" t="s">
        <v>246</v>
      </c>
      <c r="G224" t="s">
        <v>8</v>
      </c>
    </row>
    <row r="225" spans="1:17" hidden="1" x14ac:dyDescent="0.25">
      <c r="A225" s="1" t="s">
        <v>1073</v>
      </c>
      <c r="B225" s="1" t="s">
        <v>1</v>
      </c>
      <c r="C225" s="1" t="s">
        <v>244</v>
      </c>
      <c r="D225" s="42" t="s">
        <v>3295</v>
      </c>
      <c r="E225" s="8">
        <f>HEX2DEC(G225)</f>
        <v>149</v>
      </c>
      <c r="F225" s="10" t="str">
        <f>HEX2BIN(G225)</f>
        <v>10010101</v>
      </c>
      <c r="G225" s="8" t="str">
        <f>MID(C225,7,FIND(":",C225,1)-1)</f>
        <v>95</v>
      </c>
      <c r="H225" s="8" t="str">
        <f>MID(F225,1,FIND("0",F225,1)-1)</f>
        <v>1</v>
      </c>
      <c r="I225" s="8" t="str">
        <f>MID(F225,2,FIND("0",F225,1)-1)</f>
        <v>0</v>
      </c>
      <c r="J225" s="8" t="str">
        <f>MID(F225,3,FIND("0",F225,1)-1)</f>
        <v>0</v>
      </c>
      <c r="K225" s="8" t="str">
        <f>MID(F225,4,FIND("0",F225,1)-1)</f>
        <v>1</v>
      </c>
      <c r="L225" s="8" t="str">
        <f>MID(F225,5,FIND("0",F225,1)-1)</f>
        <v>0</v>
      </c>
      <c r="M225" s="8" t="str">
        <f>MID(F225,6,FIND("0",F225,1)-1)</f>
        <v>1</v>
      </c>
      <c r="N225" s="8" t="str">
        <f>MID(F225,7,FIND("0",F225,1)-1)</f>
        <v>0</v>
      </c>
      <c r="O225" s="8" t="str">
        <f>MID(F225,8,FIND("0",F225,1)-1)</f>
        <v>1</v>
      </c>
      <c r="P225" t="str">
        <f>IF(J225="1",IF(O225="0","Brenner AUS"),"Brenner EIN")</f>
        <v>Brenner EIN</v>
      </c>
      <c r="Q225" t="str">
        <f>IF(L225="1","Mischer AUF",IF(K225="1","Mischer ZU","Mischer STOP"))</f>
        <v>Mischer ZU</v>
      </c>
    </row>
    <row r="226" spans="1:17" hidden="1" x14ac:dyDescent="0.25">
      <c r="A226" t="s">
        <v>1076</v>
      </c>
      <c r="B226" t="s">
        <v>4</v>
      </c>
      <c r="C226" t="s">
        <v>12</v>
      </c>
      <c r="D226" t="s">
        <v>2670</v>
      </c>
      <c r="E226">
        <v>1</v>
      </c>
      <c r="F226" t="s">
        <v>45</v>
      </c>
      <c r="G226" t="s">
        <v>8</v>
      </c>
    </row>
    <row r="227" spans="1:17" hidden="1" x14ac:dyDescent="0.25">
      <c r="A227" s="1" t="s">
        <v>1075</v>
      </c>
      <c r="B227" s="1" t="s">
        <v>1</v>
      </c>
      <c r="C227" s="1" t="s">
        <v>43</v>
      </c>
      <c r="D227" s="42" t="s">
        <v>3295</v>
      </c>
      <c r="E227" s="8">
        <f>HEX2DEC(G227)</f>
        <v>133</v>
      </c>
      <c r="F227" s="10" t="str">
        <f>HEX2BIN(G227)</f>
        <v>10000101</v>
      </c>
      <c r="G227" s="8" t="str">
        <f>MID(C227,7,FIND(":",C227,1)-1)</f>
        <v>85</v>
      </c>
      <c r="H227" s="8" t="str">
        <f>MID(F227,1,FIND("0",F227,1)-1)</f>
        <v>1</v>
      </c>
      <c r="I227" s="8" t="str">
        <f>MID(F227,2,FIND("0",F227,1)-1)</f>
        <v>0</v>
      </c>
      <c r="J227" s="8" t="str">
        <f>MID(F227,3,FIND("0",F227,1)-1)</f>
        <v>0</v>
      </c>
      <c r="K227" s="8" t="str">
        <f>MID(F227,4,FIND("0",F227,1)-1)</f>
        <v>0</v>
      </c>
      <c r="L227" s="8" t="str">
        <f>MID(F227,5,FIND("0",F227,1)-1)</f>
        <v>0</v>
      </c>
      <c r="M227" s="8" t="str">
        <f>MID(F227,6,FIND("0",F227,1)-1)</f>
        <v>1</v>
      </c>
      <c r="N227" s="8" t="str">
        <f>MID(F227,7,FIND("0",F227,1)-1)</f>
        <v>0</v>
      </c>
      <c r="O227" s="8" t="str">
        <f>MID(F227,8,FIND("0",F227,1)-1)</f>
        <v>1</v>
      </c>
      <c r="P227" t="str">
        <f>IF(J227="1",IF(O227="0","Brenner AUS"),"Brenner EIN")</f>
        <v>Brenner EIN</v>
      </c>
      <c r="Q227" t="str">
        <f>IF(L227="1","Mischer AUF",IF(K227="1","Mischer ZU","Mischer STOP"))</f>
        <v>Mischer STOP</v>
      </c>
    </row>
    <row r="228" spans="1:17" hidden="1" x14ac:dyDescent="0.25">
      <c r="A228" t="s">
        <v>1078</v>
      </c>
      <c r="B228" t="s">
        <v>4</v>
      </c>
      <c r="C228" t="s">
        <v>12</v>
      </c>
      <c r="D228" t="s">
        <v>2670</v>
      </c>
      <c r="E228">
        <v>1</v>
      </c>
      <c r="F228" t="s">
        <v>246</v>
      </c>
      <c r="G228" t="s">
        <v>8</v>
      </c>
    </row>
    <row r="229" spans="1:17" hidden="1" x14ac:dyDescent="0.25">
      <c r="A229" s="1" t="s">
        <v>1077</v>
      </c>
      <c r="B229" s="1" t="s">
        <v>1</v>
      </c>
      <c r="C229" s="1" t="s">
        <v>244</v>
      </c>
      <c r="D229" s="42" t="s">
        <v>3295</v>
      </c>
      <c r="E229" s="8">
        <f>HEX2DEC(G229)</f>
        <v>149</v>
      </c>
      <c r="F229" s="10" t="str">
        <f>HEX2BIN(G229)</f>
        <v>10010101</v>
      </c>
      <c r="G229" s="8" t="str">
        <f>MID(C229,7,FIND(":",C229,1)-1)</f>
        <v>95</v>
      </c>
      <c r="H229" s="8" t="str">
        <f>MID(F229,1,FIND("0",F229,1)-1)</f>
        <v>1</v>
      </c>
      <c r="I229" s="8" t="str">
        <f>MID(F229,2,FIND("0",F229,1)-1)</f>
        <v>0</v>
      </c>
      <c r="J229" s="8" t="str">
        <f>MID(F229,3,FIND("0",F229,1)-1)</f>
        <v>0</v>
      </c>
      <c r="K229" s="8" t="str">
        <f>MID(F229,4,FIND("0",F229,1)-1)</f>
        <v>1</v>
      </c>
      <c r="L229" s="8" t="str">
        <f>MID(F229,5,FIND("0",F229,1)-1)</f>
        <v>0</v>
      </c>
      <c r="M229" s="8" t="str">
        <f>MID(F229,6,FIND("0",F229,1)-1)</f>
        <v>1</v>
      </c>
      <c r="N229" s="8" t="str">
        <f>MID(F229,7,FIND("0",F229,1)-1)</f>
        <v>0</v>
      </c>
      <c r="O229" s="8" t="str">
        <f>MID(F229,8,FIND("0",F229,1)-1)</f>
        <v>1</v>
      </c>
      <c r="P229" t="str">
        <f>IF(J229="1",IF(O229="0","Brenner AUS"),"Brenner EIN")</f>
        <v>Brenner EIN</v>
      </c>
      <c r="Q229" t="str">
        <f>IF(L229="1","Mischer AUF",IF(K229="1","Mischer ZU","Mischer STOP"))</f>
        <v>Mischer ZU</v>
      </c>
    </row>
    <row r="230" spans="1:17" hidden="1" x14ac:dyDescent="0.25">
      <c r="A230" t="s">
        <v>1080</v>
      </c>
      <c r="B230" t="s">
        <v>4</v>
      </c>
      <c r="C230" t="s">
        <v>5</v>
      </c>
      <c r="D230" t="s">
        <v>2670</v>
      </c>
      <c r="E230">
        <v>1</v>
      </c>
      <c r="F230" t="s">
        <v>297</v>
      </c>
      <c r="G230" t="s">
        <v>8</v>
      </c>
    </row>
    <row r="231" spans="1:17" hidden="1" x14ac:dyDescent="0.25">
      <c r="A231" t="s">
        <v>1080</v>
      </c>
      <c r="B231" t="s">
        <v>4</v>
      </c>
      <c r="C231" t="s">
        <v>233</v>
      </c>
      <c r="D231" t="s">
        <v>2670</v>
      </c>
      <c r="E231">
        <v>1</v>
      </c>
      <c r="F231" t="s">
        <v>287</v>
      </c>
      <c r="G231" t="s">
        <v>8</v>
      </c>
    </row>
    <row r="232" spans="1:17" hidden="1" x14ac:dyDescent="0.25">
      <c r="A232" t="s">
        <v>1081</v>
      </c>
      <c r="B232" t="s">
        <v>862</v>
      </c>
      <c r="C232" t="s">
        <v>176</v>
      </c>
      <c r="D232" t="s">
        <v>2670</v>
      </c>
      <c r="E232" s="5">
        <v>5500000</v>
      </c>
      <c r="F232" t="s">
        <v>863</v>
      </c>
      <c r="G232" t="s">
        <v>178</v>
      </c>
      <c r="H232">
        <v>0</v>
      </c>
      <c r="I232" t="s">
        <v>179</v>
      </c>
      <c r="J232" t="s">
        <v>163</v>
      </c>
      <c r="K232" t="s">
        <v>180</v>
      </c>
    </row>
    <row r="233" spans="1:17" hidden="1" x14ac:dyDescent="0.25">
      <c r="A233" t="s">
        <v>1079</v>
      </c>
      <c r="B233" t="s">
        <v>1</v>
      </c>
      <c r="C233" s="3" t="s">
        <v>295</v>
      </c>
      <c r="D233" t="s">
        <v>390</v>
      </c>
      <c r="E233" s="8">
        <f t="shared" ref="E233:E234" si="54">HEX2DEC(G233)</f>
        <v>55</v>
      </c>
      <c r="F233" s="10" t="str">
        <f t="shared" ref="F233:F234" si="55">HEX2BIN(G233)</f>
        <v>110111</v>
      </c>
      <c r="G233" s="8" t="str">
        <f t="shared" ref="G233:G234" si="56">MID(C233,7,FIND(":",C233,1)-1)</f>
        <v>37</v>
      </c>
    </row>
    <row r="234" spans="1:17" hidden="1" x14ac:dyDescent="0.25">
      <c r="A234" t="s">
        <v>1079</v>
      </c>
      <c r="B234" t="s">
        <v>1</v>
      </c>
      <c r="C234" s="6" t="s">
        <v>286</v>
      </c>
      <c r="D234" t="s">
        <v>1442</v>
      </c>
      <c r="E234" s="8">
        <f t="shared" si="54"/>
        <v>36</v>
      </c>
      <c r="F234" s="10" t="str">
        <f t="shared" si="55"/>
        <v>100100</v>
      </c>
      <c r="G234" s="8" t="str">
        <f t="shared" si="56"/>
        <v>24</v>
      </c>
    </row>
    <row r="235" spans="1:17" hidden="1" x14ac:dyDescent="0.25">
      <c r="A235" t="s">
        <v>1083</v>
      </c>
      <c r="B235" t="s">
        <v>4</v>
      </c>
      <c r="C235" t="s">
        <v>12</v>
      </c>
      <c r="D235" t="s">
        <v>2670</v>
      </c>
      <c r="E235">
        <v>1</v>
      </c>
      <c r="F235" t="s">
        <v>45</v>
      </c>
      <c r="G235" t="s">
        <v>8</v>
      </c>
    </row>
    <row r="236" spans="1:17" hidden="1" x14ac:dyDescent="0.25">
      <c r="A236" t="s">
        <v>1083</v>
      </c>
      <c r="B236" t="s">
        <v>4</v>
      </c>
      <c r="C236" t="s">
        <v>946</v>
      </c>
      <c r="D236" t="s">
        <v>2670</v>
      </c>
      <c r="E236">
        <v>1</v>
      </c>
      <c r="F236" t="s">
        <v>1033</v>
      </c>
      <c r="G236" t="s">
        <v>8</v>
      </c>
    </row>
    <row r="237" spans="1:17" hidden="1" x14ac:dyDescent="0.25">
      <c r="A237" s="1" t="s">
        <v>1082</v>
      </c>
      <c r="B237" s="1" t="s">
        <v>1</v>
      </c>
      <c r="C237" s="1" t="s">
        <v>43</v>
      </c>
      <c r="D237" s="42" t="s">
        <v>3295</v>
      </c>
      <c r="E237" s="8">
        <f t="shared" ref="E237:E238" si="57">HEX2DEC(G237)</f>
        <v>133</v>
      </c>
      <c r="F237" s="10" t="str">
        <f t="shared" ref="F237:F238" si="58">HEX2BIN(G237)</f>
        <v>10000101</v>
      </c>
      <c r="G237" s="8" t="str">
        <f t="shared" ref="G237:G238" si="59">MID(C237,7,FIND(":",C237,1)-1)</f>
        <v>85</v>
      </c>
      <c r="H237" s="8" t="str">
        <f>MID(F237,1,FIND("0",F237,1)-1)</f>
        <v>1</v>
      </c>
      <c r="I237" s="8" t="str">
        <f>MID(F237,2,FIND("0",F237,1)-1)</f>
        <v>0</v>
      </c>
      <c r="J237" s="8" t="str">
        <f>MID(F237,3,FIND("0",F237,1)-1)</f>
        <v>0</v>
      </c>
      <c r="K237" s="8" t="str">
        <f>MID(F237,4,FIND("0",F237,1)-1)</f>
        <v>0</v>
      </c>
      <c r="L237" s="8" t="str">
        <f>MID(F237,5,FIND("0",F237,1)-1)</f>
        <v>0</v>
      </c>
      <c r="M237" s="8" t="str">
        <f>MID(F237,6,FIND("0",F237,1)-1)</f>
        <v>1</v>
      </c>
      <c r="N237" s="8" t="str">
        <f>MID(F237,7,FIND("0",F237,1)-1)</f>
        <v>0</v>
      </c>
      <c r="O237" s="8" t="str">
        <f>MID(F237,8,FIND("0",F237,1)-1)</f>
        <v>1</v>
      </c>
      <c r="P237" t="str">
        <f>IF(J237="1",IF(O237="0","Brenner AUS"),"Brenner EIN")</f>
        <v>Brenner EIN</v>
      </c>
      <c r="Q237" t="str">
        <f>IF(L237="1","Mischer AUF",IF(K237="1","Mischer ZU","Mischer STOP"))</f>
        <v>Mischer STOP</v>
      </c>
    </row>
    <row r="238" spans="1:17" hidden="1" x14ac:dyDescent="0.25">
      <c r="A238" t="s">
        <v>1082</v>
      </c>
      <c r="B238" t="s">
        <v>1</v>
      </c>
      <c r="C238" s="7" t="s">
        <v>1031</v>
      </c>
      <c r="D238" t="s">
        <v>1321</v>
      </c>
      <c r="E238" s="8">
        <f t="shared" si="57"/>
        <v>19</v>
      </c>
      <c r="F238" s="10" t="str">
        <f t="shared" si="58"/>
        <v>10011</v>
      </c>
      <c r="G238" s="8" t="str">
        <f t="shared" si="59"/>
        <v>13</v>
      </c>
    </row>
    <row r="239" spans="1:17" hidden="1" x14ac:dyDescent="0.25">
      <c r="A239" t="s">
        <v>1085</v>
      </c>
      <c r="B239" t="s">
        <v>4</v>
      </c>
      <c r="C239" t="s">
        <v>12</v>
      </c>
      <c r="D239" t="s">
        <v>2670</v>
      </c>
      <c r="E239">
        <v>1</v>
      </c>
      <c r="F239" t="s">
        <v>246</v>
      </c>
      <c r="G239" t="s">
        <v>8</v>
      </c>
    </row>
    <row r="240" spans="1:17" hidden="1" x14ac:dyDescent="0.25">
      <c r="A240" s="1" t="s">
        <v>1084</v>
      </c>
      <c r="B240" s="1" t="s">
        <v>1</v>
      </c>
      <c r="C240" s="1" t="s">
        <v>244</v>
      </c>
      <c r="D240" s="42" t="s">
        <v>3295</v>
      </c>
      <c r="E240" s="8">
        <f>HEX2DEC(G240)</f>
        <v>149</v>
      </c>
      <c r="F240" s="10" t="str">
        <f>HEX2BIN(G240)</f>
        <v>10010101</v>
      </c>
      <c r="G240" s="8" t="str">
        <f>MID(C240,7,FIND(":",C240,1)-1)</f>
        <v>95</v>
      </c>
      <c r="H240" s="8" t="str">
        <f>MID(F240,1,FIND("0",F240,1)-1)</f>
        <v>1</v>
      </c>
      <c r="I240" s="8" t="str">
        <f>MID(F240,2,FIND("0",F240,1)-1)</f>
        <v>0</v>
      </c>
      <c r="J240" s="8" t="str">
        <f>MID(F240,3,FIND("0",F240,1)-1)</f>
        <v>0</v>
      </c>
      <c r="K240" s="8" t="str">
        <f>MID(F240,4,FIND("0",F240,1)-1)</f>
        <v>1</v>
      </c>
      <c r="L240" s="8" t="str">
        <f>MID(F240,5,FIND("0",F240,1)-1)</f>
        <v>0</v>
      </c>
      <c r="M240" s="8" t="str">
        <f>MID(F240,6,FIND("0",F240,1)-1)</f>
        <v>1</v>
      </c>
      <c r="N240" s="8" t="str">
        <f>MID(F240,7,FIND("0",F240,1)-1)</f>
        <v>0</v>
      </c>
      <c r="O240" s="8" t="str">
        <f>MID(F240,8,FIND("0",F240,1)-1)</f>
        <v>1</v>
      </c>
      <c r="P240" t="str">
        <f>IF(J240="1",IF(O240="0","Brenner AUS"),"Brenner EIN")</f>
        <v>Brenner EIN</v>
      </c>
      <c r="Q240" t="str">
        <f>IF(L240="1","Mischer AUF",IF(K240="1","Mischer ZU","Mischer STOP"))</f>
        <v>Mischer ZU</v>
      </c>
    </row>
    <row r="241" spans="1:17" hidden="1" x14ac:dyDescent="0.25">
      <c r="A241" t="s">
        <v>1087</v>
      </c>
      <c r="B241" t="s">
        <v>4</v>
      </c>
      <c r="C241" t="s">
        <v>12</v>
      </c>
      <c r="D241" t="s">
        <v>2670</v>
      </c>
      <c r="E241">
        <v>1</v>
      </c>
      <c r="F241" t="s">
        <v>45</v>
      </c>
      <c r="G241" t="s">
        <v>8</v>
      </c>
    </row>
    <row r="242" spans="1:17" hidden="1" x14ac:dyDescent="0.25">
      <c r="A242" s="1" t="s">
        <v>1086</v>
      </c>
      <c r="B242" s="1" t="s">
        <v>1</v>
      </c>
      <c r="C242" s="1" t="s">
        <v>43</v>
      </c>
      <c r="D242" s="42" t="s">
        <v>3295</v>
      </c>
      <c r="E242" s="8">
        <f>HEX2DEC(G242)</f>
        <v>133</v>
      </c>
      <c r="F242" s="10" t="str">
        <f>HEX2BIN(G242)</f>
        <v>10000101</v>
      </c>
      <c r="G242" s="8" t="str">
        <f>MID(C242,7,FIND(":",C242,1)-1)</f>
        <v>85</v>
      </c>
      <c r="H242" s="8" t="str">
        <f>MID(F242,1,FIND("0",F242,1)-1)</f>
        <v>1</v>
      </c>
      <c r="I242" s="8" t="str">
        <f>MID(F242,2,FIND("0",F242,1)-1)</f>
        <v>0</v>
      </c>
      <c r="J242" s="8" t="str">
        <f>MID(F242,3,FIND("0",F242,1)-1)</f>
        <v>0</v>
      </c>
      <c r="K242" s="8" t="str">
        <f>MID(F242,4,FIND("0",F242,1)-1)</f>
        <v>0</v>
      </c>
      <c r="L242" s="8" t="str">
        <f>MID(F242,5,FIND("0",F242,1)-1)</f>
        <v>0</v>
      </c>
      <c r="M242" s="8" t="str">
        <f>MID(F242,6,FIND("0",F242,1)-1)</f>
        <v>1</v>
      </c>
      <c r="N242" s="8" t="str">
        <f>MID(F242,7,FIND("0",F242,1)-1)</f>
        <v>0</v>
      </c>
      <c r="O242" s="8" t="str">
        <f>MID(F242,8,FIND("0",F242,1)-1)</f>
        <v>1</v>
      </c>
      <c r="P242" t="str">
        <f>IF(J242="1",IF(O242="0","Brenner AUS"),"Brenner EIN")</f>
        <v>Brenner EIN</v>
      </c>
      <c r="Q242" t="str">
        <f>IF(L242="1","Mischer AUF",IF(K242="1","Mischer ZU","Mischer STOP"))</f>
        <v>Mischer STOP</v>
      </c>
    </row>
    <row r="243" spans="1:17" hidden="1" x14ac:dyDescent="0.25">
      <c r="A243" t="s">
        <v>1089</v>
      </c>
      <c r="B243" t="s">
        <v>4</v>
      </c>
      <c r="C243" t="s">
        <v>5</v>
      </c>
      <c r="D243" t="s">
        <v>2670</v>
      </c>
      <c r="E243">
        <v>1</v>
      </c>
      <c r="F243" t="s">
        <v>305</v>
      </c>
      <c r="G243" t="s">
        <v>8</v>
      </c>
    </row>
    <row r="244" spans="1:17" hidden="1" x14ac:dyDescent="0.25">
      <c r="A244" t="s">
        <v>1090</v>
      </c>
      <c r="B244" t="s">
        <v>862</v>
      </c>
      <c r="C244" t="s">
        <v>176</v>
      </c>
      <c r="D244" t="s">
        <v>2670</v>
      </c>
      <c r="E244" s="5">
        <v>5700000</v>
      </c>
      <c r="F244" t="s">
        <v>863</v>
      </c>
      <c r="G244" t="s">
        <v>178</v>
      </c>
      <c r="H244">
        <v>0</v>
      </c>
      <c r="I244" t="s">
        <v>179</v>
      </c>
      <c r="J244" t="s">
        <v>163</v>
      </c>
      <c r="K244" t="s">
        <v>180</v>
      </c>
    </row>
    <row r="245" spans="1:17" hidden="1" x14ac:dyDescent="0.25">
      <c r="A245" t="s">
        <v>1088</v>
      </c>
      <c r="B245" t="s">
        <v>1</v>
      </c>
      <c r="C245" s="3" t="s">
        <v>303</v>
      </c>
      <c r="D245" t="s">
        <v>390</v>
      </c>
      <c r="E245" s="8">
        <f>HEX2DEC(G245)</f>
        <v>57</v>
      </c>
      <c r="F245" s="10" t="str">
        <f>HEX2BIN(G245)</f>
        <v>111001</v>
      </c>
      <c r="G245" s="8" t="str">
        <f>MID(C245,7,FIND(":",C245,1)-1)</f>
        <v>39</v>
      </c>
    </row>
    <row r="246" spans="1:17" hidden="1" x14ac:dyDescent="0.25">
      <c r="A246" t="s">
        <v>1093</v>
      </c>
      <c r="B246" t="s">
        <v>4</v>
      </c>
      <c r="C246" t="s">
        <v>946</v>
      </c>
      <c r="D246" t="s">
        <v>2670</v>
      </c>
      <c r="E246">
        <v>1</v>
      </c>
      <c r="F246" t="s">
        <v>1094</v>
      </c>
      <c r="G246" t="s">
        <v>8</v>
      </c>
    </row>
    <row r="247" spans="1:17" hidden="1" x14ac:dyDescent="0.25">
      <c r="A247" t="s">
        <v>1093</v>
      </c>
      <c r="B247" t="s">
        <v>4</v>
      </c>
      <c r="C247" t="s">
        <v>71</v>
      </c>
      <c r="D247" t="s">
        <v>2670</v>
      </c>
      <c r="E247">
        <v>1</v>
      </c>
      <c r="F247" t="s">
        <v>1096</v>
      </c>
      <c r="G247" t="s">
        <v>8</v>
      </c>
    </row>
    <row r="248" spans="1:17" hidden="1" x14ac:dyDescent="0.25">
      <c r="A248" t="s">
        <v>1091</v>
      </c>
      <c r="B248" t="s">
        <v>1</v>
      </c>
      <c r="C248" s="7" t="s">
        <v>1092</v>
      </c>
      <c r="D248" t="s">
        <v>1321</v>
      </c>
      <c r="E248" s="8">
        <f t="shared" ref="E248:E249" si="60">HEX2DEC(G248)</f>
        <v>22</v>
      </c>
      <c r="F248" s="10" t="str">
        <f t="shared" ref="F248:F249" si="61">HEX2BIN(G248)</f>
        <v>10110</v>
      </c>
      <c r="G248" s="8" t="str">
        <f t="shared" ref="G248:G249" si="62">MID(C248,7,FIND(":",C248,1)-1)</f>
        <v>16</v>
      </c>
    </row>
    <row r="249" spans="1:17" x14ac:dyDescent="0.25">
      <c r="A249" t="s">
        <v>1091</v>
      </c>
      <c r="B249" t="s">
        <v>1</v>
      </c>
      <c r="C249" s="2" t="s">
        <v>1095</v>
      </c>
      <c r="D249" t="s">
        <v>2670</v>
      </c>
      <c r="E249" s="8">
        <f t="shared" si="60"/>
        <v>27</v>
      </c>
      <c r="F249" s="10" t="str">
        <f t="shared" si="61"/>
        <v>11011</v>
      </c>
      <c r="G249" s="8" t="str">
        <f t="shared" si="62"/>
        <v>1B</v>
      </c>
    </row>
    <row r="250" spans="1:17" hidden="1" x14ac:dyDescent="0.25">
      <c r="A250" t="s">
        <v>1098</v>
      </c>
      <c r="B250" t="s">
        <v>4</v>
      </c>
      <c r="C250" t="s">
        <v>12</v>
      </c>
      <c r="D250" t="s">
        <v>2670</v>
      </c>
      <c r="E250">
        <v>1</v>
      </c>
      <c r="F250" t="s">
        <v>246</v>
      </c>
      <c r="G250" t="s">
        <v>8</v>
      </c>
    </row>
    <row r="251" spans="1:17" hidden="1" x14ac:dyDescent="0.25">
      <c r="A251" s="1" t="s">
        <v>1097</v>
      </c>
      <c r="B251" s="1" t="s">
        <v>1</v>
      </c>
      <c r="C251" s="1" t="s">
        <v>244</v>
      </c>
      <c r="D251" s="42" t="s">
        <v>3295</v>
      </c>
      <c r="E251" s="8">
        <f>HEX2DEC(G251)</f>
        <v>149</v>
      </c>
      <c r="F251" s="10" t="str">
        <f>HEX2BIN(G251)</f>
        <v>10010101</v>
      </c>
      <c r="G251" s="8" t="str">
        <f>MID(C251,7,FIND(":",C251,1)-1)</f>
        <v>95</v>
      </c>
      <c r="H251" s="8" t="str">
        <f>MID(F251,1,FIND("0",F251,1)-1)</f>
        <v>1</v>
      </c>
      <c r="I251" s="8" t="str">
        <f>MID(F251,2,FIND("0",F251,1)-1)</f>
        <v>0</v>
      </c>
      <c r="J251" s="8" t="str">
        <f>MID(F251,3,FIND("0",F251,1)-1)</f>
        <v>0</v>
      </c>
      <c r="K251" s="8" t="str">
        <f>MID(F251,4,FIND("0",F251,1)-1)</f>
        <v>1</v>
      </c>
      <c r="L251" s="8" t="str">
        <f>MID(F251,5,FIND("0",F251,1)-1)</f>
        <v>0</v>
      </c>
      <c r="M251" s="8" t="str">
        <f>MID(F251,6,FIND("0",F251,1)-1)</f>
        <v>1</v>
      </c>
      <c r="N251" s="8" t="str">
        <f>MID(F251,7,FIND("0",F251,1)-1)</f>
        <v>0</v>
      </c>
      <c r="O251" s="8" t="str">
        <f>MID(F251,8,FIND("0",F251,1)-1)</f>
        <v>1</v>
      </c>
      <c r="P251" t="str">
        <f>IF(J251="1",IF(O251="0","Brenner AUS"),"Brenner EIN")</f>
        <v>Brenner EIN</v>
      </c>
      <c r="Q251" t="str">
        <f>IF(L251="1","Mischer AUF",IF(K251="1","Mischer ZU","Mischer STOP"))</f>
        <v>Mischer ZU</v>
      </c>
    </row>
    <row r="252" spans="1:17" hidden="1" x14ac:dyDescent="0.25">
      <c r="A252" t="s">
        <v>1100</v>
      </c>
      <c r="B252" t="s">
        <v>4</v>
      </c>
      <c r="C252" t="s">
        <v>12</v>
      </c>
      <c r="D252" t="s">
        <v>2670</v>
      </c>
      <c r="E252">
        <v>1</v>
      </c>
      <c r="F252" t="s">
        <v>45</v>
      </c>
      <c r="G252" t="s">
        <v>8</v>
      </c>
    </row>
    <row r="253" spans="1:17" hidden="1" x14ac:dyDescent="0.25">
      <c r="A253" s="1" t="s">
        <v>1099</v>
      </c>
      <c r="B253" s="1" t="s">
        <v>1</v>
      </c>
      <c r="C253" s="1" t="s">
        <v>43</v>
      </c>
      <c r="D253" s="42" t="s">
        <v>3295</v>
      </c>
      <c r="E253" s="8">
        <f>HEX2DEC(G253)</f>
        <v>133</v>
      </c>
      <c r="F253" s="10" t="str">
        <f>HEX2BIN(G253)</f>
        <v>10000101</v>
      </c>
      <c r="G253" s="8" t="str">
        <f>MID(C253,7,FIND(":",C253,1)-1)</f>
        <v>85</v>
      </c>
      <c r="H253" s="8" t="str">
        <f>MID(F253,1,FIND("0",F253,1)-1)</f>
        <v>1</v>
      </c>
      <c r="I253" s="8" t="str">
        <f>MID(F253,2,FIND("0",F253,1)-1)</f>
        <v>0</v>
      </c>
      <c r="J253" s="8" t="str">
        <f>MID(F253,3,FIND("0",F253,1)-1)</f>
        <v>0</v>
      </c>
      <c r="K253" s="8" t="str">
        <f>MID(F253,4,FIND("0",F253,1)-1)</f>
        <v>0</v>
      </c>
      <c r="L253" s="8" t="str">
        <f>MID(F253,5,FIND("0",F253,1)-1)</f>
        <v>0</v>
      </c>
      <c r="M253" s="8" t="str">
        <f>MID(F253,6,FIND("0",F253,1)-1)</f>
        <v>1</v>
      </c>
      <c r="N253" s="8" t="str">
        <f>MID(F253,7,FIND("0",F253,1)-1)</f>
        <v>0</v>
      </c>
      <c r="O253" s="8" t="str">
        <f>MID(F253,8,FIND("0",F253,1)-1)</f>
        <v>1</v>
      </c>
      <c r="P253" t="str">
        <f>IF(J253="1",IF(O253="0","Brenner AUS"),"Brenner EIN")</f>
        <v>Brenner EIN</v>
      </c>
      <c r="Q253" t="str">
        <f>IF(L253="1","Mischer AUF",IF(K253="1","Mischer ZU","Mischer STOP"))</f>
        <v>Mischer STOP</v>
      </c>
    </row>
    <row r="254" spans="1:17" hidden="1" x14ac:dyDescent="0.25">
      <c r="A254" t="s">
        <v>1102</v>
      </c>
      <c r="B254" t="s">
        <v>4</v>
      </c>
      <c r="C254" t="s">
        <v>12</v>
      </c>
      <c r="D254" t="s">
        <v>2670</v>
      </c>
      <c r="E254">
        <v>1</v>
      </c>
      <c r="F254" t="s">
        <v>246</v>
      </c>
      <c r="G254" t="s">
        <v>8</v>
      </c>
    </row>
    <row r="255" spans="1:17" hidden="1" x14ac:dyDescent="0.25">
      <c r="A255" s="1" t="s">
        <v>1101</v>
      </c>
      <c r="B255" s="1" t="s">
        <v>1</v>
      </c>
      <c r="C255" s="1" t="s">
        <v>244</v>
      </c>
      <c r="D255" s="42" t="s">
        <v>3295</v>
      </c>
      <c r="E255" s="8">
        <f>HEX2DEC(G255)</f>
        <v>149</v>
      </c>
      <c r="F255" s="10" t="str">
        <f>HEX2BIN(G255)</f>
        <v>10010101</v>
      </c>
      <c r="G255" s="8" t="str">
        <f>MID(C255,7,FIND(":",C255,1)-1)</f>
        <v>95</v>
      </c>
      <c r="H255" s="8" t="str">
        <f>MID(F255,1,FIND("0",F255,1)-1)</f>
        <v>1</v>
      </c>
      <c r="I255" s="8" t="str">
        <f>MID(F255,2,FIND("0",F255,1)-1)</f>
        <v>0</v>
      </c>
      <c r="J255" s="8" t="str">
        <f>MID(F255,3,FIND("0",F255,1)-1)</f>
        <v>0</v>
      </c>
      <c r="K255" s="8" t="str">
        <f>MID(F255,4,FIND("0",F255,1)-1)</f>
        <v>1</v>
      </c>
      <c r="L255" s="8" t="str">
        <f>MID(F255,5,FIND("0",F255,1)-1)</f>
        <v>0</v>
      </c>
      <c r="M255" s="8" t="str">
        <f>MID(F255,6,FIND("0",F255,1)-1)</f>
        <v>1</v>
      </c>
      <c r="N255" s="8" t="str">
        <f>MID(F255,7,FIND("0",F255,1)-1)</f>
        <v>0</v>
      </c>
      <c r="O255" s="8" t="str">
        <f>MID(F255,8,FIND("0",F255,1)-1)</f>
        <v>1</v>
      </c>
      <c r="P255" t="str">
        <f>IF(J255="1",IF(O255="0","Brenner AUS"),"Brenner EIN")</f>
        <v>Brenner EIN</v>
      </c>
      <c r="Q255" t="str">
        <f>IF(L255="1","Mischer AUF",IF(K255="1","Mischer ZU","Mischer STOP"))</f>
        <v>Mischer ZU</v>
      </c>
    </row>
    <row r="256" spans="1:17" hidden="1" x14ac:dyDescent="0.25">
      <c r="A256" t="s">
        <v>1105</v>
      </c>
      <c r="B256" t="s">
        <v>4</v>
      </c>
      <c r="C256" t="s">
        <v>5</v>
      </c>
      <c r="D256" t="s">
        <v>2670</v>
      </c>
      <c r="E256">
        <v>1</v>
      </c>
      <c r="F256" t="s">
        <v>1106</v>
      </c>
      <c r="G256" t="s">
        <v>8</v>
      </c>
    </row>
    <row r="257" spans="1:17" hidden="1" x14ac:dyDescent="0.25">
      <c r="A257" t="s">
        <v>1107</v>
      </c>
      <c r="B257" t="s">
        <v>862</v>
      </c>
      <c r="C257" t="s">
        <v>176</v>
      </c>
      <c r="D257" t="s">
        <v>2670</v>
      </c>
      <c r="E257" s="5">
        <v>5800000</v>
      </c>
      <c r="F257" t="s">
        <v>863</v>
      </c>
      <c r="G257" t="s">
        <v>178</v>
      </c>
      <c r="H257">
        <v>0</v>
      </c>
      <c r="I257" t="s">
        <v>179</v>
      </c>
      <c r="J257" t="s">
        <v>163</v>
      </c>
      <c r="K257" t="s">
        <v>180</v>
      </c>
    </row>
    <row r="258" spans="1:17" hidden="1" x14ac:dyDescent="0.25">
      <c r="A258" t="s">
        <v>1103</v>
      </c>
      <c r="B258" t="s">
        <v>1</v>
      </c>
      <c r="C258" s="3" t="s">
        <v>1104</v>
      </c>
      <c r="D258" t="s">
        <v>390</v>
      </c>
      <c r="E258" s="8">
        <f>HEX2DEC(G258)</f>
        <v>58</v>
      </c>
      <c r="F258" s="10" t="str">
        <f>HEX2BIN(G258)</f>
        <v>111010</v>
      </c>
      <c r="G258" s="8" t="str">
        <f>MID(C258,7,FIND(":",C258,1)-1)</f>
        <v>3A</v>
      </c>
    </row>
    <row r="259" spans="1:17" hidden="1" x14ac:dyDescent="0.25">
      <c r="A259" t="s">
        <v>1109</v>
      </c>
      <c r="B259" t="s">
        <v>4</v>
      </c>
      <c r="C259" t="s">
        <v>12</v>
      </c>
      <c r="D259" t="s">
        <v>2670</v>
      </c>
      <c r="E259">
        <v>1</v>
      </c>
      <c r="F259" t="s">
        <v>45</v>
      </c>
      <c r="G259" t="s">
        <v>8</v>
      </c>
    </row>
    <row r="260" spans="1:17" hidden="1" x14ac:dyDescent="0.25">
      <c r="A260" s="1" t="s">
        <v>1108</v>
      </c>
      <c r="B260" s="1" t="s">
        <v>1</v>
      </c>
      <c r="C260" s="1" t="s">
        <v>43</v>
      </c>
      <c r="D260" s="42" t="s">
        <v>3295</v>
      </c>
      <c r="E260" s="8">
        <f>HEX2DEC(G260)</f>
        <v>133</v>
      </c>
      <c r="F260" s="10" t="str">
        <f>HEX2BIN(G260)</f>
        <v>10000101</v>
      </c>
      <c r="G260" s="8" t="str">
        <f>MID(C260,7,FIND(":",C260,1)-1)</f>
        <v>85</v>
      </c>
      <c r="H260" s="8" t="str">
        <f>MID(F260,1,FIND("0",F260,1)-1)</f>
        <v>1</v>
      </c>
      <c r="I260" s="8" t="str">
        <f>MID(F260,2,FIND("0",F260,1)-1)</f>
        <v>0</v>
      </c>
      <c r="J260" s="8" t="str">
        <f>MID(F260,3,FIND("0",F260,1)-1)</f>
        <v>0</v>
      </c>
      <c r="K260" s="8" t="str">
        <f>MID(F260,4,FIND("0",F260,1)-1)</f>
        <v>0</v>
      </c>
      <c r="L260" s="8" t="str">
        <f>MID(F260,5,FIND("0",F260,1)-1)</f>
        <v>0</v>
      </c>
      <c r="M260" s="8" t="str">
        <f>MID(F260,6,FIND("0",F260,1)-1)</f>
        <v>1</v>
      </c>
      <c r="N260" s="8" t="str">
        <f>MID(F260,7,FIND("0",F260,1)-1)</f>
        <v>0</v>
      </c>
      <c r="O260" s="8" t="str">
        <f>MID(F260,8,FIND("0",F260,1)-1)</f>
        <v>1</v>
      </c>
      <c r="P260" t="str">
        <f>IF(J260="1",IF(O260="0","Brenner AUS"),"Brenner EIN")</f>
        <v>Brenner EIN</v>
      </c>
      <c r="Q260" t="str">
        <f>IF(L260="1","Mischer AUF",IF(K260="1","Mischer ZU","Mischer STOP"))</f>
        <v>Mischer STOP</v>
      </c>
    </row>
    <row r="261" spans="1:17" hidden="1" x14ac:dyDescent="0.25">
      <c r="A261" t="s">
        <v>1111</v>
      </c>
      <c r="B261" t="s">
        <v>4</v>
      </c>
      <c r="C261" t="s">
        <v>12</v>
      </c>
      <c r="D261" t="s">
        <v>2670</v>
      </c>
      <c r="E261">
        <v>1</v>
      </c>
      <c r="F261" t="s">
        <v>246</v>
      </c>
      <c r="G261" t="s">
        <v>8</v>
      </c>
    </row>
    <row r="262" spans="1:17" hidden="1" x14ac:dyDescent="0.25">
      <c r="A262" s="1" t="s">
        <v>1110</v>
      </c>
      <c r="B262" s="1" t="s">
        <v>1</v>
      </c>
      <c r="C262" s="1" t="s">
        <v>244</v>
      </c>
      <c r="D262" s="42" t="s">
        <v>3295</v>
      </c>
      <c r="E262" s="8">
        <f>HEX2DEC(G262)</f>
        <v>149</v>
      </c>
      <c r="F262" s="10" t="str">
        <f>HEX2BIN(G262)</f>
        <v>10010101</v>
      </c>
      <c r="G262" s="8" t="str">
        <f>MID(C262,7,FIND(":",C262,1)-1)</f>
        <v>95</v>
      </c>
      <c r="H262" s="8" t="str">
        <f>MID(F262,1,FIND("0",F262,1)-1)</f>
        <v>1</v>
      </c>
      <c r="I262" s="8" t="str">
        <f>MID(F262,2,FIND("0",F262,1)-1)</f>
        <v>0</v>
      </c>
      <c r="J262" s="8" t="str">
        <f>MID(F262,3,FIND("0",F262,1)-1)</f>
        <v>0</v>
      </c>
      <c r="K262" s="8" t="str">
        <f>MID(F262,4,FIND("0",F262,1)-1)</f>
        <v>1</v>
      </c>
      <c r="L262" s="8" t="str">
        <f>MID(F262,5,FIND("0",F262,1)-1)</f>
        <v>0</v>
      </c>
      <c r="M262" s="8" t="str">
        <f>MID(F262,6,FIND("0",F262,1)-1)</f>
        <v>1</v>
      </c>
      <c r="N262" s="8" t="str">
        <f>MID(F262,7,FIND("0",F262,1)-1)</f>
        <v>0</v>
      </c>
      <c r="O262" s="8" t="str">
        <f>MID(F262,8,FIND("0",F262,1)-1)</f>
        <v>1</v>
      </c>
      <c r="P262" t="str">
        <f>IF(J262="1",IF(O262="0","Brenner AUS"),"Brenner EIN")</f>
        <v>Brenner EIN</v>
      </c>
      <c r="Q262" t="str">
        <f>IF(L262="1","Mischer AUF",IF(K262="1","Mischer ZU","Mischer STOP"))</f>
        <v>Mischer ZU</v>
      </c>
    </row>
    <row r="263" spans="1:17" hidden="1" x14ac:dyDescent="0.25">
      <c r="A263" t="s">
        <v>1113</v>
      </c>
      <c r="B263" t="s">
        <v>4</v>
      </c>
      <c r="C263" t="s">
        <v>12</v>
      </c>
      <c r="D263" t="s">
        <v>2670</v>
      </c>
      <c r="E263">
        <v>1</v>
      </c>
      <c r="F263" t="s">
        <v>45</v>
      </c>
      <c r="G263" t="s">
        <v>8</v>
      </c>
    </row>
    <row r="264" spans="1:17" hidden="1" x14ac:dyDescent="0.25">
      <c r="A264" s="1" t="s">
        <v>1112</v>
      </c>
      <c r="B264" s="1" t="s">
        <v>1</v>
      </c>
      <c r="C264" s="1" t="s">
        <v>43</v>
      </c>
      <c r="D264" s="42" t="s">
        <v>3295</v>
      </c>
      <c r="E264" s="8">
        <f>HEX2DEC(G264)</f>
        <v>133</v>
      </c>
      <c r="F264" s="10" t="str">
        <f>HEX2BIN(G264)</f>
        <v>10000101</v>
      </c>
      <c r="G264" s="8" t="str">
        <f>MID(C264,7,FIND(":",C264,1)-1)</f>
        <v>85</v>
      </c>
      <c r="H264" s="8" t="str">
        <f>MID(F264,1,FIND("0",F264,1)-1)</f>
        <v>1</v>
      </c>
      <c r="I264" s="8" t="str">
        <f>MID(F264,2,FIND("0",F264,1)-1)</f>
        <v>0</v>
      </c>
      <c r="J264" s="8" t="str">
        <f>MID(F264,3,FIND("0",F264,1)-1)</f>
        <v>0</v>
      </c>
      <c r="K264" s="8" t="str">
        <f>MID(F264,4,FIND("0",F264,1)-1)</f>
        <v>0</v>
      </c>
      <c r="L264" s="8" t="str">
        <f>MID(F264,5,FIND("0",F264,1)-1)</f>
        <v>0</v>
      </c>
      <c r="M264" s="8" t="str">
        <f>MID(F264,6,FIND("0",F264,1)-1)</f>
        <v>1</v>
      </c>
      <c r="N264" s="8" t="str">
        <f>MID(F264,7,FIND("0",F264,1)-1)</f>
        <v>0</v>
      </c>
      <c r="O264" s="8" t="str">
        <f>MID(F264,8,FIND("0",F264,1)-1)</f>
        <v>1</v>
      </c>
      <c r="P264" t="str">
        <f>IF(J264="1",IF(O264="0","Brenner AUS"),"Brenner EIN")</f>
        <v>Brenner EIN</v>
      </c>
      <c r="Q264" t="str">
        <f>IF(L264="1","Mischer AUF",IF(K264="1","Mischer ZU","Mischer STOP"))</f>
        <v>Mischer STOP</v>
      </c>
    </row>
    <row r="265" spans="1:17" hidden="1" x14ac:dyDescent="0.25">
      <c r="A265" t="s">
        <v>1115</v>
      </c>
      <c r="B265" t="s">
        <v>4</v>
      </c>
      <c r="C265" t="s">
        <v>5</v>
      </c>
      <c r="D265" t="s">
        <v>2670</v>
      </c>
      <c r="E265">
        <v>1</v>
      </c>
      <c r="F265" t="s">
        <v>324</v>
      </c>
      <c r="G265" t="s">
        <v>8</v>
      </c>
    </row>
    <row r="266" spans="1:17" hidden="1" x14ac:dyDescent="0.25">
      <c r="A266" t="s">
        <v>1116</v>
      </c>
      <c r="B266" t="s">
        <v>862</v>
      </c>
      <c r="C266" t="s">
        <v>176</v>
      </c>
      <c r="D266" t="s">
        <v>2670</v>
      </c>
      <c r="E266" s="5">
        <v>5900000</v>
      </c>
      <c r="F266" t="s">
        <v>863</v>
      </c>
      <c r="G266" t="s">
        <v>178</v>
      </c>
      <c r="H266">
        <v>0</v>
      </c>
      <c r="I266" t="s">
        <v>179</v>
      </c>
      <c r="J266" t="s">
        <v>163</v>
      </c>
      <c r="K266" t="s">
        <v>180</v>
      </c>
    </row>
    <row r="267" spans="1:17" hidden="1" x14ac:dyDescent="0.25">
      <c r="A267" t="s">
        <v>1114</v>
      </c>
      <c r="B267" t="s">
        <v>1</v>
      </c>
      <c r="C267" s="3" t="s">
        <v>322</v>
      </c>
      <c r="D267" t="s">
        <v>390</v>
      </c>
      <c r="E267" s="8">
        <f>HEX2DEC(G267)</f>
        <v>59</v>
      </c>
      <c r="F267" s="10" t="str">
        <f>HEX2BIN(G267)</f>
        <v>111011</v>
      </c>
      <c r="G267" s="8" t="str">
        <f>MID(C267,7,FIND(":",C267,1)-1)</f>
        <v>3B</v>
      </c>
    </row>
    <row r="268" spans="1:17" hidden="1" x14ac:dyDescent="0.25">
      <c r="A268" t="s">
        <v>1119</v>
      </c>
      <c r="B268" t="s">
        <v>4</v>
      </c>
      <c r="C268" t="s">
        <v>946</v>
      </c>
      <c r="D268" t="s">
        <v>2670</v>
      </c>
      <c r="E268">
        <v>1</v>
      </c>
      <c r="F268" t="s">
        <v>1096</v>
      </c>
      <c r="G268" t="s">
        <v>8</v>
      </c>
    </row>
    <row r="269" spans="1:17" hidden="1" x14ac:dyDescent="0.25">
      <c r="A269" t="s">
        <v>1117</v>
      </c>
      <c r="B269" t="s">
        <v>1</v>
      </c>
      <c r="C269" s="7" t="s">
        <v>1118</v>
      </c>
      <c r="D269" t="s">
        <v>1321</v>
      </c>
      <c r="E269" s="8">
        <f>HEX2DEC(G269)</f>
        <v>27</v>
      </c>
      <c r="F269" s="10" t="str">
        <f>HEX2BIN(G269)</f>
        <v>11011</v>
      </c>
      <c r="G269" s="8" t="str">
        <f>MID(C269,7,FIND(":",C269,1)-1)</f>
        <v>1B</v>
      </c>
    </row>
    <row r="270" spans="1:17" hidden="1" x14ac:dyDescent="0.25">
      <c r="A270" t="s">
        <v>1121</v>
      </c>
      <c r="B270" t="s">
        <v>4</v>
      </c>
      <c r="C270" t="s">
        <v>12</v>
      </c>
      <c r="D270" t="s">
        <v>2670</v>
      </c>
      <c r="E270">
        <v>1</v>
      </c>
      <c r="F270" t="s">
        <v>246</v>
      </c>
      <c r="G270" t="s">
        <v>8</v>
      </c>
    </row>
    <row r="271" spans="1:17" hidden="1" x14ac:dyDescent="0.25">
      <c r="A271" s="1" t="s">
        <v>1120</v>
      </c>
      <c r="B271" s="1" t="s">
        <v>1</v>
      </c>
      <c r="C271" s="1" t="s">
        <v>244</v>
      </c>
      <c r="D271" s="42" t="s">
        <v>3295</v>
      </c>
      <c r="E271" s="8">
        <f>HEX2DEC(G271)</f>
        <v>149</v>
      </c>
      <c r="F271" s="10" t="str">
        <f>HEX2BIN(G271)</f>
        <v>10010101</v>
      </c>
      <c r="G271" s="8" t="str">
        <f>MID(C271,7,FIND(":",C271,1)-1)</f>
        <v>95</v>
      </c>
      <c r="H271" s="8" t="str">
        <f>MID(F271,1,FIND("0",F271,1)-1)</f>
        <v>1</v>
      </c>
      <c r="I271" s="8" t="str">
        <f>MID(F271,2,FIND("0",F271,1)-1)</f>
        <v>0</v>
      </c>
      <c r="J271" s="8" t="str">
        <f>MID(F271,3,FIND("0",F271,1)-1)</f>
        <v>0</v>
      </c>
      <c r="K271" s="8" t="str">
        <f>MID(F271,4,FIND("0",F271,1)-1)</f>
        <v>1</v>
      </c>
      <c r="L271" s="8" t="str">
        <f>MID(F271,5,FIND("0",F271,1)-1)</f>
        <v>0</v>
      </c>
      <c r="M271" s="8" t="str">
        <f>MID(F271,6,FIND("0",F271,1)-1)</f>
        <v>1</v>
      </c>
      <c r="N271" s="8" t="str">
        <f>MID(F271,7,FIND("0",F271,1)-1)</f>
        <v>0</v>
      </c>
      <c r="O271" s="8" t="str">
        <f>MID(F271,8,FIND("0",F271,1)-1)</f>
        <v>1</v>
      </c>
      <c r="P271" t="str">
        <f>IF(J271="1",IF(O271="0","Brenner AUS"),"Brenner EIN")</f>
        <v>Brenner EIN</v>
      </c>
      <c r="Q271" t="str">
        <f>IF(L271="1","Mischer AUF",IF(K271="1","Mischer ZU","Mischer STOP"))</f>
        <v>Mischer ZU</v>
      </c>
    </row>
    <row r="272" spans="1:17" hidden="1" x14ac:dyDescent="0.25">
      <c r="A272" t="s">
        <v>1123</v>
      </c>
      <c r="B272" t="s">
        <v>4</v>
      </c>
      <c r="C272" t="s">
        <v>12</v>
      </c>
      <c r="D272" t="s">
        <v>2670</v>
      </c>
      <c r="E272">
        <v>1</v>
      </c>
      <c r="F272" t="s">
        <v>45</v>
      </c>
      <c r="G272" t="s">
        <v>8</v>
      </c>
    </row>
    <row r="273" spans="1:17" hidden="1" x14ac:dyDescent="0.25">
      <c r="A273" s="1" t="s">
        <v>1122</v>
      </c>
      <c r="B273" s="1" t="s">
        <v>1</v>
      </c>
      <c r="C273" s="1" t="s">
        <v>43</v>
      </c>
      <c r="D273" s="42" t="s">
        <v>3295</v>
      </c>
      <c r="E273" s="8">
        <f>HEX2DEC(G273)</f>
        <v>133</v>
      </c>
      <c r="F273" s="10" t="str">
        <f>HEX2BIN(G273)</f>
        <v>10000101</v>
      </c>
      <c r="G273" s="8" t="str">
        <f>MID(C273,7,FIND(":",C273,1)-1)</f>
        <v>85</v>
      </c>
      <c r="H273" s="8" t="str">
        <f>MID(F273,1,FIND("0",F273,1)-1)</f>
        <v>1</v>
      </c>
      <c r="I273" s="8" t="str">
        <f>MID(F273,2,FIND("0",F273,1)-1)</f>
        <v>0</v>
      </c>
      <c r="J273" s="8" t="str">
        <f>MID(F273,3,FIND("0",F273,1)-1)</f>
        <v>0</v>
      </c>
      <c r="K273" s="8" t="str">
        <f>MID(F273,4,FIND("0",F273,1)-1)</f>
        <v>0</v>
      </c>
      <c r="L273" s="8" t="str">
        <f>MID(F273,5,FIND("0",F273,1)-1)</f>
        <v>0</v>
      </c>
      <c r="M273" s="8" t="str">
        <f>MID(F273,6,FIND("0",F273,1)-1)</f>
        <v>1</v>
      </c>
      <c r="N273" s="8" t="str">
        <f>MID(F273,7,FIND("0",F273,1)-1)</f>
        <v>0</v>
      </c>
      <c r="O273" s="8" t="str">
        <f>MID(F273,8,FIND("0",F273,1)-1)</f>
        <v>1</v>
      </c>
      <c r="P273" t="str">
        <f>IF(J273="1",IF(O273="0","Brenner AUS"),"Brenner EIN")</f>
        <v>Brenner EIN</v>
      </c>
      <c r="Q273" t="str">
        <f>IF(L273="1","Mischer AUF",IF(K273="1","Mischer ZU","Mischer STOP"))</f>
        <v>Mischer STOP</v>
      </c>
    </row>
    <row r="274" spans="1:17" hidden="1" x14ac:dyDescent="0.25">
      <c r="A274" t="s">
        <v>1125</v>
      </c>
      <c r="B274" t="s">
        <v>4</v>
      </c>
      <c r="C274" t="s">
        <v>12</v>
      </c>
      <c r="D274" t="s">
        <v>2670</v>
      </c>
      <c r="E274">
        <v>1</v>
      </c>
      <c r="F274" t="s">
        <v>246</v>
      </c>
      <c r="G274" t="s">
        <v>8</v>
      </c>
    </row>
    <row r="275" spans="1:17" hidden="1" x14ac:dyDescent="0.25">
      <c r="A275" s="1" t="s">
        <v>1124</v>
      </c>
      <c r="B275" s="1" t="s">
        <v>1</v>
      </c>
      <c r="C275" s="1" t="s">
        <v>244</v>
      </c>
      <c r="D275" s="42" t="s">
        <v>3295</v>
      </c>
      <c r="E275" s="8">
        <f>HEX2DEC(G275)</f>
        <v>149</v>
      </c>
      <c r="F275" s="10" t="str">
        <f>HEX2BIN(G275)</f>
        <v>10010101</v>
      </c>
      <c r="G275" s="8" t="str">
        <f>MID(C275,7,FIND(":",C275,1)-1)</f>
        <v>95</v>
      </c>
      <c r="H275" s="8" t="str">
        <f>MID(F275,1,FIND("0",F275,1)-1)</f>
        <v>1</v>
      </c>
      <c r="I275" s="8" t="str">
        <f>MID(F275,2,FIND("0",F275,1)-1)</f>
        <v>0</v>
      </c>
      <c r="J275" s="8" t="str">
        <f>MID(F275,3,FIND("0",F275,1)-1)</f>
        <v>0</v>
      </c>
      <c r="K275" s="8" t="str">
        <f>MID(F275,4,FIND("0",F275,1)-1)</f>
        <v>1</v>
      </c>
      <c r="L275" s="8" t="str">
        <f>MID(F275,5,FIND("0",F275,1)-1)</f>
        <v>0</v>
      </c>
      <c r="M275" s="8" t="str">
        <f>MID(F275,6,FIND("0",F275,1)-1)</f>
        <v>1</v>
      </c>
      <c r="N275" s="8" t="str">
        <f>MID(F275,7,FIND("0",F275,1)-1)</f>
        <v>0</v>
      </c>
      <c r="O275" s="8" t="str">
        <f>MID(F275,8,FIND("0",F275,1)-1)</f>
        <v>1</v>
      </c>
      <c r="P275" t="str">
        <f>IF(J275="1",IF(O275="0","Brenner AUS"),"Brenner EIN")</f>
        <v>Brenner EIN</v>
      </c>
      <c r="Q275" t="str">
        <f>IF(L275="1","Mischer AUF",IF(K275="1","Mischer ZU","Mischer STOP"))</f>
        <v>Mischer ZU</v>
      </c>
    </row>
    <row r="276" spans="1:17" hidden="1" x14ac:dyDescent="0.25">
      <c r="A276" t="s">
        <v>1127</v>
      </c>
      <c r="B276" t="s">
        <v>4</v>
      </c>
      <c r="C276" t="s">
        <v>5</v>
      </c>
      <c r="D276" t="s">
        <v>2670</v>
      </c>
      <c r="E276">
        <v>1</v>
      </c>
      <c r="F276" t="s">
        <v>336</v>
      </c>
      <c r="G276" t="s">
        <v>8</v>
      </c>
    </row>
    <row r="277" spans="1:17" hidden="1" x14ac:dyDescent="0.25">
      <c r="A277" t="s">
        <v>1128</v>
      </c>
      <c r="B277" t="s">
        <v>862</v>
      </c>
      <c r="C277" t="s">
        <v>176</v>
      </c>
      <c r="D277" t="s">
        <v>2670</v>
      </c>
      <c r="E277" s="5">
        <v>6000000</v>
      </c>
      <c r="F277" t="s">
        <v>863</v>
      </c>
      <c r="G277" t="s">
        <v>178</v>
      </c>
      <c r="H277">
        <v>0</v>
      </c>
      <c r="I277" t="s">
        <v>179</v>
      </c>
      <c r="J277" t="s">
        <v>163</v>
      </c>
      <c r="K277" t="s">
        <v>180</v>
      </c>
    </row>
    <row r="278" spans="1:17" hidden="1" x14ac:dyDescent="0.25">
      <c r="A278" t="s">
        <v>1126</v>
      </c>
      <c r="B278" t="s">
        <v>1</v>
      </c>
      <c r="C278" s="3" t="s">
        <v>334</v>
      </c>
      <c r="D278" t="s">
        <v>390</v>
      </c>
      <c r="E278" s="8">
        <f>HEX2DEC(G278)</f>
        <v>60</v>
      </c>
      <c r="F278" s="10" t="str">
        <f>HEX2BIN(G278)</f>
        <v>111100</v>
      </c>
      <c r="G278" s="8" t="str">
        <f>MID(C278,7,FIND(":",C278,1)-1)</f>
        <v>3C</v>
      </c>
    </row>
    <row r="279" spans="1:17" hidden="1" x14ac:dyDescent="0.25">
      <c r="A279" t="s">
        <v>1130</v>
      </c>
      <c r="B279" t="s">
        <v>4</v>
      </c>
      <c r="C279" t="s">
        <v>12</v>
      </c>
      <c r="D279" t="s">
        <v>2670</v>
      </c>
      <c r="E279">
        <v>1</v>
      </c>
      <c r="F279" t="s">
        <v>45</v>
      </c>
      <c r="G279" t="s">
        <v>8</v>
      </c>
    </row>
    <row r="280" spans="1:17" hidden="1" x14ac:dyDescent="0.25">
      <c r="A280" s="1" t="s">
        <v>1129</v>
      </c>
      <c r="B280" s="1" t="s">
        <v>1</v>
      </c>
      <c r="C280" s="1" t="s">
        <v>43</v>
      </c>
      <c r="D280" s="42" t="s">
        <v>3295</v>
      </c>
      <c r="E280" s="8">
        <f>HEX2DEC(G280)</f>
        <v>133</v>
      </c>
      <c r="F280" s="10" t="str">
        <f>HEX2BIN(G280)</f>
        <v>10000101</v>
      </c>
      <c r="G280" s="8" t="str">
        <f>MID(C280,7,FIND(":",C280,1)-1)</f>
        <v>85</v>
      </c>
      <c r="H280" s="8" t="str">
        <f>MID(F280,1,FIND("0",F280,1)-1)</f>
        <v>1</v>
      </c>
      <c r="I280" s="8" t="str">
        <f>MID(F280,2,FIND("0",F280,1)-1)</f>
        <v>0</v>
      </c>
      <c r="J280" s="8" t="str">
        <f>MID(F280,3,FIND("0",F280,1)-1)</f>
        <v>0</v>
      </c>
      <c r="K280" s="8" t="str">
        <f>MID(F280,4,FIND("0",F280,1)-1)</f>
        <v>0</v>
      </c>
      <c r="L280" s="8" t="str">
        <f>MID(F280,5,FIND("0",F280,1)-1)</f>
        <v>0</v>
      </c>
      <c r="M280" s="8" t="str">
        <f>MID(F280,6,FIND("0",F280,1)-1)</f>
        <v>1</v>
      </c>
      <c r="N280" s="8" t="str">
        <f>MID(F280,7,FIND("0",F280,1)-1)</f>
        <v>0</v>
      </c>
      <c r="O280" s="8" t="str">
        <f>MID(F280,8,FIND("0",F280,1)-1)</f>
        <v>1</v>
      </c>
      <c r="P280" t="str">
        <f>IF(J280="1",IF(O280="0","Brenner AUS"),"Brenner EIN")</f>
        <v>Brenner EIN</v>
      </c>
      <c r="Q280" t="str">
        <f>IF(L280="1","Mischer AUF",IF(K280="1","Mischer ZU","Mischer STOP"))</f>
        <v>Mischer STOP</v>
      </c>
    </row>
    <row r="281" spans="1:17" hidden="1" x14ac:dyDescent="0.25">
      <c r="A281" t="s">
        <v>1133</v>
      </c>
      <c r="B281" t="s">
        <v>4</v>
      </c>
      <c r="C281" t="s">
        <v>946</v>
      </c>
      <c r="D281" t="s">
        <v>2670</v>
      </c>
      <c r="E281">
        <v>1</v>
      </c>
      <c r="F281" t="s">
        <v>1134</v>
      </c>
      <c r="G281" t="s">
        <v>8</v>
      </c>
    </row>
    <row r="282" spans="1:17" hidden="1" x14ac:dyDescent="0.25">
      <c r="A282" t="s">
        <v>1131</v>
      </c>
      <c r="B282" t="s">
        <v>1</v>
      </c>
      <c r="C282" s="7" t="s">
        <v>1132</v>
      </c>
      <c r="D282" t="s">
        <v>1321</v>
      </c>
      <c r="E282" s="8">
        <f>HEX2DEC(G282)</f>
        <v>29</v>
      </c>
      <c r="F282" s="10" t="str">
        <f>HEX2BIN(G282)</f>
        <v>11101</v>
      </c>
      <c r="G282" s="8" t="str">
        <f>MID(C282,7,FIND(":",C282,1)-1)</f>
        <v>1D</v>
      </c>
    </row>
    <row r="283" spans="1:17" hidden="1" x14ac:dyDescent="0.25">
      <c r="A283" t="s">
        <v>1136</v>
      </c>
      <c r="B283" t="s">
        <v>4</v>
      </c>
      <c r="C283" t="s">
        <v>12</v>
      </c>
      <c r="D283" t="s">
        <v>2670</v>
      </c>
      <c r="E283">
        <v>1</v>
      </c>
      <c r="F283" t="s">
        <v>246</v>
      </c>
      <c r="G283" t="s">
        <v>8</v>
      </c>
    </row>
    <row r="284" spans="1:17" hidden="1" x14ac:dyDescent="0.25">
      <c r="A284" s="1" t="s">
        <v>1135</v>
      </c>
      <c r="B284" s="1" t="s">
        <v>1</v>
      </c>
      <c r="C284" s="1" t="s">
        <v>244</v>
      </c>
      <c r="D284" s="42" t="s">
        <v>3295</v>
      </c>
      <c r="E284" s="8">
        <f>HEX2DEC(G284)</f>
        <v>149</v>
      </c>
      <c r="F284" s="10" t="str">
        <f>HEX2BIN(G284)</f>
        <v>10010101</v>
      </c>
      <c r="G284" s="8" t="str">
        <f>MID(C284,7,FIND(":",C284,1)-1)</f>
        <v>95</v>
      </c>
      <c r="H284" s="8" t="str">
        <f>MID(F284,1,FIND("0",F284,1)-1)</f>
        <v>1</v>
      </c>
      <c r="I284" s="8" t="str">
        <f>MID(F284,2,FIND("0",F284,1)-1)</f>
        <v>0</v>
      </c>
      <c r="J284" s="8" t="str">
        <f>MID(F284,3,FIND("0",F284,1)-1)</f>
        <v>0</v>
      </c>
      <c r="K284" s="8" t="str">
        <f>MID(F284,4,FIND("0",F284,1)-1)</f>
        <v>1</v>
      </c>
      <c r="L284" s="8" t="str">
        <f>MID(F284,5,FIND("0",F284,1)-1)</f>
        <v>0</v>
      </c>
      <c r="M284" s="8" t="str">
        <f>MID(F284,6,FIND("0",F284,1)-1)</f>
        <v>1</v>
      </c>
      <c r="N284" s="8" t="str">
        <f>MID(F284,7,FIND("0",F284,1)-1)</f>
        <v>0</v>
      </c>
      <c r="O284" s="8" t="str">
        <f>MID(F284,8,FIND("0",F284,1)-1)</f>
        <v>1</v>
      </c>
      <c r="P284" t="str">
        <f>IF(J284="1",IF(O284="0","Brenner AUS"),"Brenner EIN")</f>
        <v>Brenner EIN</v>
      </c>
      <c r="Q284" t="str">
        <f>IF(L284="1","Mischer AUF",IF(K284="1","Mischer ZU","Mischer STOP"))</f>
        <v>Mischer ZU</v>
      </c>
    </row>
    <row r="285" spans="1:17" hidden="1" x14ac:dyDescent="0.25">
      <c r="A285" t="s">
        <v>1138</v>
      </c>
      <c r="B285" t="s">
        <v>4</v>
      </c>
      <c r="C285" t="s">
        <v>12</v>
      </c>
      <c r="D285" t="s">
        <v>2670</v>
      </c>
      <c r="E285">
        <v>1</v>
      </c>
      <c r="F285" t="s">
        <v>45</v>
      </c>
      <c r="G285" t="s">
        <v>8</v>
      </c>
    </row>
    <row r="286" spans="1:17" hidden="1" x14ac:dyDescent="0.25">
      <c r="A286" s="1" t="s">
        <v>1137</v>
      </c>
      <c r="B286" s="1" t="s">
        <v>1</v>
      </c>
      <c r="C286" s="1" t="s">
        <v>43</v>
      </c>
      <c r="D286" s="42" t="s">
        <v>3295</v>
      </c>
      <c r="E286" s="8">
        <f>HEX2DEC(G286)</f>
        <v>133</v>
      </c>
      <c r="F286" s="10" t="str">
        <f>HEX2BIN(G286)</f>
        <v>10000101</v>
      </c>
      <c r="G286" s="8" t="str">
        <f>MID(C286,7,FIND(":",C286,1)-1)</f>
        <v>85</v>
      </c>
      <c r="H286" s="8" t="str">
        <f>MID(F286,1,FIND("0",F286,1)-1)</f>
        <v>1</v>
      </c>
      <c r="I286" s="8" t="str">
        <f>MID(F286,2,FIND("0",F286,1)-1)</f>
        <v>0</v>
      </c>
      <c r="J286" s="8" t="str">
        <f>MID(F286,3,FIND("0",F286,1)-1)</f>
        <v>0</v>
      </c>
      <c r="K286" s="8" t="str">
        <f>MID(F286,4,FIND("0",F286,1)-1)</f>
        <v>0</v>
      </c>
      <c r="L286" s="8" t="str">
        <f>MID(F286,5,FIND("0",F286,1)-1)</f>
        <v>0</v>
      </c>
      <c r="M286" s="8" t="str">
        <f>MID(F286,6,FIND("0",F286,1)-1)</f>
        <v>1</v>
      </c>
      <c r="N286" s="8" t="str">
        <f>MID(F286,7,FIND("0",F286,1)-1)</f>
        <v>0</v>
      </c>
      <c r="O286" s="8" t="str">
        <f>MID(F286,8,FIND("0",F286,1)-1)</f>
        <v>1</v>
      </c>
      <c r="P286" t="str">
        <f>IF(J286="1",IF(O286="0","Brenner AUS"),"Brenner EIN")</f>
        <v>Brenner EIN</v>
      </c>
      <c r="Q286" t="str">
        <f>IF(L286="1","Mischer AUF",IF(K286="1","Mischer ZU","Mischer STOP"))</f>
        <v>Mischer STOP</v>
      </c>
    </row>
    <row r="287" spans="1:17" hidden="1" x14ac:dyDescent="0.25">
      <c r="A287" t="s">
        <v>1141</v>
      </c>
      <c r="B287" t="s">
        <v>4</v>
      </c>
      <c r="C287" t="s">
        <v>5</v>
      </c>
      <c r="D287" t="s">
        <v>2670</v>
      </c>
      <c r="E287">
        <v>1</v>
      </c>
      <c r="F287" t="s">
        <v>1142</v>
      </c>
      <c r="G287" t="s">
        <v>8</v>
      </c>
    </row>
    <row r="288" spans="1:17" hidden="1" x14ac:dyDescent="0.25">
      <c r="A288" t="s">
        <v>1143</v>
      </c>
      <c r="B288" t="s">
        <v>862</v>
      </c>
      <c r="C288" t="s">
        <v>176</v>
      </c>
      <c r="D288" t="s">
        <v>2670</v>
      </c>
      <c r="E288" s="5">
        <v>6200000</v>
      </c>
      <c r="F288" t="s">
        <v>863</v>
      </c>
      <c r="G288" t="s">
        <v>178</v>
      </c>
      <c r="H288">
        <v>0</v>
      </c>
      <c r="I288" t="s">
        <v>179</v>
      </c>
      <c r="J288" t="s">
        <v>163</v>
      </c>
      <c r="K288" t="s">
        <v>180</v>
      </c>
    </row>
    <row r="289" spans="1:17" hidden="1" x14ac:dyDescent="0.25">
      <c r="A289" t="s">
        <v>1139</v>
      </c>
      <c r="B289" t="s">
        <v>1</v>
      </c>
      <c r="C289" s="3" t="s">
        <v>1140</v>
      </c>
      <c r="D289" t="s">
        <v>390</v>
      </c>
      <c r="E289" s="8">
        <f>HEX2DEC(G289)</f>
        <v>62</v>
      </c>
      <c r="F289" s="10" t="str">
        <f>HEX2BIN(G289)</f>
        <v>111110</v>
      </c>
      <c r="G289" s="8" t="str">
        <f>MID(C289,7,FIND(":",C289,1)-1)</f>
        <v>3E</v>
      </c>
    </row>
    <row r="290" spans="1:17" hidden="1" x14ac:dyDescent="0.25">
      <c r="A290" t="s">
        <v>1146</v>
      </c>
      <c r="B290" t="s">
        <v>4</v>
      </c>
      <c r="C290" t="s">
        <v>946</v>
      </c>
      <c r="D290" t="s">
        <v>2670</v>
      </c>
      <c r="E290">
        <v>1</v>
      </c>
      <c r="F290" t="s">
        <v>1147</v>
      </c>
      <c r="G290" t="s">
        <v>8</v>
      </c>
    </row>
    <row r="291" spans="1:17" hidden="1" x14ac:dyDescent="0.25">
      <c r="A291" t="s">
        <v>1146</v>
      </c>
      <c r="B291" t="s">
        <v>4</v>
      </c>
      <c r="C291" t="s">
        <v>71</v>
      </c>
      <c r="D291" t="s">
        <v>2670</v>
      </c>
      <c r="E291">
        <v>1</v>
      </c>
      <c r="F291" t="s">
        <v>1149</v>
      </c>
      <c r="G291" t="s">
        <v>8</v>
      </c>
    </row>
    <row r="292" spans="1:17" hidden="1" x14ac:dyDescent="0.25">
      <c r="A292" t="s">
        <v>1144</v>
      </c>
      <c r="B292" t="s">
        <v>1</v>
      </c>
      <c r="C292" s="7" t="s">
        <v>1145</v>
      </c>
      <c r="D292" t="s">
        <v>1321</v>
      </c>
      <c r="E292" s="8">
        <f t="shared" ref="E292:E293" si="63">HEX2DEC(G292)</f>
        <v>31</v>
      </c>
      <c r="F292" s="10" t="str">
        <f t="shared" ref="F292:F293" si="64">HEX2BIN(G292)</f>
        <v>11111</v>
      </c>
      <c r="G292" s="8" t="str">
        <f t="shared" ref="G292:G293" si="65">MID(C292,7,FIND(":",C292,1)-1)</f>
        <v>1F</v>
      </c>
    </row>
    <row r="293" spans="1:17" x14ac:dyDescent="0.25">
      <c r="A293" t="s">
        <v>1144</v>
      </c>
      <c r="B293" t="s">
        <v>1</v>
      </c>
      <c r="C293" s="2" t="s">
        <v>1148</v>
      </c>
      <c r="D293" t="s">
        <v>2670</v>
      </c>
      <c r="E293" s="8">
        <f t="shared" si="63"/>
        <v>28</v>
      </c>
      <c r="F293" s="10" t="str">
        <f t="shared" si="64"/>
        <v>11100</v>
      </c>
      <c r="G293" s="8" t="str">
        <f t="shared" si="65"/>
        <v>1C</v>
      </c>
    </row>
    <row r="294" spans="1:17" hidden="1" x14ac:dyDescent="0.25">
      <c r="A294" t="s">
        <v>1151</v>
      </c>
      <c r="B294" t="s">
        <v>4</v>
      </c>
      <c r="C294" t="s">
        <v>12</v>
      </c>
      <c r="D294" t="s">
        <v>6</v>
      </c>
      <c r="E294">
        <v>1</v>
      </c>
      <c r="F294" t="s">
        <v>246</v>
      </c>
      <c r="G294" t="s">
        <v>8</v>
      </c>
    </row>
    <row r="295" spans="1:17" hidden="1" x14ac:dyDescent="0.25">
      <c r="A295" s="1" t="s">
        <v>1150</v>
      </c>
      <c r="B295" s="1" t="s">
        <v>1</v>
      </c>
      <c r="C295" s="1" t="s">
        <v>244</v>
      </c>
      <c r="D295" s="42" t="s">
        <v>3295</v>
      </c>
      <c r="E295" s="8">
        <f>HEX2DEC(G295)</f>
        <v>149</v>
      </c>
      <c r="F295" s="10" t="str">
        <f>HEX2BIN(G295)</f>
        <v>10010101</v>
      </c>
      <c r="G295" s="8" t="str">
        <f>MID(C295,7,FIND(":",C295,1)-1)</f>
        <v>95</v>
      </c>
      <c r="H295" s="8" t="str">
        <f>MID(F295,1,FIND("0",F295,1)-1)</f>
        <v>1</v>
      </c>
      <c r="I295" s="8" t="str">
        <f>MID(F295,2,FIND("0",F295,1)-1)</f>
        <v>0</v>
      </c>
      <c r="J295" s="8" t="str">
        <f>MID(F295,3,FIND("0",F295,1)-1)</f>
        <v>0</v>
      </c>
      <c r="K295" s="8" t="str">
        <f>MID(F295,4,FIND("0",F295,1)-1)</f>
        <v>1</v>
      </c>
      <c r="L295" s="8" t="str">
        <f>MID(F295,5,FIND("0",F295,1)-1)</f>
        <v>0</v>
      </c>
      <c r="M295" s="8" t="str">
        <f>MID(F295,6,FIND("0",F295,1)-1)</f>
        <v>1</v>
      </c>
      <c r="N295" s="8" t="str">
        <f>MID(F295,7,FIND("0",F295,1)-1)</f>
        <v>0</v>
      </c>
      <c r="O295" s="8" t="str">
        <f>MID(F295,8,FIND("0",F295,1)-1)</f>
        <v>1</v>
      </c>
      <c r="P295" t="str">
        <f>IF(J295="1",IF(O295="0","Brenner AUS"),"Brenner EIN")</f>
        <v>Brenner EIN</v>
      </c>
      <c r="Q295" t="str">
        <f>IF(L295="1","Mischer AUF",IF(K295="1","Mischer ZU","Mischer STOP"))</f>
        <v>Mischer ZU</v>
      </c>
    </row>
    <row r="296" spans="1:17" hidden="1" x14ac:dyDescent="0.25">
      <c r="A296" t="s">
        <v>1153</v>
      </c>
      <c r="B296" t="s">
        <v>4</v>
      </c>
      <c r="C296" t="s">
        <v>12</v>
      </c>
      <c r="D296" t="s">
        <v>6</v>
      </c>
      <c r="E296">
        <v>1</v>
      </c>
      <c r="F296" t="s">
        <v>45</v>
      </c>
      <c r="G296" t="s">
        <v>8</v>
      </c>
    </row>
    <row r="297" spans="1:17" hidden="1" x14ac:dyDescent="0.25">
      <c r="A297" s="1" t="s">
        <v>1152</v>
      </c>
      <c r="B297" s="1" t="s">
        <v>1</v>
      </c>
      <c r="C297" s="1" t="s">
        <v>43</v>
      </c>
      <c r="D297" s="42" t="s">
        <v>3295</v>
      </c>
      <c r="E297" s="8">
        <f>HEX2DEC(G297)</f>
        <v>133</v>
      </c>
      <c r="F297" s="10" t="str">
        <f>HEX2BIN(G297)</f>
        <v>10000101</v>
      </c>
      <c r="G297" s="8" t="str">
        <f>MID(C297,7,FIND(":",C297,1)-1)</f>
        <v>85</v>
      </c>
      <c r="H297" s="8" t="str">
        <f>MID(F297,1,FIND("0",F297,1)-1)</f>
        <v>1</v>
      </c>
      <c r="I297" s="8" t="str">
        <f>MID(F297,2,FIND("0",F297,1)-1)</f>
        <v>0</v>
      </c>
      <c r="J297" s="8" t="str">
        <f>MID(F297,3,FIND("0",F297,1)-1)</f>
        <v>0</v>
      </c>
      <c r="K297" s="8" t="str">
        <f>MID(F297,4,FIND("0",F297,1)-1)</f>
        <v>0</v>
      </c>
      <c r="L297" s="8" t="str">
        <f>MID(F297,5,FIND("0",F297,1)-1)</f>
        <v>0</v>
      </c>
      <c r="M297" s="8" t="str">
        <f>MID(F297,6,FIND("0",F297,1)-1)</f>
        <v>1</v>
      </c>
      <c r="N297" s="8" t="str">
        <f>MID(F297,7,FIND("0",F297,1)-1)</f>
        <v>0</v>
      </c>
      <c r="O297" s="8" t="str">
        <f>MID(F297,8,FIND("0",F297,1)-1)</f>
        <v>1</v>
      </c>
      <c r="P297" t="str">
        <f>IF(J297="1",IF(O297="0","Brenner AUS"),"Brenner EIN")</f>
        <v>Brenner EIN</v>
      </c>
      <c r="Q297" t="str">
        <f>IF(L297="1","Mischer AUF",IF(K297="1","Mischer ZU","Mischer STOP"))</f>
        <v>Mischer STOP</v>
      </c>
    </row>
    <row r="298" spans="1:17" hidden="1" x14ac:dyDescent="0.25">
      <c r="A298" t="s">
        <v>1155</v>
      </c>
      <c r="B298" t="s">
        <v>4</v>
      </c>
      <c r="C298" t="s">
        <v>12</v>
      </c>
      <c r="D298" t="s">
        <v>6</v>
      </c>
      <c r="E298">
        <v>1</v>
      </c>
      <c r="F298" t="s">
        <v>246</v>
      </c>
      <c r="G298" t="s">
        <v>8</v>
      </c>
    </row>
    <row r="299" spans="1:17" hidden="1" x14ac:dyDescent="0.25">
      <c r="A299" s="1" t="s">
        <v>1154</v>
      </c>
      <c r="B299" s="1" t="s">
        <v>1</v>
      </c>
      <c r="C299" s="1" t="s">
        <v>244</v>
      </c>
      <c r="D299" s="42" t="s">
        <v>3295</v>
      </c>
      <c r="E299" s="8">
        <f>HEX2DEC(G299)</f>
        <v>149</v>
      </c>
      <c r="F299" s="10" t="str">
        <f>HEX2BIN(G299)</f>
        <v>10010101</v>
      </c>
      <c r="G299" s="8" t="str">
        <f>MID(C299,7,FIND(":",C299,1)-1)</f>
        <v>95</v>
      </c>
      <c r="H299" s="8" t="str">
        <f>MID(F299,1,FIND("0",F299,1)-1)</f>
        <v>1</v>
      </c>
      <c r="I299" s="8" t="str">
        <f>MID(F299,2,FIND("0",F299,1)-1)</f>
        <v>0</v>
      </c>
      <c r="J299" s="8" t="str">
        <f>MID(F299,3,FIND("0",F299,1)-1)</f>
        <v>0</v>
      </c>
      <c r="K299" s="8" t="str">
        <f>MID(F299,4,FIND("0",F299,1)-1)</f>
        <v>1</v>
      </c>
      <c r="L299" s="8" t="str">
        <f>MID(F299,5,FIND("0",F299,1)-1)</f>
        <v>0</v>
      </c>
      <c r="M299" s="8" t="str">
        <f>MID(F299,6,FIND("0",F299,1)-1)</f>
        <v>1</v>
      </c>
      <c r="N299" s="8" t="str">
        <f>MID(F299,7,FIND("0",F299,1)-1)</f>
        <v>0</v>
      </c>
      <c r="O299" s="8" t="str">
        <f>MID(F299,8,FIND("0",F299,1)-1)</f>
        <v>1</v>
      </c>
      <c r="P299" t="str">
        <f>IF(J299="1",IF(O299="0","Brenner AUS"),"Brenner EIN")</f>
        <v>Brenner EIN</v>
      </c>
      <c r="Q299" t="str">
        <f>IF(L299="1","Mischer AUF",IF(K299="1","Mischer ZU","Mischer STOP"))</f>
        <v>Mischer ZU</v>
      </c>
    </row>
    <row r="300" spans="1:17" hidden="1" x14ac:dyDescent="0.25">
      <c r="A300" t="s">
        <v>1157</v>
      </c>
      <c r="B300" t="s">
        <v>4</v>
      </c>
      <c r="C300" t="s">
        <v>5</v>
      </c>
      <c r="D300" t="s">
        <v>6</v>
      </c>
      <c r="E300">
        <v>1</v>
      </c>
      <c r="F300" t="s">
        <v>359</v>
      </c>
      <c r="G300" t="s">
        <v>8</v>
      </c>
    </row>
    <row r="301" spans="1:17" hidden="1" x14ac:dyDescent="0.25">
      <c r="A301" t="s">
        <v>1157</v>
      </c>
      <c r="B301" t="s">
        <v>4</v>
      </c>
      <c r="C301" t="s">
        <v>12</v>
      </c>
      <c r="D301" t="s">
        <v>6</v>
      </c>
      <c r="E301">
        <v>1</v>
      </c>
      <c r="F301" t="s">
        <v>45</v>
      </c>
      <c r="G301" t="s">
        <v>8</v>
      </c>
    </row>
    <row r="302" spans="1:17" hidden="1" x14ac:dyDescent="0.25">
      <c r="A302" t="s">
        <v>1158</v>
      </c>
      <c r="B302" t="s">
        <v>862</v>
      </c>
      <c r="C302" t="s">
        <v>176</v>
      </c>
      <c r="D302" t="s">
        <v>177</v>
      </c>
      <c r="E302" s="5">
        <v>6300000</v>
      </c>
      <c r="F302" t="s">
        <v>863</v>
      </c>
      <c r="G302" t="s">
        <v>178</v>
      </c>
      <c r="H302">
        <v>0</v>
      </c>
      <c r="I302" t="s">
        <v>179</v>
      </c>
      <c r="J302" t="s">
        <v>163</v>
      </c>
      <c r="K302" t="s">
        <v>180</v>
      </c>
    </row>
    <row r="303" spans="1:17" hidden="1" x14ac:dyDescent="0.25">
      <c r="A303" t="s">
        <v>1156</v>
      </c>
      <c r="B303" t="s">
        <v>1</v>
      </c>
      <c r="C303" s="3" t="s">
        <v>357</v>
      </c>
      <c r="D303" t="s">
        <v>390</v>
      </c>
      <c r="E303" s="8">
        <f t="shared" ref="E303:E304" si="66">HEX2DEC(G303)</f>
        <v>63</v>
      </c>
      <c r="F303" s="10" t="str">
        <f t="shared" ref="F303:F304" si="67">HEX2BIN(G303)</f>
        <v>111111</v>
      </c>
      <c r="G303" s="8" t="str">
        <f t="shared" ref="G303:G304" si="68">MID(C303,7,FIND(":",C303,1)-1)</f>
        <v>3F</v>
      </c>
    </row>
    <row r="304" spans="1:17" hidden="1" x14ac:dyDescent="0.25">
      <c r="A304" s="1" t="s">
        <v>1156</v>
      </c>
      <c r="B304" s="1" t="s">
        <v>1</v>
      </c>
      <c r="C304" s="1" t="s">
        <v>43</v>
      </c>
      <c r="D304" s="42" t="s">
        <v>3295</v>
      </c>
      <c r="E304" s="8">
        <f t="shared" si="66"/>
        <v>133</v>
      </c>
      <c r="F304" s="10" t="str">
        <f t="shared" si="67"/>
        <v>10000101</v>
      </c>
      <c r="G304" s="8" t="str">
        <f t="shared" si="68"/>
        <v>85</v>
      </c>
      <c r="H304" s="8" t="str">
        <f>MID(F304,1,FIND("0",F304,1)-1)</f>
        <v>1</v>
      </c>
      <c r="I304" s="8" t="str">
        <f>MID(F304,2,FIND("0",F304,1)-1)</f>
        <v>0</v>
      </c>
      <c r="J304" s="8" t="str">
        <f>MID(F304,3,FIND("0",F304,1)-1)</f>
        <v>0</v>
      </c>
      <c r="K304" s="8" t="str">
        <f>MID(F304,4,FIND("0",F304,1)-1)</f>
        <v>0</v>
      </c>
      <c r="L304" s="8" t="str">
        <f>MID(F304,5,FIND("0",F304,1)-1)</f>
        <v>0</v>
      </c>
      <c r="M304" s="8" t="str">
        <f>MID(F304,6,FIND("0",F304,1)-1)</f>
        <v>1</v>
      </c>
      <c r="N304" s="8" t="str">
        <f>MID(F304,7,FIND("0",F304,1)-1)</f>
        <v>0</v>
      </c>
      <c r="O304" s="8" t="str">
        <f>MID(F304,8,FIND("0",F304,1)-1)</f>
        <v>1</v>
      </c>
      <c r="P304" t="str">
        <f>IF(J304="1",IF(O304="0","Brenner AUS"),"Brenner EIN")</f>
        <v>Brenner EIN</v>
      </c>
      <c r="Q304" t="str">
        <f>IF(L304="1","Mischer AUF",IF(K304="1","Mischer ZU","Mischer STOP"))</f>
        <v>Mischer STOP</v>
      </c>
    </row>
    <row r="305" spans="1:17" hidden="1" x14ac:dyDescent="0.25">
      <c r="A305" t="s">
        <v>1161</v>
      </c>
      <c r="B305" t="s">
        <v>4</v>
      </c>
      <c r="C305" t="s">
        <v>946</v>
      </c>
      <c r="D305" t="s">
        <v>6</v>
      </c>
      <c r="E305">
        <v>1</v>
      </c>
      <c r="F305" t="s">
        <v>935</v>
      </c>
      <c r="G305" t="s">
        <v>8</v>
      </c>
    </row>
    <row r="306" spans="1:17" hidden="1" x14ac:dyDescent="0.25">
      <c r="A306" t="s">
        <v>1159</v>
      </c>
      <c r="B306" t="s">
        <v>1</v>
      </c>
      <c r="C306" s="7" t="s">
        <v>1160</v>
      </c>
      <c r="D306" t="s">
        <v>1321</v>
      </c>
      <c r="E306" s="8">
        <f>HEX2DEC(G306)</f>
        <v>33</v>
      </c>
      <c r="F306" s="10" t="str">
        <f>HEX2BIN(G306)</f>
        <v>100001</v>
      </c>
      <c r="G306" s="8" t="str">
        <f>MID(C306,7,FIND(":",C306,1)-1)</f>
        <v>21</v>
      </c>
    </row>
    <row r="307" spans="1:17" hidden="1" x14ac:dyDescent="0.25">
      <c r="A307" t="s">
        <v>1163</v>
      </c>
      <c r="B307" t="s">
        <v>4</v>
      </c>
      <c r="C307" t="s">
        <v>12</v>
      </c>
      <c r="D307" t="s">
        <v>6</v>
      </c>
      <c r="E307">
        <v>1</v>
      </c>
      <c r="F307" t="s">
        <v>246</v>
      </c>
      <c r="G307" t="s">
        <v>8</v>
      </c>
    </row>
    <row r="308" spans="1:17" hidden="1" x14ac:dyDescent="0.25">
      <c r="A308" s="1" t="s">
        <v>1162</v>
      </c>
      <c r="B308" s="1" t="s">
        <v>1</v>
      </c>
      <c r="C308" s="1" t="s">
        <v>244</v>
      </c>
      <c r="D308" s="42" t="s">
        <v>3295</v>
      </c>
      <c r="E308" s="8">
        <f>HEX2DEC(G308)</f>
        <v>149</v>
      </c>
      <c r="F308" s="10" t="str">
        <f>HEX2BIN(G308)</f>
        <v>10010101</v>
      </c>
      <c r="G308" s="8" t="str">
        <f>MID(C308,7,FIND(":",C308,1)-1)</f>
        <v>95</v>
      </c>
      <c r="H308" s="8" t="str">
        <f>MID(F308,1,FIND("0",F308,1)-1)</f>
        <v>1</v>
      </c>
      <c r="I308" s="8" t="str">
        <f>MID(F308,2,FIND("0",F308,1)-1)</f>
        <v>0</v>
      </c>
      <c r="J308" s="8" t="str">
        <f>MID(F308,3,FIND("0",F308,1)-1)</f>
        <v>0</v>
      </c>
      <c r="K308" s="8" t="str">
        <f>MID(F308,4,FIND("0",F308,1)-1)</f>
        <v>1</v>
      </c>
      <c r="L308" s="8" t="str">
        <f>MID(F308,5,FIND("0",F308,1)-1)</f>
        <v>0</v>
      </c>
      <c r="M308" s="8" t="str">
        <f>MID(F308,6,FIND("0",F308,1)-1)</f>
        <v>1</v>
      </c>
      <c r="N308" s="8" t="str">
        <f>MID(F308,7,FIND("0",F308,1)-1)</f>
        <v>0</v>
      </c>
      <c r="O308" s="8" t="str">
        <f>MID(F308,8,FIND("0",F308,1)-1)</f>
        <v>1</v>
      </c>
      <c r="P308" t="str">
        <f>IF(J308="1",IF(O308="0","Brenner AUS"),"Brenner EIN")</f>
        <v>Brenner EIN</v>
      </c>
      <c r="Q308" t="str">
        <f>IF(L308="1","Mischer AUF",IF(K308="1","Mischer ZU","Mischer STOP"))</f>
        <v>Mischer ZU</v>
      </c>
    </row>
    <row r="309" spans="1:17" hidden="1" x14ac:dyDescent="0.25">
      <c r="A309" t="s">
        <v>1165</v>
      </c>
      <c r="B309" t="s">
        <v>4</v>
      </c>
      <c r="C309" t="s">
        <v>12</v>
      </c>
      <c r="D309" t="s">
        <v>6</v>
      </c>
      <c r="E309">
        <v>1</v>
      </c>
      <c r="F309" t="s">
        <v>363</v>
      </c>
      <c r="G309" t="s">
        <v>8</v>
      </c>
    </row>
    <row r="310" spans="1:17" hidden="1" x14ac:dyDescent="0.25">
      <c r="A310" s="1" t="s">
        <v>1164</v>
      </c>
      <c r="B310" s="1" t="s">
        <v>1</v>
      </c>
      <c r="C310" s="1" t="s">
        <v>361</v>
      </c>
      <c r="D310" s="42" t="s">
        <v>3295</v>
      </c>
      <c r="E310" s="8">
        <f>HEX2DEC(G310)</f>
        <v>180</v>
      </c>
      <c r="F310" s="10" t="str">
        <f>HEX2BIN(G310)</f>
        <v>10110100</v>
      </c>
      <c r="G310" s="8" t="str">
        <f>MID(C310,7,FIND(":",C310,1)-1)</f>
        <v>B4</v>
      </c>
      <c r="H310" s="8" t="str">
        <f>MID(F310,1,FIND("0",F310,1)-1)</f>
        <v>1</v>
      </c>
      <c r="I310" s="8" t="str">
        <f>MID(F310,2,FIND("0",F310,1)-1)</f>
        <v>0</v>
      </c>
      <c r="J310" s="8" t="str">
        <f>MID(F310,3,FIND("0",F310,1)-1)</f>
        <v>1</v>
      </c>
      <c r="K310" s="8" t="str">
        <f>MID(F310,4,FIND("0",F310,1)-1)</f>
        <v>1</v>
      </c>
      <c r="L310" s="8" t="str">
        <f>MID(F310,5,FIND("0",F310,1)-1)</f>
        <v>0</v>
      </c>
      <c r="M310" s="8" t="str">
        <f>MID(F310,6,FIND("0",F310,1)-1)</f>
        <v>1</v>
      </c>
      <c r="N310" s="8" t="str">
        <f>MID(F310,7,FIND("0",F310,1)-1)</f>
        <v>0</v>
      </c>
      <c r="O310" s="8" t="str">
        <f>MID(F310,8,FIND("0",F310,1)-1)</f>
        <v>0</v>
      </c>
      <c r="P310" t="str">
        <f>IF(J310="1",IF(O310="0","Brenner AUS"),"Brenner EIN")</f>
        <v>Brenner AUS</v>
      </c>
      <c r="Q310" t="str">
        <f>IF(L310="1","Mischer AUF",IF(K310="1","Mischer ZU","Mischer STOP"))</f>
        <v>Mischer ZU</v>
      </c>
    </row>
    <row r="311" spans="1:17" hidden="1" x14ac:dyDescent="0.25">
      <c r="A311" t="s">
        <v>1167</v>
      </c>
      <c r="B311" t="s">
        <v>4</v>
      </c>
      <c r="C311" t="s">
        <v>12</v>
      </c>
      <c r="D311" t="s">
        <v>6</v>
      </c>
      <c r="E311">
        <v>1</v>
      </c>
      <c r="F311" t="s">
        <v>17</v>
      </c>
      <c r="G311" t="s">
        <v>8</v>
      </c>
    </row>
    <row r="312" spans="1:17" hidden="1" x14ac:dyDescent="0.25">
      <c r="A312" s="1" t="s">
        <v>1166</v>
      </c>
      <c r="B312" s="1" t="s">
        <v>1</v>
      </c>
      <c r="C312" s="1" t="s">
        <v>15</v>
      </c>
      <c r="D312" s="42" t="s">
        <v>3295</v>
      </c>
      <c r="E312" s="8">
        <f>HEX2DEC(G312)</f>
        <v>164</v>
      </c>
      <c r="F312" s="10" t="str">
        <f>HEX2BIN(G312)</f>
        <v>10100100</v>
      </c>
      <c r="G312" s="8" t="str">
        <f>MID(C312,7,FIND(":",C312,1)-1)</f>
        <v>A4</v>
      </c>
      <c r="H312" s="8" t="str">
        <f>MID(F312,1,FIND("0",F312,1)-1)</f>
        <v>1</v>
      </c>
      <c r="I312" s="8" t="str">
        <f>MID(F312,2,FIND("0",F312,1)-1)</f>
        <v>0</v>
      </c>
      <c r="J312" s="8" t="str">
        <f>MID(F312,3,FIND("0",F312,1)-1)</f>
        <v>1</v>
      </c>
      <c r="K312" s="8" t="str">
        <f>MID(F312,4,FIND("0",F312,1)-1)</f>
        <v>0</v>
      </c>
      <c r="L312" s="8" t="str">
        <f>MID(F312,5,FIND("0",F312,1)-1)</f>
        <v>0</v>
      </c>
      <c r="M312" s="8" t="str">
        <f>MID(F312,6,FIND("0",F312,1)-1)</f>
        <v>1</v>
      </c>
      <c r="N312" s="8" t="str">
        <f>MID(F312,7,FIND("0",F312,1)-1)</f>
        <v>0</v>
      </c>
      <c r="O312" s="8" t="str">
        <f>MID(F312,8,FIND("0",F312,1)-1)</f>
        <v>0</v>
      </c>
      <c r="P312" t="str">
        <f>IF(J312="1",IF(O312="0","Brenner AUS"),"Brenner EIN")</f>
        <v>Brenner AUS</v>
      </c>
      <c r="Q312" t="str">
        <f>IF(L312="1","Mischer AUF",IF(K312="1","Mischer ZU","Mischer STOP"))</f>
        <v>Mischer STOP</v>
      </c>
    </row>
    <row r="313" spans="1:17" hidden="1" x14ac:dyDescent="0.25">
      <c r="A313" t="s">
        <v>1169</v>
      </c>
      <c r="B313" t="s">
        <v>4</v>
      </c>
      <c r="C313" t="s">
        <v>5</v>
      </c>
      <c r="D313" t="s">
        <v>6</v>
      </c>
      <c r="E313">
        <v>1</v>
      </c>
      <c r="F313" t="s">
        <v>813</v>
      </c>
      <c r="G313" t="s">
        <v>8</v>
      </c>
    </row>
    <row r="314" spans="1:17" hidden="1" x14ac:dyDescent="0.25">
      <c r="A314" t="s">
        <v>1170</v>
      </c>
      <c r="B314" t="s">
        <v>862</v>
      </c>
      <c r="C314" t="s">
        <v>176</v>
      </c>
      <c r="D314" t="s">
        <v>177</v>
      </c>
      <c r="E314" s="5">
        <v>6400000</v>
      </c>
      <c r="F314" t="s">
        <v>863</v>
      </c>
      <c r="G314" t="s">
        <v>178</v>
      </c>
      <c r="H314">
        <v>0</v>
      </c>
      <c r="I314" t="s">
        <v>179</v>
      </c>
      <c r="J314" t="s">
        <v>163</v>
      </c>
      <c r="K314" t="s">
        <v>180</v>
      </c>
    </row>
    <row r="315" spans="1:17" hidden="1" x14ac:dyDescent="0.25">
      <c r="A315" t="s">
        <v>1168</v>
      </c>
      <c r="B315" t="s">
        <v>1</v>
      </c>
      <c r="C315" s="3" t="s">
        <v>367</v>
      </c>
      <c r="D315" t="s">
        <v>390</v>
      </c>
      <c r="E315" s="8">
        <f>HEX2DEC(G315)</f>
        <v>64</v>
      </c>
      <c r="F315" s="10" t="str">
        <f>HEX2BIN(G315)</f>
        <v>1000000</v>
      </c>
      <c r="G315" s="8" t="str">
        <f>MID(C315,7,FIND(":",C315,1)-1)</f>
        <v>40</v>
      </c>
    </row>
    <row r="316" spans="1:17" hidden="1" x14ac:dyDescent="0.25">
      <c r="A316" t="s">
        <v>1173</v>
      </c>
      <c r="B316" t="s">
        <v>4</v>
      </c>
      <c r="C316" t="s">
        <v>946</v>
      </c>
      <c r="D316" t="s">
        <v>6</v>
      </c>
      <c r="E316">
        <v>1</v>
      </c>
      <c r="F316" t="s">
        <v>234</v>
      </c>
      <c r="G316" t="s">
        <v>8</v>
      </c>
    </row>
    <row r="317" spans="1:17" hidden="1" x14ac:dyDescent="0.25">
      <c r="A317" t="s">
        <v>1173</v>
      </c>
      <c r="B317" t="s">
        <v>4</v>
      </c>
      <c r="C317" t="s">
        <v>12</v>
      </c>
      <c r="D317" t="s">
        <v>6</v>
      </c>
      <c r="E317">
        <v>1</v>
      </c>
      <c r="F317" t="s">
        <v>363</v>
      </c>
      <c r="G317" t="s">
        <v>8</v>
      </c>
    </row>
    <row r="318" spans="1:17" hidden="1" x14ac:dyDescent="0.25">
      <c r="A318" t="s">
        <v>1171</v>
      </c>
      <c r="B318" t="s">
        <v>1</v>
      </c>
      <c r="C318" s="7" t="s">
        <v>1172</v>
      </c>
      <c r="D318" t="s">
        <v>1321</v>
      </c>
      <c r="E318" s="8">
        <f t="shared" ref="E318:E319" si="69">HEX2DEC(G318)</f>
        <v>34</v>
      </c>
      <c r="F318" s="10" t="str">
        <f t="shared" ref="F318:F319" si="70">HEX2BIN(G318)</f>
        <v>100010</v>
      </c>
      <c r="G318" s="8" t="str">
        <f t="shared" ref="G318:G319" si="71">MID(C318,7,FIND(":",C318,1)-1)</f>
        <v>22</v>
      </c>
    </row>
    <row r="319" spans="1:17" hidden="1" x14ac:dyDescent="0.25">
      <c r="A319" s="1" t="s">
        <v>1171</v>
      </c>
      <c r="B319" s="1" t="s">
        <v>1</v>
      </c>
      <c r="C319" s="1" t="s">
        <v>361</v>
      </c>
      <c r="D319" s="42" t="s">
        <v>3295</v>
      </c>
      <c r="E319" s="8">
        <f t="shared" si="69"/>
        <v>180</v>
      </c>
      <c r="F319" s="10" t="str">
        <f t="shared" si="70"/>
        <v>10110100</v>
      </c>
      <c r="G319" s="8" t="str">
        <f t="shared" si="71"/>
        <v>B4</v>
      </c>
      <c r="H319" s="8" t="str">
        <f>MID(F319,1,FIND("0",F319,1)-1)</f>
        <v>1</v>
      </c>
      <c r="I319" s="8" t="str">
        <f>MID(F319,2,FIND("0",F319,1)-1)</f>
        <v>0</v>
      </c>
      <c r="J319" s="8" t="str">
        <f>MID(F319,3,FIND("0",F319,1)-1)</f>
        <v>1</v>
      </c>
      <c r="K319" s="8" t="str">
        <f>MID(F319,4,FIND("0",F319,1)-1)</f>
        <v>1</v>
      </c>
      <c r="L319" s="8" t="str">
        <f>MID(F319,5,FIND("0",F319,1)-1)</f>
        <v>0</v>
      </c>
      <c r="M319" s="8" t="str">
        <f>MID(F319,6,FIND("0",F319,1)-1)</f>
        <v>1</v>
      </c>
      <c r="N319" s="8" t="str">
        <f>MID(F319,7,FIND("0",F319,1)-1)</f>
        <v>0</v>
      </c>
      <c r="O319" s="8" t="str">
        <f>MID(F319,8,FIND("0",F319,1)-1)</f>
        <v>0</v>
      </c>
      <c r="P319" t="str">
        <f>IF(J319="1",IF(O319="0","Brenner AUS"),"Brenner EIN")</f>
        <v>Brenner AUS</v>
      </c>
      <c r="Q319" t="str">
        <f>IF(L319="1","Mischer AUF",IF(K319="1","Mischer ZU","Mischer STOP"))</f>
        <v>Mischer ZU</v>
      </c>
    </row>
    <row r="320" spans="1:17" hidden="1" x14ac:dyDescent="0.25">
      <c r="A320" t="s">
        <v>1175</v>
      </c>
      <c r="B320" t="s">
        <v>4</v>
      </c>
      <c r="C320" t="s">
        <v>12</v>
      </c>
      <c r="D320" t="s">
        <v>6</v>
      </c>
      <c r="E320">
        <v>1</v>
      </c>
      <c r="F320" t="s">
        <v>17</v>
      </c>
      <c r="G320" t="s">
        <v>8</v>
      </c>
    </row>
    <row r="321" spans="1:17" hidden="1" x14ac:dyDescent="0.25">
      <c r="A321" s="1" t="s">
        <v>1174</v>
      </c>
      <c r="B321" s="1" t="s">
        <v>1</v>
      </c>
      <c r="C321" s="1" t="s">
        <v>15</v>
      </c>
      <c r="D321" s="42" t="s">
        <v>3295</v>
      </c>
      <c r="E321" s="8">
        <f>HEX2DEC(G321)</f>
        <v>164</v>
      </c>
      <c r="F321" s="10" t="str">
        <f>HEX2BIN(G321)</f>
        <v>10100100</v>
      </c>
      <c r="G321" s="8" t="str">
        <f>MID(C321,7,FIND(":",C321,1)-1)</f>
        <v>A4</v>
      </c>
      <c r="H321" s="8" t="str">
        <f>MID(F321,1,FIND("0",F321,1)-1)</f>
        <v>1</v>
      </c>
      <c r="I321" s="8" t="str">
        <f>MID(F321,2,FIND("0",F321,1)-1)</f>
        <v>0</v>
      </c>
      <c r="J321" s="8" t="str">
        <f>MID(F321,3,FIND("0",F321,1)-1)</f>
        <v>1</v>
      </c>
      <c r="K321" s="8" t="str">
        <f>MID(F321,4,FIND("0",F321,1)-1)</f>
        <v>0</v>
      </c>
      <c r="L321" s="8" t="str">
        <f>MID(F321,5,FIND("0",F321,1)-1)</f>
        <v>0</v>
      </c>
      <c r="M321" s="8" t="str">
        <f>MID(F321,6,FIND("0",F321,1)-1)</f>
        <v>1</v>
      </c>
      <c r="N321" s="8" t="str">
        <f>MID(F321,7,FIND("0",F321,1)-1)</f>
        <v>0</v>
      </c>
      <c r="O321" s="8" t="str">
        <f>MID(F321,8,FIND("0",F321,1)-1)</f>
        <v>0</v>
      </c>
      <c r="P321" t="str">
        <f>IF(J321="1",IF(O321="0","Brenner AUS"),"Brenner EIN")</f>
        <v>Brenner AUS</v>
      </c>
      <c r="Q321" t="str">
        <f>IF(L321="1","Mischer AUF",IF(K321="1","Mischer ZU","Mischer STOP"))</f>
        <v>Mischer STOP</v>
      </c>
    </row>
    <row r="322" spans="1:17" hidden="1" x14ac:dyDescent="0.25">
      <c r="A322" t="s">
        <v>1177</v>
      </c>
      <c r="B322" t="s">
        <v>4</v>
      </c>
      <c r="C322" t="s">
        <v>12</v>
      </c>
      <c r="D322" t="s">
        <v>6</v>
      </c>
      <c r="E322">
        <v>1</v>
      </c>
      <c r="F322" t="s">
        <v>363</v>
      </c>
      <c r="G322" t="s">
        <v>8</v>
      </c>
    </row>
    <row r="323" spans="1:17" hidden="1" x14ac:dyDescent="0.25">
      <c r="A323" s="1" t="s">
        <v>1176</v>
      </c>
      <c r="B323" s="1" t="s">
        <v>1</v>
      </c>
      <c r="C323" s="1" t="s">
        <v>361</v>
      </c>
      <c r="D323" s="42" t="s">
        <v>3295</v>
      </c>
      <c r="E323" s="8">
        <f>HEX2DEC(G323)</f>
        <v>180</v>
      </c>
      <c r="F323" s="10" t="str">
        <f>HEX2BIN(G323)</f>
        <v>10110100</v>
      </c>
      <c r="G323" s="8" t="str">
        <f>MID(C323,7,FIND(":",C323,1)-1)</f>
        <v>B4</v>
      </c>
      <c r="H323" s="8" t="str">
        <f>MID(F323,1,FIND("0",F323,1)-1)</f>
        <v>1</v>
      </c>
      <c r="I323" s="8" t="str">
        <f>MID(F323,2,FIND("0",F323,1)-1)</f>
        <v>0</v>
      </c>
      <c r="J323" s="8" t="str">
        <f>MID(F323,3,FIND("0",F323,1)-1)</f>
        <v>1</v>
      </c>
      <c r="K323" s="8" t="str">
        <f>MID(F323,4,FIND("0",F323,1)-1)</f>
        <v>1</v>
      </c>
      <c r="L323" s="8" t="str">
        <f>MID(F323,5,FIND("0",F323,1)-1)</f>
        <v>0</v>
      </c>
      <c r="M323" s="8" t="str">
        <f>MID(F323,6,FIND("0",F323,1)-1)</f>
        <v>1</v>
      </c>
      <c r="N323" s="8" t="str">
        <f>MID(F323,7,FIND("0",F323,1)-1)</f>
        <v>0</v>
      </c>
      <c r="O323" s="8" t="str">
        <f>MID(F323,8,FIND("0",F323,1)-1)</f>
        <v>0</v>
      </c>
      <c r="P323" t="str">
        <f>IF(J323="1",IF(O323="0","Brenner AUS"),"Brenner EIN")</f>
        <v>Brenner AUS</v>
      </c>
      <c r="Q323" t="str">
        <f>IF(L323="1","Mischer AUF",IF(K323="1","Mischer ZU","Mischer STOP"))</f>
        <v>Mischer ZU</v>
      </c>
    </row>
    <row r="324" spans="1:17" hidden="1" x14ac:dyDescent="0.25">
      <c r="A324" t="s">
        <v>1179</v>
      </c>
      <c r="B324" t="s">
        <v>4</v>
      </c>
      <c r="C324" t="s">
        <v>12</v>
      </c>
      <c r="D324" t="s">
        <v>6</v>
      </c>
      <c r="E324">
        <v>1</v>
      </c>
      <c r="F324" t="s">
        <v>17</v>
      </c>
      <c r="G324" t="s">
        <v>8</v>
      </c>
    </row>
    <row r="325" spans="1:17" hidden="1" x14ac:dyDescent="0.25">
      <c r="A325" t="s">
        <v>1179</v>
      </c>
      <c r="B325" t="s">
        <v>4</v>
      </c>
      <c r="C325" t="s">
        <v>5</v>
      </c>
      <c r="D325" t="s">
        <v>6</v>
      </c>
      <c r="E325">
        <v>1</v>
      </c>
      <c r="F325" t="s">
        <v>377</v>
      </c>
      <c r="G325" t="s">
        <v>8</v>
      </c>
    </row>
    <row r="326" spans="1:17" hidden="1" x14ac:dyDescent="0.25">
      <c r="A326" t="s">
        <v>1180</v>
      </c>
      <c r="B326" t="s">
        <v>862</v>
      </c>
      <c r="C326" t="s">
        <v>176</v>
      </c>
      <c r="D326" t="s">
        <v>177</v>
      </c>
      <c r="E326" s="5">
        <v>6500000</v>
      </c>
      <c r="F326" t="s">
        <v>863</v>
      </c>
      <c r="G326" t="s">
        <v>178</v>
      </c>
      <c r="H326">
        <v>0</v>
      </c>
      <c r="I326" t="s">
        <v>179</v>
      </c>
      <c r="J326" t="s">
        <v>163</v>
      </c>
      <c r="K326" t="s">
        <v>180</v>
      </c>
    </row>
    <row r="327" spans="1:17" hidden="1" x14ac:dyDescent="0.25">
      <c r="A327" s="1" t="s">
        <v>1178</v>
      </c>
      <c r="B327" s="1" t="s">
        <v>1</v>
      </c>
      <c r="C327" s="1" t="s">
        <v>15</v>
      </c>
      <c r="D327" s="42" t="s">
        <v>3295</v>
      </c>
      <c r="E327" s="8">
        <f t="shared" ref="E327:E328" si="72">HEX2DEC(G327)</f>
        <v>164</v>
      </c>
      <c r="F327" s="10" t="str">
        <f t="shared" ref="F327:F328" si="73">HEX2BIN(G327)</f>
        <v>10100100</v>
      </c>
      <c r="G327" s="8" t="str">
        <f t="shared" ref="G327:G328" si="74">MID(C327,7,FIND(":",C327,1)-1)</f>
        <v>A4</v>
      </c>
      <c r="H327" s="8" t="str">
        <f>MID(F327,1,FIND("0",F327,1)-1)</f>
        <v>1</v>
      </c>
      <c r="I327" s="8" t="str">
        <f>MID(F327,2,FIND("0",F327,1)-1)</f>
        <v>0</v>
      </c>
      <c r="J327" s="8" t="str">
        <f>MID(F327,3,FIND("0",F327,1)-1)</f>
        <v>1</v>
      </c>
      <c r="K327" s="8" t="str">
        <f>MID(F327,4,FIND("0",F327,1)-1)</f>
        <v>0</v>
      </c>
      <c r="L327" s="8" t="str">
        <f>MID(F327,5,FIND("0",F327,1)-1)</f>
        <v>0</v>
      </c>
      <c r="M327" s="8" t="str">
        <f>MID(F327,6,FIND("0",F327,1)-1)</f>
        <v>1</v>
      </c>
      <c r="N327" s="8" t="str">
        <f>MID(F327,7,FIND("0",F327,1)-1)</f>
        <v>0</v>
      </c>
      <c r="O327" s="8" t="str">
        <f>MID(F327,8,FIND("0",F327,1)-1)</f>
        <v>0</v>
      </c>
      <c r="P327" t="str">
        <f>IF(J327="1",IF(O327="0","Brenner AUS"),"Brenner EIN")</f>
        <v>Brenner AUS</v>
      </c>
      <c r="Q327" t="str">
        <f>IF(L327="1","Mischer AUF",IF(K327="1","Mischer ZU","Mischer STOP"))</f>
        <v>Mischer STOP</v>
      </c>
    </row>
    <row r="328" spans="1:17" hidden="1" x14ac:dyDescent="0.25">
      <c r="A328" t="s">
        <v>1178</v>
      </c>
      <c r="B328" t="s">
        <v>1</v>
      </c>
      <c r="C328" s="3" t="s">
        <v>375</v>
      </c>
      <c r="D328" t="s">
        <v>390</v>
      </c>
      <c r="E328" s="8">
        <f t="shared" si="72"/>
        <v>65</v>
      </c>
      <c r="F328" s="10" t="str">
        <f t="shared" si="73"/>
        <v>1000001</v>
      </c>
      <c r="G328" s="8" t="str">
        <f t="shared" si="74"/>
        <v>41</v>
      </c>
    </row>
    <row r="329" spans="1:17" hidden="1" x14ac:dyDescent="0.25">
      <c r="A329" t="s">
        <v>1183</v>
      </c>
      <c r="B329" t="s">
        <v>4</v>
      </c>
      <c r="C329" t="s">
        <v>946</v>
      </c>
      <c r="D329" t="s">
        <v>6</v>
      </c>
      <c r="E329">
        <v>1</v>
      </c>
      <c r="F329" t="s">
        <v>287</v>
      </c>
      <c r="G329" t="s">
        <v>8</v>
      </c>
    </row>
    <row r="330" spans="1:17" hidden="1" x14ac:dyDescent="0.25">
      <c r="A330" t="s">
        <v>1181</v>
      </c>
      <c r="B330" t="s">
        <v>1</v>
      </c>
      <c r="C330" s="7" t="s">
        <v>1182</v>
      </c>
      <c r="D330" t="s">
        <v>1321</v>
      </c>
      <c r="E330" s="8">
        <f>HEX2DEC(G330)</f>
        <v>36</v>
      </c>
      <c r="F330" s="10" t="str">
        <f>HEX2BIN(G330)</f>
        <v>100100</v>
      </c>
      <c r="G330" s="8" t="str">
        <f>MID(C330,7,FIND(":",C330,1)-1)</f>
        <v>24</v>
      </c>
    </row>
    <row r="331" spans="1:17" hidden="1" x14ac:dyDescent="0.25">
      <c r="A331" t="s">
        <v>1185</v>
      </c>
      <c r="B331" t="s">
        <v>4</v>
      </c>
      <c r="C331" t="s">
        <v>12</v>
      </c>
      <c r="D331" t="s">
        <v>6</v>
      </c>
      <c r="E331">
        <v>1</v>
      </c>
      <c r="F331" t="s">
        <v>363</v>
      </c>
      <c r="G331" t="s">
        <v>8</v>
      </c>
    </row>
    <row r="332" spans="1:17" hidden="1" x14ac:dyDescent="0.25">
      <c r="A332" s="1" t="s">
        <v>1184</v>
      </c>
      <c r="B332" s="1" t="s">
        <v>1</v>
      </c>
      <c r="C332" s="1" t="s">
        <v>361</v>
      </c>
      <c r="D332" s="42" t="s">
        <v>3295</v>
      </c>
      <c r="E332" s="8">
        <f>HEX2DEC(G332)</f>
        <v>180</v>
      </c>
      <c r="F332" s="10" t="str">
        <f>HEX2BIN(G332)</f>
        <v>10110100</v>
      </c>
      <c r="G332" s="8" t="str">
        <f>MID(C332,7,FIND(":",C332,1)-1)</f>
        <v>B4</v>
      </c>
      <c r="H332" s="8" t="str">
        <f>MID(F332,1,FIND("0",F332,1)-1)</f>
        <v>1</v>
      </c>
      <c r="I332" s="8" t="str">
        <f>MID(F332,2,FIND("0",F332,1)-1)</f>
        <v>0</v>
      </c>
      <c r="J332" s="8" t="str">
        <f>MID(F332,3,FIND("0",F332,1)-1)</f>
        <v>1</v>
      </c>
      <c r="K332" s="8" t="str">
        <f>MID(F332,4,FIND("0",F332,1)-1)</f>
        <v>1</v>
      </c>
      <c r="L332" s="8" t="str">
        <f>MID(F332,5,FIND("0",F332,1)-1)</f>
        <v>0</v>
      </c>
      <c r="M332" s="8" t="str">
        <f>MID(F332,6,FIND("0",F332,1)-1)</f>
        <v>1</v>
      </c>
      <c r="N332" s="8" t="str">
        <f>MID(F332,7,FIND("0",F332,1)-1)</f>
        <v>0</v>
      </c>
      <c r="O332" s="8" t="str">
        <f>MID(F332,8,FIND("0",F332,1)-1)</f>
        <v>0</v>
      </c>
      <c r="P332" t="str">
        <f>IF(J332="1",IF(O332="0","Brenner AUS"),"Brenner EIN")</f>
        <v>Brenner AUS</v>
      </c>
      <c r="Q332" t="str">
        <f>IF(L332="1","Mischer AUF",IF(K332="1","Mischer ZU","Mischer STOP"))</f>
        <v>Mischer ZU</v>
      </c>
    </row>
    <row r="333" spans="1:17" hidden="1" x14ac:dyDescent="0.25">
      <c r="A333" t="s">
        <v>1187</v>
      </c>
      <c r="B333" t="s">
        <v>4</v>
      </c>
      <c r="C333" t="s">
        <v>12</v>
      </c>
      <c r="D333" t="s">
        <v>6</v>
      </c>
      <c r="E333">
        <v>1</v>
      </c>
      <c r="F333" t="s">
        <v>17</v>
      </c>
      <c r="G333" t="s">
        <v>8</v>
      </c>
    </row>
    <row r="334" spans="1:17" hidden="1" x14ac:dyDescent="0.25">
      <c r="A334" s="1" t="s">
        <v>1186</v>
      </c>
      <c r="B334" s="1" t="s">
        <v>1</v>
      </c>
      <c r="C334" s="1" t="s">
        <v>15</v>
      </c>
      <c r="D334" s="42" t="s">
        <v>3295</v>
      </c>
      <c r="E334" s="8">
        <f>HEX2DEC(G334)</f>
        <v>164</v>
      </c>
      <c r="F334" s="10" t="str">
        <f>HEX2BIN(G334)</f>
        <v>10100100</v>
      </c>
      <c r="G334" s="8" t="str">
        <f>MID(C334,7,FIND(":",C334,1)-1)</f>
        <v>A4</v>
      </c>
      <c r="H334" s="8" t="str">
        <f>MID(F334,1,FIND("0",F334,1)-1)</f>
        <v>1</v>
      </c>
      <c r="I334" s="8" t="str">
        <f>MID(F334,2,FIND("0",F334,1)-1)</f>
        <v>0</v>
      </c>
      <c r="J334" s="8" t="str">
        <f>MID(F334,3,FIND("0",F334,1)-1)</f>
        <v>1</v>
      </c>
      <c r="K334" s="8" t="str">
        <f>MID(F334,4,FIND("0",F334,1)-1)</f>
        <v>0</v>
      </c>
      <c r="L334" s="8" t="str">
        <f>MID(F334,5,FIND("0",F334,1)-1)</f>
        <v>0</v>
      </c>
      <c r="M334" s="8" t="str">
        <f>MID(F334,6,FIND("0",F334,1)-1)</f>
        <v>1</v>
      </c>
      <c r="N334" s="8" t="str">
        <f>MID(F334,7,FIND("0",F334,1)-1)</f>
        <v>0</v>
      </c>
      <c r="O334" s="8" t="str">
        <f>MID(F334,8,FIND("0",F334,1)-1)</f>
        <v>0</v>
      </c>
      <c r="P334" t="str">
        <f>IF(J334="1",IF(O334="0","Brenner AUS"),"Brenner EIN")</f>
        <v>Brenner AUS</v>
      </c>
      <c r="Q334" t="str">
        <f>IF(L334="1","Mischer AUF",IF(K334="1","Mischer ZU","Mischer STOP"))</f>
        <v>Mischer STOP</v>
      </c>
    </row>
    <row r="335" spans="1:17" hidden="1" x14ac:dyDescent="0.25">
      <c r="A335" t="s">
        <v>1189</v>
      </c>
      <c r="B335" t="s">
        <v>4</v>
      </c>
      <c r="C335" t="s">
        <v>5</v>
      </c>
      <c r="D335" t="s">
        <v>6</v>
      </c>
      <c r="E335">
        <v>1</v>
      </c>
      <c r="F335" t="s">
        <v>385</v>
      </c>
      <c r="G335" t="s">
        <v>8</v>
      </c>
    </row>
    <row r="336" spans="1:17" hidden="1" x14ac:dyDescent="0.25">
      <c r="A336" t="s">
        <v>1190</v>
      </c>
      <c r="B336" t="s">
        <v>862</v>
      </c>
      <c r="C336" t="s">
        <v>176</v>
      </c>
      <c r="D336" t="s">
        <v>177</v>
      </c>
      <c r="E336" s="5">
        <v>6600000</v>
      </c>
      <c r="F336" t="s">
        <v>863</v>
      </c>
      <c r="G336" t="s">
        <v>178</v>
      </c>
      <c r="H336">
        <v>0</v>
      </c>
      <c r="I336" t="s">
        <v>179</v>
      </c>
      <c r="J336" t="s">
        <v>163</v>
      </c>
      <c r="K336" t="s">
        <v>180</v>
      </c>
    </row>
    <row r="337" spans="1:17" hidden="1" x14ac:dyDescent="0.25">
      <c r="A337" t="s">
        <v>1188</v>
      </c>
      <c r="B337" t="s">
        <v>1</v>
      </c>
      <c r="C337" s="3" t="s">
        <v>383</v>
      </c>
      <c r="D337" t="s">
        <v>390</v>
      </c>
      <c r="E337" s="8">
        <f>HEX2DEC(G337)</f>
        <v>66</v>
      </c>
      <c r="F337" s="10" t="str">
        <f>HEX2BIN(G337)</f>
        <v>1000010</v>
      </c>
      <c r="G337" s="8" t="str">
        <f>MID(C337,7,FIND(":",C337,1)-1)</f>
        <v>42</v>
      </c>
    </row>
    <row r="338" spans="1:17" hidden="1" x14ac:dyDescent="0.25">
      <c r="A338" t="s">
        <v>1192</v>
      </c>
      <c r="B338" t="s">
        <v>4</v>
      </c>
      <c r="C338" t="s">
        <v>946</v>
      </c>
      <c r="D338" t="s">
        <v>6</v>
      </c>
      <c r="E338">
        <v>1</v>
      </c>
      <c r="F338" t="s">
        <v>1013</v>
      </c>
      <c r="G338" t="s">
        <v>8</v>
      </c>
    </row>
    <row r="339" spans="1:17" hidden="1" x14ac:dyDescent="0.25">
      <c r="A339" t="s">
        <v>1191</v>
      </c>
      <c r="B339" t="s">
        <v>1</v>
      </c>
      <c r="C339" s="7" t="s">
        <v>1011</v>
      </c>
      <c r="D339" t="s">
        <v>1321</v>
      </c>
      <c r="E339" s="8">
        <f>HEX2DEC(G339)</f>
        <v>37</v>
      </c>
      <c r="F339" s="10" t="str">
        <f>HEX2BIN(G339)</f>
        <v>100101</v>
      </c>
      <c r="G339" s="8" t="str">
        <f>MID(C339,7,FIND(":",C339,1)-1)</f>
        <v>25</v>
      </c>
    </row>
    <row r="340" spans="1:17" hidden="1" x14ac:dyDescent="0.25">
      <c r="A340" t="s">
        <v>1194</v>
      </c>
      <c r="B340" t="s">
        <v>4</v>
      </c>
      <c r="C340" t="s">
        <v>12</v>
      </c>
      <c r="D340" t="s">
        <v>6</v>
      </c>
      <c r="E340">
        <v>1</v>
      </c>
      <c r="F340" t="s">
        <v>17</v>
      </c>
      <c r="G340" t="s">
        <v>8</v>
      </c>
    </row>
    <row r="341" spans="1:17" hidden="1" x14ac:dyDescent="0.25">
      <c r="A341" s="1" t="s">
        <v>1193</v>
      </c>
      <c r="B341" s="1" t="s">
        <v>1</v>
      </c>
      <c r="C341" s="1" t="s">
        <v>15</v>
      </c>
      <c r="D341" s="42" t="s">
        <v>3295</v>
      </c>
      <c r="E341" s="8">
        <f>HEX2DEC(G341)</f>
        <v>164</v>
      </c>
      <c r="F341" s="10" t="str">
        <f>HEX2BIN(G341)</f>
        <v>10100100</v>
      </c>
      <c r="G341" s="8" t="str">
        <f>MID(C341,7,FIND(":",C341,1)-1)</f>
        <v>A4</v>
      </c>
      <c r="H341" s="8" t="str">
        <f>MID(F341,1,FIND("0",F341,1)-1)</f>
        <v>1</v>
      </c>
      <c r="I341" s="8" t="str">
        <f>MID(F341,2,FIND("0",F341,1)-1)</f>
        <v>0</v>
      </c>
      <c r="J341" s="8" t="str">
        <f>MID(F341,3,FIND("0",F341,1)-1)</f>
        <v>1</v>
      </c>
      <c r="K341" s="8" t="str">
        <f>MID(F341,4,FIND("0",F341,1)-1)</f>
        <v>0</v>
      </c>
      <c r="L341" s="8" t="str">
        <f>MID(F341,5,FIND("0",F341,1)-1)</f>
        <v>0</v>
      </c>
      <c r="M341" s="8" t="str">
        <f>MID(F341,6,FIND("0",F341,1)-1)</f>
        <v>1</v>
      </c>
      <c r="N341" s="8" t="str">
        <f>MID(F341,7,FIND("0",F341,1)-1)</f>
        <v>0</v>
      </c>
      <c r="O341" s="8" t="str">
        <f>MID(F341,8,FIND("0",F341,1)-1)</f>
        <v>0</v>
      </c>
      <c r="P341" t="str">
        <f>IF(J341="1",IF(O341="0","Brenner AUS"),"Brenner EIN")</f>
        <v>Brenner AUS</v>
      </c>
      <c r="Q341" t="str">
        <f>IF(L341="1","Mischer AUF",IF(K341="1","Mischer ZU","Mischer STOP"))</f>
        <v>Mischer STOP</v>
      </c>
    </row>
    <row r="342" spans="1:17" hidden="1" x14ac:dyDescent="0.25"/>
    <row r="343" spans="1:17" hidden="1" x14ac:dyDescent="0.25"/>
    <row r="344" spans="1:17" hidden="1" x14ac:dyDescent="0.25"/>
    <row r="345" spans="1:17" hidden="1" x14ac:dyDescent="0.25"/>
    <row r="346" spans="1:17" hidden="1" x14ac:dyDescent="0.25"/>
    <row r="347" spans="1:17" hidden="1" x14ac:dyDescent="0.25"/>
    <row r="348" spans="1:17" hidden="1" x14ac:dyDescent="0.25"/>
    <row r="349" spans="1:17" hidden="1" x14ac:dyDescent="0.25"/>
    <row r="350" spans="1:17" hidden="1" x14ac:dyDescent="0.25"/>
    <row r="351" spans="1:17" hidden="1" x14ac:dyDescent="0.25"/>
    <row r="352" spans="1:17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</sheetData>
  <autoFilter ref="A2:M437">
    <filterColumn colId="1">
      <filters>
        <filter val="&lt;&lt;&lt;"/>
      </filters>
    </filterColumn>
    <filterColumn colId="3">
      <filters>
        <filter val="Brennerlaufzeit Minuten"/>
      </filters>
    </filterColumn>
    <sortState ref="A2:K436">
      <sortCondition ref="A1:A436"/>
    </sortState>
  </autoFilter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68"/>
  <sheetViews>
    <sheetView workbookViewId="0">
      <pane xSplit="3" ySplit="3" topLeftCell="D4" activePane="bottomRight" state="frozenSplit"/>
      <selection pane="topRight" activeCell="D1" sqref="D1"/>
      <selection pane="bottomLeft" activeCell="A8" sqref="A8"/>
      <selection pane="bottomRight" activeCell="F277" sqref="F277"/>
    </sheetView>
  </sheetViews>
  <sheetFormatPr baseColWidth="10" defaultRowHeight="15" x14ac:dyDescent="0.25"/>
  <cols>
    <col min="1" max="1" width="37.5703125" bestFit="1" customWidth="1"/>
    <col min="2" max="2" width="27.140625" bestFit="1" customWidth="1"/>
    <col min="3" max="3" width="26.7109375" bestFit="1" customWidth="1"/>
    <col min="4" max="4" width="22.85546875" customWidth="1"/>
    <col min="5" max="6" width="13.140625" bestFit="1" customWidth="1"/>
    <col min="7" max="7" width="9.85546875" bestFit="1" customWidth="1"/>
    <col min="8" max="11" width="11" customWidth="1"/>
    <col min="12" max="12" width="12.28515625" customWidth="1"/>
    <col min="13" max="13" width="11" customWidth="1"/>
    <col min="14" max="14" width="12.7109375" customWidth="1"/>
    <col min="15" max="15" width="13" bestFit="1" customWidth="1"/>
    <col min="16" max="16" width="13" customWidth="1"/>
    <col min="17" max="17" width="13" bestFit="1" customWidth="1"/>
  </cols>
  <sheetData>
    <row r="1" spans="1:17" ht="60" x14ac:dyDescent="0.25">
      <c r="J1" s="20" t="s">
        <v>2600</v>
      </c>
      <c r="K1" s="19" t="s">
        <v>2602</v>
      </c>
      <c r="L1" s="23" t="s">
        <v>2601</v>
      </c>
      <c r="M1" s="8"/>
      <c r="N1" s="46" t="s">
        <v>3297</v>
      </c>
      <c r="O1" s="20" t="s">
        <v>2604</v>
      </c>
      <c r="P1" s="13"/>
      <c r="Q1" s="12"/>
    </row>
    <row r="2" spans="1:17" x14ac:dyDescent="0.25">
      <c r="E2" s="8" t="s">
        <v>496</v>
      </c>
      <c r="F2" s="8" t="s">
        <v>2596</v>
      </c>
      <c r="G2" s="8" t="s">
        <v>1320</v>
      </c>
      <c r="H2" s="8" t="s">
        <v>2595</v>
      </c>
      <c r="I2" s="8" t="s">
        <v>2594</v>
      </c>
      <c r="J2" s="22" t="s">
        <v>2587</v>
      </c>
      <c r="K2" s="28" t="s">
        <v>2103</v>
      </c>
      <c r="L2" s="24" t="s">
        <v>2593</v>
      </c>
      <c r="M2" s="8" t="s">
        <v>2592</v>
      </c>
      <c r="N2" s="45" t="s">
        <v>2591</v>
      </c>
      <c r="O2" s="22" t="s">
        <v>3293</v>
      </c>
      <c r="P2" s="21" t="s">
        <v>2598</v>
      </c>
      <c r="Q2" s="29" t="s">
        <v>2599</v>
      </c>
    </row>
    <row r="3" spans="1:17" hidden="1" x14ac:dyDescent="0.25">
      <c r="A3" t="s">
        <v>689</v>
      </c>
      <c r="B3" t="s">
        <v>4</v>
      </c>
      <c r="C3" t="s">
        <v>12</v>
      </c>
      <c r="D3" t="s">
        <v>6</v>
      </c>
      <c r="E3">
        <v>1</v>
      </c>
      <c r="F3" t="s">
        <v>53</v>
      </c>
      <c r="G3" t="s">
        <v>8</v>
      </c>
    </row>
    <row r="4" spans="1:17" hidden="1" x14ac:dyDescent="0.25">
      <c r="A4" s="1" t="s">
        <v>688</v>
      </c>
      <c r="B4" s="1" t="s">
        <v>1</v>
      </c>
      <c r="C4" s="1" t="s">
        <v>51</v>
      </c>
      <c r="D4" s="42" t="s">
        <v>3295</v>
      </c>
      <c r="E4" s="8">
        <f>HEX2DEC(G4)</f>
        <v>141</v>
      </c>
      <c r="F4" s="10" t="str">
        <f>HEX2BIN(G4)</f>
        <v>10001101</v>
      </c>
      <c r="G4" s="8" t="str">
        <f>MID(C4,7,FIND(":",C4,1)-1)</f>
        <v>8D</v>
      </c>
      <c r="H4" s="8" t="str">
        <f>MID(F4,1,FIND("0",F4,1)-1)</f>
        <v>1</v>
      </c>
      <c r="I4" s="8" t="str">
        <f>MID(F4,2,FIND("0",F4,1)-1)</f>
        <v>0</v>
      </c>
      <c r="J4" s="8" t="str">
        <f>MID(F4,3,FIND("0",F4,1)-1)</f>
        <v>0</v>
      </c>
      <c r="K4" s="8" t="str">
        <f>MID(F4,4,FIND("0",F4,1)-1)</f>
        <v>0</v>
      </c>
      <c r="L4" s="8" t="str">
        <f>MID(F4,5,FIND("0",F4,1)-1)</f>
        <v>1</v>
      </c>
      <c r="M4" s="8" t="str">
        <f>MID(F4,6,FIND("0",F4,1)-1)</f>
        <v>1</v>
      </c>
      <c r="N4" s="8" t="str">
        <f>MID(F4,7,FIND("0",F4,1)-1)</f>
        <v>0</v>
      </c>
      <c r="O4" s="8" t="str">
        <f>MID(F4,8,FIND("0",F4,1)-1)</f>
        <v>1</v>
      </c>
      <c r="P4" t="str">
        <f>IF(J4="1",IF(O4="0","Brenner AUS"),"Brenner EIN")</f>
        <v>Brenner EIN</v>
      </c>
      <c r="Q4" t="str">
        <f>IF(L4="1","Mischer AUF",IF(K4="1","Mischer ZU","Mischer STOP"))</f>
        <v>Mischer AUF</v>
      </c>
    </row>
    <row r="5" spans="1:17" hidden="1" x14ac:dyDescent="0.25">
      <c r="A5" t="s">
        <v>691</v>
      </c>
      <c r="B5" t="s">
        <v>4</v>
      </c>
      <c r="C5" t="s">
        <v>12</v>
      </c>
      <c r="D5" t="s">
        <v>6</v>
      </c>
      <c r="E5">
        <v>1</v>
      </c>
      <c r="F5" t="s">
        <v>45</v>
      </c>
      <c r="G5" t="s">
        <v>8</v>
      </c>
    </row>
    <row r="6" spans="1:17" hidden="1" x14ac:dyDescent="0.25">
      <c r="A6" s="1" t="s">
        <v>690</v>
      </c>
      <c r="B6" s="1" t="s">
        <v>1</v>
      </c>
      <c r="C6" s="1" t="s">
        <v>43</v>
      </c>
      <c r="D6" s="42" t="s">
        <v>3295</v>
      </c>
      <c r="E6" s="8">
        <f>HEX2DEC(G6)</f>
        <v>133</v>
      </c>
      <c r="F6" s="10" t="str">
        <f>HEX2BIN(G6)</f>
        <v>10000101</v>
      </c>
      <c r="G6" s="8" t="str">
        <f>MID(C6,7,FIND(":",C6,1)-1)</f>
        <v>85</v>
      </c>
      <c r="H6" s="8" t="str">
        <f>MID(F6,1,FIND("0",F6,1)-1)</f>
        <v>1</v>
      </c>
      <c r="I6" s="8" t="str">
        <f>MID(F6,2,FIND("0",F6,1)-1)</f>
        <v>0</v>
      </c>
      <c r="J6" s="8" t="str">
        <f>MID(F6,3,FIND("0",F6,1)-1)</f>
        <v>0</v>
      </c>
      <c r="K6" s="8" t="str">
        <f>MID(F6,4,FIND("0",F6,1)-1)</f>
        <v>0</v>
      </c>
      <c r="L6" s="8" t="str">
        <f>MID(F6,5,FIND("0",F6,1)-1)</f>
        <v>0</v>
      </c>
      <c r="M6" s="8" t="str">
        <f>MID(F6,6,FIND("0",F6,1)-1)</f>
        <v>1</v>
      </c>
      <c r="N6" s="8" t="str">
        <f>MID(F6,7,FIND("0",F6,1)-1)</f>
        <v>0</v>
      </c>
      <c r="O6" s="8" t="str">
        <f>MID(F6,8,FIND("0",F6,1)-1)</f>
        <v>1</v>
      </c>
      <c r="P6" t="str">
        <f>IF(J6="1",IF(O6="0","Brenner AUS"),"Brenner EIN")</f>
        <v>Brenner EIN</v>
      </c>
      <c r="Q6" t="str">
        <f>IF(L6="1","Mischer AUF",IF(K6="1","Mischer ZU","Mischer STOP"))</f>
        <v>Mischer STOP</v>
      </c>
    </row>
    <row r="7" spans="1:17" hidden="1" x14ac:dyDescent="0.25">
      <c r="A7" t="s">
        <v>693</v>
      </c>
      <c r="B7" t="s">
        <v>4</v>
      </c>
      <c r="C7" t="s">
        <v>5</v>
      </c>
      <c r="D7" t="s">
        <v>6</v>
      </c>
      <c r="E7">
        <v>1</v>
      </c>
      <c r="F7" t="s">
        <v>7</v>
      </c>
      <c r="G7" t="s">
        <v>8</v>
      </c>
    </row>
    <row r="8" spans="1:17" hidden="1" x14ac:dyDescent="0.25">
      <c r="A8" t="s">
        <v>692</v>
      </c>
      <c r="B8" t="s">
        <v>1</v>
      </c>
      <c r="C8" s="3" t="s">
        <v>2</v>
      </c>
      <c r="D8" t="s">
        <v>390</v>
      </c>
      <c r="E8" s="8">
        <f>HEX2DEC(G8)</f>
        <v>46</v>
      </c>
      <c r="F8" s="10" t="str">
        <f>HEX2BIN(G8)</f>
        <v>101110</v>
      </c>
      <c r="G8" s="8" t="str">
        <f>MID(C8,7,FIND(":",C8,1)-1)</f>
        <v>2E</v>
      </c>
    </row>
    <row r="9" spans="1:17" hidden="1" x14ac:dyDescent="0.25">
      <c r="A9" t="s">
        <v>695</v>
      </c>
      <c r="B9" t="s">
        <v>4</v>
      </c>
      <c r="C9" t="s">
        <v>148</v>
      </c>
      <c r="D9" t="s">
        <v>6</v>
      </c>
      <c r="E9">
        <v>1</v>
      </c>
      <c r="F9" t="s">
        <v>136</v>
      </c>
      <c r="G9" t="s">
        <v>8</v>
      </c>
    </row>
    <row r="10" spans="1:17" hidden="1" x14ac:dyDescent="0.25">
      <c r="A10" t="s">
        <v>694</v>
      </c>
      <c r="B10" t="s">
        <v>1</v>
      </c>
      <c r="C10" s="4" t="s">
        <v>418</v>
      </c>
      <c r="D10" t="s">
        <v>1443</v>
      </c>
      <c r="E10" s="8">
        <f>HEX2DEC(G10)</f>
        <v>4</v>
      </c>
      <c r="F10" s="10" t="str">
        <f>HEX2BIN(G10)</f>
        <v>100</v>
      </c>
      <c r="G10" s="8" t="str">
        <f>MID(C10,7,FIND(":",C10,1)-1)</f>
        <v>04</v>
      </c>
    </row>
    <row r="11" spans="1:17" hidden="1" x14ac:dyDescent="0.25">
      <c r="A11" t="s">
        <v>697</v>
      </c>
      <c r="B11" t="s">
        <v>4</v>
      </c>
      <c r="C11" t="s">
        <v>12</v>
      </c>
      <c r="D11" t="s">
        <v>6</v>
      </c>
      <c r="E11">
        <v>1</v>
      </c>
      <c r="F11" t="s">
        <v>53</v>
      </c>
      <c r="G11" t="s">
        <v>8</v>
      </c>
    </row>
    <row r="12" spans="1:17" hidden="1" x14ac:dyDescent="0.25">
      <c r="A12" t="s">
        <v>697</v>
      </c>
      <c r="B12" t="s">
        <v>4</v>
      </c>
      <c r="C12" t="s">
        <v>5</v>
      </c>
      <c r="D12" t="s">
        <v>6</v>
      </c>
      <c r="E12">
        <v>1</v>
      </c>
      <c r="F12" t="s">
        <v>162</v>
      </c>
      <c r="G12" t="s">
        <v>8</v>
      </c>
    </row>
    <row r="13" spans="1:17" hidden="1" x14ac:dyDescent="0.25">
      <c r="A13" t="s">
        <v>697</v>
      </c>
      <c r="B13" t="s">
        <v>4</v>
      </c>
      <c r="C13" t="s">
        <v>12</v>
      </c>
      <c r="D13" t="s">
        <v>6</v>
      </c>
      <c r="E13">
        <v>1</v>
      </c>
      <c r="F13" t="s">
        <v>45</v>
      </c>
      <c r="G13" t="s">
        <v>8</v>
      </c>
    </row>
    <row r="14" spans="1:17" hidden="1" x14ac:dyDescent="0.25">
      <c r="A14" s="1" t="s">
        <v>696</v>
      </c>
      <c r="B14" s="1" t="s">
        <v>1</v>
      </c>
      <c r="C14" s="1" t="s">
        <v>51</v>
      </c>
      <c r="D14" s="42" t="s">
        <v>3295</v>
      </c>
      <c r="E14" s="8">
        <f>HEX2DEC(G14)</f>
        <v>141</v>
      </c>
      <c r="F14" s="10" t="str">
        <f>HEX2BIN(G14)</f>
        <v>10001101</v>
      </c>
      <c r="G14" s="8" t="str">
        <f>MID(C14,7,FIND(":",C14,1)-1)</f>
        <v>8D</v>
      </c>
      <c r="H14" s="8" t="str">
        <f>MID(F14,1,FIND("0",F14,1)-1)</f>
        <v>1</v>
      </c>
      <c r="I14" s="8" t="str">
        <f>MID(F14,2,FIND("0",F14,1)-1)</f>
        <v>0</v>
      </c>
      <c r="J14" s="8" t="str">
        <f>MID(F14,3,FIND("0",F14,1)-1)</f>
        <v>0</v>
      </c>
      <c r="K14" s="8" t="str">
        <f>MID(F14,4,FIND("0",F14,1)-1)</f>
        <v>0</v>
      </c>
      <c r="L14" s="8" t="str">
        <f>MID(F14,5,FIND("0",F14,1)-1)</f>
        <v>1</v>
      </c>
      <c r="M14" s="8" t="str">
        <f>MID(F14,6,FIND("0",F14,1)-1)</f>
        <v>1</v>
      </c>
      <c r="N14" s="8" t="str">
        <f>MID(F14,7,FIND("0",F14,1)-1)</f>
        <v>0</v>
      </c>
      <c r="O14" s="8" t="str">
        <f>MID(F14,8,FIND("0",F14,1)-1)</f>
        <v>1</v>
      </c>
      <c r="P14" t="str">
        <f>IF(J14="1",IF(O14="0","Brenner AUS"),"Brenner EIN")</f>
        <v>Brenner EIN</v>
      </c>
      <c r="Q14" t="str">
        <f>IF(L14="1","Mischer AUF",IF(K14="1","Mischer ZU","Mischer STOP"))</f>
        <v>Mischer AUF</v>
      </c>
    </row>
    <row r="15" spans="1:17" hidden="1" x14ac:dyDescent="0.25">
      <c r="A15" t="s">
        <v>696</v>
      </c>
      <c r="B15" t="s">
        <v>1</v>
      </c>
      <c r="C15" s="3" t="s">
        <v>160</v>
      </c>
      <c r="D15" t="s">
        <v>390</v>
      </c>
      <c r="E15" s="8">
        <f>HEX2DEC(G15)</f>
        <v>47</v>
      </c>
      <c r="F15" s="10" t="str">
        <f>HEX2BIN(G15)</f>
        <v>101111</v>
      </c>
      <c r="G15" s="8" t="str">
        <f>MID(C15,7,FIND(":",C15,1)-1)</f>
        <v>2F</v>
      </c>
    </row>
    <row r="16" spans="1:17" hidden="1" x14ac:dyDescent="0.25">
      <c r="A16" s="1" t="s">
        <v>696</v>
      </c>
      <c r="B16" s="1" t="s">
        <v>1</v>
      </c>
      <c r="C16" s="1" t="s">
        <v>43</v>
      </c>
      <c r="D16" s="42" t="s">
        <v>3295</v>
      </c>
      <c r="E16" s="8">
        <f>HEX2DEC(G16)</f>
        <v>133</v>
      </c>
      <c r="F16" s="10" t="str">
        <f>HEX2BIN(G16)</f>
        <v>10000101</v>
      </c>
      <c r="G16" s="8" t="str">
        <f>MID(C16,7,FIND(":",C16,1)-1)</f>
        <v>85</v>
      </c>
      <c r="H16" s="8" t="str">
        <f>MID(F16,1,FIND("0",F16,1)-1)</f>
        <v>1</v>
      </c>
      <c r="I16" s="8" t="str">
        <f>MID(F16,2,FIND("0",F16,1)-1)</f>
        <v>0</v>
      </c>
      <c r="J16" s="8" t="str">
        <f>MID(F16,3,FIND("0",F16,1)-1)</f>
        <v>0</v>
      </c>
      <c r="K16" s="8" t="str">
        <f>MID(F16,4,FIND("0",F16,1)-1)</f>
        <v>0</v>
      </c>
      <c r="L16" s="8" t="str">
        <f>MID(F16,5,FIND("0",F16,1)-1)</f>
        <v>0</v>
      </c>
      <c r="M16" s="8" t="str">
        <f>MID(F16,6,FIND("0",F16,1)-1)</f>
        <v>1</v>
      </c>
      <c r="N16" s="8" t="str">
        <f>MID(F16,7,FIND("0",F16,1)-1)</f>
        <v>0</v>
      </c>
      <c r="O16" s="8" t="str">
        <f>MID(F16,8,FIND("0",F16,1)-1)</f>
        <v>1</v>
      </c>
      <c r="P16" t="str">
        <f>IF(J16="1",IF(O16="0","Brenner AUS"),"Brenner EIN")</f>
        <v>Brenner EIN</v>
      </c>
      <c r="Q16" t="str">
        <f>IF(L16="1","Mischer AUF",IF(K16="1","Mischer ZU","Mischer STOP"))</f>
        <v>Mischer STOP</v>
      </c>
    </row>
    <row r="17" spans="1:17" hidden="1" x14ac:dyDescent="0.25">
      <c r="A17" t="s">
        <v>700</v>
      </c>
      <c r="B17" t="s">
        <v>4</v>
      </c>
      <c r="C17" t="s">
        <v>148</v>
      </c>
      <c r="D17" t="s">
        <v>6</v>
      </c>
      <c r="E17">
        <v>1</v>
      </c>
      <c r="F17" t="s">
        <v>701</v>
      </c>
      <c r="G17" t="s">
        <v>8</v>
      </c>
    </row>
    <row r="18" spans="1:17" hidden="1" x14ac:dyDescent="0.25">
      <c r="A18" t="s">
        <v>698</v>
      </c>
      <c r="B18" t="s">
        <v>1</v>
      </c>
      <c r="C18" s="4" t="s">
        <v>699</v>
      </c>
      <c r="D18" t="s">
        <v>1443</v>
      </c>
      <c r="E18" s="8">
        <f>HEX2DEC(G18)</f>
        <v>0</v>
      </c>
      <c r="F18" s="10" t="str">
        <f>HEX2BIN(G18)</f>
        <v>0</v>
      </c>
      <c r="G18" s="8" t="str">
        <f>MID(C18,7,FIND(":",C18,1)-1)</f>
        <v>00</v>
      </c>
    </row>
    <row r="19" spans="1:17" hidden="1" x14ac:dyDescent="0.25">
      <c r="A19" t="s">
        <v>703</v>
      </c>
      <c r="B19" t="s">
        <v>4</v>
      </c>
      <c r="C19" t="s">
        <v>5</v>
      </c>
      <c r="D19" t="s">
        <v>6</v>
      </c>
      <c r="E19">
        <v>1</v>
      </c>
      <c r="F19" t="s">
        <v>231</v>
      </c>
      <c r="G19" t="s">
        <v>8</v>
      </c>
    </row>
    <row r="20" spans="1:17" hidden="1" x14ac:dyDescent="0.25">
      <c r="A20" t="s">
        <v>702</v>
      </c>
      <c r="B20" t="s">
        <v>1</v>
      </c>
      <c r="C20" s="3" t="s">
        <v>229</v>
      </c>
      <c r="D20" t="s">
        <v>390</v>
      </c>
      <c r="E20" s="8">
        <f>HEX2DEC(G20)</f>
        <v>48</v>
      </c>
      <c r="F20" s="10" t="str">
        <f>HEX2BIN(G20)</f>
        <v>110000</v>
      </c>
      <c r="G20" s="8" t="str">
        <f>MID(C20,7,FIND(":",C20,1)-1)</f>
        <v>30</v>
      </c>
    </row>
    <row r="21" spans="1:17" hidden="1" x14ac:dyDescent="0.25">
      <c r="A21" t="s">
        <v>705</v>
      </c>
      <c r="B21" t="s">
        <v>4</v>
      </c>
      <c r="C21" t="s">
        <v>233</v>
      </c>
      <c r="D21" t="s">
        <v>6</v>
      </c>
      <c r="E21">
        <v>1</v>
      </c>
      <c r="F21" t="s">
        <v>234</v>
      </c>
      <c r="G21" t="s">
        <v>8</v>
      </c>
    </row>
    <row r="22" spans="1:17" hidden="1" x14ac:dyDescent="0.25">
      <c r="A22" t="s">
        <v>704</v>
      </c>
      <c r="B22" t="s">
        <v>1</v>
      </c>
      <c r="C22" s="6" t="s">
        <v>232</v>
      </c>
      <c r="D22" t="s">
        <v>1442</v>
      </c>
      <c r="E22" s="8">
        <f>HEX2DEC(G22)</f>
        <v>34</v>
      </c>
      <c r="F22" s="10" t="str">
        <f>HEX2BIN(G22)</f>
        <v>100010</v>
      </c>
      <c r="G22" s="8" t="str">
        <f>MID(C22,7,FIND(":",C22,1)-1)</f>
        <v>22</v>
      </c>
    </row>
    <row r="23" spans="1:17" hidden="1" x14ac:dyDescent="0.25">
      <c r="A23" t="s">
        <v>707</v>
      </c>
      <c r="B23" t="s">
        <v>4</v>
      </c>
      <c r="C23" t="s">
        <v>148</v>
      </c>
      <c r="D23" t="s">
        <v>6</v>
      </c>
      <c r="E23">
        <v>1</v>
      </c>
      <c r="F23" t="s">
        <v>404</v>
      </c>
      <c r="G23" t="s">
        <v>8</v>
      </c>
    </row>
    <row r="24" spans="1:17" hidden="1" x14ac:dyDescent="0.25">
      <c r="A24" t="s">
        <v>706</v>
      </c>
      <c r="B24" t="s">
        <v>1</v>
      </c>
      <c r="C24" s="4" t="s">
        <v>402</v>
      </c>
      <c r="D24" t="s">
        <v>1443</v>
      </c>
      <c r="E24" s="8">
        <f>HEX2DEC(G24)</f>
        <v>254</v>
      </c>
      <c r="F24" s="10" t="str">
        <f>HEX2BIN(G24)</f>
        <v>11111110</v>
      </c>
      <c r="G24" s="8" t="str">
        <f>MID(C24,7,FIND(":",C24,1)-1)</f>
        <v>FE</v>
      </c>
    </row>
    <row r="25" spans="1:17" hidden="1" x14ac:dyDescent="0.25">
      <c r="A25" t="s">
        <v>709</v>
      </c>
      <c r="B25" t="s">
        <v>4</v>
      </c>
      <c r="C25" t="s">
        <v>12</v>
      </c>
      <c r="D25" t="s">
        <v>6</v>
      </c>
      <c r="E25">
        <v>1</v>
      </c>
      <c r="F25" t="s">
        <v>246</v>
      </c>
      <c r="G25" t="s">
        <v>8</v>
      </c>
    </row>
    <row r="26" spans="1:17" hidden="1" x14ac:dyDescent="0.25">
      <c r="A26" t="s">
        <v>709</v>
      </c>
      <c r="B26" t="s">
        <v>4</v>
      </c>
      <c r="C26" t="s">
        <v>12</v>
      </c>
      <c r="D26" t="s">
        <v>6</v>
      </c>
      <c r="E26">
        <v>1</v>
      </c>
      <c r="F26" t="s">
        <v>45</v>
      </c>
      <c r="G26" t="s">
        <v>8</v>
      </c>
    </row>
    <row r="27" spans="1:17" hidden="1" x14ac:dyDescent="0.25">
      <c r="A27" s="1" t="s">
        <v>708</v>
      </c>
      <c r="B27" s="1" t="s">
        <v>1</v>
      </c>
      <c r="C27" s="1" t="s">
        <v>244</v>
      </c>
      <c r="D27" s="42" t="s">
        <v>3295</v>
      </c>
      <c r="E27" s="8">
        <f>HEX2DEC(G27)</f>
        <v>149</v>
      </c>
      <c r="F27" s="10" t="str">
        <f>HEX2BIN(G27)</f>
        <v>10010101</v>
      </c>
      <c r="G27" s="8" t="str">
        <f>MID(C27,7,FIND(":",C27,1)-1)</f>
        <v>95</v>
      </c>
      <c r="H27" s="8" t="str">
        <f>MID(F27,1,FIND("0",F27,1)-1)</f>
        <v>1</v>
      </c>
      <c r="I27" s="8" t="str">
        <f>MID(F27,2,FIND("0",F27,1)-1)</f>
        <v>0</v>
      </c>
      <c r="J27" s="8" t="str">
        <f>MID(F27,3,FIND("0",F27,1)-1)</f>
        <v>0</v>
      </c>
      <c r="K27" s="8" t="str">
        <f>MID(F27,4,FIND("0",F27,1)-1)</f>
        <v>1</v>
      </c>
      <c r="L27" s="8" t="str">
        <f>MID(F27,5,FIND("0",F27,1)-1)</f>
        <v>0</v>
      </c>
      <c r="M27" s="8" t="str">
        <f>MID(F27,6,FIND("0",F27,1)-1)</f>
        <v>1</v>
      </c>
      <c r="N27" s="8" t="str">
        <f>MID(F27,7,FIND("0",F27,1)-1)</f>
        <v>0</v>
      </c>
      <c r="O27" s="8" t="str">
        <f>MID(F27,8,FIND("0",F27,1)-1)</f>
        <v>1</v>
      </c>
      <c r="P27" t="str">
        <f>IF(J27="1",IF(O27="0","Brenner AUS"),"Brenner EIN")</f>
        <v>Brenner EIN</v>
      </c>
      <c r="Q27" t="str">
        <f>IF(L27="1","Mischer AUF",IF(K27="1","Mischer ZU","Mischer STOP"))</f>
        <v>Mischer ZU</v>
      </c>
    </row>
    <row r="28" spans="1:17" hidden="1" x14ac:dyDescent="0.25">
      <c r="A28" s="1" t="s">
        <v>708</v>
      </c>
      <c r="B28" s="1" t="s">
        <v>1</v>
      </c>
      <c r="C28" s="1" t="s">
        <v>43</v>
      </c>
      <c r="D28" s="42" t="s">
        <v>3295</v>
      </c>
      <c r="E28" s="8">
        <f>HEX2DEC(G28)</f>
        <v>133</v>
      </c>
      <c r="F28" s="10" t="str">
        <f>HEX2BIN(G28)</f>
        <v>10000101</v>
      </c>
      <c r="G28" s="8" t="str">
        <f>MID(C28,7,FIND(":",C28,1)-1)</f>
        <v>85</v>
      </c>
      <c r="H28" s="8" t="str">
        <f>MID(F28,1,FIND("0",F28,1)-1)</f>
        <v>1</v>
      </c>
      <c r="I28" s="8" t="str">
        <f>MID(F28,2,FIND("0",F28,1)-1)</f>
        <v>0</v>
      </c>
      <c r="J28" s="8" t="str">
        <f>MID(F28,3,FIND("0",F28,1)-1)</f>
        <v>0</v>
      </c>
      <c r="K28" s="8" t="str">
        <f>MID(F28,4,FIND("0",F28,1)-1)</f>
        <v>0</v>
      </c>
      <c r="L28" s="8" t="str">
        <f>MID(F28,5,FIND("0",F28,1)-1)</f>
        <v>0</v>
      </c>
      <c r="M28" s="8" t="str">
        <f>MID(F28,6,FIND("0",F28,1)-1)</f>
        <v>1</v>
      </c>
      <c r="N28" s="8" t="str">
        <f>MID(F28,7,FIND("0",F28,1)-1)</f>
        <v>0</v>
      </c>
      <c r="O28" s="8" t="str">
        <f>MID(F28,8,FIND("0",F28,1)-1)</f>
        <v>1</v>
      </c>
      <c r="P28" t="str">
        <f>IF(J28="1",IF(O28="0","Brenner AUS"),"Brenner EIN")</f>
        <v>Brenner EIN</v>
      </c>
      <c r="Q28" t="str">
        <f>IF(L28="1","Mischer AUF",IF(K28="1","Mischer ZU","Mischer STOP"))</f>
        <v>Mischer STOP</v>
      </c>
    </row>
    <row r="29" spans="1:17" hidden="1" x14ac:dyDescent="0.25">
      <c r="A29" t="s">
        <v>711</v>
      </c>
      <c r="B29" t="s">
        <v>4</v>
      </c>
      <c r="C29" t="s">
        <v>5</v>
      </c>
      <c r="D29" t="s">
        <v>6</v>
      </c>
      <c r="E29">
        <v>1</v>
      </c>
      <c r="F29" t="s">
        <v>242</v>
      </c>
      <c r="G29" t="s">
        <v>8</v>
      </c>
    </row>
    <row r="30" spans="1:17" hidden="1" x14ac:dyDescent="0.25">
      <c r="A30" t="s">
        <v>710</v>
      </c>
      <c r="B30" t="s">
        <v>1</v>
      </c>
      <c r="C30" s="3" t="s">
        <v>240</v>
      </c>
      <c r="D30" t="s">
        <v>390</v>
      </c>
      <c r="E30" s="8">
        <f>HEX2DEC(G30)</f>
        <v>49</v>
      </c>
      <c r="F30" s="10" t="str">
        <f>HEX2BIN(G30)</f>
        <v>110001</v>
      </c>
      <c r="G30" s="8" t="str">
        <f>MID(C30,7,FIND(":",C30,1)-1)</f>
        <v>31</v>
      </c>
    </row>
    <row r="31" spans="1:17" hidden="1" x14ac:dyDescent="0.25">
      <c r="A31" t="s">
        <v>714</v>
      </c>
      <c r="B31" t="s">
        <v>4</v>
      </c>
      <c r="C31" t="s">
        <v>71</v>
      </c>
      <c r="D31" t="s">
        <v>6</v>
      </c>
      <c r="E31">
        <v>1</v>
      </c>
      <c r="F31" t="s">
        <v>715</v>
      </c>
      <c r="G31" t="s">
        <v>8</v>
      </c>
    </row>
    <row r="32" spans="1:17" x14ac:dyDescent="0.25">
      <c r="A32" t="s">
        <v>712</v>
      </c>
      <c r="B32" t="s">
        <v>1</v>
      </c>
      <c r="C32" s="2" t="s">
        <v>713</v>
      </c>
      <c r="D32" t="s">
        <v>2670</v>
      </c>
      <c r="E32" s="8">
        <f>HEX2DEC(G32)</f>
        <v>7</v>
      </c>
      <c r="F32" s="10" t="str">
        <f>HEX2BIN(G32)</f>
        <v>111</v>
      </c>
      <c r="G32" s="8" t="str">
        <f>MID(C32,7,FIND(":",C32,1)-1)</f>
        <v>07</v>
      </c>
    </row>
    <row r="33" spans="1:17" hidden="1" x14ac:dyDescent="0.25">
      <c r="A33" t="s">
        <v>717</v>
      </c>
      <c r="B33" t="s">
        <v>4</v>
      </c>
      <c r="C33" t="s">
        <v>12</v>
      </c>
      <c r="D33" t="s">
        <v>6</v>
      </c>
      <c r="E33">
        <v>1</v>
      </c>
      <c r="F33" t="s">
        <v>246</v>
      </c>
      <c r="G33" t="s">
        <v>8</v>
      </c>
    </row>
    <row r="34" spans="1:17" hidden="1" x14ac:dyDescent="0.25">
      <c r="A34" s="1" t="s">
        <v>716</v>
      </c>
      <c r="B34" s="1" t="s">
        <v>1</v>
      </c>
      <c r="C34" s="1" t="s">
        <v>244</v>
      </c>
      <c r="D34" s="42" t="s">
        <v>3295</v>
      </c>
      <c r="E34" s="8">
        <f>HEX2DEC(G34)</f>
        <v>149</v>
      </c>
      <c r="F34" s="10" t="str">
        <f>HEX2BIN(G34)</f>
        <v>10010101</v>
      </c>
      <c r="G34" s="8" t="str">
        <f>MID(C34,7,FIND(":",C34,1)-1)</f>
        <v>95</v>
      </c>
      <c r="H34" s="8" t="str">
        <f>MID(F34,1,FIND("0",F34,1)-1)</f>
        <v>1</v>
      </c>
      <c r="I34" s="8" t="str">
        <f>MID(F34,2,FIND("0",F34,1)-1)</f>
        <v>0</v>
      </c>
      <c r="J34" s="8" t="str">
        <f>MID(F34,3,FIND("0",F34,1)-1)</f>
        <v>0</v>
      </c>
      <c r="K34" s="8" t="str">
        <f>MID(F34,4,FIND("0",F34,1)-1)</f>
        <v>1</v>
      </c>
      <c r="L34" s="8" t="str">
        <f>MID(F34,5,FIND("0",F34,1)-1)</f>
        <v>0</v>
      </c>
      <c r="M34" s="8" t="str">
        <f>MID(F34,6,FIND("0",F34,1)-1)</f>
        <v>1</v>
      </c>
      <c r="N34" s="8" t="str">
        <f>MID(F34,7,FIND("0",F34,1)-1)</f>
        <v>0</v>
      </c>
      <c r="O34" s="8" t="str">
        <f>MID(F34,8,FIND("0",F34,1)-1)</f>
        <v>1</v>
      </c>
      <c r="P34" t="str">
        <f>IF(J34="1",IF(O34="0","Brenner AUS"),"Brenner EIN")</f>
        <v>Brenner EIN</v>
      </c>
      <c r="Q34" t="str">
        <f>IF(L34="1","Mischer AUF",IF(K34="1","Mischer ZU","Mischer STOP"))</f>
        <v>Mischer ZU</v>
      </c>
    </row>
    <row r="35" spans="1:17" hidden="1" x14ac:dyDescent="0.25">
      <c r="A35" t="s">
        <v>719</v>
      </c>
      <c r="B35" t="s">
        <v>4</v>
      </c>
      <c r="C35" t="s">
        <v>12</v>
      </c>
      <c r="D35" t="s">
        <v>6</v>
      </c>
      <c r="E35">
        <v>1</v>
      </c>
      <c r="F35" t="s">
        <v>45</v>
      </c>
      <c r="G35" t="s">
        <v>8</v>
      </c>
    </row>
    <row r="36" spans="1:17" hidden="1" x14ac:dyDescent="0.25">
      <c r="A36" s="1" t="s">
        <v>718</v>
      </c>
      <c r="B36" s="1" t="s">
        <v>1</v>
      </c>
      <c r="C36" s="1" t="s">
        <v>43</v>
      </c>
      <c r="D36" s="42" t="s">
        <v>3295</v>
      </c>
      <c r="E36" s="8">
        <f>HEX2DEC(G36)</f>
        <v>133</v>
      </c>
      <c r="F36" s="10" t="str">
        <f>HEX2BIN(G36)</f>
        <v>10000101</v>
      </c>
      <c r="G36" s="8" t="str">
        <f>MID(C36,7,FIND(":",C36,1)-1)</f>
        <v>85</v>
      </c>
      <c r="H36" s="8" t="str">
        <f>MID(F36,1,FIND("0",F36,1)-1)</f>
        <v>1</v>
      </c>
      <c r="I36" s="8" t="str">
        <f>MID(F36,2,FIND("0",F36,1)-1)</f>
        <v>0</v>
      </c>
      <c r="J36" s="8" t="str">
        <f>MID(F36,3,FIND("0",F36,1)-1)</f>
        <v>0</v>
      </c>
      <c r="K36" s="8" t="str">
        <f>MID(F36,4,FIND("0",F36,1)-1)</f>
        <v>0</v>
      </c>
      <c r="L36" s="8" t="str">
        <f>MID(F36,5,FIND("0",F36,1)-1)</f>
        <v>0</v>
      </c>
      <c r="M36" s="8" t="str">
        <f>MID(F36,6,FIND("0",F36,1)-1)</f>
        <v>1</v>
      </c>
      <c r="N36" s="8" t="str">
        <f>MID(F36,7,FIND("0",F36,1)-1)</f>
        <v>0</v>
      </c>
      <c r="O36" s="8" t="str">
        <f>MID(F36,8,FIND("0",F36,1)-1)</f>
        <v>1</v>
      </c>
      <c r="P36" t="str">
        <f>IF(J36="1",IF(O36="0","Brenner AUS"),"Brenner EIN")</f>
        <v>Brenner EIN</v>
      </c>
      <c r="Q36" t="str">
        <f>IF(L36="1","Mischer AUF",IF(K36="1","Mischer ZU","Mischer STOP"))</f>
        <v>Mischer STOP</v>
      </c>
    </row>
    <row r="37" spans="1:17" hidden="1" x14ac:dyDescent="0.25">
      <c r="A37" t="s">
        <v>721</v>
      </c>
      <c r="B37" t="s">
        <v>4</v>
      </c>
      <c r="C37" t="s">
        <v>5</v>
      </c>
      <c r="D37" t="s">
        <v>6</v>
      </c>
      <c r="E37">
        <v>1</v>
      </c>
      <c r="F37" t="s">
        <v>262</v>
      </c>
      <c r="G37" t="s">
        <v>8</v>
      </c>
    </row>
    <row r="38" spans="1:17" hidden="1" x14ac:dyDescent="0.25">
      <c r="A38" t="s">
        <v>720</v>
      </c>
      <c r="B38" t="s">
        <v>1</v>
      </c>
      <c r="C38" s="3" t="s">
        <v>260</v>
      </c>
      <c r="D38" t="s">
        <v>390</v>
      </c>
      <c r="E38" s="8">
        <f t="shared" ref="E38:E39" si="0">HEX2DEC(G38)</f>
        <v>51</v>
      </c>
      <c r="F38" s="10" t="str">
        <f t="shared" ref="F38:F39" si="1">HEX2BIN(G38)</f>
        <v>110011</v>
      </c>
      <c r="G38" s="8" t="str">
        <f t="shared" ref="G38:G39" si="2">MID(C38,7,FIND(":",C38,1)-1)</f>
        <v>33</v>
      </c>
    </row>
    <row r="39" spans="1:17" hidden="1" x14ac:dyDescent="0.25">
      <c r="A39" t="s">
        <v>720</v>
      </c>
      <c r="B39" t="s">
        <v>1</v>
      </c>
      <c r="C39" s="6" t="s">
        <v>264</v>
      </c>
      <c r="D39" t="s">
        <v>1442</v>
      </c>
      <c r="E39" s="8">
        <f t="shared" si="0"/>
        <v>35</v>
      </c>
      <c r="F39" s="10" t="str">
        <f t="shared" si="1"/>
        <v>100011</v>
      </c>
      <c r="G39" s="8" t="str">
        <f t="shared" si="2"/>
        <v>23</v>
      </c>
    </row>
    <row r="40" spans="1:17" hidden="1" x14ac:dyDescent="0.25">
      <c r="A40" t="s">
        <v>722</v>
      </c>
      <c r="B40" t="s">
        <v>4</v>
      </c>
      <c r="C40" t="s">
        <v>233</v>
      </c>
      <c r="D40" t="s">
        <v>6</v>
      </c>
      <c r="E40">
        <v>1</v>
      </c>
      <c r="F40" t="s">
        <v>266</v>
      </c>
      <c r="G40" t="s">
        <v>8</v>
      </c>
    </row>
    <row r="41" spans="1:17" hidden="1" x14ac:dyDescent="0.25">
      <c r="A41" t="s">
        <v>724</v>
      </c>
      <c r="B41" t="s">
        <v>4</v>
      </c>
      <c r="C41" t="s">
        <v>12</v>
      </c>
      <c r="D41" t="s">
        <v>6</v>
      </c>
      <c r="E41">
        <v>1</v>
      </c>
      <c r="F41" t="s">
        <v>246</v>
      </c>
      <c r="G41" t="s">
        <v>8</v>
      </c>
    </row>
    <row r="42" spans="1:17" hidden="1" x14ac:dyDescent="0.25">
      <c r="A42" s="1" t="s">
        <v>723</v>
      </c>
      <c r="B42" s="1" t="s">
        <v>1</v>
      </c>
      <c r="C42" s="1" t="s">
        <v>244</v>
      </c>
      <c r="D42" s="42" t="s">
        <v>3295</v>
      </c>
      <c r="E42" s="8">
        <f>HEX2DEC(G42)</f>
        <v>149</v>
      </c>
      <c r="F42" s="10" t="str">
        <f>HEX2BIN(G42)</f>
        <v>10010101</v>
      </c>
      <c r="G42" s="8" t="str">
        <f>MID(C42,7,FIND(":",C42,1)-1)</f>
        <v>95</v>
      </c>
      <c r="H42" s="8" t="str">
        <f>MID(F42,1,FIND("0",F42,1)-1)</f>
        <v>1</v>
      </c>
      <c r="I42" s="8" t="str">
        <f>MID(F42,2,FIND("0",F42,1)-1)</f>
        <v>0</v>
      </c>
      <c r="J42" s="8" t="str">
        <f>MID(F42,3,FIND("0",F42,1)-1)</f>
        <v>0</v>
      </c>
      <c r="K42" s="8" t="str">
        <f>MID(F42,4,FIND("0",F42,1)-1)</f>
        <v>1</v>
      </c>
      <c r="L42" s="8" t="str">
        <f>MID(F42,5,FIND("0",F42,1)-1)</f>
        <v>0</v>
      </c>
      <c r="M42" s="8" t="str">
        <f>MID(F42,6,FIND("0",F42,1)-1)</f>
        <v>1</v>
      </c>
      <c r="N42" s="8" t="str">
        <f>MID(F42,7,FIND("0",F42,1)-1)</f>
        <v>0</v>
      </c>
      <c r="O42" s="8" t="str">
        <f>MID(F42,8,FIND("0",F42,1)-1)</f>
        <v>1</v>
      </c>
      <c r="P42" t="str">
        <f>IF(J42="1",IF(O42="0","Brenner AUS"),"Brenner EIN")</f>
        <v>Brenner EIN</v>
      </c>
      <c r="Q42" t="str">
        <f>IF(L42="1","Mischer AUF",IF(K42="1","Mischer ZU","Mischer STOP"))</f>
        <v>Mischer ZU</v>
      </c>
    </row>
    <row r="43" spans="1:17" hidden="1" x14ac:dyDescent="0.25">
      <c r="A43" t="s">
        <v>726</v>
      </c>
      <c r="B43" t="s">
        <v>4</v>
      </c>
      <c r="C43" t="s">
        <v>12</v>
      </c>
      <c r="D43" t="s">
        <v>6</v>
      </c>
      <c r="E43">
        <v>1</v>
      </c>
      <c r="F43" t="s">
        <v>45</v>
      </c>
      <c r="G43" t="s">
        <v>8</v>
      </c>
    </row>
    <row r="44" spans="1:17" hidden="1" x14ac:dyDescent="0.25">
      <c r="A44" s="1" t="s">
        <v>725</v>
      </c>
      <c r="B44" s="1" t="s">
        <v>1</v>
      </c>
      <c r="C44" s="1" t="s">
        <v>43</v>
      </c>
      <c r="D44" s="42" t="s">
        <v>3295</v>
      </c>
      <c r="E44" s="8">
        <f>HEX2DEC(G44)</f>
        <v>133</v>
      </c>
      <c r="F44" s="10" t="str">
        <f>HEX2BIN(G44)</f>
        <v>10000101</v>
      </c>
      <c r="G44" s="8" t="str">
        <f>MID(C44,7,FIND(":",C44,1)-1)</f>
        <v>85</v>
      </c>
      <c r="H44" s="8" t="str">
        <f>MID(F44,1,FIND("0",F44,1)-1)</f>
        <v>1</v>
      </c>
      <c r="I44" s="8" t="str">
        <f>MID(F44,2,FIND("0",F44,1)-1)</f>
        <v>0</v>
      </c>
      <c r="J44" s="8" t="str">
        <f>MID(F44,3,FIND("0",F44,1)-1)</f>
        <v>0</v>
      </c>
      <c r="K44" s="8" t="str">
        <f>MID(F44,4,FIND("0",F44,1)-1)</f>
        <v>0</v>
      </c>
      <c r="L44" s="8" t="str">
        <f>MID(F44,5,FIND("0",F44,1)-1)</f>
        <v>0</v>
      </c>
      <c r="M44" s="8" t="str">
        <f>MID(F44,6,FIND("0",F44,1)-1)</f>
        <v>1</v>
      </c>
      <c r="N44" s="8" t="str">
        <f>MID(F44,7,FIND("0",F44,1)-1)</f>
        <v>0</v>
      </c>
      <c r="O44" s="8" t="str">
        <f>MID(F44,8,FIND("0",F44,1)-1)</f>
        <v>1</v>
      </c>
      <c r="P44" t="str">
        <f>IF(J44="1",IF(O44="0","Brenner AUS"),"Brenner EIN")</f>
        <v>Brenner EIN</v>
      </c>
      <c r="Q44" t="str">
        <f>IF(L44="1","Mischer AUF",IF(K44="1","Mischer ZU","Mischer STOP"))</f>
        <v>Mischer STOP</v>
      </c>
    </row>
    <row r="45" spans="1:17" hidden="1" x14ac:dyDescent="0.25">
      <c r="A45" t="s">
        <v>728</v>
      </c>
      <c r="B45" t="s">
        <v>4</v>
      </c>
      <c r="C45" t="s">
        <v>12</v>
      </c>
      <c r="D45" t="s">
        <v>6</v>
      </c>
      <c r="E45">
        <v>1</v>
      </c>
      <c r="F45" t="s">
        <v>246</v>
      </c>
      <c r="G45" t="s">
        <v>8</v>
      </c>
    </row>
    <row r="46" spans="1:17" hidden="1" x14ac:dyDescent="0.25">
      <c r="A46" s="1" t="s">
        <v>727</v>
      </c>
      <c r="B46" s="1" t="s">
        <v>1</v>
      </c>
      <c r="C46" s="1" t="s">
        <v>244</v>
      </c>
      <c r="D46" s="42" t="s">
        <v>3295</v>
      </c>
      <c r="E46" s="8">
        <f>HEX2DEC(G46)</f>
        <v>149</v>
      </c>
      <c r="F46" s="10" t="str">
        <f>HEX2BIN(G46)</f>
        <v>10010101</v>
      </c>
      <c r="G46" s="8" t="str">
        <f>MID(C46,7,FIND(":",C46,1)-1)</f>
        <v>95</v>
      </c>
      <c r="H46" s="8" t="str">
        <f>MID(F46,1,FIND("0",F46,1)-1)</f>
        <v>1</v>
      </c>
      <c r="I46" s="8" t="str">
        <f>MID(F46,2,FIND("0",F46,1)-1)</f>
        <v>0</v>
      </c>
      <c r="J46" s="8" t="str">
        <f>MID(F46,3,FIND("0",F46,1)-1)</f>
        <v>0</v>
      </c>
      <c r="K46" s="8" t="str">
        <f>MID(F46,4,FIND("0",F46,1)-1)</f>
        <v>1</v>
      </c>
      <c r="L46" s="8" t="str">
        <f>MID(F46,5,FIND("0",F46,1)-1)</f>
        <v>0</v>
      </c>
      <c r="M46" s="8" t="str">
        <f>MID(F46,6,FIND("0",F46,1)-1)</f>
        <v>1</v>
      </c>
      <c r="N46" s="8" t="str">
        <f>MID(F46,7,FIND("0",F46,1)-1)</f>
        <v>0</v>
      </c>
      <c r="O46" s="8" t="str">
        <f>MID(F46,8,FIND("0",F46,1)-1)</f>
        <v>1</v>
      </c>
      <c r="P46" t="str">
        <f>IF(J46="1",IF(O46="0","Brenner AUS"),"Brenner EIN")</f>
        <v>Brenner EIN</v>
      </c>
      <c r="Q46" t="str">
        <f>IF(L46="1","Mischer AUF",IF(K46="1","Mischer ZU","Mischer STOP"))</f>
        <v>Mischer ZU</v>
      </c>
    </row>
    <row r="47" spans="1:17" hidden="1" x14ac:dyDescent="0.25">
      <c r="A47" t="s">
        <v>730</v>
      </c>
      <c r="B47" t="s">
        <v>4</v>
      </c>
      <c r="C47" t="s">
        <v>12</v>
      </c>
      <c r="D47" t="s">
        <v>6</v>
      </c>
      <c r="E47">
        <v>1</v>
      </c>
      <c r="F47" t="s">
        <v>45</v>
      </c>
      <c r="G47" t="s">
        <v>8</v>
      </c>
    </row>
    <row r="48" spans="1:17" hidden="1" x14ac:dyDescent="0.25">
      <c r="A48" s="1" t="s">
        <v>729</v>
      </c>
      <c r="B48" s="1" t="s">
        <v>1</v>
      </c>
      <c r="C48" s="1" t="s">
        <v>43</v>
      </c>
      <c r="D48" s="42" t="s">
        <v>3295</v>
      </c>
      <c r="E48" s="8">
        <f>HEX2DEC(G48)</f>
        <v>133</v>
      </c>
      <c r="F48" s="10" t="str">
        <f>HEX2BIN(G48)</f>
        <v>10000101</v>
      </c>
      <c r="G48" s="8" t="str">
        <f>MID(C48,7,FIND(":",C48,1)-1)</f>
        <v>85</v>
      </c>
      <c r="H48" s="8" t="str">
        <f>MID(F48,1,FIND("0",F48,1)-1)</f>
        <v>1</v>
      </c>
      <c r="I48" s="8" t="str">
        <f>MID(F48,2,FIND("0",F48,1)-1)</f>
        <v>0</v>
      </c>
      <c r="J48" s="8" t="str">
        <f>MID(F48,3,FIND("0",F48,1)-1)</f>
        <v>0</v>
      </c>
      <c r="K48" s="8" t="str">
        <f>MID(F48,4,FIND("0",F48,1)-1)</f>
        <v>0</v>
      </c>
      <c r="L48" s="8" t="str">
        <f>MID(F48,5,FIND("0",F48,1)-1)</f>
        <v>0</v>
      </c>
      <c r="M48" s="8" t="str">
        <f>MID(F48,6,FIND("0",F48,1)-1)</f>
        <v>1</v>
      </c>
      <c r="N48" s="8" t="str">
        <f>MID(F48,7,FIND("0",F48,1)-1)</f>
        <v>0</v>
      </c>
      <c r="O48" s="8" t="str">
        <f>MID(F48,8,FIND("0",F48,1)-1)</f>
        <v>1</v>
      </c>
      <c r="P48" t="str">
        <f>IF(J48="1",IF(O48="0","Brenner AUS"),"Brenner EIN")</f>
        <v>Brenner EIN</v>
      </c>
      <c r="Q48" t="str">
        <f>IF(L48="1","Mischer AUF",IF(K48="1","Mischer ZU","Mischer STOP"))</f>
        <v>Mischer STOP</v>
      </c>
    </row>
    <row r="49" spans="1:17" hidden="1" x14ac:dyDescent="0.25">
      <c r="A49" t="s">
        <v>732</v>
      </c>
      <c r="B49" t="s">
        <v>4</v>
      </c>
      <c r="C49" t="s">
        <v>12</v>
      </c>
      <c r="D49" t="s">
        <v>6</v>
      </c>
      <c r="E49">
        <v>1</v>
      </c>
      <c r="F49" t="s">
        <v>246</v>
      </c>
      <c r="G49" t="s">
        <v>8</v>
      </c>
    </row>
    <row r="50" spans="1:17" hidden="1" x14ac:dyDescent="0.25">
      <c r="A50" s="1" t="s">
        <v>731</v>
      </c>
      <c r="B50" s="1" t="s">
        <v>1</v>
      </c>
      <c r="C50" s="1" t="s">
        <v>244</v>
      </c>
      <c r="D50" s="42" t="s">
        <v>3295</v>
      </c>
      <c r="E50" s="8">
        <f>HEX2DEC(G50)</f>
        <v>149</v>
      </c>
      <c r="F50" s="10" t="str">
        <f>HEX2BIN(G50)</f>
        <v>10010101</v>
      </c>
      <c r="G50" s="8" t="str">
        <f>MID(C50,7,FIND(":",C50,1)-1)</f>
        <v>95</v>
      </c>
      <c r="H50" s="8" t="str">
        <f>MID(F50,1,FIND("0",F50,1)-1)</f>
        <v>1</v>
      </c>
      <c r="I50" s="8" t="str">
        <f>MID(F50,2,FIND("0",F50,1)-1)</f>
        <v>0</v>
      </c>
      <c r="J50" s="8" t="str">
        <f>MID(F50,3,FIND("0",F50,1)-1)</f>
        <v>0</v>
      </c>
      <c r="K50" s="8" t="str">
        <f>MID(F50,4,FIND("0",F50,1)-1)</f>
        <v>1</v>
      </c>
      <c r="L50" s="8" t="str">
        <f>MID(F50,5,FIND("0",F50,1)-1)</f>
        <v>0</v>
      </c>
      <c r="M50" s="8" t="str">
        <f>MID(F50,6,FIND("0",F50,1)-1)</f>
        <v>1</v>
      </c>
      <c r="N50" s="8" t="str">
        <f>MID(F50,7,FIND("0",F50,1)-1)</f>
        <v>0</v>
      </c>
      <c r="O50" s="8" t="str">
        <f>MID(F50,8,FIND("0",F50,1)-1)</f>
        <v>1</v>
      </c>
      <c r="P50" t="str">
        <f>IF(J50="1",IF(O50="0","Brenner AUS"),"Brenner EIN")</f>
        <v>Brenner EIN</v>
      </c>
      <c r="Q50" t="str">
        <f>IF(L50="1","Mischer AUF",IF(K50="1","Mischer ZU","Mischer STOP"))</f>
        <v>Mischer ZU</v>
      </c>
    </row>
    <row r="51" spans="1:17" hidden="1" x14ac:dyDescent="0.25">
      <c r="A51" t="s">
        <v>734</v>
      </c>
      <c r="B51" t="s">
        <v>4</v>
      </c>
      <c r="C51" t="s">
        <v>12</v>
      </c>
      <c r="D51" t="s">
        <v>6</v>
      </c>
      <c r="E51">
        <v>1</v>
      </c>
      <c r="F51" t="s">
        <v>45</v>
      </c>
      <c r="G51" t="s">
        <v>8</v>
      </c>
    </row>
    <row r="52" spans="1:17" hidden="1" x14ac:dyDescent="0.25">
      <c r="A52" s="1" t="s">
        <v>733</v>
      </c>
      <c r="B52" s="1" t="s">
        <v>1</v>
      </c>
      <c r="C52" s="1" t="s">
        <v>43</v>
      </c>
      <c r="D52" s="42" t="s">
        <v>3295</v>
      </c>
      <c r="E52" s="8">
        <f>HEX2DEC(G52)</f>
        <v>133</v>
      </c>
      <c r="F52" s="10" t="str">
        <f>HEX2BIN(G52)</f>
        <v>10000101</v>
      </c>
      <c r="G52" s="8" t="str">
        <f>MID(C52,7,FIND(":",C52,1)-1)</f>
        <v>85</v>
      </c>
      <c r="H52" s="8" t="str">
        <f>MID(F52,1,FIND("0",F52,1)-1)</f>
        <v>1</v>
      </c>
      <c r="I52" s="8" t="str">
        <f>MID(F52,2,FIND("0",F52,1)-1)</f>
        <v>0</v>
      </c>
      <c r="J52" s="8" t="str">
        <f>MID(F52,3,FIND("0",F52,1)-1)</f>
        <v>0</v>
      </c>
      <c r="K52" s="8" t="str">
        <f>MID(F52,4,FIND("0",F52,1)-1)</f>
        <v>0</v>
      </c>
      <c r="L52" s="8" t="str">
        <f>MID(F52,5,FIND("0",F52,1)-1)</f>
        <v>0</v>
      </c>
      <c r="M52" s="8" t="str">
        <f>MID(F52,6,FIND("0",F52,1)-1)</f>
        <v>1</v>
      </c>
      <c r="N52" s="8" t="str">
        <f>MID(F52,7,FIND("0",F52,1)-1)</f>
        <v>0</v>
      </c>
      <c r="O52" s="8" t="str">
        <f>MID(F52,8,FIND("0",F52,1)-1)</f>
        <v>1</v>
      </c>
      <c r="P52" t="str">
        <f>IF(J52="1",IF(O52="0","Brenner AUS"),"Brenner EIN")</f>
        <v>Brenner EIN</v>
      </c>
      <c r="Q52" t="str">
        <f>IF(L52="1","Mischer AUF",IF(K52="1","Mischer ZU","Mischer STOP"))</f>
        <v>Mischer STOP</v>
      </c>
    </row>
    <row r="53" spans="1:17" hidden="1" x14ac:dyDescent="0.25">
      <c r="A53" t="s">
        <v>737</v>
      </c>
      <c r="B53" t="s">
        <v>4</v>
      </c>
      <c r="C53" t="s">
        <v>5</v>
      </c>
      <c r="D53" t="s">
        <v>6</v>
      </c>
      <c r="E53">
        <v>1</v>
      </c>
      <c r="F53" t="s">
        <v>738</v>
      </c>
      <c r="G53" t="s">
        <v>8</v>
      </c>
    </row>
    <row r="54" spans="1:17" hidden="1" x14ac:dyDescent="0.25">
      <c r="A54" t="s">
        <v>735</v>
      </c>
      <c r="B54" t="s">
        <v>1</v>
      </c>
      <c r="C54" s="3" t="s">
        <v>736</v>
      </c>
      <c r="D54" t="s">
        <v>390</v>
      </c>
      <c r="E54" s="8">
        <f>HEX2DEC(G54)</f>
        <v>53</v>
      </c>
      <c r="F54" s="10" t="str">
        <f>HEX2BIN(G54)</f>
        <v>110101</v>
      </c>
      <c r="G54" s="8" t="str">
        <f>MID(C54,7,FIND(":",C54,1)-1)</f>
        <v>35</v>
      </c>
    </row>
    <row r="55" spans="1:17" hidden="1" x14ac:dyDescent="0.25">
      <c r="A55" t="s">
        <v>740</v>
      </c>
      <c r="B55" t="s">
        <v>4</v>
      </c>
      <c r="C55" t="s">
        <v>12</v>
      </c>
      <c r="D55" t="s">
        <v>6</v>
      </c>
      <c r="E55">
        <v>1</v>
      </c>
      <c r="F55" t="s">
        <v>246</v>
      </c>
      <c r="G55" t="s">
        <v>8</v>
      </c>
    </row>
    <row r="56" spans="1:17" hidden="1" x14ac:dyDescent="0.25">
      <c r="A56" s="1" t="s">
        <v>739</v>
      </c>
      <c r="B56" s="1" t="s">
        <v>1</v>
      </c>
      <c r="C56" s="1" t="s">
        <v>244</v>
      </c>
      <c r="D56" s="42" t="s">
        <v>3295</v>
      </c>
      <c r="E56" s="8">
        <f>HEX2DEC(G56)</f>
        <v>149</v>
      </c>
      <c r="F56" s="10" t="str">
        <f>HEX2BIN(G56)</f>
        <v>10010101</v>
      </c>
      <c r="G56" s="8" t="str">
        <f>MID(C56,7,FIND(":",C56,1)-1)</f>
        <v>95</v>
      </c>
      <c r="H56" s="8" t="str">
        <f>MID(F56,1,FIND("0",F56,1)-1)</f>
        <v>1</v>
      </c>
      <c r="I56" s="8" t="str">
        <f>MID(F56,2,FIND("0",F56,1)-1)</f>
        <v>0</v>
      </c>
      <c r="J56" s="8" t="str">
        <f>MID(F56,3,FIND("0",F56,1)-1)</f>
        <v>0</v>
      </c>
      <c r="K56" s="8" t="str">
        <f>MID(F56,4,FIND("0",F56,1)-1)</f>
        <v>1</v>
      </c>
      <c r="L56" s="8" t="str">
        <f>MID(F56,5,FIND("0",F56,1)-1)</f>
        <v>0</v>
      </c>
      <c r="M56" s="8" t="str">
        <f>MID(F56,6,FIND("0",F56,1)-1)</f>
        <v>1</v>
      </c>
      <c r="N56" s="8" t="str">
        <f>MID(F56,7,FIND("0",F56,1)-1)</f>
        <v>0</v>
      </c>
      <c r="O56" s="8" t="str">
        <f>MID(F56,8,FIND("0",F56,1)-1)</f>
        <v>1</v>
      </c>
      <c r="P56" t="str">
        <f>IF(J56="1",IF(O56="0","Brenner AUS"),"Brenner EIN")</f>
        <v>Brenner EIN</v>
      </c>
      <c r="Q56" t="str">
        <f>IF(L56="1","Mischer AUF",IF(K56="1","Mischer ZU","Mischer STOP"))</f>
        <v>Mischer ZU</v>
      </c>
    </row>
    <row r="57" spans="1:17" hidden="1" x14ac:dyDescent="0.25">
      <c r="A57" t="s">
        <v>742</v>
      </c>
      <c r="B57" t="s">
        <v>4</v>
      </c>
      <c r="C57" t="s">
        <v>12</v>
      </c>
      <c r="D57" t="s">
        <v>6</v>
      </c>
      <c r="E57">
        <v>1</v>
      </c>
      <c r="F57" t="s">
        <v>45</v>
      </c>
      <c r="G57" t="s">
        <v>8</v>
      </c>
    </row>
    <row r="58" spans="1:17" hidden="1" x14ac:dyDescent="0.25">
      <c r="A58" s="1" t="s">
        <v>741</v>
      </c>
      <c r="B58" s="1" t="s">
        <v>1</v>
      </c>
      <c r="C58" s="1" t="s">
        <v>43</v>
      </c>
      <c r="D58" s="42" t="s">
        <v>3295</v>
      </c>
      <c r="E58" s="8">
        <f>HEX2DEC(G58)</f>
        <v>133</v>
      </c>
      <c r="F58" s="10" t="str">
        <f>HEX2BIN(G58)</f>
        <v>10000101</v>
      </c>
      <c r="G58" s="8" t="str">
        <f>MID(C58,7,FIND(":",C58,1)-1)</f>
        <v>85</v>
      </c>
      <c r="H58" s="8" t="str">
        <f>MID(F58,1,FIND("0",F58,1)-1)</f>
        <v>1</v>
      </c>
      <c r="I58" s="8" t="str">
        <f>MID(F58,2,FIND("0",F58,1)-1)</f>
        <v>0</v>
      </c>
      <c r="J58" s="8" t="str">
        <f>MID(F58,3,FIND("0",F58,1)-1)</f>
        <v>0</v>
      </c>
      <c r="K58" s="8" t="str">
        <f>MID(F58,4,FIND("0",F58,1)-1)</f>
        <v>0</v>
      </c>
      <c r="L58" s="8" t="str">
        <f>MID(F58,5,FIND("0",F58,1)-1)</f>
        <v>0</v>
      </c>
      <c r="M58" s="8" t="str">
        <f>MID(F58,6,FIND("0",F58,1)-1)</f>
        <v>1</v>
      </c>
      <c r="N58" s="8" t="str">
        <f>MID(F58,7,FIND("0",F58,1)-1)</f>
        <v>0</v>
      </c>
      <c r="O58" s="8" t="str">
        <f>MID(F58,8,FIND("0",F58,1)-1)</f>
        <v>1</v>
      </c>
      <c r="P58" t="str">
        <f>IF(J58="1",IF(O58="0","Brenner AUS"),"Brenner EIN")</f>
        <v>Brenner EIN</v>
      </c>
      <c r="Q58" t="str">
        <f>IF(L58="1","Mischer AUF",IF(K58="1","Mischer ZU","Mischer STOP"))</f>
        <v>Mischer STOP</v>
      </c>
    </row>
    <row r="59" spans="1:17" hidden="1" x14ac:dyDescent="0.25">
      <c r="A59" t="s">
        <v>744</v>
      </c>
      <c r="B59" t="s">
        <v>4</v>
      </c>
      <c r="C59" t="s">
        <v>12</v>
      </c>
      <c r="D59" t="s">
        <v>6</v>
      </c>
      <c r="E59">
        <v>1</v>
      </c>
      <c r="F59" t="s">
        <v>246</v>
      </c>
      <c r="G59" t="s">
        <v>8</v>
      </c>
    </row>
    <row r="60" spans="1:17" hidden="1" x14ac:dyDescent="0.25">
      <c r="A60" s="1" t="s">
        <v>743</v>
      </c>
      <c r="B60" s="1" t="s">
        <v>1</v>
      </c>
      <c r="C60" s="1" t="s">
        <v>244</v>
      </c>
      <c r="D60" s="42" t="s">
        <v>3295</v>
      </c>
      <c r="E60" s="8">
        <f>HEX2DEC(G60)</f>
        <v>149</v>
      </c>
      <c r="F60" s="10" t="str">
        <f>HEX2BIN(G60)</f>
        <v>10010101</v>
      </c>
      <c r="G60" s="8" t="str">
        <f>MID(C60,7,FIND(":",C60,1)-1)</f>
        <v>95</v>
      </c>
      <c r="H60" s="8" t="str">
        <f>MID(F60,1,FIND("0",F60,1)-1)</f>
        <v>1</v>
      </c>
      <c r="I60" s="8" t="str">
        <f>MID(F60,2,FIND("0",F60,1)-1)</f>
        <v>0</v>
      </c>
      <c r="J60" s="8" t="str">
        <f>MID(F60,3,FIND("0",F60,1)-1)</f>
        <v>0</v>
      </c>
      <c r="K60" s="8" t="str">
        <f>MID(F60,4,FIND("0",F60,1)-1)</f>
        <v>1</v>
      </c>
      <c r="L60" s="8" t="str">
        <f>MID(F60,5,FIND("0",F60,1)-1)</f>
        <v>0</v>
      </c>
      <c r="M60" s="8" t="str">
        <f>MID(F60,6,FIND("0",F60,1)-1)</f>
        <v>1</v>
      </c>
      <c r="N60" s="8" t="str">
        <f>MID(F60,7,FIND("0",F60,1)-1)</f>
        <v>0</v>
      </c>
      <c r="O60" s="8" t="str">
        <f>MID(F60,8,FIND("0",F60,1)-1)</f>
        <v>1</v>
      </c>
      <c r="P60" t="str">
        <f>IF(J60="1",IF(O60="0","Brenner AUS"),"Brenner EIN")</f>
        <v>Brenner EIN</v>
      </c>
      <c r="Q60" t="str">
        <f>IF(L60="1","Mischer AUF",IF(K60="1","Mischer ZU","Mischer STOP"))</f>
        <v>Mischer ZU</v>
      </c>
    </row>
    <row r="61" spans="1:17" hidden="1" x14ac:dyDescent="0.25">
      <c r="A61" t="s">
        <v>746</v>
      </c>
      <c r="B61" t="s">
        <v>4</v>
      </c>
      <c r="C61" t="s">
        <v>5</v>
      </c>
      <c r="D61" t="s">
        <v>6</v>
      </c>
      <c r="E61">
        <v>1</v>
      </c>
      <c r="F61" t="s">
        <v>297</v>
      </c>
      <c r="G61" t="s">
        <v>8</v>
      </c>
    </row>
    <row r="62" spans="1:17" hidden="1" x14ac:dyDescent="0.25">
      <c r="A62" t="s">
        <v>745</v>
      </c>
      <c r="B62" t="s">
        <v>1</v>
      </c>
      <c r="C62" s="3" t="s">
        <v>295</v>
      </c>
      <c r="D62" t="s">
        <v>390</v>
      </c>
      <c r="E62" s="8">
        <f>HEX2DEC(G62)</f>
        <v>55</v>
      </c>
      <c r="F62" s="10" t="str">
        <f>HEX2BIN(G62)</f>
        <v>110111</v>
      </c>
      <c r="G62" s="8" t="str">
        <f>MID(C62,7,FIND(":",C62,1)-1)</f>
        <v>37</v>
      </c>
    </row>
    <row r="63" spans="1:17" hidden="1" x14ac:dyDescent="0.25">
      <c r="A63" t="s">
        <v>748</v>
      </c>
      <c r="B63" t="s">
        <v>4</v>
      </c>
      <c r="C63" t="s">
        <v>12</v>
      </c>
      <c r="D63" t="s">
        <v>6</v>
      </c>
      <c r="E63">
        <v>1</v>
      </c>
      <c r="F63" t="s">
        <v>45</v>
      </c>
      <c r="G63" t="s">
        <v>8</v>
      </c>
    </row>
    <row r="64" spans="1:17" hidden="1" x14ac:dyDescent="0.25">
      <c r="A64" t="s">
        <v>748</v>
      </c>
      <c r="B64" t="s">
        <v>4</v>
      </c>
      <c r="C64" t="s">
        <v>233</v>
      </c>
      <c r="D64" t="s">
        <v>6</v>
      </c>
      <c r="E64">
        <v>1</v>
      </c>
      <c r="F64" t="s">
        <v>287</v>
      </c>
      <c r="G64" t="s">
        <v>8</v>
      </c>
    </row>
    <row r="65" spans="1:17" hidden="1" x14ac:dyDescent="0.25">
      <c r="A65" s="1" t="s">
        <v>747</v>
      </c>
      <c r="B65" s="1" t="s">
        <v>1</v>
      </c>
      <c r="C65" s="1" t="s">
        <v>43</v>
      </c>
      <c r="D65" s="42" t="s">
        <v>3295</v>
      </c>
      <c r="E65" s="8">
        <f>HEX2DEC(G65)</f>
        <v>133</v>
      </c>
      <c r="F65" s="10" t="str">
        <f>HEX2BIN(G65)</f>
        <v>10000101</v>
      </c>
      <c r="G65" s="8" t="str">
        <f>MID(C65,7,FIND(":",C65,1)-1)</f>
        <v>85</v>
      </c>
      <c r="H65" s="8" t="str">
        <f>MID(F65,1,FIND("0",F65,1)-1)</f>
        <v>1</v>
      </c>
      <c r="I65" s="8" t="str">
        <f>MID(F65,2,FIND("0",F65,1)-1)</f>
        <v>0</v>
      </c>
      <c r="J65" s="8" t="str">
        <f>MID(F65,3,FIND("0",F65,1)-1)</f>
        <v>0</v>
      </c>
      <c r="K65" s="8" t="str">
        <f>MID(F65,4,FIND("0",F65,1)-1)</f>
        <v>0</v>
      </c>
      <c r="L65" s="8" t="str">
        <f>MID(F65,5,FIND("0",F65,1)-1)</f>
        <v>0</v>
      </c>
      <c r="M65" s="8" t="str">
        <f>MID(F65,6,FIND("0",F65,1)-1)</f>
        <v>1</v>
      </c>
      <c r="N65" s="8" t="str">
        <f>MID(F65,7,FIND("0",F65,1)-1)</f>
        <v>0</v>
      </c>
      <c r="O65" s="8" t="str">
        <f>MID(F65,8,FIND("0",F65,1)-1)</f>
        <v>1</v>
      </c>
      <c r="P65" t="str">
        <f>IF(J65="1",IF(O65="0","Brenner AUS"),"Brenner EIN")</f>
        <v>Brenner EIN</v>
      </c>
      <c r="Q65" t="str">
        <f>IF(L65="1","Mischer AUF",IF(K65="1","Mischer ZU","Mischer STOP"))</f>
        <v>Mischer STOP</v>
      </c>
    </row>
    <row r="66" spans="1:17" hidden="1" x14ac:dyDescent="0.25">
      <c r="A66" t="s">
        <v>747</v>
      </c>
      <c r="B66" t="s">
        <v>1</v>
      </c>
      <c r="C66" s="6" t="s">
        <v>286</v>
      </c>
      <c r="D66" t="s">
        <v>1442</v>
      </c>
      <c r="E66" s="8">
        <f>HEX2DEC(G66)</f>
        <v>36</v>
      </c>
      <c r="F66" s="10" t="str">
        <f>HEX2BIN(G66)</f>
        <v>100100</v>
      </c>
      <c r="G66" s="8" t="str">
        <f>MID(C66,7,FIND(":",C66,1)-1)</f>
        <v>24</v>
      </c>
    </row>
    <row r="67" spans="1:17" hidden="1" x14ac:dyDescent="0.25">
      <c r="A67" t="s">
        <v>751</v>
      </c>
      <c r="B67" t="s">
        <v>4</v>
      </c>
      <c r="C67" t="s">
        <v>71</v>
      </c>
      <c r="D67" t="s">
        <v>6</v>
      </c>
      <c r="E67">
        <v>1</v>
      </c>
      <c r="F67" t="s">
        <v>752</v>
      </c>
      <c r="G67" t="s">
        <v>8</v>
      </c>
    </row>
    <row r="68" spans="1:17" x14ac:dyDescent="0.25">
      <c r="A68" t="s">
        <v>749</v>
      </c>
      <c r="B68" t="s">
        <v>1</v>
      </c>
      <c r="C68" s="2" t="s">
        <v>750</v>
      </c>
      <c r="D68" t="s">
        <v>2670</v>
      </c>
      <c r="E68" s="8">
        <f>HEX2DEC(G68)</f>
        <v>8</v>
      </c>
      <c r="F68" s="10" t="str">
        <f>HEX2BIN(G68)</f>
        <v>1000</v>
      </c>
      <c r="G68" s="8" t="str">
        <f>MID(C68,7,FIND(":",C68,1)-1)</f>
        <v>08</v>
      </c>
    </row>
    <row r="69" spans="1:17" hidden="1" x14ac:dyDescent="0.25">
      <c r="A69" t="s">
        <v>754</v>
      </c>
      <c r="B69" t="s">
        <v>4</v>
      </c>
      <c r="C69" t="s">
        <v>12</v>
      </c>
      <c r="D69" t="s">
        <v>6</v>
      </c>
      <c r="E69">
        <v>1</v>
      </c>
      <c r="F69" t="s">
        <v>246</v>
      </c>
      <c r="G69" t="s">
        <v>8</v>
      </c>
    </row>
    <row r="70" spans="1:17" hidden="1" x14ac:dyDescent="0.25">
      <c r="A70" s="1" t="s">
        <v>753</v>
      </c>
      <c r="B70" s="1" t="s">
        <v>1</v>
      </c>
      <c r="C70" s="1" t="s">
        <v>244</v>
      </c>
      <c r="D70" s="42" t="s">
        <v>3295</v>
      </c>
      <c r="E70" s="8">
        <f>HEX2DEC(G70)</f>
        <v>149</v>
      </c>
      <c r="F70" s="10" t="str">
        <f>HEX2BIN(G70)</f>
        <v>10010101</v>
      </c>
      <c r="G70" s="8" t="str">
        <f>MID(C70,7,FIND(":",C70,1)-1)</f>
        <v>95</v>
      </c>
      <c r="H70" s="8" t="str">
        <f>MID(F70,1,FIND("0",F70,1)-1)</f>
        <v>1</v>
      </c>
      <c r="I70" s="8" t="str">
        <f>MID(F70,2,FIND("0",F70,1)-1)</f>
        <v>0</v>
      </c>
      <c r="J70" s="8" t="str">
        <f>MID(F70,3,FIND("0",F70,1)-1)</f>
        <v>0</v>
      </c>
      <c r="K70" s="8" t="str">
        <f>MID(F70,4,FIND("0",F70,1)-1)</f>
        <v>1</v>
      </c>
      <c r="L70" s="8" t="str">
        <f>MID(F70,5,FIND("0",F70,1)-1)</f>
        <v>0</v>
      </c>
      <c r="M70" s="8" t="str">
        <f>MID(F70,6,FIND("0",F70,1)-1)</f>
        <v>1</v>
      </c>
      <c r="N70" s="8" t="str">
        <f>MID(F70,7,FIND("0",F70,1)-1)</f>
        <v>0</v>
      </c>
      <c r="O70" s="8" t="str">
        <f>MID(F70,8,FIND("0",F70,1)-1)</f>
        <v>1</v>
      </c>
      <c r="P70" t="str">
        <f>IF(J70="1",IF(O70="0","Brenner AUS"),"Brenner EIN")</f>
        <v>Brenner EIN</v>
      </c>
      <c r="Q70" t="str">
        <f>IF(L70="1","Mischer AUF",IF(K70="1","Mischer ZU","Mischer STOP"))</f>
        <v>Mischer ZU</v>
      </c>
    </row>
    <row r="71" spans="1:17" hidden="1" x14ac:dyDescent="0.25">
      <c r="A71" t="s">
        <v>756</v>
      </c>
      <c r="B71" t="s">
        <v>4</v>
      </c>
      <c r="C71" t="s">
        <v>12</v>
      </c>
      <c r="D71" t="s">
        <v>6</v>
      </c>
      <c r="E71">
        <v>1</v>
      </c>
      <c r="F71" t="s">
        <v>45</v>
      </c>
      <c r="G71" t="s">
        <v>8</v>
      </c>
    </row>
    <row r="72" spans="1:17" hidden="1" x14ac:dyDescent="0.25">
      <c r="A72" s="1" t="s">
        <v>755</v>
      </c>
      <c r="B72" s="1" t="s">
        <v>1</v>
      </c>
      <c r="C72" s="1" t="s">
        <v>43</v>
      </c>
      <c r="D72" s="42" t="s">
        <v>3295</v>
      </c>
      <c r="E72" s="8">
        <f>HEX2DEC(G72)</f>
        <v>133</v>
      </c>
      <c r="F72" s="10" t="str">
        <f>HEX2BIN(G72)</f>
        <v>10000101</v>
      </c>
      <c r="G72" s="8" t="str">
        <f>MID(C72,7,FIND(":",C72,1)-1)</f>
        <v>85</v>
      </c>
      <c r="H72" s="8" t="str">
        <f>MID(F72,1,FIND("0",F72,1)-1)</f>
        <v>1</v>
      </c>
      <c r="I72" s="8" t="str">
        <f>MID(F72,2,FIND("0",F72,1)-1)</f>
        <v>0</v>
      </c>
      <c r="J72" s="8" t="str">
        <f>MID(F72,3,FIND("0",F72,1)-1)</f>
        <v>0</v>
      </c>
      <c r="K72" s="8" t="str">
        <f>MID(F72,4,FIND("0",F72,1)-1)</f>
        <v>0</v>
      </c>
      <c r="L72" s="8" t="str">
        <f>MID(F72,5,FIND("0",F72,1)-1)</f>
        <v>0</v>
      </c>
      <c r="M72" s="8" t="str">
        <f>MID(F72,6,FIND("0",F72,1)-1)</f>
        <v>1</v>
      </c>
      <c r="N72" s="8" t="str">
        <f>MID(F72,7,FIND("0",F72,1)-1)</f>
        <v>0</v>
      </c>
      <c r="O72" s="8" t="str">
        <f>MID(F72,8,FIND("0",F72,1)-1)</f>
        <v>1</v>
      </c>
      <c r="P72" t="str">
        <f>IF(J72="1",IF(O72="0","Brenner AUS"),"Brenner EIN")</f>
        <v>Brenner EIN</v>
      </c>
      <c r="Q72" t="str">
        <f>IF(L72="1","Mischer AUF",IF(K72="1","Mischer ZU","Mischer STOP"))</f>
        <v>Mischer STOP</v>
      </c>
    </row>
    <row r="73" spans="1:17" hidden="1" x14ac:dyDescent="0.25">
      <c r="A73" t="s">
        <v>759</v>
      </c>
      <c r="B73" t="s">
        <v>4</v>
      </c>
      <c r="C73" t="s">
        <v>5</v>
      </c>
      <c r="D73" t="s">
        <v>6</v>
      </c>
      <c r="E73">
        <v>1</v>
      </c>
      <c r="F73" t="s">
        <v>760</v>
      </c>
      <c r="G73" t="s">
        <v>8</v>
      </c>
    </row>
    <row r="74" spans="1:17" hidden="1" x14ac:dyDescent="0.25">
      <c r="A74" t="s">
        <v>757</v>
      </c>
      <c r="B74" t="s">
        <v>1</v>
      </c>
      <c r="C74" s="3" t="s">
        <v>758</v>
      </c>
      <c r="D74" t="s">
        <v>390</v>
      </c>
      <c r="E74" s="8">
        <f>HEX2DEC(G74)</f>
        <v>56</v>
      </c>
      <c r="F74" s="10" t="str">
        <f>HEX2BIN(G74)</f>
        <v>111000</v>
      </c>
      <c r="G74" s="8" t="str">
        <f>MID(C74,7,FIND(":",C74,1)-1)</f>
        <v>38</v>
      </c>
    </row>
    <row r="75" spans="1:17" hidden="1" x14ac:dyDescent="0.25">
      <c r="A75" t="s">
        <v>762</v>
      </c>
      <c r="B75" t="s">
        <v>4</v>
      </c>
      <c r="C75" t="s">
        <v>12</v>
      </c>
      <c r="D75" t="s">
        <v>6</v>
      </c>
      <c r="E75">
        <v>1</v>
      </c>
      <c r="F75" t="s">
        <v>246</v>
      </c>
      <c r="G75" t="s">
        <v>8</v>
      </c>
    </row>
    <row r="76" spans="1:17" hidden="1" x14ac:dyDescent="0.25">
      <c r="A76" s="1" t="s">
        <v>761</v>
      </c>
      <c r="B76" s="1" t="s">
        <v>1</v>
      </c>
      <c r="C76" s="1" t="s">
        <v>244</v>
      </c>
      <c r="D76" s="42" t="s">
        <v>3295</v>
      </c>
      <c r="E76" s="8">
        <f>HEX2DEC(G76)</f>
        <v>149</v>
      </c>
      <c r="F76" s="10" t="str">
        <f>HEX2BIN(G76)</f>
        <v>10010101</v>
      </c>
      <c r="G76" s="8" t="str">
        <f>MID(C76,7,FIND(":",C76,1)-1)</f>
        <v>95</v>
      </c>
      <c r="H76" s="8" t="str">
        <f>MID(F76,1,FIND("0",F76,1)-1)</f>
        <v>1</v>
      </c>
      <c r="I76" s="8" t="str">
        <f>MID(F76,2,FIND("0",F76,1)-1)</f>
        <v>0</v>
      </c>
      <c r="J76" s="8" t="str">
        <f>MID(F76,3,FIND("0",F76,1)-1)</f>
        <v>0</v>
      </c>
      <c r="K76" s="8" t="str">
        <f>MID(F76,4,FIND("0",F76,1)-1)</f>
        <v>1</v>
      </c>
      <c r="L76" s="8" t="str">
        <f>MID(F76,5,FIND("0",F76,1)-1)</f>
        <v>0</v>
      </c>
      <c r="M76" s="8" t="str">
        <f>MID(F76,6,FIND("0",F76,1)-1)</f>
        <v>1</v>
      </c>
      <c r="N76" s="8" t="str">
        <f>MID(F76,7,FIND("0",F76,1)-1)</f>
        <v>0</v>
      </c>
      <c r="O76" s="8" t="str">
        <f>MID(F76,8,FIND("0",F76,1)-1)</f>
        <v>1</v>
      </c>
      <c r="P76" t="str">
        <f>IF(J76="1",IF(O76="0","Brenner AUS"),"Brenner EIN")</f>
        <v>Brenner EIN</v>
      </c>
      <c r="Q76" t="str">
        <f>IF(L76="1","Mischer AUF",IF(K76="1","Mischer ZU","Mischer STOP"))</f>
        <v>Mischer ZU</v>
      </c>
    </row>
    <row r="77" spans="1:17" hidden="1" x14ac:dyDescent="0.25">
      <c r="A77" t="s">
        <v>764</v>
      </c>
      <c r="B77" t="s">
        <v>4</v>
      </c>
      <c r="C77" t="s">
        <v>12</v>
      </c>
      <c r="D77" t="s">
        <v>6</v>
      </c>
      <c r="E77">
        <v>1</v>
      </c>
      <c r="F77" t="s">
        <v>45</v>
      </c>
      <c r="G77" t="s">
        <v>8</v>
      </c>
    </row>
    <row r="78" spans="1:17" hidden="1" x14ac:dyDescent="0.25">
      <c r="A78" s="1" t="s">
        <v>763</v>
      </c>
      <c r="B78" s="1" t="s">
        <v>1</v>
      </c>
      <c r="C78" s="1" t="s">
        <v>43</v>
      </c>
      <c r="D78" s="42" t="s">
        <v>3295</v>
      </c>
      <c r="E78" s="8">
        <f>HEX2DEC(G78)</f>
        <v>133</v>
      </c>
      <c r="F78" s="10" t="str">
        <f>HEX2BIN(G78)</f>
        <v>10000101</v>
      </c>
      <c r="G78" s="8" t="str">
        <f>MID(C78,7,FIND(":",C78,1)-1)</f>
        <v>85</v>
      </c>
      <c r="H78" s="8" t="str">
        <f>MID(F78,1,FIND("0",F78,1)-1)</f>
        <v>1</v>
      </c>
      <c r="I78" s="8" t="str">
        <f>MID(F78,2,FIND("0",F78,1)-1)</f>
        <v>0</v>
      </c>
      <c r="J78" s="8" t="str">
        <f>MID(F78,3,FIND("0",F78,1)-1)</f>
        <v>0</v>
      </c>
      <c r="K78" s="8" t="str">
        <f>MID(F78,4,FIND("0",F78,1)-1)</f>
        <v>0</v>
      </c>
      <c r="L78" s="8" t="str">
        <f>MID(F78,5,FIND("0",F78,1)-1)</f>
        <v>0</v>
      </c>
      <c r="M78" s="8" t="str">
        <f>MID(F78,6,FIND("0",F78,1)-1)</f>
        <v>1</v>
      </c>
      <c r="N78" s="8" t="str">
        <f>MID(F78,7,FIND("0",F78,1)-1)</f>
        <v>0</v>
      </c>
      <c r="O78" s="8" t="str">
        <f>MID(F78,8,FIND("0",F78,1)-1)</f>
        <v>1</v>
      </c>
      <c r="P78" t="str">
        <f>IF(J78="1",IF(O78="0","Brenner AUS"),"Brenner EIN")</f>
        <v>Brenner EIN</v>
      </c>
      <c r="Q78" t="str">
        <f>IF(L78="1","Mischer AUF",IF(K78="1","Mischer ZU","Mischer STOP"))</f>
        <v>Mischer STOP</v>
      </c>
    </row>
    <row r="79" spans="1:17" hidden="1" x14ac:dyDescent="0.25">
      <c r="A79" t="s">
        <v>766</v>
      </c>
      <c r="B79" t="s">
        <v>4</v>
      </c>
      <c r="C79" t="s">
        <v>12</v>
      </c>
      <c r="D79" t="s">
        <v>6</v>
      </c>
      <c r="E79">
        <v>1</v>
      </c>
      <c r="F79" t="s">
        <v>246</v>
      </c>
      <c r="G79" t="s">
        <v>8</v>
      </c>
    </row>
    <row r="80" spans="1:17" hidden="1" x14ac:dyDescent="0.25">
      <c r="A80" s="1" t="s">
        <v>765</v>
      </c>
      <c r="B80" s="1" t="s">
        <v>1</v>
      </c>
      <c r="C80" s="1" t="s">
        <v>244</v>
      </c>
      <c r="D80" s="42" t="s">
        <v>3295</v>
      </c>
      <c r="E80" s="8">
        <f>HEX2DEC(G80)</f>
        <v>149</v>
      </c>
      <c r="F80" s="10" t="str">
        <f>HEX2BIN(G80)</f>
        <v>10010101</v>
      </c>
      <c r="G80" s="8" t="str">
        <f>MID(C80,7,FIND(":",C80,1)-1)</f>
        <v>95</v>
      </c>
      <c r="H80" s="8" t="str">
        <f>MID(F80,1,FIND("0",F80,1)-1)</f>
        <v>1</v>
      </c>
      <c r="I80" s="8" t="str">
        <f>MID(F80,2,FIND("0",F80,1)-1)</f>
        <v>0</v>
      </c>
      <c r="J80" s="8" t="str">
        <f>MID(F80,3,FIND("0",F80,1)-1)</f>
        <v>0</v>
      </c>
      <c r="K80" s="8" t="str">
        <f>MID(F80,4,FIND("0",F80,1)-1)</f>
        <v>1</v>
      </c>
      <c r="L80" s="8" t="str">
        <f>MID(F80,5,FIND("0",F80,1)-1)</f>
        <v>0</v>
      </c>
      <c r="M80" s="8" t="str">
        <f>MID(F80,6,FIND("0",F80,1)-1)</f>
        <v>1</v>
      </c>
      <c r="N80" s="8" t="str">
        <f>MID(F80,7,FIND("0",F80,1)-1)</f>
        <v>0</v>
      </c>
      <c r="O80" s="8" t="str">
        <f>MID(F80,8,FIND("0",F80,1)-1)</f>
        <v>1</v>
      </c>
      <c r="P80" t="str">
        <f>IF(J80="1",IF(O80="0","Brenner AUS"),"Brenner EIN")</f>
        <v>Brenner EIN</v>
      </c>
      <c r="Q80" t="str">
        <f>IF(L80="1","Mischer AUF",IF(K80="1","Mischer ZU","Mischer STOP"))</f>
        <v>Mischer ZU</v>
      </c>
    </row>
    <row r="81" spans="1:17" hidden="1" x14ac:dyDescent="0.25">
      <c r="A81" t="s">
        <v>768</v>
      </c>
      <c r="B81" t="s">
        <v>4</v>
      </c>
      <c r="C81" t="s">
        <v>5</v>
      </c>
      <c r="D81" t="s">
        <v>6</v>
      </c>
      <c r="E81">
        <v>1</v>
      </c>
      <c r="F81" t="s">
        <v>305</v>
      </c>
      <c r="G81" t="s">
        <v>8</v>
      </c>
    </row>
    <row r="82" spans="1:17" hidden="1" x14ac:dyDescent="0.25">
      <c r="A82" t="s">
        <v>767</v>
      </c>
      <c r="B82" t="s">
        <v>1</v>
      </c>
      <c r="C82" s="3" t="s">
        <v>303</v>
      </c>
      <c r="D82" t="s">
        <v>390</v>
      </c>
      <c r="E82" s="8">
        <f>HEX2DEC(G82)</f>
        <v>57</v>
      </c>
      <c r="F82" s="10" t="str">
        <f>HEX2BIN(G82)</f>
        <v>111001</v>
      </c>
      <c r="G82" s="8" t="str">
        <f>MID(C82,7,FIND(":",C82,1)-1)</f>
        <v>39</v>
      </c>
    </row>
    <row r="83" spans="1:17" hidden="1" x14ac:dyDescent="0.25">
      <c r="A83" t="s">
        <v>770</v>
      </c>
      <c r="B83" t="s">
        <v>4</v>
      </c>
      <c r="C83" t="s">
        <v>12</v>
      </c>
      <c r="D83" t="s">
        <v>6</v>
      </c>
      <c r="E83">
        <v>1</v>
      </c>
      <c r="F83" t="s">
        <v>45</v>
      </c>
      <c r="G83" t="s">
        <v>8</v>
      </c>
    </row>
    <row r="84" spans="1:17" hidden="1" x14ac:dyDescent="0.25">
      <c r="A84" s="1" t="s">
        <v>769</v>
      </c>
      <c r="B84" s="1" t="s">
        <v>1</v>
      </c>
      <c r="C84" s="1" t="s">
        <v>43</v>
      </c>
      <c r="D84" s="42" t="s">
        <v>3295</v>
      </c>
      <c r="E84" s="8">
        <f>HEX2DEC(G84)</f>
        <v>133</v>
      </c>
      <c r="F84" s="10" t="str">
        <f>HEX2BIN(G84)</f>
        <v>10000101</v>
      </c>
      <c r="G84" s="8" t="str">
        <f>MID(C84,7,FIND(":",C84,1)-1)</f>
        <v>85</v>
      </c>
      <c r="H84" s="8" t="str">
        <f>MID(F84,1,FIND("0",F84,1)-1)</f>
        <v>1</v>
      </c>
      <c r="I84" s="8" t="str">
        <f>MID(F84,2,FIND("0",F84,1)-1)</f>
        <v>0</v>
      </c>
      <c r="J84" s="8" t="str">
        <f>MID(F84,3,FIND("0",F84,1)-1)</f>
        <v>0</v>
      </c>
      <c r="K84" s="8" t="str">
        <f>MID(F84,4,FIND("0",F84,1)-1)</f>
        <v>0</v>
      </c>
      <c r="L84" s="8" t="str">
        <f>MID(F84,5,FIND("0",F84,1)-1)</f>
        <v>0</v>
      </c>
      <c r="M84" s="8" t="str">
        <f>MID(F84,6,FIND("0",F84,1)-1)</f>
        <v>1</v>
      </c>
      <c r="N84" s="8" t="str">
        <f>MID(F84,7,FIND("0",F84,1)-1)</f>
        <v>0</v>
      </c>
      <c r="O84" s="8" t="str">
        <f>MID(F84,8,FIND("0",F84,1)-1)</f>
        <v>1</v>
      </c>
      <c r="P84" t="str">
        <f>IF(J84="1",IF(O84="0","Brenner AUS"),"Brenner EIN")</f>
        <v>Brenner EIN</v>
      </c>
      <c r="Q84" t="str">
        <f>IF(L84="1","Mischer AUF",IF(K84="1","Mischer ZU","Mischer STOP"))</f>
        <v>Mischer STOP</v>
      </c>
    </row>
    <row r="85" spans="1:17" hidden="1" x14ac:dyDescent="0.25">
      <c r="A85" t="s">
        <v>772</v>
      </c>
      <c r="B85" t="s">
        <v>4</v>
      </c>
      <c r="C85" t="s">
        <v>12</v>
      </c>
      <c r="D85" t="s">
        <v>6</v>
      </c>
      <c r="E85">
        <v>1</v>
      </c>
      <c r="F85" t="s">
        <v>246</v>
      </c>
      <c r="G85" t="s">
        <v>8</v>
      </c>
    </row>
    <row r="86" spans="1:17" hidden="1" x14ac:dyDescent="0.25">
      <c r="A86" s="1" t="s">
        <v>771</v>
      </c>
      <c r="B86" s="1" t="s">
        <v>1</v>
      </c>
      <c r="C86" s="1" t="s">
        <v>244</v>
      </c>
      <c r="D86" s="42" t="s">
        <v>3295</v>
      </c>
      <c r="E86" s="8">
        <f>HEX2DEC(G86)</f>
        <v>149</v>
      </c>
      <c r="F86" s="10" t="str">
        <f>HEX2BIN(G86)</f>
        <v>10010101</v>
      </c>
      <c r="G86" s="8" t="str">
        <f>MID(C86,7,FIND(":",C86,1)-1)</f>
        <v>95</v>
      </c>
      <c r="H86" s="8" t="str">
        <f>MID(F86,1,FIND("0",F86,1)-1)</f>
        <v>1</v>
      </c>
      <c r="I86" s="8" t="str">
        <f>MID(F86,2,FIND("0",F86,1)-1)</f>
        <v>0</v>
      </c>
      <c r="J86" s="8" t="str">
        <f>MID(F86,3,FIND("0",F86,1)-1)</f>
        <v>0</v>
      </c>
      <c r="K86" s="8" t="str">
        <f>MID(F86,4,FIND("0",F86,1)-1)</f>
        <v>1</v>
      </c>
      <c r="L86" s="8" t="str">
        <f>MID(F86,5,FIND("0",F86,1)-1)</f>
        <v>0</v>
      </c>
      <c r="M86" s="8" t="str">
        <f>MID(F86,6,FIND("0",F86,1)-1)</f>
        <v>1</v>
      </c>
      <c r="N86" s="8" t="str">
        <f>MID(F86,7,FIND("0",F86,1)-1)</f>
        <v>0</v>
      </c>
      <c r="O86" s="8" t="str">
        <f>MID(F86,8,FIND("0",F86,1)-1)</f>
        <v>1</v>
      </c>
      <c r="P86" t="str">
        <f>IF(J86="1",IF(O86="0","Brenner AUS"),"Brenner EIN")</f>
        <v>Brenner EIN</v>
      </c>
      <c r="Q86" t="str">
        <f>IF(L86="1","Mischer AUF",IF(K86="1","Mischer ZU","Mischer STOP"))</f>
        <v>Mischer ZU</v>
      </c>
    </row>
    <row r="87" spans="1:17" hidden="1" x14ac:dyDescent="0.25">
      <c r="A87" t="s">
        <v>774</v>
      </c>
      <c r="B87" t="s">
        <v>4</v>
      </c>
      <c r="C87" t="s">
        <v>12</v>
      </c>
      <c r="D87" t="s">
        <v>6</v>
      </c>
      <c r="E87">
        <v>1</v>
      </c>
      <c r="F87" t="s">
        <v>45</v>
      </c>
      <c r="G87" t="s">
        <v>8</v>
      </c>
    </row>
    <row r="88" spans="1:17" hidden="1" x14ac:dyDescent="0.25">
      <c r="A88" s="1" t="s">
        <v>773</v>
      </c>
      <c r="B88" s="1" t="s">
        <v>1</v>
      </c>
      <c r="C88" s="1" t="s">
        <v>43</v>
      </c>
      <c r="D88" s="42" t="s">
        <v>3295</v>
      </c>
      <c r="E88" s="8">
        <f>HEX2DEC(G88)</f>
        <v>133</v>
      </c>
      <c r="F88" s="10" t="str">
        <f>HEX2BIN(G88)</f>
        <v>10000101</v>
      </c>
      <c r="G88" s="8" t="str">
        <f>MID(C88,7,FIND(":",C88,1)-1)</f>
        <v>85</v>
      </c>
      <c r="H88" s="8" t="str">
        <f>MID(F88,1,FIND("0",F88,1)-1)</f>
        <v>1</v>
      </c>
      <c r="I88" s="8" t="str">
        <f>MID(F88,2,FIND("0",F88,1)-1)</f>
        <v>0</v>
      </c>
      <c r="J88" s="8" t="str">
        <f>MID(F88,3,FIND("0",F88,1)-1)</f>
        <v>0</v>
      </c>
      <c r="K88" s="8" t="str">
        <f>MID(F88,4,FIND("0",F88,1)-1)</f>
        <v>0</v>
      </c>
      <c r="L88" s="8" t="str">
        <f>MID(F88,5,FIND("0",F88,1)-1)</f>
        <v>0</v>
      </c>
      <c r="M88" s="8" t="str">
        <f>MID(F88,6,FIND("0",F88,1)-1)</f>
        <v>1</v>
      </c>
      <c r="N88" s="8" t="str">
        <f>MID(F88,7,FIND("0",F88,1)-1)</f>
        <v>0</v>
      </c>
      <c r="O88" s="8" t="str">
        <f>MID(F88,8,FIND("0",F88,1)-1)</f>
        <v>1</v>
      </c>
      <c r="P88" t="str">
        <f>IF(J88="1",IF(O88="0","Brenner AUS"),"Brenner EIN")</f>
        <v>Brenner EIN</v>
      </c>
      <c r="Q88" t="str">
        <f>IF(L88="1","Mischer AUF",IF(K88="1","Mischer ZU","Mischer STOP"))</f>
        <v>Mischer STOP</v>
      </c>
    </row>
    <row r="89" spans="1:17" hidden="1" x14ac:dyDescent="0.25">
      <c r="A89" t="s">
        <v>776</v>
      </c>
      <c r="B89" t="s">
        <v>4</v>
      </c>
      <c r="C89" t="s">
        <v>5</v>
      </c>
      <c r="D89" t="s">
        <v>6</v>
      </c>
      <c r="E89">
        <v>1</v>
      </c>
      <c r="F89" t="s">
        <v>324</v>
      </c>
      <c r="G89" t="s">
        <v>8</v>
      </c>
    </row>
    <row r="90" spans="1:17" hidden="1" x14ac:dyDescent="0.25">
      <c r="A90" t="s">
        <v>775</v>
      </c>
      <c r="B90" t="s">
        <v>1</v>
      </c>
      <c r="C90" s="3" t="s">
        <v>322</v>
      </c>
      <c r="D90" t="s">
        <v>390</v>
      </c>
      <c r="E90" s="8">
        <f>HEX2DEC(G90)</f>
        <v>59</v>
      </c>
      <c r="F90" s="10" t="str">
        <f>HEX2BIN(G90)</f>
        <v>111011</v>
      </c>
      <c r="G90" s="8" t="str">
        <f>MID(C90,7,FIND(":",C90,1)-1)</f>
        <v>3B</v>
      </c>
    </row>
    <row r="91" spans="1:17" hidden="1" x14ac:dyDescent="0.25">
      <c r="A91" t="s">
        <v>778</v>
      </c>
      <c r="B91" t="s">
        <v>4</v>
      </c>
      <c r="C91" t="s">
        <v>12</v>
      </c>
      <c r="D91" t="s">
        <v>6</v>
      </c>
      <c r="E91">
        <v>1</v>
      </c>
      <c r="F91" t="s">
        <v>246</v>
      </c>
      <c r="G91" t="s">
        <v>8</v>
      </c>
    </row>
    <row r="92" spans="1:17" hidden="1" x14ac:dyDescent="0.25">
      <c r="A92" s="1" t="s">
        <v>777</v>
      </c>
      <c r="B92" s="1" t="s">
        <v>1</v>
      </c>
      <c r="C92" s="1" t="s">
        <v>244</v>
      </c>
      <c r="D92" s="42" t="s">
        <v>3295</v>
      </c>
      <c r="E92" s="8">
        <f>HEX2DEC(G92)</f>
        <v>149</v>
      </c>
      <c r="F92" s="10" t="str">
        <f>HEX2BIN(G92)</f>
        <v>10010101</v>
      </c>
      <c r="G92" s="8" t="str">
        <f>MID(C92,7,FIND(":",C92,1)-1)</f>
        <v>95</v>
      </c>
      <c r="H92" s="8" t="str">
        <f>MID(F92,1,FIND("0",F92,1)-1)</f>
        <v>1</v>
      </c>
      <c r="I92" s="8" t="str">
        <f>MID(F92,2,FIND("0",F92,1)-1)</f>
        <v>0</v>
      </c>
      <c r="J92" s="8" t="str">
        <f>MID(F92,3,FIND("0",F92,1)-1)</f>
        <v>0</v>
      </c>
      <c r="K92" s="8" t="str">
        <f>MID(F92,4,FIND("0",F92,1)-1)</f>
        <v>1</v>
      </c>
      <c r="L92" s="8" t="str">
        <f>MID(F92,5,FIND("0",F92,1)-1)</f>
        <v>0</v>
      </c>
      <c r="M92" s="8" t="str">
        <f>MID(F92,6,FIND("0",F92,1)-1)</f>
        <v>1</v>
      </c>
      <c r="N92" s="8" t="str">
        <f>MID(F92,7,FIND("0",F92,1)-1)</f>
        <v>0</v>
      </c>
      <c r="O92" s="8" t="str">
        <f>MID(F92,8,FIND("0",F92,1)-1)</f>
        <v>1</v>
      </c>
      <c r="P92" t="str">
        <f>IF(J92="1",IF(O92="0","Brenner AUS"),"Brenner EIN")</f>
        <v>Brenner EIN</v>
      </c>
      <c r="Q92" t="str">
        <f>IF(L92="1","Mischer AUF",IF(K92="1","Mischer ZU","Mischer STOP"))</f>
        <v>Mischer ZU</v>
      </c>
    </row>
    <row r="93" spans="1:17" hidden="1" x14ac:dyDescent="0.25">
      <c r="A93" t="s">
        <v>780</v>
      </c>
      <c r="B93" t="s">
        <v>4</v>
      </c>
      <c r="C93" t="s">
        <v>12</v>
      </c>
      <c r="D93" t="s">
        <v>6</v>
      </c>
      <c r="E93">
        <v>1</v>
      </c>
      <c r="F93" t="s">
        <v>45</v>
      </c>
      <c r="G93" t="s">
        <v>8</v>
      </c>
    </row>
    <row r="94" spans="1:17" hidden="1" x14ac:dyDescent="0.25">
      <c r="A94" s="1" t="s">
        <v>779</v>
      </c>
      <c r="B94" s="1" t="s">
        <v>1</v>
      </c>
      <c r="C94" s="1" t="s">
        <v>43</v>
      </c>
      <c r="D94" s="42" t="s">
        <v>3295</v>
      </c>
      <c r="E94" s="8">
        <f>HEX2DEC(G94)</f>
        <v>133</v>
      </c>
      <c r="F94" s="10" t="str">
        <f>HEX2BIN(G94)</f>
        <v>10000101</v>
      </c>
      <c r="G94" s="8" t="str">
        <f>MID(C94,7,FIND(":",C94,1)-1)</f>
        <v>85</v>
      </c>
      <c r="H94" s="8" t="str">
        <f>MID(F94,1,FIND("0",F94,1)-1)</f>
        <v>1</v>
      </c>
      <c r="I94" s="8" t="str">
        <f>MID(F94,2,FIND("0",F94,1)-1)</f>
        <v>0</v>
      </c>
      <c r="J94" s="8" t="str">
        <f>MID(F94,3,FIND("0",F94,1)-1)</f>
        <v>0</v>
      </c>
      <c r="K94" s="8" t="str">
        <f>MID(F94,4,FIND("0",F94,1)-1)</f>
        <v>0</v>
      </c>
      <c r="L94" s="8" t="str">
        <f>MID(F94,5,FIND("0",F94,1)-1)</f>
        <v>0</v>
      </c>
      <c r="M94" s="8" t="str">
        <f>MID(F94,6,FIND("0",F94,1)-1)</f>
        <v>1</v>
      </c>
      <c r="N94" s="8" t="str">
        <f>MID(F94,7,FIND("0",F94,1)-1)</f>
        <v>0</v>
      </c>
      <c r="O94" s="8" t="str">
        <f>MID(F94,8,FIND("0",F94,1)-1)</f>
        <v>1</v>
      </c>
      <c r="P94" t="str">
        <f>IF(J94="1",IF(O94="0","Brenner AUS"),"Brenner EIN")</f>
        <v>Brenner EIN</v>
      </c>
      <c r="Q94" t="str">
        <f>IF(L94="1","Mischer AUF",IF(K94="1","Mischer ZU","Mischer STOP"))</f>
        <v>Mischer STOP</v>
      </c>
    </row>
    <row r="95" spans="1:17" hidden="1" x14ac:dyDescent="0.25">
      <c r="A95" t="s">
        <v>782</v>
      </c>
      <c r="B95" t="s">
        <v>4</v>
      </c>
      <c r="C95" t="s">
        <v>12</v>
      </c>
      <c r="D95" t="s">
        <v>6</v>
      </c>
      <c r="E95">
        <v>1</v>
      </c>
      <c r="F95" t="s">
        <v>246</v>
      </c>
      <c r="G95" t="s">
        <v>8</v>
      </c>
    </row>
    <row r="96" spans="1:17" hidden="1" x14ac:dyDescent="0.25">
      <c r="A96" s="1" t="s">
        <v>781</v>
      </c>
      <c r="B96" s="1" t="s">
        <v>1</v>
      </c>
      <c r="C96" s="1" t="s">
        <v>244</v>
      </c>
      <c r="D96" s="42" t="s">
        <v>3295</v>
      </c>
      <c r="E96" s="8">
        <f>HEX2DEC(G96)</f>
        <v>149</v>
      </c>
      <c r="F96" s="10" t="str">
        <f>HEX2BIN(G96)</f>
        <v>10010101</v>
      </c>
      <c r="G96" s="8" t="str">
        <f>MID(C96,7,FIND(":",C96,1)-1)</f>
        <v>95</v>
      </c>
      <c r="H96" s="8" t="str">
        <f>MID(F96,1,FIND("0",F96,1)-1)</f>
        <v>1</v>
      </c>
      <c r="I96" s="8" t="str">
        <f>MID(F96,2,FIND("0",F96,1)-1)</f>
        <v>0</v>
      </c>
      <c r="J96" s="8" t="str">
        <f>MID(F96,3,FIND("0",F96,1)-1)</f>
        <v>0</v>
      </c>
      <c r="K96" s="8" t="str">
        <f>MID(F96,4,FIND("0",F96,1)-1)</f>
        <v>1</v>
      </c>
      <c r="L96" s="8" t="str">
        <f>MID(F96,5,FIND("0",F96,1)-1)</f>
        <v>0</v>
      </c>
      <c r="M96" s="8" t="str">
        <f>MID(F96,6,FIND("0",F96,1)-1)</f>
        <v>1</v>
      </c>
      <c r="N96" s="8" t="str">
        <f>MID(F96,7,FIND("0",F96,1)-1)</f>
        <v>0</v>
      </c>
      <c r="O96" s="8" t="str">
        <f>MID(F96,8,FIND("0",F96,1)-1)</f>
        <v>1</v>
      </c>
      <c r="P96" t="str">
        <f>IF(J96="1",IF(O96="0","Brenner AUS"),"Brenner EIN")</f>
        <v>Brenner EIN</v>
      </c>
      <c r="Q96" t="str">
        <f>IF(L96="1","Mischer AUF",IF(K96="1","Mischer ZU","Mischer STOP"))</f>
        <v>Mischer ZU</v>
      </c>
    </row>
    <row r="97" spans="1:17" hidden="1" x14ac:dyDescent="0.25">
      <c r="A97" t="s">
        <v>784</v>
      </c>
      <c r="B97" t="s">
        <v>4</v>
      </c>
      <c r="C97" t="s">
        <v>5</v>
      </c>
      <c r="D97" t="s">
        <v>6</v>
      </c>
      <c r="E97">
        <v>1</v>
      </c>
      <c r="F97" t="s">
        <v>336</v>
      </c>
      <c r="G97" t="s">
        <v>8</v>
      </c>
    </row>
    <row r="98" spans="1:17" hidden="1" x14ac:dyDescent="0.25">
      <c r="A98" t="s">
        <v>784</v>
      </c>
      <c r="B98" t="s">
        <v>4</v>
      </c>
      <c r="C98" t="s">
        <v>12</v>
      </c>
      <c r="D98" t="s">
        <v>6</v>
      </c>
      <c r="E98">
        <v>1</v>
      </c>
      <c r="F98" t="s">
        <v>45</v>
      </c>
      <c r="G98" t="s">
        <v>8</v>
      </c>
    </row>
    <row r="99" spans="1:17" hidden="1" x14ac:dyDescent="0.25">
      <c r="A99" t="s">
        <v>783</v>
      </c>
      <c r="B99" t="s">
        <v>1</v>
      </c>
      <c r="C99" s="3" t="s">
        <v>334</v>
      </c>
      <c r="D99" t="s">
        <v>390</v>
      </c>
      <c r="E99" s="8">
        <f>HEX2DEC(G99)</f>
        <v>60</v>
      </c>
      <c r="F99" s="10" t="str">
        <f>HEX2BIN(G99)</f>
        <v>111100</v>
      </c>
      <c r="G99" s="8" t="str">
        <f>MID(C99,7,FIND(":",C99,1)-1)</f>
        <v>3C</v>
      </c>
    </row>
    <row r="100" spans="1:17" hidden="1" x14ac:dyDescent="0.25">
      <c r="A100" s="1" t="s">
        <v>783</v>
      </c>
      <c r="B100" s="1" t="s">
        <v>1</v>
      </c>
      <c r="C100" s="1" t="s">
        <v>43</v>
      </c>
      <c r="D100" s="42" t="s">
        <v>3295</v>
      </c>
      <c r="E100" s="8">
        <f>HEX2DEC(G100)</f>
        <v>133</v>
      </c>
      <c r="F100" s="10" t="str">
        <f>HEX2BIN(G100)</f>
        <v>10000101</v>
      </c>
      <c r="G100" s="8" t="str">
        <f>MID(C100,7,FIND(":",C100,1)-1)</f>
        <v>85</v>
      </c>
      <c r="H100" s="8" t="str">
        <f>MID(F100,1,FIND("0",F100,1)-1)</f>
        <v>1</v>
      </c>
      <c r="I100" s="8" t="str">
        <f>MID(F100,2,FIND("0",F100,1)-1)</f>
        <v>0</v>
      </c>
      <c r="J100" s="8" t="str">
        <f>MID(F100,3,FIND("0",F100,1)-1)</f>
        <v>0</v>
      </c>
      <c r="K100" s="8" t="str">
        <f>MID(F100,4,FIND("0",F100,1)-1)</f>
        <v>0</v>
      </c>
      <c r="L100" s="8" t="str">
        <f>MID(F100,5,FIND("0",F100,1)-1)</f>
        <v>0</v>
      </c>
      <c r="M100" s="8" t="str">
        <f>MID(F100,6,FIND("0",F100,1)-1)</f>
        <v>1</v>
      </c>
      <c r="N100" s="8" t="str">
        <f>MID(F100,7,FIND("0",F100,1)-1)</f>
        <v>0</v>
      </c>
      <c r="O100" s="8" t="str">
        <f>MID(F100,8,FIND("0",F100,1)-1)</f>
        <v>1</v>
      </c>
      <c r="P100" t="str">
        <f>IF(J100="1",IF(O100="0","Brenner AUS"),"Brenner EIN")</f>
        <v>Brenner EIN</v>
      </c>
      <c r="Q100" t="str">
        <f>IF(L100="1","Mischer AUF",IF(K100="1","Mischer ZU","Mischer STOP"))</f>
        <v>Mischer STOP</v>
      </c>
    </row>
    <row r="101" spans="1:17" hidden="1" x14ac:dyDescent="0.25">
      <c r="A101" t="s">
        <v>787</v>
      </c>
      <c r="B101" t="s">
        <v>4</v>
      </c>
      <c r="C101" t="s">
        <v>71</v>
      </c>
      <c r="D101" t="s">
        <v>6</v>
      </c>
      <c r="E101">
        <v>1</v>
      </c>
      <c r="F101" t="s">
        <v>788</v>
      </c>
      <c r="G101" t="s">
        <v>8</v>
      </c>
    </row>
    <row r="102" spans="1:17" x14ac:dyDescent="0.25">
      <c r="A102" t="s">
        <v>785</v>
      </c>
      <c r="B102" t="s">
        <v>1</v>
      </c>
      <c r="C102" s="2" t="s">
        <v>786</v>
      </c>
      <c r="D102" t="s">
        <v>2670</v>
      </c>
      <c r="E102" s="8">
        <f>HEX2DEC(G102)</f>
        <v>9</v>
      </c>
      <c r="F102" s="10" t="str">
        <f>HEX2BIN(G102)</f>
        <v>1001</v>
      </c>
      <c r="G102" s="8" t="str">
        <f>MID(C102,7,FIND(":",C102,1)-1)</f>
        <v>09</v>
      </c>
    </row>
    <row r="103" spans="1:17" hidden="1" x14ac:dyDescent="0.25">
      <c r="A103" t="s">
        <v>790</v>
      </c>
      <c r="B103" t="s">
        <v>4</v>
      </c>
      <c r="C103" t="s">
        <v>12</v>
      </c>
      <c r="D103" t="s">
        <v>6</v>
      </c>
      <c r="E103">
        <v>1</v>
      </c>
      <c r="F103" t="s">
        <v>246</v>
      </c>
      <c r="G103" t="s">
        <v>8</v>
      </c>
    </row>
    <row r="104" spans="1:17" hidden="1" x14ac:dyDescent="0.25">
      <c r="A104" s="1" t="s">
        <v>789</v>
      </c>
      <c r="B104" s="1" t="s">
        <v>1</v>
      </c>
      <c r="C104" s="1" t="s">
        <v>244</v>
      </c>
      <c r="D104" s="42" t="s">
        <v>3295</v>
      </c>
      <c r="E104" s="8">
        <f>HEX2DEC(G104)</f>
        <v>149</v>
      </c>
      <c r="F104" s="10" t="str">
        <f>HEX2BIN(G104)</f>
        <v>10010101</v>
      </c>
      <c r="G104" s="8" t="str">
        <f>MID(C104,7,FIND(":",C104,1)-1)</f>
        <v>95</v>
      </c>
      <c r="H104" s="8" t="str">
        <f>MID(F104,1,FIND("0",F104,1)-1)</f>
        <v>1</v>
      </c>
      <c r="I104" s="8" t="str">
        <f>MID(F104,2,FIND("0",F104,1)-1)</f>
        <v>0</v>
      </c>
      <c r="J104" s="8" t="str">
        <f>MID(F104,3,FIND("0",F104,1)-1)</f>
        <v>0</v>
      </c>
      <c r="K104" s="8" t="str">
        <f>MID(F104,4,FIND("0",F104,1)-1)</f>
        <v>1</v>
      </c>
      <c r="L104" s="8" t="str">
        <f>MID(F104,5,FIND("0",F104,1)-1)</f>
        <v>0</v>
      </c>
      <c r="M104" s="8" t="str">
        <f>MID(F104,6,FIND("0",F104,1)-1)</f>
        <v>1</v>
      </c>
      <c r="N104" s="8" t="str">
        <f>MID(F104,7,FIND("0",F104,1)-1)</f>
        <v>0</v>
      </c>
      <c r="O104" s="8" t="str">
        <f>MID(F104,8,FIND("0",F104,1)-1)</f>
        <v>1</v>
      </c>
      <c r="P104" t="str">
        <f>IF(J104="1",IF(O104="0","Brenner AUS"),"Brenner EIN")</f>
        <v>Brenner EIN</v>
      </c>
      <c r="Q104" t="str">
        <f>IF(L104="1","Mischer AUF",IF(K104="1","Mischer ZU","Mischer STOP"))</f>
        <v>Mischer ZU</v>
      </c>
    </row>
    <row r="105" spans="1:17" hidden="1" x14ac:dyDescent="0.25">
      <c r="A105" t="s">
        <v>792</v>
      </c>
      <c r="B105" t="s">
        <v>4</v>
      </c>
      <c r="C105" t="s">
        <v>12</v>
      </c>
      <c r="D105" t="s">
        <v>6</v>
      </c>
      <c r="E105">
        <v>1</v>
      </c>
      <c r="F105" t="s">
        <v>45</v>
      </c>
      <c r="G105" t="s">
        <v>8</v>
      </c>
    </row>
    <row r="106" spans="1:17" hidden="1" x14ac:dyDescent="0.25">
      <c r="A106" s="1" t="s">
        <v>791</v>
      </c>
      <c r="B106" s="1" t="s">
        <v>1</v>
      </c>
      <c r="C106" s="1" t="s">
        <v>43</v>
      </c>
      <c r="D106" s="42" t="s">
        <v>3295</v>
      </c>
      <c r="E106" s="8">
        <f>HEX2DEC(G106)</f>
        <v>133</v>
      </c>
      <c r="F106" s="10" t="str">
        <f>HEX2BIN(G106)</f>
        <v>10000101</v>
      </c>
      <c r="G106" s="8" t="str">
        <f>MID(C106,7,FIND(":",C106,1)-1)</f>
        <v>85</v>
      </c>
      <c r="H106" s="8" t="str">
        <f>MID(F106,1,FIND("0",F106,1)-1)</f>
        <v>1</v>
      </c>
      <c r="I106" s="8" t="str">
        <f>MID(F106,2,FIND("0",F106,1)-1)</f>
        <v>0</v>
      </c>
      <c r="J106" s="8" t="str">
        <f>MID(F106,3,FIND("0",F106,1)-1)</f>
        <v>0</v>
      </c>
      <c r="K106" s="8" t="str">
        <f>MID(F106,4,FIND("0",F106,1)-1)</f>
        <v>0</v>
      </c>
      <c r="L106" s="8" t="str">
        <f>MID(F106,5,FIND("0",F106,1)-1)</f>
        <v>0</v>
      </c>
      <c r="M106" s="8" t="str">
        <f>MID(F106,6,FIND("0",F106,1)-1)</f>
        <v>1</v>
      </c>
      <c r="N106" s="8" t="str">
        <f>MID(F106,7,FIND("0",F106,1)-1)</f>
        <v>0</v>
      </c>
      <c r="O106" s="8" t="str">
        <f>MID(F106,8,FIND("0",F106,1)-1)</f>
        <v>1</v>
      </c>
      <c r="P106" t="str">
        <f>IF(J106="1",IF(O106="0","Brenner AUS"),"Brenner EIN")</f>
        <v>Brenner EIN</v>
      </c>
      <c r="Q106" t="str">
        <f>IF(L106="1","Mischer AUF",IF(K106="1","Mischer ZU","Mischer STOP"))</f>
        <v>Mischer STOP</v>
      </c>
    </row>
    <row r="107" spans="1:17" hidden="1" x14ac:dyDescent="0.25">
      <c r="A107" t="s">
        <v>794</v>
      </c>
      <c r="B107" t="s">
        <v>4</v>
      </c>
      <c r="C107" t="s">
        <v>5</v>
      </c>
      <c r="D107" t="s">
        <v>6</v>
      </c>
      <c r="E107">
        <v>1</v>
      </c>
      <c r="F107" t="s">
        <v>344</v>
      </c>
      <c r="G107" t="s">
        <v>8</v>
      </c>
    </row>
    <row r="108" spans="1:17" hidden="1" x14ac:dyDescent="0.25">
      <c r="A108" t="s">
        <v>793</v>
      </c>
      <c r="B108" t="s">
        <v>1</v>
      </c>
      <c r="C108" s="3" t="s">
        <v>342</v>
      </c>
      <c r="D108" t="s">
        <v>390</v>
      </c>
      <c r="E108" s="8">
        <f>HEX2DEC(G108)</f>
        <v>61</v>
      </c>
      <c r="F108" s="10" t="str">
        <f>HEX2BIN(G108)</f>
        <v>111101</v>
      </c>
      <c r="G108" s="8" t="str">
        <f>MID(C108,7,FIND(":",C108,1)-1)</f>
        <v>3D</v>
      </c>
    </row>
    <row r="109" spans="1:17" hidden="1" x14ac:dyDescent="0.25">
      <c r="A109" t="s">
        <v>796</v>
      </c>
      <c r="B109" t="s">
        <v>4</v>
      </c>
      <c r="C109" t="s">
        <v>12</v>
      </c>
      <c r="D109" t="s">
        <v>6</v>
      </c>
      <c r="E109">
        <v>1</v>
      </c>
      <c r="F109" t="s">
        <v>246</v>
      </c>
      <c r="G109" t="s">
        <v>8</v>
      </c>
    </row>
    <row r="110" spans="1:17" hidden="1" x14ac:dyDescent="0.25">
      <c r="A110" s="1" t="s">
        <v>795</v>
      </c>
      <c r="B110" s="1" t="s">
        <v>1</v>
      </c>
      <c r="C110" s="1" t="s">
        <v>244</v>
      </c>
      <c r="D110" s="42" t="s">
        <v>3295</v>
      </c>
      <c r="E110" s="8">
        <f>HEX2DEC(G110)</f>
        <v>149</v>
      </c>
      <c r="F110" s="10" t="str">
        <f>HEX2BIN(G110)</f>
        <v>10010101</v>
      </c>
      <c r="G110" s="8" t="str">
        <f>MID(C110,7,FIND(":",C110,1)-1)</f>
        <v>95</v>
      </c>
      <c r="H110" s="8" t="str">
        <f>MID(F110,1,FIND("0",F110,1)-1)</f>
        <v>1</v>
      </c>
      <c r="I110" s="8" t="str">
        <f>MID(F110,2,FIND("0",F110,1)-1)</f>
        <v>0</v>
      </c>
      <c r="J110" s="8" t="str">
        <f>MID(F110,3,FIND("0",F110,1)-1)</f>
        <v>0</v>
      </c>
      <c r="K110" s="8" t="str">
        <f>MID(F110,4,FIND("0",F110,1)-1)</f>
        <v>1</v>
      </c>
      <c r="L110" s="8" t="str">
        <f>MID(F110,5,FIND("0",F110,1)-1)</f>
        <v>0</v>
      </c>
      <c r="M110" s="8" t="str">
        <f>MID(F110,6,FIND("0",F110,1)-1)</f>
        <v>1</v>
      </c>
      <c r="N110" s="8" t="str">
        <f>MID(F110,7,FIND("0",F110,1)-1)</f>
        <v>0</v>
      </c>
      <c r="O110" s="8" t="str">
        <f>MID(F110,8,FIND("0",F110,1)-1)</f>
        <v>1</v>
      </c>
      <c r="P110" t="str">
        <f>IF(J110="1",IF(O110="0","Brenner AUS"),"Brenner EIN")</f>
        <v>Brenner EIN</v>
      </c>
      <c r="Q110" t="str">
        <f>IF(L110="1","Mischer AUF",IF(K110="1","Mischer ZU","Mischer STOP"))</f>
        <v>Mischer ZU</v>
      </c>
    </row>
    <row r="111" spans="1:17" hidden="1" x14ac:dyDescent="0.25">
      <c r="A111" t="s">
        <v>798</v>
      </c>
      <c r="B111" t="s">
        <v>4</v>
      </c>
      <c r="C111" t="s">
        <v>12</v>
      </c>
      <c r="D111" t="s">
        <v>6</v>
      </c>
      <c r="E111">
        <v>1</v>
      </c>
      <c r="F111" t="s">
        <v>45</v>
      </c>
      <c r="G111" t="s">
        <v>8</v>
      </c>
    </row>
    <row r="112" spans="1:17" hidden="1" x14ac:dyDescent="0.25">
      <c r="A112" s="1" t="s">
        <v>797</v>
      </c>
      <c r="B112" s="1" t="s">
        <v>1</v>
      </c>
      <c r="C112" s="1" t="s">
        <v>43</v>
      </c>
      <c r="D112" s="42" t="s">
        <v>3295</v>
      </c>
      <c r="E112" s="8">
        <f>HEX2DEC(G112)</f>
        <v>133</v>
      </c>
      <c r="F112" s="10" t="str">
        <f>HEX2BIN(G112)</f>
        <v>10000101</v>
      </c>
      <c r="G112" s="8" t="str">
        <f>MID(C112,7,FIND(":",C112,1)-1)</f>
        <v>85</v>
      </c>
      <c r="H112" s="8" t="str">
        <f>MID(F112,1,FIND("0",F112,1)-1)</f>
        <v>1</v>
      </c>
      <c r="I112" s="8" t="str">
        <f>MID(F112,2,FIND("0",F112,1)-1)</f>
        <v>0</v>
      </c>
      <c r="J112" s="8" t="str">
        <f>MID(F112,3,FIND("0",F112,1)-1)</f>
        <v>0</v>
      </c>
      <c r="K112" s="8" t="str">
        <f>MID(F112,4,FIND("0",F112,1)-1)</f>
        <v>0</v>
      </c>
      <c r="L112" s="8" t="str">
        <f>MID(F112,5,FIND("0",F112,1)-1)</f>
        <v>0</v>
      </c>
      <c r="M112" s="8" t="str">
        <f>MID(F112,6,FIND("0",F112,1)-1)</f>
        <v>1</v>
      </c>
      <c r="N112" s="8" t="str">
        <f>MID(F112,7,FIND("0",F112,1)-1)</f>
        <v>0</v>
      </c>
      <c r="O112" s="8" t="str">
        <f>MID(F112,8,FIND("0",F112,1)-1)</f>
        <v>1</v>
      </c>
      <c r="P112" t="str">
        <f>IF(J112="1",IF(O112="0","Brenner AUS"),"Brenner EIN")</f>
        <v>Brenner EIN</v>
      </c>
      <c r="Q112" t="str">
        <f>IF(L112="1","Mischer AUF",IF(K112="1","Mischer ZU","Mischer STOP"))</f>
        <v>Mischer STOP</v>
      </c>
    </row>
    <row r="113" spans="1:17" hidden="1" x14ac:dyDescent="0.25">
      <c r="A113" t="s">
        <v>800</v>
      </c>
      <c r="B113" t="s">
        <v>4</v>
      </c>
      <c r="C113" t="s">
        <v>12</v>
      </c>
      <c r="D113" t="s">
        <v>6</v>
      </c>
      <c r="E113">
        <v>1</v>
      </c>
      <c r="F113" t="s">
        <v>246</v>
      </c>
      <c r="G113" t="s">
        <v>8</v>
      </c>
    </row>
    <row r="114" spans="1:17" hidden="1" x14ac:dyDescent="0.25">
      <c r="A114" s="1" t="s">
        <v>799</v>
      </c>
      <c r="B114" s="1" t="s">
        <v>1</v>
      </c>
      <c r="C114" s="1" t="s">
        <v>244</v>
      </c>
      <c r="D114" s="42" t="s">
        <v>3295</v>
      </c>
      <c r="E114" s="8">
        <f>HEX2DEC(G114)</f>
        <v>149</v>
      </c>
      <c r="F114" s="10" t="str">
        <f>HEX2BIN(G114)</f>
        <v>10010101</v>
      </c>
      <c r="G114" s="8" t="str">
        <f>MID(C114,7,FIND(":",C114,1)-1)</f>
        <v>95</v>
      </c>
      <c r="H114" s="8" t="str">
        <f>MID(F114,1,FIND("0",F114,1)-1)</f>
        <v>1</v>
      </c>
      <c r="I114" s="8" t="str">
        <f>MID(F114,2,FIND("0",F114,1)-1)</f>
        <v>0</v>
      </c>
      <c r="J114" s="8" t="str">
        <f>MID(F114,3,FIND("0",F114,1)-1)</f>
        <v>0</v>
      </c>
      <c r="K114" s="8" t="str">
        <f>MID(F114,4,FIND("0",F114,1)-1)</f>
        <v>1</v>
      </c>
      <c r="L114" s="8" t="str">
        <f>MID(F114,5,FIND("0",F114,1)-1)</f>
        <v>0</v>
      </c>
      <c r="M114" s="8" t="str">
        <f>MID(F114,6,FIND("0",F114,1)-1)</f>
        <v>1</v>
      </c>
      <c r="N114" s="8" t="str">
        <f>MID(F114,7,FIND("0",F114,1)-1)</f>
        <v>0</v>
      </c>
      <c r="O114" s="8" t="str">
        <f>MID(F114,8,FIND("0",F114,1)-1)</f>
        <v>1</v>
      </c>
      <c r="P114" t="str">
        <f>IF(J114="1",IF(O114="0","Brenner AUS"),"Brenner EIN")</f>
        <v>Brenner EIN</v>
      </c>
      <c r="Q114" t="str">
        <f>IF(L114="1","Mischer AUF",IF(K114="1","Mischer ZU","Mischer STOP"))</f>
        <v>Mischer ZU</v>
      </c>
    </row>
    <row r="115" spans="1:17" hidden="1" x14ac:dyDescent="0.25">
      <c r="A115" t="s">
        <v>802</v>
      </c>
      <c r="B115" t="s">
        <v>4</v>
      </c>
      <c r="C115" t="s">
        <v>12</v>
      </c>
      <c r="D115" t="s">
        <v>6</v>
      </c>
      <c r="E115">
        <v>1</v>
      </c>
      <c r="F115" t="s">
        <v>45</v>
      </c>
      <c r="G115" t="s">
        <v>8</v>
      </c>
    </row>
    <row r="116" spans="1:17" hidden="1" x14ac:dyDescent="0.25">
      <c r="A116" s="1" t="s">
        <v>801</v>
      </c>
      <c r="B116" s="1" t="s">
        <v>1</v>
      </c>
      <c r="C116" s="1" t="s">
        <v>43</v>
      </c>
      <c r="D116" s="42" t="s">
        <v>3295</v>
      </c>
      <c r="E116" s="8">
        <f>HEX2DEC(G116)</f>
        <v>133</v>
      </c>
      <c r="F116" s="10" t="str">
        <f>HEX2BIN(G116)</f>
        <v>10000101</v>
      </c>
      <c r="G116" s="8" t="str">
        <f>MID(C116,7,FIND(":",C116,1)-1)</f>
        <v>85</v>
      </c>
      <c r="H116" s="8" t="str">
        <f>MID(F116,1,FIND("0",F116,1)-1)</f>
        <v>1</v>
      </c>
      <c r="I116" s="8" t="str">
        <f>MID(F116,2,FIND("0",F116,1)-1)</f>
        <v>0</v>
      </c>
      <c r="J116" s="8" t="str">
        <f>MID(F116,3,FIND("0",F116,1)-1)</f>
        <v>0</v>
      </c>
      <c r="K116" s="8" t="str">
        <f>MID(F116,4,FIND("0",F116,1)-1)</f>
        <v>0</v>
      </c>
      <c r="L116" s="8" t="str">
        <f>MID(F116,5,FIND("0",F116,1)-1)</f>
        <v>0</v>
      </c>
      <c r="M116" s="8" t="str">
        <f>MID(F116,6,FIND("0",F116,1)-1)</f>
        <v>1</v>
      </c>
      <c r="N116" s="8" t="str">
        <f>MID(F116,7,FIND("0",F116,1)-1)</f>
        <v>0</v>
      </c>
      <c r="O116" s="8" t="str">
        <f>MID(F116,8,FIND("0",F116,1)-1)</f>
        <v>1</v>
      </c>
      <c r="P116" t="str">
        <f>IF(J116="1",IF(O116="0","Brenner AUS"),"Brenner EIN")</f>
        <v>Brenner EIN</v>
      </c>
      <c r="Q116" t="str">
        <f>IF(L116="1","Mischer AUF",IF(K116="1","Mischer ZU","Mischer STOP"))</f>
        <v>Mischer STOP</v>
      </c>
    </row>
    <row r="117" spans="1:17" hidden="1" x14ac:dyDescent="0.25">
      <c r="A117" t="s">
        <v>804</v>
      </c>
      <c r="B117" t="s">
        <v>4</v>
      </c>
      <c r="C117" t="s">
        <v>5</v>
      </c>
      <c r="D117" t="s">
        <v>6</v>
      </c>
      <c r="E117">
        <v>1</v>
      </c>
      <c r="F117" t="s">
        <v>359</v>
      </c>
      <c r="G117" t="s">
        <v>8</v>
      </c>
    </row>
    <row r="118" spans="1:17" hidden="1" x14ac:dyDescent="0.25">
      <c r="A118" t="s">
        <v>803</v>
      </c>
      <c r="B118" t="s">
        <v>1</v>
      </c>
      <c r="C118" s="3" t="s">
        <v>357</v>
      </c>
      <c r="D118" t="s">
        <v>390</v>
      </c>
      <c r="E118" s="8">
        <f>HEX2DEC(G118)</f>
        <v>63</v>
      </c>
      <c r="F118" s="10" t="str">
        <f>HEX2BIN(G118)</f>
        <v>111111</v>
      </c>
      <c r="G118" s="8" t="str">
        <f>MID(C118,7,FIND(":",C118,1)-1)</f>
        <v>3F</v>
      </c>
    </row>
    <row r="119" spans="1:17" hidden="1" x14ac:dyDescent="0.25">
      <c r="A119" t="s">
        <v>806</v>
      </c>
      <c r="B119" t="s">
        <v>4</v>
      </c>
      <c r="C119" t="s">
        <v>12</v>
      </c>
      <c r="D119" t="s">
        <v>6</v>
      </c>
      <c r="E119">
        <v>1</v>
      </c>
      <c r="F119" t="s">
        <v>17</v>
      </c>
      <c r="G119" t="s">
        <v>8</v>
      </c>
    </row>
    <row r="120" spans="1:17" hidden="1" x14ac:dyDescent="0.25">
      <c r="A120" s="1" t="s">
        <v>805</v>
      </c>
      <c r="B120" s="1" t="s">
        <v>1</v>
      </c>
      <c r="C120" s="1" t="s">
        <v>15</v>
      </c>
      <c r="D120" s="42" t="s">
        <v>3295</v>
      </c>
      <c r="E120" s="8">
        <f>HEX2DEC(G120)</f>
        <v>164</v>
      </c>
      <c r="F120" s="10" t="str">
        <f>HEX2BIN(G120)</f>
        <v>10100100</v>
      </c>
      <c r="G120" s="8" t="str">
        <f>MID(C120,7,FIND(":",C120,1)-1)</f>
        <v>A4</v>
      </c>
      <c r="H120" s="8" t="str">
        <f>MID(F120,1,FIND("0",F120,1)-1)</f>
        <v>1</v>
      </c>
      <c r="I120" s="8" t="str">
        <f>MID(F120,2,FIND("0",F120,1)-1)</f>
        <v>0</v>
      </c>
      <c r="J120" s="8" t="str">
        <f>MID(F120,3,FIND("0",F120,1)-1)</f>
        <v>1</v>
      </c>
      <c r="K120" s="8" t="str">
        <f>MID(F120,4,FIND("0",F120,1)-1)</f>
        <v>0</v>
      </c>
      <c r="L120" s="8" t="str">
        <f>MID(F120,5,FIND("0",F120,1)-1)</f>
        <v>0</v>
      </c>
      <c r="M120" s="8" t="str">
        <f>MID(F120,6,FIND("0",F120,1)-1)</f>
        <v>1</v>
      </c>
      <c r="N120" s="8" t="str">
        <f>MID(F120,7,FIND("0",F120,1)-1)</f>
        <v>0</v>
      </c>
      <c r="O120" s="8" t="str">
        <f>MID(F120,8,FIND("0",F120,1)-1)</f>
        <v>0</v>
      </c>
      <c r="P120" t="str">
        <f>IF(J120="1",IF(O120="0","Brenner AUS"),"Brenner EIN")</f>
        <v>Brenner AUS</v>
      </c>
      <c r="Q120" t="str">
        <f>IF(L120="1","Mischer AUF",IF(K120="1","Mischer ZU","Mischer STOP"))</f>
        <v>Mischer STOP</v>
      </c>
    </row>
    <row r="121" spans="1:17" hidden="1" x14ac:dyDescent="0.25">
      <c r="A121" t="s">
        <v>808</v>
      </c>
      <c r="B121" t="s">
        <v>4</v>
      </c>
      <c r="C121" t="s">
        <v>12</v>
      </c>
      <c r="D121" t="s">
        <v>6</v>
      </c>
      <c r="E121">
        <v>1</v>
      </c>
      <c r="F121" t="s">
        <v>363</v>
      </c>
      <c r="G121" t="s">
        <v>8</v>
      </c>
    </row>
    <row r="122" spans="1:17" hidden="1" x14ac:dyDescent="0.25">
      <c r="A122" s="1" t="s">
        <v>807</v>
      </c>
      <c r="B122" s="1" t="s">
        <v>1</v>
      </c>
      <c r="C122" s="1" t="s">
        <v>361</v>
      </c>
      <c r="D122" s="42" t="s">
        <v>3295</v>
      </c>
      <c r="E122" s="8">
        <f>HEX2DEC(G122)</f>
        <v>180</v>
      </c>
      <c r="F122" s="10" t="str">
        <f>HEX2BIN(G122)</f>
        <v>10110100</v>
      </c>
      <c r="G122" s="8" t="str">
        <f>MID(C122,7,FIND(":",C122,1)-1)</f>
        <v>B4</v>
      </c>
      <c r="H122" s="8" t="str">
        <f>MID(F122,1,FIND("0",F122,1)-1)</f>
        <v>1</v>
      </c>
      <c r="I122" s="8" t="str">
        <f>MID(F122,2,FIND("0",F122,1)-1)</f>
        <v>0</v>
      </c>
      <c r="J122" s="8" t="str">
        <f>MID(F122,3,FIND("0",F122,1)-1)</f>
        <v>1</v>
      </c>
      <c r="K122" s="8" t="str">
        <f>MID(F122,4,FIND("0",F122,1)-1)</f>
        <v>1</v>
      </c>
      <c r="L122" s="8" t="str">
        <f>MID(F122,5,FIND("0",F122,1)-1)</f>
        <v>0</v>
      </c>
      <c r="M122" s="8" t="str">
        <f>MID(F122,6,FIND("0",F122,1)-1)</f>
        <v>1</v>
      </c>
      <c r="N122" s="8" t="str">
        <f>MID(F122,7,FIND("0",F122,1)-1)</f>
        <v>0</v>
      </c>
      <c r="O122" s="8" t="str">
        <f>MID(F122,8,FIND("0",F122,1)-1)</f>
        <v>0</v>
      </c>
      <c r="P122" t="str">
        <f>IF(J122="1",IF(O122="0","Brenner AUS"),"Brenner EIN")</f>
        <v>Brenner AUS</v>
      </c>
      <c r="Q122" t="str">
        <f>IF(L122="1","Mischer AUF",IF(K122="1","Mischer ZU","Mischer STOP"))</f>
        <v>Mischer ZU</v>
      </c>
    </row>
    <row r="123" spans="1:17" hidden="1" x14ac:dyDescent="0.25">
      <c r="A123" t="s">
        <v>810</v>
      </c>
      <c r="B123" t="s">
        <v>4</v>
      </c>
      <c r="C123" t="s">
        <v>12</v>
      </c>
      <c r="D123" t="s">
        <v>6</v>
      </c>
      <c r="E123">
        <v>1</v>
      </c>
      <c r="F123" t="s">
        <v>17</v>
      </c>
      <c r="G123" t="s">
        <v>8</v>
      </c>
    </row>
    <row r="124" spans="1:17" hidden="1" x14ac:dyDescent="0.25">
      <c r="A124" s="1" t="s">
        <v>809</v>
      </c>
      <c r="B124" s="1" t="s">
        <v>1</v>
      </c>
      <c r="C124" s="1" t="s">
        <v>15</v>
      </c>
      <c r="D124" s="42" t="s">
        <v>3295</v>
      </c>
      <c r="E124" s="8">
        <f>HEX2DEC(G124)</f>
        <v>164</v>
      </c>
      <c r="F124" s="10" t="str">
        <f>HEX2BIN(G124)</f>
        <v>10100100</v>
      </c>
      <c r="G124" s="8" t="str">
        <f>MID(C124,7,FIND(":",C124,1)-1)</f>
        <v>A4</v>
      </c>
      <c r="H124" s="8" t="str">
        <f>MID(F124,1,FIND("0",F124,1)-1)</f>
        <v>1</v>
      </c>
      <c r="I124" s="8" t="str">
        <f>MID(F124,2,FIND("0",F124,1)-1)</f>
        <v>0</v>
      </c>
      <c r="J124" s="8" t="str">
        <f>MID(F124,3,FIND("0",F124,1)-1)</f>
        <v>1</v>
      </c>
      <c r="K124" s="8" t="str">
        <f>MID(F124,4,FIND("0",F124,1)-1)</f>
        <v>0</v>
      </c>
      <c r="L124" s="8" t="str">
        <f>MID(F124,5,FIND("0",F124,1)-1)</f>
        <v>0</v>
      </c>
      <c r="M124" s="8" t="str">
        <f>MID(F124,6,FIND("0",F124,1)-1)</f>
        <v>1</v>
      </c>
      <c r="N124" s="8" t="str">
        <f>MID(F124,7,FIND("0",F124,1)-1)</f>
        <v>0</v>
      </c>
      <c r="O124" s="8" t="str">
        <f>MID(F124,8,FIND("0",F124,1)-1)</f>
        <v>0</v>
      </c>
      <c r="P124" t="str">
        <f>IF(J124="1",IF(O124="0","Brenner AUS"),"Brenner EIN")</f>
        <v>Brenner AUS</v>
      </c>
      <c r="Q124" t="str">
        <f>IF(L124="1","Mischer AUF",IF(K124="1","Mischer ZU","Mischer STOP"))</f>
        <v>Mischer STOP</v>
      </c>
    </row>
    <row r="125" spans="1:17" hidden="1" x14ac:dyDescent="0.25">
      <c r="A125" t="s">
        <v>812</v>
      </c>
      <c r="B125" t="s">
        <v>4</v>
      </c>
      <c r="C125" t="s">
        <v>5</v>
      </c>
      <c r="D125" t="s">
        <v>6</v>
      </c>
      <c r="E125">
        <v>1</v>
      </c>
      <c r="F125" t="s">
        <v>813</v>
      </c>
      <c r="G125" t="s">
        <v>8</v>
      </c>
    </row>
    <row r="126" spans="1:17" hidden="1" x14ac:dyDescent="0.25">
      <c r="A126" t="s">
        <v>811</v>
      </c>
      <c r="B126" t="s">
        <v>1</v>
      </c>
      <c r="C126" s="3" t="s">
        <v>367</v>
      </c>
      <c r="D126" t="s">
        <v>390</v>
      </c>
      <c r="E126" s="8">
        <f>HEX2DEC(G126)</f>
        <v>64</v>
      </c>
      <c r="F126" s="10" t="str">
        <f>HEX2BIN(G126)</f>
        <v>1000000</v>
      </c>
      <c r="G126" s="8" t="str">
        <f>MID(C126,7,FIND(":",C126,1)-1)</f>
        <v>40</v>
      </c>
    </row>
    <row r="127" spans="1:17" hidden="1" x14ac:dyDescent="0.25">
      <c r="A127" t="s">
        <v>815</v>
      </c>
      <c r="B127" t="s">
        <v>4</v>
      </c>
      <c r="C127" t="s">
        <v>12</v>
      </c>
      <c r="D127" t="s">
        <v>6</v>
      </c>
      <c r="E127">
        <v>1</v>
      </c>
      <c r="F127" t="s">
        <v>363</v>
      </c>
      <c r="G127" t="s">
        <v>8</v>
      </c>
    </row>
    <row r="128" spans="1:17" hidden="1" x14ac:dyDescent="0.25">
      <c r="A128" s="1" t="s">
        <v>814</v>
      </c>
      <c r="B128" s="1" t="s">
        <v>1</v>
      </c>
      <c r="C128" s="1" t="s">
        <v>361</v>
      </c>
      <c r="D128" s="42" t="s">
        <v>3295</v>
      </c>
      <c r="E128" s="8">
        <f>HEX2DEC(G128)</f>
        <v>180</v>
      </c>
      <c r="F128" s="10" t="str">
        <f>HEX2BIN(G128)</f>
        <v>10110100</v>
      </c>
      <c r="G128" s="8" t="str">
        <f>MID(C128,7,FIND(":",C128,1)-1)</f>
        <v>B4</v>
      </c>
      <c r="H128" s="8" t="str">
        <f>MID(F128,1,FIND("0",F128,1)-1)</f>
        <v>1</v>
      </c>
      <c r="I128" s="8" t="str">
        <f>MID(F128,2,FIND("0",F128,1)-1)</f>
        <v>0</v>
      </c>
      <c r="J128" s="8" t="str">
        <f>MID(F128,3,FIND("0",F128,1)-1)</f>
        <v>1</v>
      </c>
      <c r="K128" s="8" t="str">
        <f>MID(F128,4,FIND("0",F128,1)-1)</f>
        <v>1</v>
      </c>
      <c r="L128" s="8" t="str">
        <f>MID(F128,5,FIND("0",F128,1)-1)</f>
        <v>0</v>
      </c>
      <c r="M128" s="8" t="str">
        <f>MID(F128,6,FIND("0",F128,1)-1)</f>
        <v>1</v>
      </c>
      <c r="N128" s="8" t="str">
        <f>MID(F128,7,FIND("0",F128,1)-1)</f>
        <v>0</v>
      </c>
      <c r="O128" s="8" t="str">
        <f>MID(F128,8,FIND("0",F128,1)-1)</f>
        <v>0</v>
      </c>
      <c r="P128" t="str">
        <f>IF(J128="1",IF(O128="0","Brenner AUS"),"Brenner EIN")</f>
        <v>Brenner AUS</v>
      </c>
      <c r="Q128" t="str">
        <f>IF(L128="1","Mischer AUF",IF(K128="1","Mischer ZU","Mischer STOP"))</f>
        <v>Mischer ZU</v>
      </c>
    </row>
    <row r="129" spans="1:17" hidden="1" x14ac:dyDescent="0.25">
      <c r="A129" t="s">
        <v>817</v>
      </c>
      <c r="B129" t="s">
        <v>4</v>
      </c>
      <c r="C129" t="s">
        <v>12</v>
      </c>
      <c r="D129" t="s">
        <v>6</v>
      </c>
      <c r="E129">
        <v>1</v>
      </c>
      <c r="F129" t="s">
        <v>17</v>
      </c>
      <c r="G129" t="s">
        <v>8</v>
      </c>
    </row>
    <row r="130" spans="1:17" hidden="1" x14ac:dyDescent="0.25">
      <c r="A130" s="1" t="s">
        <v>816</v>
      </c>
      <c r="B130" s="1" t="s">
        <v>1</v>
      </c>
      <c r="C130" s="1" t="s">
        <v>15</v>
      </c>
      <c r="D130" s="42" t="s">
        <v>3295</v>
      </c>
      <c r="E130" s="8">
        <f>HEX2DEC(G130)</f>
        <v>164</v>
      </c>
      <c r="F130" s="10" t="str">
        <f>HEX2BIN(G130)</f>
        <v>10100100</v>
      </c>
      <c r="G130" s="8" t="str">
        <f>MID(C130,7,FIND(":",C130,1)-1)</f>
        <v>A4</v>
      </c>
      <c r="H130" s="8" t="str">
        <f>MID(F130,1,FIND("0",F130,1)-1)</f>
        <v>1</v>
      </c>
      <c r="I130" s="8" t="str">
        <f>MID(F130,2,FIND("0",F130,1)-1)</f>
        <v>0</v>
      </c>
      <c r="J130" s="8" t="str">
        <f>MID(F130,3,FIND("0",F130,1)-1)</f>
        <v>1</v>
      </c>
      <c r="K130" s="8" t="str">
        <f>MID(F130,4,FIND("0",F130,1)-1)</f>
        <v>0</v>
      </c>
      <c r="L130" s="8" t="str">
        <f>MID(F130,5,FIND("0",F130,1)-1)</f>
        <v>0</v>
      </c>
      <c r="M130" s="8" t="str">
        <f>MID(F130,6,FIND("0",F130,1)-1)</f>
        <v>1</v>
      </c>
      <c r="N130" s="8" t="str">
        <f>MID(F130,7,FIND("0",F130,1)-1)</f>
        <v>0</v>
      </c>
      <c r="O130" s="8" t="str">
        <f>MID(F130,8,FIND("0",F130,1)-1)</f>
        <v>0</v>
      </c>
      <c r="P130" t="str">
        <f>IF(J130="1",IF(O130="0","Brenner AUS"),"Brenner EIN")</f>
        <v>Brenner AUS</v>
      </c>
      <c r="Q130" t="str">
        <f>IF(L130="1","Mischer AUF",IF(K130="1","Mischer ZU","Mischer STOP"))</f>
        <v>Mischer STOP</v>
      </c>
    </row>
    <row r="131" spans="1:17" hidden="1" x14ac:dyDescent="0.25">
      <c r="A131" t="s">
        <v>819</v>
      </c>
      <c r="B131" t="s">
        <v>4</v>
      </c>
      <c r="C131" t="s">
        <v>12</v>
      </c>
      <c r="D131" t="s">
        <v>6</v>
      </c>
      <c r="E131">
        <v>1</v>
      </c>
      <c r="F131" t="s">
        <v>363</v>
      </c>
      <c r="G131" t="s">
        <v>8</v>
      </c>
    </row>
    <row r="132" spans="1:17" hidden="1" x14ac:dyDescent="0.25">
      <c r="A132" s="1" t="s">
        <v>818</v>
      </c>
      <c r="B132" s="1" t="s">
        <v>1</v>
      </c>
      <c r="C132" s="1" t="s">
        <v>361</v>
      </c>
      <c r="D132" s="42" t="s">
        <v>3295</v>
      </c>
      <c r="E132" s="8">
        <f>HEX2DEC(G132)</f>
        <v>180</v>
      </c>
      <c r="F132" s="10" t="str">
        <f>HEX2BIN(G132)</f>
        <v>10110100</v>
      </c>
      <c r="G132" s="8" t="str">
        <f>MID(C132,7,FIND(":",C132,1)-1)</f>
        <v>B4</v>
      </c>
      <c r="H132" s="8" t="str">
        <f>MID(F132,1,FIND("0",F132,1)-1)</f>
        <v>1</v>
      </c>
      <c r="I132" s="8" t="str">
        <f>MID(F132,2,FIND("0",F132,1)-1)</f>
        <v>0</v>
      </c>
      <c r="J132" s="8" t="str">
        <f>MID(F132,3,FIND("0",F132,1)-1)</f>
        <v>1</v>
      </c>
      <c r="K132" s="8" t="str">
        <f>MID(F132,4,FIND("0",F132,1)-1)</f>
        <v>1</v>
      </c>
      <c r="L132" s="8" t="str">
        <f>MID(F132,5,FIND("0",F132,1)-1)</f>
        <v>0</v>
      </c>
      <c r="M132" s="8" t="str">
        <f>MID(F132,6,FIND("0",F132,1)-1)</f>
        <v>1</v>
      </c>
      <c r="N132" s="8" t="str">
        <f>MID(F132,7,FIND("0",F132,1)-1)</f>
        <v>0</v>
      </c>
      <c r="O132" s="8" t="str">
        <f>MID(F132,8,FIND("0",F132,1)-1)</f>
        <v>0</v>
      </c>
      <c r="P132" t="str">
        <f>IF(J132="1",IF(O132="0","Brenner AUS"),"Brenner EIN")</f>
        <v>Brenner AUS</v>
      </c>
      <c r="Q132" t="str">
        <f>IF(L132="1","Mischer AUF",IF(K132="1","Mischer ZU","Mischer STOP"))</f>
        <v>Mischer ZU</v>
      </c>
    </row>
    <row r="133" spans="1:17" hidden="1" x14ac:dyDescent="0.25">
      <c r="A133" s="1" t="s">
        <v>820</v>
      </c>
      <c r="B133" s="1" t="s">
        <v>1</v>
      </c>
      <c r="C133" s="1" t="s">
        <v>15</v>
      </c>
      <c r="D133" s="42" t="s">
        <v>3295</v>
      </c>
      <c r="E133" s="8">
        <f>HEX2DEC(G133)</f>
        <v>164</v>
      </c>
      <c r="F133" s="10" t="str">
        <f>HEX2BIN(G133)</f>
        <v>10100100</v>
      </c>
      <c r="G133" s="8" t="str">
        <f>MID(C133,7,FIND(":",C133,1)-1)</f>
        <v>A4</v>
      </c>
      <c r="H133" s="8" t="str">
        <f>MID(F133,1,FIND("0",F133,1)-1)</f>
        <v>1</v>
      </c>
      <c r="I133" s="8" t="str">
        <f>MID(F133,2,FIND("0",F133,1)-1)</f>
        <v>0</v>
      </c>
      <c r="J133" s="8" t="str">
        <f>MID(F133,3,FIND("0",F133,1)-1)</f>
        <v>1</v>
      </c>
      <c r="K133" s="8" t="str">
        <f>MID(F133,4,FIND("0",F133,1)-1)</f>
        <v>0</v>
      </c>
      <c r="L133" s="8" t="str">
        <f>MID(F133,5,FIND("0",F133,1)-1)</f>
        <v>0</v>
      </c>
      <c r="M133" s="8" t="str">
        <f>MID(F133,6,FIND("0",F133,1)-1)</f>
        <v>1</v>
      </c>
      <c r="N133" s="8" t="str">
        <f>MID(F133,7,FIND("0",F133,1)-1)</f>
        <v>0</v>
      </c>
      <c r="O133" s="8" t="str">
        <f>MID(F133,8,FIND("0",F133,1)-1)</f>
        <v>0</v>
      </c>
      <c r="P133" t="str">
        <f>IF(J133="1",IF(O133="0","Brenner AUS"),"Brenner EIN")</f>
        <v>Brenner AUS</v>
      </c>
      <c r="Q133" t="str">
        <f>IF(L133="1","Mischer AUF",IF(K133="1","Mischer ZU","Mischer STOP"))</f>
        <v>Mischer STOP</v>
      </c>
    </row>
    <row r="134" spans="1:17" hidden="1" x14ac:dyDescent="0.25">
      <c r="A134" t="s">
        <v>822</v>
      </c>
      <c r="B134" t="s">
        <v>4</v>
      </c>
      <c r="C134" t="s">
        <v>12</v>
      </c>
      <c r="D134" t="s">
        <v>6</v>
      </c>
      <c r="E134">
        <v>1</v>
      </c>
      <c r="F134" t="s">
        <v>363</v>
      </c>
      <c r="G134" t="s">
        <v>8</v>
      </c>
    </row>
    <row r="135" spans="1:17" hidden="1" x14ac:dyDescent="0.25">
      <c r="A135" s="1" t="s">
        <v>821</v>
      </c>
      <c r="B135" s="1" t="s">
        <v>1</v>
      </c>
      <c r="C135" s="1" t="s">
        <v>361</v>
      </c>
      <c r="D135" s="42" t="s">
        <v>3295</v>
      </c>
      <c r="E135" s="8">
        <f>HEX2DEC(G135)</f>
        <v>180</v>
      </c>
      <c r="F135" s="10" t="str">
        <f>HEX2BIN(G135)</f>
        <v>10110100</v>
      </c>
      <c r="G135" s="8" t="str">
        <f>MID(C135,7,FIND(":",C135,1)-1)</f>
        <v>B4</v>
      </c>
      <c r="H135" s="8" t="str">
        <f>MID(F135,1,FIND("0",F135,1)-1)</f>
        <v>1</v>
      </c>
      <c r="I135" s="8" t="str">
        <f>MID(F135,2,FIND("0",F135,1)-1)</f>
        <v>0</v>
      </c>
      <c r="J135" s="8" t="str">
        <f>MID(F135,3,FIND("0",F135,1)-1)</f>
        <v>1</v>
      </c>
      <c r="K135" s="8" t="str">
        <f>MID(F135,4,FIND("0",F135,1)-1)</f>
        <v>1</v>
      </c>
      <c r="L135" s="8" t="str">
        <f>MID(F135,5,FIND("0",F135,1)-1)</f>
        <v>0</v>
      </c>
      <c r="M135" s="8" t="str">
        <f>MID(F135,6,FIND("0",F135,1)-1)</f>
        <v>1</v>
      </c>
      <c r="N135" s="8" t="str">
        <f>MID(F135,7,FIND("0",F135,1)-1)</f>
        <v>0</v>
      </c>
      <c r="O135" s="8" t="str">
        <f>MID(F135,8,FIND("0",F135,1)-1)</f>
        <v>0</v>
      </c>
      <c r="P135" t="str">
        <f>IF(J135="1",IF(O135="0","Brenner AUS"),"Brenner EIN")</f>
        <v>Brenner AUS</v>
      </c>
      <c r="Q135" t="str">
        <f>IF(L135="1","Mischer AUF",IF(K135="1","Mischer ZU","Mischer STOP"))</f>
        <v>Mischer ZU</v>
      </c>
    </row>
    <row r="136" spans="1:17" hidden="1" x14ac:dyDescent="0.25">
      <c r="A136" t="s">
        <v>824</v>
      </c>
      <c r="B136" t="s">
        <v>4</v>
      </c>
      <c r="C136" t="s">
        <v>12</v>
      </c>
      <c r="D136" t="s">
        <v>6</v>
      </c>
      <c r="E136">
        <v>1</v>
      </c>
      <c r="F136" t="s">
        <v>17</v>
      </c>
      <c r="G136" t="s">
        <v>8</v>
      </c>
    </row>
    <row r="137" spans="1:17" hidden="1" x14ac:dyDescent="0.25">
      <c r="A137" s="1" t="s">
        <v>823</v>
      </c>
      <c r="B137" s="1" t="s">
        <v>1</v>
      </c>
      <c r="C137" s="1" t="s">
        <v>15</v>
      </c>
      <c r="D137" s="42" t="s">
        <v>3295</v>
      </c>
      <c r="E137" s="8">
        <f>HEX2DEC(G137)</f>
        <v>164</v>
      </c>
      <c r="F137" s="10" t="str">
        <f>HEX2BIN(G137)</f>
        <v>10100100</v>
      </c>
      <c r="G137" s="8" t="str">
        <f>MID(C137,7,FIND(":",C137,1)-1)</f>
        <v>A4</v>
      </c>
      <c r="H137" s="8" t="str">
        <f>MID(F137,1,FIND("0",F137,1)-1)</f>
        <v>1</v>
      </c>
      <c r="I137" s="8" t="str">
        <f>MID(F137,2,FIND("0",F137,1)-1)</f>
        <v>0</v>
      </c>
      <c r="J137" s="8" t="str">
        <f>MID(F137,3,FIND("0",F137,1)-1)</f>
        <v>1</v>
      </c>
      <c r="K137" s="8" t="str">
        <f>MID(F137,4,FIND("0",F137,1)-1)</f>
        <v>0</v>
      </c>
      <c r="L137" s="8" t="str">
        <f>MID(F137,5,FIND("0",F137,1)-1)</f>
        <v>0</v>
      </c>
      <c r="M137" s="8" t="str">
        <f>MID(F137,6,FIND("0",F137,1)-1)</f>
        <v>1</v>
      </c>
      <c r="N137" s="8" t="str">
        <f>MID(F137,7,FIND("0",F137,1)-1)</f>
        <v>0</v>
      </c>
      <c r="O137" s="8" t="str">
        <f>MID(F137,8,FIND("0",F137,1)-1)</f>
        <v>0</v>
      </c>
      <c r="P137" t="str">
        <f>IF(J137="1",IF(O137="0","Brenner AUS"),"Brenner EIN")</f>
        <v>Brenner AUS</v>
      </c>
      <c r="Q137" t="str">
        <f>IF(L137="1","Mischer AUF",IF(K137="1","Mischer ZU","Mischer STOP"))</f>
        <v>Mischer STOP</v>
      </c>
    </row>
    <row r="138" spans="1:17" hidden="1" x14ac:dyDescent="0.25">
      <c r="A138" t="s">
        <v>826</v>
      </c>
      <c r="B138" t="s">
        <v>4</v>
      </c>
      <c r="C138" t="s">
        <v>5</v>
      </c>
      <c r="D138" t="s">
        <v>6</v>
      </c>
      <c r="E138">
        <v>1</v>
      </c>
      <c r="F138" t="s">
        <v>385</v>
      </c>
      <c r="G138" t="s">
        <v>8</v>
      </c>
    </row>
    <row r="139" spans="1:17" hidden="1" x14ac:dyDescent="0.25">
      <c r="A139" t="s">
        <v>825</v>
      </c>
      <c r="B139" t="s">
        <v>1</v>
      </c>
      <c r="C139" s="3" t="s">
        <v>383</v>
      </c>
      <c r="D139" t="s">
        <v>390</v>
      </c>
      <c r="E139" s="8">
        <f>HEX2DEC(G139)</f>
        <v>66</v>
      </c>
      <c r="F139" s="10" t="str">
        <f>HEX2BIN(G139)</f>
        <v>1000010</v>
      </c>
      <c r="G139" s="8" t="str">
        <f>MID(C139,7,FIND(":",C139,1)-1)</f>
        <v>42</v>
      </c>
    </row>
    <row r="140" spans="1:17" hidden="1" x14ac:dyDescent="0.25">
      <c r="A140" t="s">
        <v>828</v>
      </c>
      <c r="B140" t="s">
        <v>4</v>
      </c>
      <c r="C140" t="s">
        <v>12</v>
      </c>
      <c r="D140" t="s">
        <v>6</v>
      </c>
      <c r="E140">
        <v>1</v>
      </c>
      <c r="F140" t="s">
        <v>363</v>
      </c>
      <c r="G140" t="s">
        <v>8</v>
      </c>
    </row>
    <row r="141" spans="1:17" hidden="1" x14ac:dyDescent="0.25">
      <c r="A141" s="1" t="s">
        <v>827</v>
      </c>
      <c r="B141" s="1" t="s">
        <v>1</v>
      </c>
      <c r="C141" s="1" t="s">
        <v>361</v>
      </c>
      <c r="D141" s="42" t="s">
        <v>3295</v>
      </c>
      <c r="E141" s="8">
        <f>HEX2DEC(G141)</f>
        <v>180</v>
      </c>
      <c r="F141" s="10" t="str">
        <f>HEX2BIN(G141)</f>
        <v>10110100</v>
      </c>
      <c r="G141" s="8" t="str">
        <f>MID(C141,7,FIND(":",C141,1)-1)</f>
        <v>B4</v>
      </c>
      <c r="H141" s="8" t="str">
        <f>MID(F141,1,FIND("0",F141,1)-1)</f>
        <v>1</v>
      </c>
      <c r="I141" s="8" t="str">
        <f>MID(F141,2,FIND("0",F141,1)-1)</f>
        <v>0</v>
      </c>
      <c r="J141" s="8" t="str">
        <f>MID(F141,3,FIND("0",F141,1)-1)</f>
        <v>1</v>
      </c>
      <c r="K141" s="8" t="str">
        <f>MID(F141,4,FIND("0",F141,1)-1)</f>
        <v>1</v>
      </c>
      <c r="L141" s="8" t="str">
        <f>MID(F141,5,FIND("0",F141,1)-1)</f>
        <v>0</v>
      </c>
      <c r="M141" s="8" t="str">
        <f>MID(F141,6,FIND("0",F141,1)-1)</f>
        <v>1</v>
      </c>
      <c r="N141" s="8" t="str">
        <f>MID(F141,7,FIND("0",F141,1)-1)</f>
        <v>0</v>
      </c>
      <c r="O141" s="8" t="str">
        <f>MID(F141,8,FIND("0",F141,1)-1)</f>
        <v>0</v>
      </c>
      <c r="P141" t="str">
        <f>IF(J141="1",IF(O141="0","Brenner AUS"),"Brenner EIN")</f>
        <v>Brenner AUS</v>
      </c>
      <c r="Q141" t="str">
        <f>IF(L141="1","Mischer AUF",IF(K141="1","Mischer ZU","Mischer STOP"))</f>
        <v>Mischer ZU</v>
      </c>
    </row>
    <row r="142" spans="1:17" hidden="1" x14ac:dyDescent="0.25">
      <c r="A142" t="s">
        <v>830</v>
      </c>
      <c r="B142" t="s">
        <v>4</v>
      </c>
      <c r="C142" t="s">
        <v>12</v>
      </c>
      <c r="D142" t="s">
        <v>6</v>
      </c>
      <c r="E142">
        <v>1</v>
      </c>
      <c r="F142" t="s">
        <v>17</v>
      </c>
      <c r="G142" t="s">
        <v>8</v>
      </c>
    </row>
    <row r="143" spans="1:17" hidden="1" x14ac:dyDescent="0.25">
      <c r="A143" s="1" t="s">
        <v>829</v>
      </c>
      <c r="B143" s="1" t="s">
        <v>1</v>
      </c>
      <c r="C143" s="1" t="s">
        <v>15</v>
      </c>
      <c r="D143" s="42" t="s">
        <v>3295</v>
      </c>
      <c r="E143" s="8">
        <f>HEX2DEC(G143)</f>
        <v>164</v>
      </c>
      <c r="F143" s="10" t="str">
        <f>HEX2BIN(G143)</f>
        <v>10100100</v>
      </c>
      <c r="G143" s="8" t="str">
        <f>MID(C143,7,FIND(":",C143,1)-1)</f>
        <v>A4</v>
      </c>
      <c r="H143" s="8" t="str">
        <f>MID(F143,1,FIND("0",F143,1)-1)</f>
        <v>1</v>
      </c>
      <c r="I143" s="8" t="str">
        <f>MID(F143,2,FIND("0",F143,1)-1)</f>
        <v>0</v>
      </c>
      <c r="J143" s="8" t="str">
        <f>MID(F143,3,FIND("0",F143,1)-1)</f>
        <v>1</v>
      </c>
      <c r="K143" s="8" t="str">
        <f>MID(F143,4,FIND("0",F143,1)-1)</f>
        <v>0</v>
      </c>
      <c r="L143" s="8" t="str">
        <f>MID(F143,5,FIND("0",F143,1)-1)</f>
        <v>0</v>
      </c>
      <c r="M143" s="8" t="str">
        <f>MID(F143,6,FIND("0",F143,1)-1)</f>
        <v>1</v>
      </c>
      <c r="N143" s="8" t="str">
        <f>MID(F143,7,FIND("0",F143,1)-1)</f>
        <v>0</v>
      </c>
      <c r="O143" s="8" t="str">
        <f>MID(F143,8,FIND("0",F143,1)-1)</f>
        <v>0</v>
      </c>
      <c r="P143" t="str">
        <f>IF(J143="1",IF(O143="0","Brenner AUS"),"Brenner EIN")</f>
        <v>Brenner AUS</v>
      </c>
      <c r="Q143" t="str">
        <f>IF(L143="1","Mischer AUF",IF(K143="1","Mischer ZU","Mischer STOP"))</f>
        <v>Mischer STOP</v>
      </c>
    </row>
    <row r="144" spans="1:17" hidden="1" x14ac:dyDescent="0.25">
      <c r="A144" t="s">
        <v>832</v>
      </c>
      <c r="B144" t="s">
        <v>4</v>
      </c>
      <c r="C144" t="s">
        <v>12</v>
      </c>
      <c r="D144" t="s">
        <v>6</v>
      </c>
      <c r="E144">
        <v>1</v>
      </c>
      <c r="F144" t="s">
        <v>363</v>
      </c>
      <c r="G144" t="s">
        <v>8</v>
      </c>
    </row>
    <row r="145" spans="1:17" hidden="1" x14ac:dyDescent="0.25">
      <c r="A145" s="1" t="s">
        <v>831</v>
      </c>
      <c r="B145" s="1" t="s">
        <v>1</v>
      </c>
      <c r="C145" s="1" t="s">
        <v>361</v>
      </c>
      <c r="D145" s="42" t="s">
        <v>3295</v>
      </c>
      <c r="E145" s="8">
        <f>HEX2DEC(G145)</f>
        <v>180</v>
      </c>
      <c r="F145" s="10" t="str">
        <f>HEX2BIN(G145)</f>
        <v>10110100</v>
      </c>
      <c r="G145" s="8" t="str">
        <f>MID(C145,7,FIND(":",C145,1)-1)</f>
        <v>B4</v>
      </c>
      <c r="H145" s="8" t="str">
        <f>MID(F145,1,FIND("0",F145,1)-1)</f>
        <v>1</v>
      </c>
      <c r="I145" s="8" t="str">
        <f>MID(F145,2,FIND("0",F145,1)-1)</f>
        <v>0</v>
      </c>
      <c r="J145" s="8" t="str">
        <f>MID(F145,3,FIND("0",F145,1)-1)</f>
        <v>1</v>
      </c>
      <c r="K145" s="8" t="str">
        <f>MID(F145,4,FIND("0",F145,1)-1)</f>
        <v>1</v>
      </c>
      <c r="L145" s="8" t="str">
        <f>MID(F145,5,FIND("0",F145,1)-1)</f>
        <v>0</v>
      </c>
      <c r="M145" s="8" t="str">
        <f>MID(F145,6,FIND("0",F145,1)-1)</f>
        <v>1</v>
      </c>
      <c r="N145" s="8" t="str">
        <f>MID(F145,7,FIND("0",F145,1)-1)</f>
        <v>0</v>
      </c>
      <c r="O145" s="8" t="str">
        <f>MID(F145,8,FIND("0",F145,1)-1)</f>
        <v>0</v>
      </c>
      <c r="P145" t="str">
        <f>IF(J145="1",IF(O145="0","Brenner AUS"),"Brenner EIN")</f>
        <v>Brenner AUS</v>
      </c>
      <c r="Q145" t="str">
        <f>IF(L145="1","Mischer AUF",IF(K145="1","Mischer ZU","Mischer STOP"))</f>
        <v>Mischer ZU</v>
      </c>
    </row>
    <row r="146" spans="1:17" hidden="1" x14ac:dyDescent="0.25">
      <c r="A146" t="s">
        <v>834</v>
      </c>
      <c r="B146" t="s">
        <v>4</v>
      </c>
      <c r="C146" t="s">
        <v>12</v>
      </c>
      <c r="D146" t="s">
        <v>6</v>
      </c>
      <c r="E146">
        <v>1</v>
      </c>
      <c r="F146" t="s">
        <v>17</v>
      </c>
      <c r="G146" t="s">
        <v>8</v>
      </c>
    </row>
    <row r="147" spans="1:17" hidden="1" x14ac:dyDescent="0.25">
      <c r="A147" s="1" t="s">
        <v>833</v>
      </c>
      <c r="B147" s="1" t="s">
        <v>1</v>
      </c>
      <c r="C147" s="1" t="s">
        <v>15</v>
      </c>
      <c r="D147" s="42" t="s">
        <v>3295</v>
      </c>
      <c r="E147" s="8">
        <f>HEX2DEC(G147)</f>
        <v>164</v>
      </c>
      <c r="F147" s="10" t="str">
        <f>HEX2BIN(G147)</f>
        <v>10100100</v>
      </c>
      <c r="G147" s="8" t="str">
        <f>MID(C147,7,FIND(":",C147,1)-1)</f>
        <v>A4</v>
      </c>
      <c r="H147" s="8" t="str">
        <f>MID(F147,1,FIND("0",F147,1)-1)</f>
        <v>1</v>
      </c>
      <c r="I147" s="8" t="str">
        <f>MID(F147,2,FIND("0",F147,1)-1)</f>
        <v>0</v>
      </c>
      <c r="J147" s="8" t="str">
        <f>MID(F147,3,FIND("0",F147,1)-1)</f>
        <v>1</v>
      </c>
      <c r="K147" s="8" t="str">
        <f>MID(F147,4,FIND("0",F147,1)-1)</f>
        <v>0</v>
      </c>
      <c r="L147" s="8" t="str">
        <f>MID(F147,5,FIND("0",F147,1)-1)</f>
        <v>0</v>
      </c>
      <c r="M147" s="8" t="str">
        <f>MID(F147,6,FIND("0",F147,1)-1)</f>
        <v>1</v>
      </c>
      <c r="N147" s="8" t="str">
        <f>MID(F147,7,FIND("0",F147,1)-1)</f>
        <v>0</v>
      </c>
      <c r="O147" s="8" t="str">
        <f>MID(F147,8,FIND("0",F147,1)-1)</f>
        <v>0</v>
      </c>
      <c r="P147" t="str">
        <f>IF(J147="1",IF(O147="0","Brenner AUS"),"Brenner EIN")</f>
        <v>Brenner AUS</v>
      </c>
      <c r="Q147" t="str">
        <f>IF(L147="1","Mischer AUF",IF(K147="1","Mischer ZU","Mischer STOP"))</f>
        <v>Mischer STOP</v>
      </c>
    </row>
    <row r="148" spans="1:17" hidden="1" x14ac:dyDescent="0.25">
      <c r="A148" t="s">
        <v>836</v>
      </c>
      <c r="B148" t="s">
        <v>4</v>
      </c>
      <c r="C148" t="s">
        <v>5</v>
      </c>
      <c r="D148" t="s">
        <v>6</v>
      </c>
      <c r="E148">
        <v>1</v>
      </c>
      <c r="F148" t="s">
        <v>584</v>
      </c>
      <c r="G148" t="s">
        <v>8</v>
      </c>
    </row>
    <row r="149" spans="1:17" hidden="1" x14ac:dyDescent="0.25">
      <c r="A149" t="s">
        <v>835</v>
      </c>
      <c r="B149" t="s">
        <v>1</v>
      </c>
      <c r="C149" s="3" t="s">
        <v>583</v>
      </c>
      <c r="D149" t="s">
        <v>390</v>
      </c>
      <c r="E149" s="8">
        <f>HEX2DEC(G149)</f>
        <v>67</v>
      </c>
      <c r="F149" s="10" t="str">
        <f>HEX2BIN(G149)</f>
        <v>1000011</v>
      </c>
      <c r="G149" s="8" t="str">
        <f>MID(C149,7,FIND(":",C149,1)-1)</f>
        <v>43</v>
      </c>
    </row>
    <row r="150" spans="1:17" hidden="1" x14ac:dyDescent="0.25">
      <c r="A150" t="s">
        <v>838</v>
      </c>
      <c r="B150" t="s">
        <v>4</v>
      </c>
      <c r="C150" t="s">
        <v>12</v>
      </c>
      <c r="D150" t="s">
        <v>6</v>
      </c>
      <c r="E150">
        <v>1</v>
      </c>
      <c r="F150" t="s">
        <v>363</v>
      </c>
      <c r="G150" t="s">
        <v>8</v>
      </c>
    </row>
    <row r="151" spans="1:17" hidden="1" x14ac:dyDescent="0.25">
      <c r="A151" s="1" t="s">
        <v>837</v>
      </c>
      <c r="B151" s="1" t="s">
        <v>1</v>
      </c>
      <c r="C151" s="1" t="s">
        <v>361</v>
      </c>
      <c r="D151" s="42" t="s">
        <v>3295</v>
      </c>
      <c r="E151" s="8">
        <f>HEX2DEC(G151)</f>
        <v>180</v>
      </c>
      <c r="F151" s="10" t="str">
        <f>HEX2BIN(G151)</f>
        <v>10110100</v>
      </c>
      <c r="G151" s="8" t="str">
        <f>MID(C151,7,FIND(":",C151,1)-1)</f>
        <v>B4</v>
      </c>
      <c r="H151" s="8" t="str">
        <f>MID(F151,1,FIND("0",F151,1)-1)</f>
        <v>1</v>
      </c>
      <c r="I151" s="8" t="str">
        <f>MID(F151,2,FIND("0",F151,1)-1)</f>
        <v>0</v>
      </c>
      <c r="J151" s="8" t="str">
        <f>MID(F151,3,FIND("0",F151,1)-1)</f>
        <v>1</v>
      </c>
      <c r="K151" s="8" t="str">
        <f>MID(F151,4,FIND("0",F151,1)-1)</f>
        <v>1</v>
      </c>
      <c r="L151" s="8" t="str">
        <f>MID(F151,5,FIND("0",F151,1)-1)</f>
        <v>0</v>
      </c>
      <c r="M151" s="8" t="str">
        <f>MID(F151,6,FIND("0",F151,1)-1)</f>
        <v>1</v>
      </c>
      <c r="N151" s="8" t="str">
        <f>MID(F151,7,FIND("0",F151,1)-1)</f>
        <v>0</v>
      </c>
      <c r="O151" s="8" t="str">
        <f>MID(F151,8,FIND("0",F151,1)-1)</f>
        <v>0</v>
      </c>
      <c r="P151" t="str">
        <f>IF(J151="1",IF(O151="0","Brenner AUS"),"Brenner EIN")</f>
        <v>Brenner AUS</v>
      </c>
      <c r="Q151" t="str">
        <f>IF(L151="1","Mischer AUF",IF(K151="1","Mischer ZU","Mischer STOP"))</f>
        <v>Mischer ZU</v>
      </c>
    </row>
    <row r="152" spans="1:17" hidden="1" x14ac:dyDescent="0.25">
      <c r="A152" t="s">
        <v>840</v>
      </c>
      <c r="B152" t="s">
        <v>4</v>
      </c>
      <c r="C152" t="s">
        <v>12</v>
      </c>
      <c r="D152" t="s">
        <v>6</v>
      </c>
      <c r="E152">
        <v>1</v>
      </c>
      <c r="F152" t="s">
        <v>17</v>
      </c>
      <c r="G152" t="s">
        <v>8</v>
      </c>
    </row>
    <row r="153" spans="1:17" hidden="1" x14ac:dyDescent="0.25">
      <c r="A153" s="1" t="s">
        <v>839</v>
      </c>
      <c r="B153" s="1" t="s">
        <v>1</v>
      </c>
      <c r="C153" s="1" t="s">
        <v>15</v>
      </c>
      <c r="D153" s="42" t="s">
        <v>3295</v>
      </c>
      <c r="E153" s="8">
        <f>HEX2DEC(G153)</f>
        <v>164</v>
      </c>
      <c r="F153" s="10" t="str">
        <f>HEX2BIN(G153)</f>
        <v>10100100</v>
      </c>
      <c r="G153" s="8" t="str">
        <f>MID(C153,7,FIND(":",C153,1)-1)</f>
        <v>A4</v>
      </c>
      <c r="H153" s="8" t="str">
        <f>MID(F153,1,FIND("0",F153,1)-1)</f>
        <v>1</v>
      </c>
      <c r="I153" s="8" t="str">
        <f>MID(F153,2,FIND("0",F153,1)-1)</f>
        <v>0</v>
      </c>
      <c r="J153" s="8" t="str">
        <f>MID(F153,3,FIND("0",F153,1)-1)</f>
        <v>1</v>
      </c>
      <c r="K153" s="8" t="str">
        <f>MID(F153,4,FIND("0",F153,1)-1)</f>
        <v>0</v>
      </c>
      <c r="L153" s="8" t="str">
        <f>MID(F153,5,FIND("0",F153,1)-1)</f>
        <v>0</v>
      </c>
      <c r="M153" s="8" t="str">
        <f>MID(F153,6,FIND("0",F153,1)-1)</f>
        <v>1</v>
      </c>
      <c r="N153" s="8" t="str">
        <f>MID(F153,7,FIND("0",F153,1)-1)</f>
        <v>0</v>
      </c>
      <c r="O153" s="8" t="str">
        <f>MID(F153,8,FIND("0",F153,1)-1)</f>
        <v>0</v>
      </c>
      <c r="P153" t="str">
        <f>IF(J153="1",IF(O153="0","Brenner AUS"),"Brenner EIN")</f>
        <v>Brenner AUS</v>
      </c>
      <c r="Q153" t="str">
        <f>IF(L153="1","Mischer AUF",IF(K153="1","Mischer ZU","Mischer STOP"))</f>
        <v>Mischer STOP</v>
      </c>
    </row>
    <row r="154" spans="1:17" hidden="1" x14ac:dyDescent="0.25">
      <c r="A154" t="s">
        <v>842</v>
      </c>
      <c r="B154" t="s">
        <v>4</v>
      </c>
      <c r="C154" t="s">
        <v>12</v>
      </c>
      <c r="D154" t="s">
        <v>6</v>
      </c>
      <c r="E154">
        <v>1</v>
      </c>
      <c r="F154" t="s">
        <v>363</v>
      </c>
      <c r="G154" t="s">
        <v>8</v>
      </c>
    </row>
    <row r="155" spans="1:17" hidden="1" x14ac:dyDescent="0.25">
      <c r="A155" s="1" t="s">
        <v>841</v>
      </c>
      <c r="B155" s="1" t="s">
        <v>1</v>
      </c>
      <c r="C155" s="1" t="s">
        <v>361</v>
      </c>
      <c r="D155" s="42" t="s">
        <v>3295</v>
      </c>
      <c r="E155" s="8">
        <f>HEX2DEC(G155)</f>
        <v>180</v>
      </c>
      <c r="F155" s="10" t="str">
        <f>HEX2BIN(G155)</f>
        <v>10110100</v>
      </c>
      <c r="G155" s="8" t="str">
        <f>MID(C155,7,FIND(":",C155,1)-1)</f>
        <v>B4</v>
      </c>
      <c r="H155" s="8" t="str">
        <f>MID(F155,1,FIND("0",F155,1)-1)</f>
        <v>1</v>
      </c>
      <c r="I155" s="8" t="str">
        <f>MID(F155,2,FIND("0",F155,1)-1)</f>
        <v>0</v>
      </c>
      <c r="J155" s="8" t="str">
        <f>MID(F155,3,FIND("0",F155,1)-1)</f>
        <v>1</v>
      </c>
      <c r="K155" s="8" t="str">
        <f>MID(F155,4,FIND("0",F155,1)-1)</f>
        <v>1</v>
      </c>
      <c r="L155" s="8" t="str">
        <f>MID(F155,5,FIND("0",F155,1)-1)</f>
        <v>0</v>
      </c>
      <c r="M155" s="8" t="str">
        <f>MID(F155,6,FIND("0",F155,1)-1)</f>
        <v>1</v>
      </c>
      <c r="N155" s="8" t="str">
        <f>MID(F155,7,FIND("0",F155,1)-1)</f>
        <v>0</v>
      </c>
      <c r="O155" s="8" t="str">
        <f>MID(F155,8,FIND("0",F155,1)-1)</f>
        <v>0</v>
      </c>
      <c r="P155" t="str">
        <f>IF(J155="1",IF(O155="0","Brenner AUS"),"Brenner EIN")</f>
        <v>Brenner AUS</v>
      </c>
      <c r="Q155" t="str">
        <f>IF(L155="1","Mischer AUF",IF(K155="1","Mischer ZU","Mischer STOP"))</f>
        <v>Mischer ZU</v>
      </c>
    </row>
    <row r="156" spans="1:17" hidden="1" x14ac:dyDescent="0.25">
      <c r="A156" t="s">
        <v>844</v>
      </c>
      <c r="B156" t="s">
        <v>4</v>
      </c>
      <c r="C156" t="s">
        <v>12</v>
      </c>
      <c r="D156" t="s">
        <v>6</v>
      </c>
      <c r="E156">
        <v>1</v>
      </c>
      <c r="F156" t="s">
        <v>17</v>
      </c>
      <c r="G156" t="s">
        <v>8</v>
      </c>
    </row>
    <row r="157" spans="1:17" hidden="1" x14ac:dyDescent="0.25">
      <c r="A157" s="1" t="s">
        <v>843</v>
      </c>
      <c r="B157" s="1" t="s">
        <v>1</v>
      </c>
      <c r="C157" s="1" t="s">
        <v>15</v>
      </c>
      <c r="D157" s="42" t="s">
        <v>3295</v>
      </c>
      <c r="E157" s="8">
        <f>HEX2DEC(G157)</f>
        <v>164</v>
      </c>
      <c r="F157" s="10" t="str">
        <f>HEX2BIN(G157)</f>
        <v>10100100</v>
      </c>
      <c r="G157" s="8" t="str">
        <f>MID(C157,7,FIND(":",C157,1)-1)</f>
        <v>A4</v>
      </c>
      <c r="H157" s="8" t="str">
        <f>MID(F157,1,FIND("0",F157,1)-1)</f>
        <v>1</v>
      </c>
      <c r="I157" s="8" t="str">
        <f>MID(F157,2,FIND("0",F157,1)-1)</f>
        <v>0</v>
      </c>
      <c r="J157" s="8" t="str">
        <f>MID(F157,3,FIND("0",F157,1)-1)</f>
        <v>1</v>
      </c>
      <c r="K157" s="8" t="str">
        <f>MID(F157,4,FIND("0",F157,1)-1)</f>
        <v>0</v>
      </c>
      <c r="L157" s="8" t="str">
        <f>MID(F157,5,FIND("0",F157,1)-1)</f>
        <v>0</v>
      </c>
      <c r="M157" s="8" t="str">
        <f>MID(F157,6,FIND("0",F157,1)-1)</f>
        <v>1</v>
      </c>
      <c r="N157" s="8" t="str">
        <f>MID(F157,7,FIND("0",F157,1)-1)</f>
        <v>0</v>
      </c>
      <c r="O157" s="8" t="str">
        <f>MID(F157,8,FIND("0",F157,1)-1)</f>
        <v>0</v>
      </c>
      <c r="P157" t="str">
        <f>IF(J157="1",IF(O157="0","Brenner AUS"),"Brenner EIN")</f>
        <v>Brenner AUS</v>
      </c>
      <c r="Q157" t="str">
        <f>IF(L157="1","Mischer AUF",IF(K157="1","Mischer ZU","Mischer STOP"))</f>
        <v>Mischer STOP</v>
      </c>
    </row>
    <row r="158" spans="1:17" hidden="1" x14ac:dyDescent="0.25">
      <c r="A158" t="s">
        <v>846</v>
      </c>
      <c r="B158" t="s">
        <v>4</v>
      </c>
      <c r="C158" t="s">
        <v>12</v>
      </c>
      <c r="D158" t="s">
        <v>6</v>
      </c>
      <c r="E158">
        <v>1</v>
      </c>
      <c r="F158" t="s">
        <v>363</v>
      </c>
      <c r="G158" t="s">
        <v>8</v>
      </c>
    </row>
    <row r="159" spans="1:17" hidden="1" x14ac:dyDescent="0.25">
      <c r="A159" s="1" t="s">
        <v>845</v>
      </c>
      <c r="B159" s="1" t="s">
        <v>1</v>
      </c>
      <c r="C159" s="1" t="s">
        <v>361</v>
      </c>
      <c r="D159" s="42" t="s">
        <v>3295</v>
      </c>
      <c r="E159" s="8">
        <f>HEX2DEC(G159)</f>
        <v>180</v>
      </c>
      <c r="F159" s="10" t="str">
        <f>HEX2BIN(G159)</f>
        <v>10110100</v>
      </c>
      <c r="G159" s="8" t="str">
        <f>MID(C159,7,FIND(":",C159,1)-1)</f>
        <v>B4</v>
      </c>
      <c r="H159" s="8" t="str">
        <f>MID(F159,1,FIND("0",F159,1)-1)</f>
        <v>1</v>
      </c>
      <c r="I159" s="8" t="str">
        <f>MID(F159,2,FIND("0",F159,1)-1)</f>
        <v>0</v>
      </c>
      <c r="J159" s="8" t="str">
        <f>MID(F159,3,FIND("0",F159,1)-1)</f>
        <v>1</v>
      </c>
      <c r="K159" s="8" t="str">
        <f>MID(F159,4,FIND("0",F159,1)-1)</f>
        <v>1</v>
      </c>
      <c r="L159" s="8" t="str">
        <f>MID(F159,5,FIND("0",F159,1)-1)</f>
        <v>0</v>
      </c>
      <c r="M159" s="8" t="str">
        <f>MID(F159,6,FIND("0",F159,1)-1)</f>
        <v>1</v>
      </c>
      <c r="N159" s="8" t="str">
        <f>MID(F159,7,FIND("0",F159,1)-1)</f>
        <v>0</v>
      </c>
      <c r="O159" s="8" t="str">
        <f>MID(F159,8,FIND("0",F159,1)-1)</f>
        <v>0</v>
      </c>
      <c r="P159" t="str">
        <f>IF(J159="1",IF(O159="0","Brenner AUS"),"Brenner EIN")</f>
        <v>Brenner AUS</v>
      </c>
      <c r="Q159" t="str">
        <f>IF(L159="1","Mischer AUF",IF(K159="1","Mischer ZU","Mischer STOP"))</f>
        <v>Mischer ZU</v>
      </c>
    </row>
    <row r="160" spans="1:17" hidden="1" x14ac:dyDescent="0.25">
      <c r="A160" t="s">
        <v>848</v>
      </c>
      <c r="B160" t="s">
        <v>4</v>
      </c>
      <c r="C160" t="s">
        <v>12</v>
      </c>
      <c r="D160" t="s">
        <v>6</v>
      </c>
      <c r="E160">
        <v>1</v>
      </c>
      <c r="F160" t="s">
        <v>17</v>
      </c>
      <c r="G160" t="s">
        <v>8</v>
      </c>
    </row>
    <row r="161" spans="1:17" hidden="1" x14ac:dyDescent="0.25">
      <c r="A161" s="1" t="s">
        <v>847</v>
      </c>
      <c r="B161" s="1" t="s">
        <v>1</v>
      </c>
      <c r="C161" s="1" t="s">
        <v>15</v>
      </c>
      <c r="D161" s="42" t="s">
        <v>3295</v>
      </c>
      <c r="E161" s="8">
        <f>HEX2DEC(G161)</f>
        <v>164</v>
      </c>
      <c r="F161" s="10" t="str">
        <f>HEX2BIN(G161)</f>
        <v>10100100</v>
      </c>
      <c r="G161" s="8" t="str">
        <f>MID(C161,7,FIND(":",C161,1)-1)</f>
        <v>A4</v>
      </c>
      <c r="H161" s="8" t="str">
        <f>MID(F161,1,FIND("0",F161,1)-1)</f>
        <v>1</v>
      </c>
      <c r="I161" s="8" t="str">
        <f>MID(F161,2,FIND("0",F161,1)-1)</f>
        <v>0</v>
      </c>
      <c r="J161" s="8" t="str">
        <f>MID(F161,3,FIND("0",F161,1)-1)</f>
        <v>1</v>
      </c>
      <c r="K161" s="8" t="str">
        <f>MID(F161,4,FIND("0",F161,1)-1)</f>
        <v>0</v>
      </c>
      <c r="L161" s="8" t="str">
        <f>MID(F161,5,FIND("0",F161,1)-1)</f>
        <v>0</v>
      </c>
      <c r="M161" s="8" t="str">
        <f>MID(F161,6,FIND("0",F161,1)-1)</f>
        <v>1</v>
      </c>
      <c r="N161" s="8" t="str">
        <f>MID(F161,7,FIND("0",F161,1)-1)</f>
        <v>0</v>
      </c>
      <c r="O161" s="8" t="str">
        <f>MID(F161,8,FIND("0",F161,1)-1)</f>
        <v>0</v>
      </c>
      <c r="P161" t="str">
        <f>IF(J161="1",IF(O161="0","Brenner AUS"),"Brenner EIN")</f>
        <v>Brenner AUS</v>
      </c>
      <c r="Q161" t="str">
        <f>IF(L161="1","Mischer AUF",IF(K161="1","Mischer ZU","Mischer STOP"))</f>
        <v>Mischer STOP</v>
      </c>
    </row>
    <row r="162" spans="1:17" hidden="1" x14ac:dyDescent="0.25">
      <c r="A162" t="s">
        <v>850</v>
      </c>
      <c r="B162" t="s">
        <v>4</v>
      </c>
      <c r="C162" t="s">
        <v>5</v>
      </c>
      <c r="D162" t="s">
        <v>6</v>
      </c>
      <c r="E162">
        <v>1</v>
      </c>
      <c r="F162" t="s">
        <v>576</v>
      </c>
      <c r="G162" t="s">
        <v>8</v>
      </c>
    </row>
    <row r="163" spans="1:17" hidden="1" x14ac:dyDescent="0.25">
      <c r="A163" t="s">
        <v>849</v>
      </c>
      <c r="B163" t="s">
        <v>1</v>
      </c>
      <c r="C163" s="3" t="s">
        <v>574</v>
      </c>
      <c r="D163" t="s">
        <v>390</v>
      </c>
      <c r="E163" s="8">
        <f>HEX2DEC(G163)</f>
        <v>68</v>
      </c>
      <c r="F163" s="10" t="str">
        <f>HEX2BIN(G163)</f>
        <v>1000100</v>
      </c>
      <c r="G163" s="8" t="str">
        <f>MID(C163,7,FIND(":",C163,1)-1)</f>
        <v>44</v>
      </c>
    </row>
    <row r="164" spans="1:17" hidden="1" x14ac:dyDescent="0.25">
      <c r="A164" t="s">
        <v>852</v>
      </c>
      <c r="B164" t="s">
        <v>4</v>
      </c>
      <c r="C164" t="s">
        <v>12</v>
      </c>
      <c r="D164" t="s">
        <v>6</v>
      </c>
      <c r="E164">
        <v>1</v>
      </c>
      <c r="F164" t="s">
        <v>363</v>
      </c>
      <c r="G164" t="s">
        <v>8</v>
      </c>
    </row>
    <row r="165" spans="1:17" hidden="1" x14ac:dyDescent="0.25">
      <c r="A165" s="1" t="s">
        <v>851</v>
      </c>
      <c r="B165" s="1" t="s">
        <v>1</v>
      </c>
      <c r="C165" s="1" t="s">
        <v>361</v>
      </c>
      <c r="D165" s="42" t="s">
        <v>3295</v>
      </c>
      <c r="E165" s="8">
        <f>HEX2DEC(G165)</f>
        <v>180</v>
      </c>
      <c r="F165" s="10" t="str">
        <f>HEX2BIN(G165)</f>
        <v>10110100</v>
      </c>
      <c r="G165" s="8" t="str">
        <f>MID(C165,7,FIND(":",C165,1)-1)</f>
        <v>B4</v>
      </c>
      <c r="H165" s="8" t="str">
        <f>MID(F165,1,FIND("0",F165,1)-1)</f>
        <v>1</v>
      </c>
      <c r="I165" s="8" t="str">
        <f>MID(F165,2,FIND("0",F165,1)-1)</f>
        <v>0</v>
      </c>
      <c r="J165" s="8" t="str">
        <f>MID(F165,3,FIND("0",F165,1)-1)</f>
        <v>1</v>
      </c>
      <c r="K165" s="8" t="str">
        <f>MID(F165,4,FIND("0",F165,1)-1)</f>
        <v>1</v>
      </c>
      <c r="L165" s="8" t="str">
        <f>MID(F165,5,FIND("0",F165,1)-1)</f>
        <v>0</v>
      </c>
      <c r="M165" s="8" t="str">
        <f>MID(F165,6,FIND("0",F165,1)-1)</f>
        <v>1</v>
      </c>
      <c r="N165" s="8" t="str">
        <f>MID(F165,7,FIND("0",F165,1)-1)</f>
        <v>0</v>
      </c>
      <c r="O165" s="8" t="str">
        <f>MID(F165,8,FIND("0",F165,1)-1)</f>
        <v>0</v>
      </c>
      <c r="P165" t="str">
        <f>IF(J165="1",IF(O165="0","Brenner AUS"),"Brenner EIN")</f>
        <v>Brenner AUS</v>
      </c>
      <c r="Q165" t="str">
        <f>IF(L165="1","Mischer AUF",IF(K165="1","Mischer ZU","Mischer STOP"))</f>
        <v>Mischer ZU</v>
      </c>
    </row>
    <row r="166" spans="1:17" hidden="1" x14ac:dyDescent="0.25">
      <c r="A166" t="s">
        <v>854</v>
      </c>
      <c r="B166" t="s">
        <v>4</v>
      </c>
      <c r="C166" t="s">
        <v>12</v>
      </c>
      <c r="D166" t="s">
        <v>6</v>
      </c>
      <c r="E166">
        <v>1</v>
      </c>
      <c r="F166" t="s">
        <v>17</v>
      </c>
      <c r="G166" t="s">
        <v>8</v>
      </c>
    </row>
    <row r="167" spans="1:17" hidden="1" x14ac:dyDescent="0.25">
      <c r="A167" s="1" t="s">
        <v>853</v>
      </c>
      <c r="B167" s="1" t="s">
        <v>1</v>
      </c>
      <c r="C167" s="1" t="s">
        <v>15</v>
      </c>
      <c r="D167" s="42" t="s">
        <v>3295</v>
      </c>
      <c r="E167" s="8">
        <f>HEX2DEC(G167)</f>
        <v>164</v>
      </c>
      <c r="F167" s="10" t="str">
        <f>HEX2BIN(G167)</f>
        <v>10100100</v>
      </c>
      <c r="G167" s="8" t="str">
        <f>MID(C167,7,FIND(":",C167,1)-1)</f>
        <v>A4</v>
      </c>
      <c r="H167" s="8" t="str">
        <f>MID(F167,1,FIND("0",F167,1)-1)</f>
        <v>1</v>
      </c>
      <c r="I167" s="8" t="str">
        <f>MID(F167,2,FIND("0",F167,1)-1)</f>
        <v>0</v>
      </c>
      <c r="J167" s="8" t="str">
        <f>MID(F167,3,FIND("0",F167,1)-1)</f>
        <v>1</v>
      </c>
      <c r="K167" s="8" t="str">
        <f>MID(F167,4,FIND("0",F167,1)-1)</f>
        <v>0</v>
      </c>
      <c r="L167" s="8" t="str">
        <f>MID(F167,5,FIND("0",F167,1)-1)</f>
        <v>0</v>
      </c>
      <c r="M167" s="8" t="str">
        <f>MID(F167,6,FIND("0",F167,1)-1)</f>
        <v>1</v>
      </c>
      <c r="N167" s="8" t="str">
        <f>MID(F167,7,FIND("0",F167,1)-1)</f>
        <v>0</v>
      </c>
      <c r="O167" s="8" t="str">
        <f>MID(F167,8,FIND("0",F167,1)-1)</f>
        <v>0</v>
      </c>
      <c r="P167" t="str">
        <f>IF(J167="1",IF(O167="0","Brenner AUS"),"Brenner EIN")</f>
        <v>Brenner AUS</v>
      </c>
      <c r="Q167" t="str">
        <f>IF(L167="1","Mischer AUF",IF(K167="1","Mischer ZU","Mischer STOP"))</f>
        <v>Mischer STOP</v>
      </c>
    </row>
    <row r="168" spans="1:17" hidden="1" x14ac:dyDescent="0.25"/>
    <row r="169" spans="1:17" hidden="1" x14ac:dyDescent="0.25"/>
    <row r="170" spans="1:17" hidden="1" x14ac:dyDescent="0.25"/>
    <row r="171" spans="1:17" hidden="1" x14ac:dyDescent="0.25"/>
    <row r="172" spans="1:17" hidden="1" x14ac:dyDescent="0.25"/>
    <row r="173" spans="1:17" hidden="1" x14ac:dyDescent="0.25"/>
    <row r="174" spans="1:17" hidden="1" x14ac:dyDescent="0.25"/>
    <row r="175" spans="1:17" hidden="1" x14ac:dyDescent="0.25"/>
    <row r="176" spans="1:17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</sheetData>
  <autoFilter ref="A2:M268">
    <filterColumn colId="1">
      <filters>
        <filter val="&lt;&lt;&lt;"/>
      </filters>
    </filterColumn>
    <filterColumn colId="3">
      <filters>
        <filter val="Brennerlaufzeit Minuten"/>
      </filters>
    </filterColumn>
    <sortState ref="A2:M267">
      <sortCondition ref="A1:A267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tabSelected="1" topLeftCell="A127" workbookViewId="0">
      <selection activeCell="D140" sqref="D140:D145"/>
    </sheetView>
  </sheetViews>
  <sheetFormatPr baseColWidth="10" defaultRowHeight="15" x14ac:dyDescent="0.25"/>
  <cols>
    <col min="1" max="1" width="35.85546875" customWidth="1"/>
    <col min="2" max="2" width="27.140625" bestFit="1" customWidth="1"/>
    <col min="3" max="3" width="32.28515625" bestFit="1" customWidth="1"/>
    <col min="4" max="4" width="38.28515625" customWidth="1"/>
    <col min="5" max="6" width="19.5703125" bestFit="1" customWidth="1"/>
    <col min="7" max="7" width="8.28515625" customWidth="1"/>
    <col min="8" max="8" width="9.85546875" customWidth="1"/>
    <col min="9" max="12" width="8.85546875" customWidth="1"/>
    <col min="13" max="14" width="8.42578125" customWidth="1"/>
    <col min="15" max="15" width="13" bestFit="1" customWidth="1"/>
    <col min="16" max="16" width="13" customWidth="1"/>
    <col min="17" max="17" width="13" bestFit="1" customWidth="1"/>
  </cols>
  <sheetData>
    <row r="1" spans="1:17" ht="60" x14ac:dyDescent="0.25">
      <c r="J1" s="20" t="s">
        <v>2600</v>
      </c>
      <c r="K1" s="19" t="s">
        <v>2602</v>
      </c>
      <c r="L1" s="23" t="s">
        <v>2601</v>
      </c>
      <c r="M1" s="8"/>
      <c r="N1" s="46" t="s">
        <v>3297</v>
      </c>
      <c r="O1" s="20" t="s">
        <v>2604</v>
      </c>
      <c r="P1" s="13"/>
      <c r="Q1" s="12"/>
    </row>
    <row r="2" spans="1:17" x14ac:dyDescent="0.25">
      <c r="E2" s="8" t="s">
        <v>496</v>
      </c>
      <c r="F2" s="8" t="s">
        <v>2596</v>
      </c>
      <c r="G2" s="8" t="s">
        <v>1320</v>
      </c>
      <c r="H2" s="8" t="s">
        <v>2595</v>
      </c>
      <c r="I2" s="8" t="s">
        <v>2594</v>
      </c>
      <c r="J2" s="22" t="s">
        <v>2587</v>
      </c>
      <c r="K2" s="28" t="s">
        <v>2103</v>
      </c>
      <c r="L2" s="24" t="s">
        <v>2593</v>
      </c>
      <c r="M2" s="8" t="s">
        <v>2592</v>
      </c>
      <c r="N2" s="45" t="s">
        <v>2591</v>
      </c>
      <c r="O2" s="22" t="s">
        <v>3293</v>
      </c>
      <c r="P2" s="21" t="s">
        <v>2598</v>
      </c>
      <c r="Q2" s="29" t="s">
        <v>2599</v>
      </c>
    </row>
    <row r="3" spans="1:17" x14ac:dyDescent="0.25">
      <c r="A3" t="s">
        <v>3451</v>
      </c>
      <c r="B3" t="s">
        <v>1</v>
      </c>
      <c r="C3">
        <v>2</v>
      </c>
    </row>
    <row r="4" spans="1:17" x14ac:dyDescent="0.25">
      <c r="A4" t="s">
        <v>3451</v>
      </c>
      <c r="B4" t="s">
        <v>3312</v>
      </c>
      <c r="C4">
        <v>10</v>
      </c>
    </row>
    <row r="5" spans="1:17" x14ac:dyDescent="0.25">
      <c r="A5" s="1" t="s">
        <v>3451</v>
      </c>
      <c r="B5" s="1" t="s">
        <v>1</v>
      </c>
      <c r="C5" s="1" t="s">
        <v>3452</v>
      </c>
      <c r="H5" s="8"/>
    </row>
    <row r="6" spans="1:17" x14ac:dyDescent="0.25">
      <c r="A6" s="1"/>
      <c r="B6" s="1"/>
      <c r="C6" s="1"/>
      <c r="E6" s="8">
        <f>HEX2DEC(G6)</f>
        <v>1</v>
      </c>
      <c r="G6" s="8" t="str">
        <f>MID(C5,1,FIND(":",C5,1)-1)</f>
        <v>01</v>
      </c>
      <c r="H6" s="8"/>
    </row>
    <row r="7" spans="1:17" x14ac:dyDescent="0.25">
      <c r="A7" s="1"/>
      <c r="B7" s="1"/>
      <c r="C7" s="1"/>
      <c r="E7" s="8">
        <f>HEX2DEC(G7)</f>
        <v>151</v>
      </c>
      <c r="G7" s="8" t="str">
        <f>MID(C5,4,FIND(":",C5,1)-1)</f>
        <v>97</v>
      </c>
      <c r="H7" s="8"/>
    </row>
    <row r="8" spans="1:17" x14ac:dyDescent="0.25">
      <c r="A8" s="1"/>
      <c r="B8" s="1"/>
      <c r="C8" s="1"/>
      <c r="D8" s="54" t="s">
        <v>3485</v>
      </c>
      <c r="E8" s="55">
        <f t="shared" ref="E8:E14" si="0">HEX2DEC(G8)</f>
        <v>58</v>
      </c>
      <c r="F8" s="53" t="str">
        <f t="shared" ref="F8:F14" si="1">HEX2BIN(G8)</f>
        <v>111010</v>
      </c>
      <c r="G8" s="52" t="str">
        <f>MID(C5,7,FIND(":",C5,1)-1)</f>
        <v>3A</v>
      </c>
      <c r="H8" s="8"/>
    </row>
    <row r="9" spans="1:17" x14ac:dyDescent="0.25">
      <c r="A9" s="1"/>
      <c r="B9" s="1"/>
      <c r="C9" s="1"/>
      <c r="D9" s="54" t="s">
        <v>3486</v>
      </c>
      <c r="E9" s="55">
        <f t="shared" si="0"/>
        <v>18</v>
      </c>
      <c r="F9" s="53" t="str">
        <f t="shared" si="1"/>
        <v>10010</v>
      </c>
      <c r="G9" s="52" t="str">
        <f>MID(C5,10,FIND(":",C5,1)-1)</f>
        <v>12</v>
      </c>
      <c r="H9" s="8"/>
    </row>
    <row r="10" spans="1:17" x14ac:dyDescent="0.25">
      <c r="A10" s="1"/>
      <c r="B10" s="1"/>
      <c r="C10" s="1"/>
      <c r="D10" s="1" t="s">
        <v>3501</v>
      </c>
      <c r="E10" s="52">
        <f t="shared" si="0"/>
        <v>21</v>
      </c>
      <c r="F10" s="53" t="str">
        <f t="shared" si="1"/>
        <v>10101</v>
      </c>
      <c r="G10" s="52" t="str">
        <f>MID(C5,13,FIND(":",C5,1)-1)</f>
        <v>15</v>
      </c>
      <c r="H10" s="8"/>
    </row>
    <row r="11" spans="1:17" x14ac:dyDescent="0.25">
      <c r="A11" s="1"/>
      <c r="B11" s="1"/>
      <c r="C11" s="1"/>
      <c r="D11" s="54" t="s">
        <v>3499</v>
      </c>
      <c r="E11" s="55">
        <f t="shared" si="0"/>
        <v>100</v>
      </c>
      <c r="F11" s="53" t="str">
        <f t="shared" si="1"/>
        <v>1100100</v>
      </c>
      <c r="G11" s="52" t="str">
        <f>MID(C5,16,FIND(":",C5,1)-1)</f>
        <v>64</v>
      </c>
      <c r="H11" s="8"/>
    </row>
    <row r="12" spans="1:17" x14ac:dyDescent="0.25">
      <c r="A12" s="1"/>
      <c r="B12" s="1"/>
      <c r="C12" s="1"/>
      <c r="D12" s="1" t="s">
        <v>3502</v>
      </c>
      <c r="E12" s="52">
        <f t="shared" si="0"/>
        <v>21</v>
      </c>
      <c r="F12" s="53" t="str">
        <f t="shared" si="1"/>
        <v>10101</v>
      </c>
      <c r="G12" s="52" t="str">
        <f>MID(C5,19,FIND(":",C5,1)-1)</f>
        <v>15</v>
      </c>
      <c r="H12" s="8"/>
    </row>
    <row r="13" spans="1:17" x14ac:dyDescent="0.25">
      <c r="A13" s="1"/>
      <c r="B13" s="1"/>
      <c r="C13" s="1"/>
      <c r="D13" s="54" t="s">
        <v>3500</v>
      </c>
      <c r="E13" s="55">
        <f t="shared" si="0"/>
        <v>100</v>
      </c>
      <c r="F13" s="53" t="str">
        <f t="shared" si="1"/>
        <v>1100100</v>
      </c>
      <c r="G13" s="52" t="str">
        <f>MID(C5,22,FIND(":",C5,1)-1)</f>
        <v>64</v>
      </c>
      <c r="H13" s="8"/>
    </row>
    <row r="14" spans="1:17" x14ac:dyDescent="0.25">
      <c r="A14" s="1"/>
      <c r="B14" s="1"/>
      <c r="C14" s="1"/>
      <c r="D14" s="1"/>
      <c r="E14" s="52">
        <f t="shared" si="0"/>
        <v>21</v>
      </c>
      <c r="F14" s="53" t="str">
        <f t="shared" si="1"/>
        <v>10101</v>
      </c>
      <c r="G14" s="52" t="str">
        <f>MID(C5,25,FIND(":",C5,1)-1)</f>
        <v>15</v>
      </c>
      <c r="H14" s="8"/>
    </row>
    <row r="15" spans="1:17" x14ac:dyDescent="0.25">
      <c r="A15" s="1"/>
      <c r="B15" s="1"/>
      <c r="C15" s="1"/>
      <c r="D15" s="1"/>
      <c r="E15" s="8">
        <f>HEX2DEC(G15)</f>
        <v>16</v>
      </c>
      <c r="F15" s="53"/>
      <c r="G15" s="8" t="str">
        <f>MID(C5,28,FIND(":",C5,1)-1)</f>
        <v>10</v>
      </c>
      <c r="H15" s="8"/>
    </row>
    <row r="16" spans="1:17" x14ac:dyDescent="0.25">
      <c r="A16" s="1"/>
      <c r="B16" s="1"/>
      <c r="C16" s="1"/>
      <c r="D16" s="1"/>
      <c r="E16" s="8">
        <f>HEX2DEC(G16)</f>
        <v>3</v>
      </c>
      <c r="F16" s="53"/>
      <c r="G16" s="8" t="str">
        <f>MID(C5,31,FIND(":",C5,1)-1)</f>
        <v>03</v>
      </c>
      <c r="H16" s="8"/>
    </row>
    <row r="17" spans="1:17" x14ac:dyDescent="0.25">
      <c r="A17" s="1"/>
      <c r="B17" s="1"/>
      <c r="C17" s="1"/>
      <c r="D17" s="1"/>
      <c r="E17" s="52">
        <f>SUM(E6:E16)</f>
        <v>510</v>
      </c>
      <c r="F17" s="53"/>
      <c r="G17" s="50" t="str">
        <f>DEC2HEX(HEX2DEC(100)-HEX2DEC(RIGHT(DEC2HEX(HEX2DEC(AVERAGE(G6,2,2))+HEX2DEC(AVERAGE(G7,4,2))+HEX2DEC(AVERAGE(G8,6,2))+HEX2DEC(AVERAGE(G9,8,2))+HEX2DEC(AVERAGE(G10,10,2))+HEX2DEC(AVERAGE(G11,12,2))+HEX2DEC(AVERAGE(G12,14,2))+HEX2DEC(AVERAGE(G13,16,2))+HEX2DEC(AVERAGE(G14,18,2))+HEX2DEC(AVERAGE(G15,20,2))+HEX2DEC(AVERAGE(G16,22,2))),2)))</f>
        <v>A1</v>
      </c>
      <c r="H17" s="8" t="str">
        <f>DEC2HEX(HEX2DEC(100)-E17)</f>
        <v>FFFFFFFF02</v>
      </c>
      <c r="I17" s="8"/>
      <c r="J17" t="e">
        <f ca="1">ChkSumXOR(G6:G16)</f>
        <v>#NAME?</v>
      </c>
    </row>
    <row r="18" spans="1:17" x14ac:dyDescent="0.25">
      <c r="A18" s="1"/>
      <c r="B18" s="1"/>
      <c r="C18" s="1"/>
      <c r="D18" s="1"/>
      <c r="E18" s="52"/>
      <c r="F18" s="53"/>
      <c r="G18" s="52"/>
      <c r="H18" s="8"/>
    </row>
    <row r="19" spans="1:17" x14ac:dyDescent="0.25">
      <c r="A19" t="s">
        <v>3453</v>
      </c>
      <c r="B19" t="s">
        <v>4</v>
      </c>
      <c r="C19" t="s">
        <v>3454</v>
      </c>
      <c r="D19" t="s">
        <v>6</v>
      </c>
      <c r="E19">
        <v>7</v>
      </c>
      <c r="F19" t="s">
        <v>1106</v>
      </c>
      <c r="G19">
        <v>12</v>
      </c>
      <c r="H19">
        <v>15</v>
      </c>
      <c r="I19">
        <v>64</v>
      </c>
      <c r="J19">
        <v>15</v>
      </c>
      <c r="K19">
        <v>64</v>
      </c>
      <c r="L19">
        <v>15</v>
      </c>
      <c r="M19" t="s">
        <v>8</v>
      </c>
    </row>
    <row r="20" spans="1:17" x14ac:dyDescent="0.25">
      <c r="A20" t="s">
        <v>3455</v>
      </c>
      <c r="B20" t="s">
        <v>3312</v>
      </c>
      <c r="C20">
        <v>10</v>
      </c>
    </row>
    <row r="21" spans="1:17" x14ac:dyDescent="0.25">
      <c r="A21" t="s">
        <v>3456</v>
      </c>
      <c r="B21" t="s">
        <v>1</v>
      </c>
      <c r="C21">
        <v>2</v>
      </c>
    </row>
    <row r="22" spans="1:17" x14ac:dyDescent="0.25">
      <c r="A22" t="s">
        <v>3456</v>
      </c>
      <c r="B22" t="s">
        <v>3312</v>
      </c>
      <c r="C22">
        <v>10</v>
      </c>
    </row>
    <row r="23" spans="1:17" x14ac:dyDescent="0.25">
      <c r="A23" s="1" t="s">
        <v>3456</v>
      </c>
      <c r="B23" s="1" t="s">
        <v>1</v>
      </c>
      <c r="C23" s="1" t="s">
        <v>2276</v>
      </c>
      <c r="D23" s="42" t="s">
        <v>3295</v>
      </c>
      <c r="E23" s="8">
        <f>HEX2DEC(G23)</f>
        <v>145</v>
      </c>
      <c r="F23" s="10" t="str">
        <f>HEX2BIN(G23)</f>
        <v>10010001</v>
      </c>
      <c r="G23" s="8" t="str">
        <f>MID(C23,7,FIND(":",C23,1)-1)</f>
        <v>91</v>
      </c>
      <c r="H23" s="8" t="str">
        <f>MID(F23,1,FIND("0",F23,1)-1)</f>
        <v>1</v>
      </c>
      <c r="I23" s="8" t="str">
        <f>MID(F23,2,FIND("0",F23,1)-1)</f>
        <v>0</v>
      </c>
      <c r="J23" s="8" t="str">
        <f>MID(F23,3,FIND("0",F23,1)-1)</f>
        <v>0</v>
      </c>
      <c r="K23" s="8" t="str">
        <f>MID(F23,4,FIND("0",F23,1)-1)</f>
        <v>1</v>
      </c>
      <c r="L23" s="8" t="str">
        <f>MID(F23,5,FIND("0",F23,1)-1)</f>
        <v>0</v>
      </c>
      <c r="M23" s="8" t="str">
        <f>MID(F23,6,FIND("0",F23,1)-1)</f>
        <v>0</v>
      </c>
      <c r="N23" s="8" t="str">
        <f>MID(F23,7,FIND("0",F23,1)-1)</f>
        <v>0</v>
      </c>
      <c r="O23" s="8" t="str">
        <f>MID(F23,8,FIND("0",F23,1)-1)</f>
        <v>1</v>
      </c>
      <c r="P23" t="str">
        <f>IF(J23="1",IF(O23="0","Brenner AUS"),"Brenner EIN")</f>
        <v>Brenner EIN</v>
      </c>
      <c r="Q23" t="str">
        <f>IF(L23="1","Mischer AUF",IF(K23="1","Mischer ZU","Mischer STOP"))</f>
        <v>Mischer ZU</v>
      </c>
    </row>
    <row r="24" spans="1:17" x14ac:dyDescent="0.25">
      <c r="A24" t="s">
        <v>3457</v>
      </c>
      <c r="B24" t="s">
        <v>4</v>
      </c>
      <c r="C24" t="s">
        <v>12</v>
      </c>
      <c r="D24" t="s">
        <v>6</v>
      </c>
      <c r="E24">
        <v>1</v>
      </c>
      <c r="F24" t="s">
        <v>2277</v>
      </c>
      <c r="G24" t="s">
        <v>8</v>
      </c>
    </row>
    <row r="25" spans="1:17" x14ac:dyDescent="0.25">
      <c r="A25" t="s">
        <v>3458</v>
      </c>
      <c r="B25" t="s">
        <v>3356</v>
      </c>
      <c r="C25" t="s">
        <v>3357</v>
      </c>
      <c r="D25" t="s">
        <v>176</v>
      </c>
      <c r="E25" t="s">
        <v>177</v>
      </c>
      <c r="F25" t="s">
        <v>3310</v>
      </c>
    </row>
    <row r="26" spans="1:17" x14ac:dyDescent="0.25">
      <c r="A26" t="s">
        <v>3458</v>
      </c>
      <c r="B26" t="s">
        <v>3356</v>
      </c>
      <c r="C26" t="s">
        <v>3358</v>
      </c>
      <c r="D26" t="s">
        <v>176</v>
      </c>
      <c r="E26" t="s">
        <v>177</v>
      </c>
      <c r="F26" t="s">
        <v>3317</v>
      </c>
    </row>
    <row r="27" spans="1:17" x14ac:dyDescent="0.25">
      <c r="A27" t="s">
        <v>3459</v>
      </c>
      <c r="B27" t="s">
        <v>3312</v>
      </c>
      <c r="C27">
        <v>10</v>
      </c>
    </row>
    <row r="28" spans="1:17" x14ac:dyDescent="0.25">
      <c r="A28" t="s">
        <v>3460</v>
      </c>
      <c r="B28" t="s">
        <v>1</v>
      </c>
      <c r="C28">
        <v>2</v>
      </c>
    </row>
    <row r="29" spans="1:17" x14ac:dyDescent="0.25">
      <c r="A29" t="s">
        <v>3460</v>
      </c>
      <c r="B29" t="s">
        <v>3312</v>
      </c>
      <c r="C29">
        <v>10</v>
      </c>
    </row>
    <row r="30" spans="1:17" x14ac:dyDescent="0.25">
      <c r="A30" t="s">
        <v>3460</v>
      </c>
      <c r="B30" t="s">
        <v>1</v>
      </c>
      <c r="C30" s="14" t="s">
        <v>3461</v>
      </c>
      <c r="D30" s="14" t="s">
        <v>1445</v>
      </c>
      <c r="E30" s="8">
        <f>HEX2DEC(G30)</f>
        <v>85</v>
      </c>
      <c r="F30" s="10" t="str">
        <f>HEX2BIN(G30)</f>
        <v>1010101</v>
      </c>
      <c r="G30" s="8" t="str">
        <f>MID(C30,7,FIND(":",C30,1)-1)</f>
        <v>55</v>
      </c>
    </row>
    <row r="31" spans="1:17" x14ac:dyDescent="0.25">
      <c r="A31" t="s">
        <v>3462</v>
      </c>
      <c r="B31" t="s">
        <v>4</v>
      </c>
      <c r="C31" t="s">
        <v>1477</v>
      </c>
      <c r="D31" t="s">
        <v>6</v>
      </c>
      <c r="E31">
        <v>1</v>
      </c>
      <c r="F31" t="s">
        <v>3463</v>
      </c>
      <c r="G31" t="s">
        <v>8</v>
      </c>
    </row>
    <row r="32" spans="1:17" x14ac:dyDescent="0.25">
      <c r="A32" t="s">
        <v>3464</v>
      </c>
      <c r="B32" t="s">
        <v>1786</v>
      </c>
      <c r="C32" t="s">
        <v>176</v>
      </c>
      <c r="D32" t="s">
        <v>177</v>
      </c>
      <c r="E32" s="5">
        <v>8500000</v>
      </c>
      <c r="F32" t="s">
        <v>3240</v>
      </c>
      <c r="G32" t="s">
        <v>178</v>
      </c>
      <c r="H32">
        <v>0</v>
      </c>
      <c r="I32" t="s">
        <v>179</v>
      </c>
      <c r="J32" t="s">
        <v>163</v>
      </c>
      <c r="K32" t="s">
        <v>180</v>
      </c>
    </row>
    <row r="33" spans="1:11" x14ac:dyDescent="0.25">
      <c r="A33" t="s">
        <v>3465</v>
      </c>
      <c r="B33" t="s">
        <v>3312</v>
      </c>
      <c r="C33">
        <v>10</v>
      </c>
    </row>
    <row r="34" spans="1:11" x14ac:dyDescent="0.25">
      <c r="A34" t="s">
        <v>3466</v>
      </c>
      <c r="B34" t="s">
        <v>1</v>
      </c>
      <c r="C34">
        <v>2</v>
      </c>
    </row>
    <row r="35" spans="1:11" x14ac:dyDescent="0.25">
      <c r="A35" t="s">
        <v>3466</v>
      </c>
      <c r="B35" t="s">
        <v>3312</v>
      </c>
      <c r="C35">
        <v>10</v>
      </c>
    </row>
    <row r="36" spans="1:11" x14ac:dyDescent="0.25">
      <c r="A36" t="s">
        <v>3466</v>
      </c>
      <c r="B36" t="s">
        <v>1</v>
      </c>
      <c r="C36" s="56" t="s">
        <v>3467</v>
      </c>
      <c r="D36" s="54" t="s">
        <v>3485</v>
      </c>
      <c r="E36" s="8">
        <f>HEX2DEC(G36)</f>
        <v>58</v>
      </c>
      <c r="F36" s="10" t="str">
        <f>HEX2BIN(G36)</f>
        <v>111010</v>
      </c>
      <c r="G36" s="8" t="str">
        <f>MID(C36,7,FIND(":",C36,1)-1)</f>
        <v>3A</v>
      </c>
    </row>
    <row r="37" spans="1:11" x14ac:dyDescent="0.25">
      <c r="A37" t="s">
        <v>3468</v>
      </c>
      <c r="B37" t="s">
        <v>4</v>
      </c>
      <c r="C37" t="s">
        <v>1372</v>
      </c>
      <c r="D37" t="s">
        <v>6</v>
      </c>
      <c r="E37">
        <v>1</v>
      </c>
      <c r="F37" t="s">
        <v>1106</v>
      </c>
      <c r="G37" t="s">
        <v>8</v>
      </c>
    </row>
    <row r="38" spans="1:11" x14ac:dyDescent="0.25">
      <c r="A38" t="s">
        <v>3466</v>
      </c>
      <c r="B38" t="s">
        <v>3312</v>
      </c>
      <c r="C38">
        <v>10</v>
      </c>
    </row>
    <row r="39" spans="1:11" x14ac:dyDescent="0.25">
      <c r="A39" t="s">
        <v>3469</v>
      </c>
      <c r="B39" t="s">
        <v>1</v>
      </c>
      <c r="C39">
        <v>2</v>
      </c>
    </row>
    <row r="40" spans="1:11" x14ac:dyDescent="0.25">
      <c r="A40" t="s">
        <v>3469</v>
      </c>
      <c r="B40" t="s">
        <v>3312</v>
      </c>
      <c r="C40">
        <v>10</v>
      </c>
    </row>
    <row r="41" spans="1:11" x14ac:dyDescent="0.25">
      <c r="A41" t="s">
        <v>3469</v>
      </c>
      <c r="B41" t="s">
        <v>1</v>
      </c>
      <c r="C41" s="2" t="s">
        <v>3470</v>
      </c>
      <c r="D41" t="s">
        <v>2670</v>
      </c>
      <c r="E41" s="8">
        <f>HEX2DEC(G41)</f>
        <v>16</v>
      </c>
      <c r="F41" s="10" t="str">
        <f>HEX2BIN(G41)</f>
        <v>10000</v>
      </c>
      <c r="G41" s="8" t="str">
        <f>MID(C41,7,FIND(":",C41,1)-1)</f>
        <v>10</v>
      </c>
    </row>
    <row r="42" spans="1:11" x14ac:dyDescent="0.25">
      <c r="A42" t="s">
        <v>3471</v>
      </c>
      <c r="B42" t="s">
        <v>4</v>
      </c>
      <c r="C42" t="s">
        <v>71</v>
      </c>
      <c r="D42" t="s">
        <v>6</v>
      </c>
      <c r="E42">
        <v>1</v>
      </c>
      <c r="F42" t="s">
        <v>1041</v>
      </c>
      <c r="G42" t="s">
        <v>8</v>
      </c>
    </row>
    <row r="43" spans="1:11" x14ac:dyDescent="0.25">
      <c r="A43" t="s">
        <v>3472</v>
      </c>
      <c r="B43" t="s">
        <v>3328</v>
      </c>
      <c r="C43" t="s">
        <v>3329</v>
      </c>
      <c r="D43" t="s">
        <v>3330</v>
      </c>
      <c r="E43" t="s">
        <v>3331</v>
      </c>
      <c r="F43">
        <v>1</v>
      </c>
      <c r="G43" t="s">
        <v>3332</v>
      </c>
      <c r="H43">
        <v>1</v>
      </c>
      <c r="I43" t="s">
        <v>3333</v>
      </c>
      <c r="J43">
        <v>16</v>
      </c>
      <c r="K43">
        <v>18</v>
      </c>
    </row>
    <row r="44" spans="1:11" x14ac:dyDescent="0.25">
      <c r="A44" t="s">
        <v>3473</v>
      </c>
      <c r="B44" t="s">
        <v>3312</v>
      </c>
      <c r="C44">
        <v>10</v>
      </c>
    </row>
    <row r="45" spans="1:11" x14ac:dyDescent="0.25">
      <c r="A45" t="s">
        <v>3474</v>
      </c>
      <c r="B45" t="s">
        <v>1</v>
      </c>
      <c r="C45">
        <v>2</v>
      </c>
    </row>
    <row r="46" spans="1:11" x14ac:dyDescent="0.25">
      <c r="A46" t="s">
        <v>3474</v>
      </c>
      <c r="B46" t="s">
        <v>3312</v>
      </c>
      <c r="C46">
        <v>10</v>
      </c>
    </row>
    <row r="47" spans="1:11" x14ac:dyDescent="0.25">
      <c r="A47" t="s">
        <v>3474</v>
      </c>
      <c r="B47" t="s">
        <v>1</v>
      </c>
      <c r="C47" s="1" t="s">
        <v>3452</v>
      </c>
    </row>
    <row r="48" spans="1:11" x14ac:dyDescent="0.25">
      <c r="C48" s="1"/>
      <c r="D48" s="54" t="s">
        <v>3485</v>
      </c>
      <c r="E48" s="55">
        <f t="shared" ref="E48:E54" si="2">HEX2DEC(G48)</f>
        <v>58</v>
      </c>
      <c r="F48" s="53" t="str">
        <f t="shared" ref="F48:F54" si="3">HEX2BIN(G48)</f>
        <v>111010</v>
      </c>
      <c r="G48" s="52" t="str">
        <f>MID(C47,7,FIND(":",C47,1)-1)</f>
        <v>3A</v>
      </c>
    </row>
    <row r="49" spans="1:13" x14ac:dyDescent="0.25">
      <c r="C49" s="1"/>
      <c r="D49" s="54" t="s">
        <v>3486</v>
      </c>
      <c r="E49" s="55">
        <f t="shared" si="2"/>
        <v>18</v>
      </c>
      <c r="F49" s="53" t="str">
        <f t="shared" si="3"/>
        <v>10010</v>
      </c>
      <c r="G49" s="52" t="str">
        <f>MID(C47,10,FIND(":",C47,1)-1)</f>
        <v>12</v>
      </c>
    </row>
    <row r="50" spans="1:13" x14ac:dyDescent="0.25">
      <c r="C50" s="1"/>
      <c r="D50" s="1" t="s">
        <v>3501</v>
      </c>
      <c r="E50" s="52">
        <f t="shared" si="2"/>
        <v>21</v>
      </c>
      <c r="F50" s="53" t="str">
        <f t="shared" si="3"/>
        <v>10101</v>
      </c>
      <c r="G50" s="52" t="str">
        <f>MID(C47,13,FIND(":",C47,1)-1)</f>
        <v>15</v>
      </c>
    </row>
    <row r="51" spans="1:13" x14ac:dyDescent="0.25">
      <c r="C51" s="1"/>
      <c r="D51" s="54" t="s">
        <v>3499</v>
      </c>
      <c r="E51" s="55">
        <f t="shared" si="2"/>
        <v>100</v>
      </c>
      <c r="F51" s="53" t="str">
        <f t="shared" si="3"/>
        <v>1100100</v>
      </c>
      <c r="G51" s="52" t="str">
        <f>MID(C47,16,FIND(":",C47,1)-1)</f>
        <v>64</v>
      </c>
    </row>
    <row r="52" spans="1:13" x14ac:dyDescent="0.25">
      <c r="C52" s="1"/>
      <c r="D52" s="1" t="s">
        <v>3502</v>
      </c>
      <c r="E52" s="52">
        <f t="shared" si="2"/>
        <v>21</v>
      </c>
      <c r="F52" s="53" t="str">
        <f t="shared" si="3"/>
        <v>10101</v>
      </c>
      <c r="G52" s="52" t="str">
        <f>MID(C47,19,FIND(":",C47,1)-1)</f>
        <v>15</v>
      </c>
    </row>
    <row r="53" spans="1:13" x14ac:dyDescent="0.25">
      <c r="C53" s="1"/>
      <c r="D53" s="54" t="s">
        <v>3500</v>
      </c>
      <c r="E53" s="55">
        <f t="shared" si="2"/>
        <v>100</v>
      </c>
      <c r="F53" s="53" t="str">
        <f t="shared" si="3"/>
        <v>1100100</v>
      </c>
      <c r="G53" s="52" t="str">
        <f>MID(C47,22,FIND(":",C47,1)-1)</f>
        <v>64</v>
      </c>
    </row>
    <row r="54" spans="1:13" x14ac:dyDescent="0.25">
      <c r="C54" s="1"/>
      <c r="D54" s="1"/>
      <c r="E54" s="52">
        <f t="shared" si="2"/>
        <v>21</v>
      </c>
      <c r="F54" s="53" t="str">
        <f t="shared" si="3"/>
        <v>10101</v>
      </c>
      <c r="G54" s="52" t="str">
        <f>MID(C47,25,FIND(":",C47,1)-1)</f>
        <v>15</v>
      </c>
    </row>
    <row r="55" spans="1:13" x14ac:dyDescent="0.25">
      <c r="C55" s="1"/>
      <c r="D55" s="1"/>
      <c r="E55" s="52"/>
      <c r="F55" s="53"/>
      <c r="G55" s="52"/>
    </row>
    <row r="56" spans="1:13" x14ac:dyDescent="0.25">
      <c r="C56" s="1"/>
      <c r="D56" s="1"/>
      <c r="E56" s="52"/>
      <c r="F56" s="53"/>
      <c r="G56" s="52"/>
    </row>
    <row r="57" spans="1:13" x14ac:dyDescent="0.25">
      <c r="A57" t="s">
        <v>3475</v>
      </c>
      <c r="B57" t="s">
        <v>4</v>
      </c>
      <c r="C57" t="s">
        <v>3454</v>
      </c>
      <c r="D57" t="s">
        <v>6</v>
      </c>
      <c r="E57">
        <v>7</v>
      </c>
      <c r="F57" t="s">
        <v>1106</v>
      </c>
      <c r="G57">
        <v>12</v>
      </c>
      <c r="H57">
        <v>15</v>
      </c>
      <c r="I57">
        <v>64</v>
      </c>
      <c r="J57">
        <v>15</v>
      </c>
      <c r="K57">
        <v>64</v>
      </c>
      <c r="L57">
        <v>15</v>
      </c>
      <c r="M57" t="s">
        <v>8</v>
      </c>
    </row>
    <row r="58" spans="1:13" x14ac:dyDescent="0.25">
      <c r="A58" t="s">
        <v>3476</v>
      </c>
      <c r="B58" t="s">
        <v>3312</v>
      </c>
      <c r="C58">
        <v>10</v>
      </c>
    </row>
    <row r="59" spans="1:13" x14ac:dyDescent="0.25">
      <c r="A59" t="s">
        <v>3477</v>
      </c>
      <c r="B59" t="s">
        <v>1</v>
      </c>
      <c r="C59">
        <v>2</v>
      </c>
    </row>
    <row r="60" spans="1:13" x14ac:dyDescent="0.25">
      <c r="A60" t="s">
        <v>3477</v>
      </c>
      <c r="B60" t="s">
        <v>3312</v>
      </c>
      <c r="C60">
        <v>10</v>
      </c>
    </row>
    <row r="61" spans="1:13" x14ac:dyDescent="0.25">
      <c r="A61" t="s">
        <v>3477</v>
      </c>
      <c r="B61" t="s">
        <v>1</v>
      </c>
      <c r="C61" s="1" t="s">
        <v>3478</v>
      </c>
    </row>
    <row r="62" spans="1:13" x14ac:dyDescent="0.25">
      <c r="C62" s="1"/>
      <c r="D62" s="54" t="s">
        <v>3485</v>
      </c>
      <c r="E62" s="55">
        <f t="shared" ref="E62:E68" si="4">HEX2DEC(G62)</f>
        <v>57</v>
      </c>
      <c r="F62" s="53" t="str">
        <f t="shared" ref="F62:F68" si="5">HEX2BIN(G62)</f>
        <v>111001</v>
      </c>
      <c r="G62" s="52" t="str">
        <f>MID(C61,7,FIND(":",C61,1)-1)</f>
        <v>39</v>
      </c>
    </row>
    <row r="63" spans="1:13" x14ac:dyDescent="0.25">
      <c r="C63" s="1"/>
      <c r="D63" s="54" t="s">
        <v>3486</v>
      </c>
      <c r="E63" s="55">
        <f t="shared" si="4"/>
        <v>18</v>
      </c>
      <c r="F63" s="53" t="str">
        <f t="shared" si="5"/>
        <v>10010</v>
      </c>
      <c r="G63" s="52" t="str">
        <f>MID(C61,10,FIND(":",C61,1)-1)</f>
        <v>12</v>
      </c>
    </row>
    <row r="64" spans="1:13" x14ac:dyDescent="0.25">
      <c r="C64" s="1"/>
      <c r="D64" s="1" t="s">
        <v>3501</v>
      </c>
      <c r="E64" s="52">
        <f t="shared" si="4"/>
        <v>21</v>
      </c>
      <c r="F64" s="53" t="str">
        <f t="shared" si="5"/>
        <v>10101</v>
      </c>
      <c r="G64" s="52" t="str">
        <f>MID(C61,13,FIND(":",C61,1)-1)</f>
        <v>15</v>
      </c>
    </row>
    <row r="65" spans="1:13" x14ac:dyDescent="0.25">
      <c r="C65" s="1"/>
      <c r="D65" s="54" t="s">
        <v>3499</v>
      </c>
      <c r="E65" s="55">
        <f t="shared" si="4"/>
        <v>100</v>
      </c>
      <c r="F65" s="53" t="str">
        <f t="shared" si="5"/>
        <v>1100100</v>
      </c>
      <c r="G65" s="52" t="str">
        <f>MID(C61,16,FIND(":",C61,1)-1)</f>
        <v>64</v>
      </c>
    </row>
    <row r="66" spans="1:13" x14ac:dyDescent="0.25">
      <c r="C66" s="1"/>
      <c r="D66" s="1" t="s">
        <v>3502</v>
      </c>
      <c r="E66" s="52">
        <f t="shared" si="4"/>
        <v>21</v>
      </c>
      <c r="F66" s="53" t="str">
        <f t="shared" si="5"/>
        <v>10101</v>
      </c>
      <c r="G66" s="52" t="str">
        <f>MID(C61,19,FIND(":",C61,1)-1)</f>
        <v>15</v>
      </c>
    </row>
    <row r="67" spans="1:13" x14ac:dyDescent="0.25">
      <c r="C67" s="1"/>
      <c r="D67" s="54" t="s">
        <v>3500</v>
      </c>
      <c r="E67" s="55">
        <f t="shared" si="4"/>
        <v>100</v>
      </c>
      <c r="F67" s="53" t="str">
        <f t="shared" si="5"/>
        <v>1100100</v>
      </c>
      <c r="G67" s="52" t="str">
        <f>MID(C61,22,FIND(":",C61,1)-1)</f>
        <v>64</v>
      </c>
    </row>
    <row r="68" spans="1:13" x14ac:dyDescent="0.25">
      <c r="C68" s="1"/>
      <c r="D68" s="1"/>
      <c r="E68" s="52">
        <f t="shared" si="4"/>
        <v>21</v>
      </c>
      <c r="F68" s="53" t="str">
        <f t="shared" si="5"/>
        <v>10101</v>
      </c>
      <c r="G68" s="52" t="str">
        <f>MID(C61,25,FIND(":",C61,1)-1)</f>
        <v>15</v>
      </c>
    </row>
    <row r="69" spans="1:13" x14ac:dyDescent="0.25">
      <c r="C69" s="1"/>
      <c r="D69" s="1"/>
      <c r="E69" s="52"/>
      <c r="F69" s="53"/>
      <c r="G69" s="52"/>
    </row>
    <row r="70" spans="1:13" x14ac:dyDescent="0.25">
      <c r="A70" t="s">
        <v>3479</v>
      </c>
      <c r="B70" t="s">
        <v>4</v>
      </c>
      <c r="C70" t="s">
        <v>3454</v>
      </c>
      <c r="D70" t="s">
        <v>6</v>
      </c>
      <c r="E70">
        <v>7</v>
      </c>
      <c r="F70" t="s">
        <v>305</v>
      </c>
      <c r="G70">
        <v>12</v>
      </c>
      <c r="H70">
        <v>15</v>
      </c>
      <c r="I70">
        <v>64</v>
      </c>
      <c r="J70">
        <v>15</v>
      </c>
      <c r="K70">
        <v>64</v>
      </c>
      <c r="L70">
        <v>15</v>
      </c>
      <c r="M70" t="s">
        <v>8</v>
      </c>
    </row>
    <row r="71" spans="1:13" x14ac:dyDescent="0.25">
      <c r="A71" t="s">
        <v>3477</v>
      </c>
      <c r="B71" t="s">
        <v>3312</v>
      </c>
      <c r="C71">
        <v>10</v>
      </c>
    </row>
    <row r="72" spans="1:13" x14ac:dyDescent="0.25">
      <c r="A72" t="s">
        <v>3480</v>
      </c>
      <c r="B72" t="s">
        <v>1</v>
      </c>
      <c r="C72">
        <v>2</v>
      </c>
    </row>
    <row r="73" spans="1:13" x14ac:dyDescent="0.25">
      <c r="A73" t="s">
        <v>3480</v>
      </c>
      <c r="B73" t="s">
        <v>3312</v>
      </c>
      <c r="C73">
        <v>10</v>
      </c>
    </row>
    <row r="74" spans="1:13" x14ac:dyDescent="0.25">
      <c r="A74" t="s">
        <v>3480</v>
      </c>
      <c r="B74" t="s">
        <v>1</v>
      </c>
      <c r="C74" s="1" t="s">
        <v>3481</v>
      </c>
    </row>
    <row r="75" spans="1:13" x14ac:dyDescent="0.25">
      <c r="C75" s="1"/>
      <c r="D75" s="54" t="s">
        <v>3485</v>
      </c>
      <c r="E75" s="55">
        <f t="shared" ref="E75:E81" si="6">HEX2DEC(G75)</f>
        <v>57</v>
      </c>
      <c r="F75" s="53" t="str">
        <f t="shared" ref="F75:F81" si="7">HEX2BIN(G75)</f>
        <v>111001</v>
      </c>
      <c r="G75" s="52" t="str">
        <f>MID(C74,7,FIND(":",C74,1)-1)</f>
        <v>39</v>
      </c>
    </row>
    <row r="76" spans="1:13" x14ac:dyDescent="0.25">
      <c r="C76" s="1"/>
      <c r="D76" s="54" t="s">
        <v>3486</v>
      </c>
      <c r="E76" s="55">
        <f t="shared" si="6"/>
        <v>17</v>
      </c>
      <c r="F76" s="53" t="str">
        <f t="shared" si="7"/>
        <v>10001</v>
      </c>
      <c r="G76" s="52" t="str">
        <f>MID(C74,10,FIND(":",C74,1)-1)</f>
        <v>11</v>
      </c>
    </row>
    <row r="77" spans="1:13" x14ac:dyDescent="0.25">
      <c r="C77" s="1"/>
      <c r="D77" s="1" t="s">
        <v>3501</v>
      </c>
      <c r="E77" s="52">
        <f t="shared" si="6"/>
        <v>21</v>
      </c>
      <c r="F77" s="53" t="str">
        <f t="shared" si="7"/>
        <v>10101</v>
      </c>
      <c r="G77" s="52" t="str">
        <f>MID(C74,13,FIND(":",C74,1)-1)</f>
        <v>15</v>
      </c>
    </row>
    <row r="78" spans="1:13" x14ac:dyDescent="0.25">
      <c r="C78" s="1"/>
      <c r="D78" s="54" t="s">
        <v>3499</v>
      </c>
      <c r="E78" s="55">
        <f t="shared" si="6"/>
        <v>100</v>
      </c>
      <c r="F78" s="53" t="str">
        <f t="shared" si="7"/>
        <v>1100100</v>
      </c>
      <c r="G78" s="52" t="str">
        <f>MID(C74,16,FIND(":",C74,1)-1)</f>
        <v>64</v>
      </c>
    </row>
    <row r="79" spans="1:13" x14ac:dyDescent="0.25">
      <c r="C79" s="1"/>
      <c r="D79" s="1" t="s">
        <v>3502</v>
      </c>
      <c r="E79" s="52">
        <f t="shared" si="6"/>
        <v>21</v>
      </c>
      <c r="F79" s="53" t="str">
        <f t="shared" si="7"/>
        <v>10101</v>
      </c>
      <c r="G79" s="52" t="str">
        <f>MID(C74,19,FIND(":",C74,1)-1)</f>
        <v>15</v>
      </c>
    </row>
    <row r="80" spans="1:13" x14ac:dyDescent="0.25">
      <c r="C80" s="1"/>
      <c r="D80" s="54" t="s">
        <v>3500</v>
      </c>
      <c r="E80" s="55">
        <f t="shared" si="6"/>
        <v>100</v>
      </c>
      <c r="F80" s="53" t="str">
        <f t="shared" si="7"/>
        <v>1100100</v>
      </c>
      <c r="G80" s="52" t="str">
        <f>MID(C74,22,FIND(":",C74,1)-1)</f>
        <v>64</v>
      </c>
    </row>
    <row r="81" spans="1:13" x14ac:dyDescent="0.25">
      <c r="C81" s="1"/>
      <c r="D81" s="1"/>
      <c r="E81" s="52">
        <f t="shared" si="6"/>
        <v>21</v>
      </c>
      <c r="F81" s="53" t="str">
        <f t="shared" si="7"/>
        <v>10101</v>
      </c>
      <c r="G81" s="52" t="str">
        <f>MID(C74,25,FIND(":",C74,1)-1)</f>
        <v>15</v>
      </c>
    </row>
    <row r="82" spans="1:13" x14ac:dyDescent="0.25">
      <c r="C82" s="1"/>
      <c r="D82" s="1"/>
      <c r="E82" s="52"/>
      <c r="F82" s="53"/>
      <c r="G82" s="52"/>
    </row>
    <row r="83" spans="1:13" x14ac:dyDescent="0.25">
      <c r="A83" t="s">
        <v>3482</v>
      </c>
      <c r="B83" t="s">
        <v>4</v>
      </c>
      <c r="C83" t="s">
        <v>3454</v>
      </c>
      <c r="D83" t="s">
        <v>6</v>
      </c>
      <c r="E83">
        <v>7</v>
      </c>
      <c r="F83" t="s">
        <v>305</v>
      </c>
      <c r="G83">
        <v>11</v>
      </c>
      <c r="H83">
        <v>15</v>
      </c>
      <c r="I83">
        <v>64</v>
      </c>
      <c r="J83">
        <v>15</v>
      </c>
      <c r="K83">
        <v>64</v>
      </c>
      <c r="L83">
        <v>15</v>
      </c>
      <c r="M83" t="s">
        <v>8</v>
      </c>
    </row>
    <row r="84" spans="1:13" x14ac:dyDescent="0.25">
      <c r="A84" t="s">
        <v>3480</v>
      </c>
      <c r="B84" t="s">
        <v>3312</v>
      </c>
      <c r="C84">
        <v>10</v>
      </c>
    </row>
    <row r="85" spans="1:13" x14ac:dyDescent="0.25">
      <c r="A85" t="s">
        <v>3483</v>
      </c>
      <c r="B85" t="s">
        <v>1</v>
      </c>
      <c r="C85">
        <v>2</v>
      </c>
    </row>
    <row r="86" spans="1:13" x14ac:dyDescent="0.25">
      <c r="A86" t="s">
        <v>3483</v>
      </c>
      <c r="B86" t="s">
        <v>3312</v>
      </c>
      <c r="C86">
        <v>10</v>
      </c>
    </row>
    <row r="87" spans="1:13" x14ac:dyDescent="0.25">
      <c r="A87" t="s">
        <v>3483</v>
      </c>
      <c r="B87" t="s">
        <v>1</v>
      </c>
      <c r="C87" s="1" t="s">
        <v>3478</v>
      </c>
    </row>
    <row r="88" spans="1:13" x14ac:dyDescent="0.25">
      <c r="C88" s="1"/>
      <c r="D88" s="54" t="s">
        <v>3485</v>
      </c>
      <c r="E88" s="55">
        <f t="shared" ref="E88:E94" si="8">HEX2DEC(G88)</f>
        <v>57</v>
      </c>
      <c r="F88" s="53" t="str">
        <f t="shared" ref="F88:F94" si="9">HEX2BIN(G88)</f>
        <v>111001</v>
      </c>
      <c r="G88" s="52" t="str">
        <f>MID(C87,7,FIND(":",C87,1)-1)</f>
        <v>39</v>
      </c>
    </row>
    <row r="89" spans="1:13" x14ac:dyDescent="0.25">
      <c r="C89" s="1"/>
      <c r="D89" s="54" t="s">
        <v>3486</v>
      </c>
      <c r="E89" s="55">
        <f t="shared" si="8"/>
        <v>18</v>
      </c>
      <c r="F89" s="53" t="str">
        <f t="shared" si="9"/>
        <v>10010</v>
      </c>
      <c r="G89" s="52" t="str">
        <f>MID(C87,10,FIND(":",C87,1)-1)</f>
        <v>12</v>
      </c>
    </row>
    <row r="90" spans="1:13" x14ac:dyDescent="0.25">
      <c r="C90" s="1"/>
      <c r="D90" s="1" t="s">
        <v>3501</v>
      </c>
      <c r="E90" s="52">
        <f t="shared" si="8"/>
        <v>21</v>
      </c>
      <c r="F90" s="53" t="str">
        <f t="shared" si="9"/>
        <v>10101</v>
      </c>
      <c r="G90" s="52" t="str">
        <f>MID(C87,13,FIND(":",C87,1)-1)</f>
        <v>15</v>
      </c>
    </row>
    <row r="91" spans="1:13" x14ac:dyDescent="0.25">
      <c r="C91" s="1"/>
      <c r="D91" s="54" t="s">
        <v>3499</v>
      </c>
      <c r="E91" s="55">
        <f t="shared" si="8"/>
        <v>100</v>
      </c>
      <c r="F91" s="53" t="str">
        <f t="shared" si="9"/>
        <v>1100100</v>
      </c>
      <c r="G91" s="52" t="str">
        <f>MID(C87,16,FIND(":",C87,1)-1)</f>
        <v>64</v>
      </c>
    </row>
    <row r="92" spans="1:13" x14ac:dyDescent="0.25">
      <c r="C92" s="1"/>
      <c r="D92" s="1" t="s">
        <v>3502</v>
      </c>
      <c r="E92" s="52">
        <f t="shared" si="8"/>
        <v>21</v>
      </c>
      <c r="F92" s="53" t="str">
        <f t="shared" si="9"/>
        <v>10101</v>
      </c>
      <c r="G92" s="52" t="str">
        <f>MID(C87,19,FIND(":",C87,1)-1)</f>
        <v>15</v>
      </c>
    </row>
    <row r="93" spans="1:13" x14ac:dyDescent="0.25">
      <c r="C93" s="1"/>
      <c r="D93" s="54" t="s">
        <v>3500</v>
      </c>
      <c r="E93" s="55">
        <f t="shared" si="8"/>
        <v>100</v>
      </c>
      <c r="F93" s="53" t="str">
        <f t="shared" si="9"/>
        <v>1100100</v>
      </c>
      <c r="G93" s="52" t="str">
        <f>MID(C87,22,FIND(":",C87,1)-1)</f>
        <v>64</v>
      </c>
    </row>
    <row r="94" spans="1:13" x14ac:dyDescent="0.25">
      <c r="C94" s="1"/>
      <c r="D94" s="1"/>
      <c r="E94" s="52">
        <f t="shared" si="8"/>
        <v>21</v>
      </c>
      <c r="F94" s="53" t="str">
        <f t="shared" si="9"/>
        <v>10101</v>
      </c>
      <c r="G94" s="52" t="str">
        <f>MID(C87,25,FIND(":",C87,1)-1)</f>
        <v>15</v>
      </c>
    </row>
    <row r="95" spans="1:13" x14ac:dyDescent="0.25">
      <c r="C95" s="1"/>
      <c r="D95" s="1"/>
      <c r="E95" s="52"/>
      <c r="F95" s="53"/>
      <c r="G95" s="52"/>
    </row>
    <row r="96" spans="1:13" x14ac:dyDescent="0.25">
      <c r="A96" t="s">
        <v>3484</v>
      </c>
      <c r="B96" t="s">
        <v>4</v>
      </c>
      <c r="C96" t="s">
        <v>3454</v>
      </c>
      <c r="D96" t="s">
        <v>6</v>
      </c>
      <c r="E96">
        <v>7</v>
      </c>
      <c r="F96" t="s">
        <v>305</v>
      </c>
      <c r="G96">
        <v>12</v>
      </c>
      <c r="H96">
        <v>15</v>
      </c>
      <c r="I96">
        <v>64</v>
      </c>
      <c r="J96">
        <v>15</v>
      </c>
      <c r="K96">
        <v>64</v>
      </c>
      <c r="L96">
        <v>15</v>
      </c>
      <c r="M96" t="s">
        <v>8</v>
      </c>
    </row>
    <row r="97" spans="1:13" x14ac:dyDescent="0.25">
      <c r="A97" t="s">
        <v>3483</v>
      </c>
      <c r="B97" t="s">
        <v>3312</v>
      </c>
      <c r="C97">
        <v>10</v>
      </c>
    </row>
    <row r="98" spans="1:13" x14ac:dyDescent="0.25">
      <c r="A98" t="s">
        <v>3487</v>
      </c>
      <c r="B98" t="s">
        <v>1</v>
      </c>
      <c r="C98">
        <v>2</v>
      </c>
    </row>
    <row r="99" spans="1:13" x14ac:dyDescent="0.25">
      <c r="A99" t="s">
        <v>3488</v>
      </c>
      <c r="B99" t="s">
        <v>3312</v>
      </c>
      <c r="C99">
        <v>10</v>
      </c>
    </row>
    <row r="100" spans="1:13" x14ac:dyDescent="0.25">
      <c r="A100" t="s">
        <v>3488</v>
      </c>
      <c r="B100" t="s">
        <v>1</v>
      </c>
      <c r="C100" t="s">
        <v>3489</v>
      </c>
    </row>
    <row r="101" spans="1:13" x14ac:dyDescent="0.25">
      <c r="C101" s="1"/>
      <c r="D101" s="54" t="s">
        <v>3485</v>
      </c>
      <c r="E101" s="55">
        <f t="shared" ref="E101:E107" si="10">HEX2DEC(G101)</f>
        <v>57</v>
      </c>
      <c r="F101" s="53" t="str">
        <f t="shared" ref="F101:F107" si="11">HEX2BIN(G101)</f>
        <v>111001</v>
      </c>
      <c r="G101" s="52" t="str">
        <f>MID(C100,7,FIND(":",C100,1)-1)</f>
        <v>39</v>
      </c>
    </row>
    <row r="102" spans="1:13" x14ac:dyDescent="0.25">
      <c r="C102" s="1"/>
      <c r="D102" s="54" t="s">
        <v>3486</v>
      </c>
      <c r="E102" s="55">
        <f t="shared" si="10"/>
        <v>18</v>
      </c>
      <c r="F102" s="53" t="str">
        <f t="shared" si="11"/>
        <v>10010</v>
      </c>
      <c r="G102" s="52" t="str">
        <f>MID(C100,10,FIND(":",C100,1)-1)</f>
        <v>12</v>
      </c>
    </row>
    <row r="103" spans="1:13" x14ac:dyDescent="0.25">
      <c r="C103" s="1"/>
      <c r="D103" s="1" t="s">
        <v>3501</v>
      </c>
      <c r="E103" s="52">
        <f t="shared" si="10"/>
        <v>21</v>
      </c>
      <c r="F103" s="53" t="str">
        <f t="shared" si="11"/>
        <v>10101</v>
      </c>
      <c r="G103" s="52" t="str">
        <f>MID(C100,13,FIND(":",C100,1)-1)</f>
        <v>15</v>
      </c>
    </row>
    <row r="104" spans="1:13" x14ac:dyDescent="0.25">
      <c r="C104" s="1"/>
      <c r="D104" s="54" t="s">
        <v>3499</v>
      </c>
      <c r="E104" s="55">
        <f t="shared" si="10"/>
        <v>20</v>
      </c>
      <c r="F104" s="53" t="str">
        <f t="shared" si="11"/>
        <v>10100</v>
      </c>
      <c r="G104" s="52" t="str">
        <f>MID(C100,16,FIND(":",C100,1)-1)</f>
        <v>14</v>
      </c>
    </row>
    <row r="105" spans="1:13" x14ac:dyDescent="0.25">
      <c r="C105" s="1"/>
      <c r="D105" s="1" t="s">
        <v>3502</v>
      </c>
      <c r="E105" s="52">
        <f t="shared" si="10"/>
        <v>21</v>
      </c>
      <c r="F105" s="53" t="str">
        <f t="shared" si="11"/>
        <v>10101</v>
      </c>
      <c r="G105" s="52" t="str">
        <f>MID(C100,19,FIND(":",C100,1)-1)</f>
        <v>15</v>
      </c>
    </row>
    <row r="106" spans="1:13" x14ac:dyDescent="0.25">
      <c r="C106" s="1"/>
      <c r="D106" s="54" t="s">
        <v>3500</v>
      </c>
      <c r="E106" s="55">
        <f t="shared" si="10"/>
        <v>100</v>
      </c>
      <c r="F106" s="53" t="str">
        <f t="shared" si="11"/>
        <v>1100100</v>
      </c>
      <c r="G106" s="52" t="str">
        <f>MID(C100,22,FIND(":",C100,1)-1)</f>
        <v>64</v>
      </c>
    </row>
    <row r="107" spans="1:13" x14ac:dyDescent="0.25">
      <c r="C107" s="1"/>
      <c r="D107" s="1"/>
      <c r="E107" s="52">
        <f t="shared" si="10"/>
        <v>21</v>
      </c>
      <c r="F107" s="53" t="str">
        <f t="shared" si="11"/>
        <v>10101</v>
      </c>
      <c r="G107" s="52" t="str">
        <f>MID(C100,25,FIND(":",C100,1)-1)</f>
        <v>15</v>
      </c>
    </row>
    <row r="108" spans="1:13" x14ac:dyDescent="0.25">
      <c r="C108" s="1"/>
      <c r="D108" s="1"/>
      <c r="E108" s="52"/>
      <c r="F108" s="53"/>
      <c r="G108" s="52"/>
    </row>
    <row r="109" spans="1:13" x14ac:dyDescent="0.25">
      <c r="A109" t="s">
        <v>3490</v>
      </c>
      <c r="B109" t="s">
        <v>4</v>
      </c>
      <c r="C109" t="s">
        <v>3454</v>
      </c>
      <c r="D109" t="s">
        <v>6</v>
      </c>
      <c r="E109">
        <v>7</v>
      </c>
      <c r="F109" t="s">
        <v>305</v>
      </c>
      <c r="G109">
        <v>12</v>
      </c>
      <c r="H109">
        <v>15</v>
      </c>
      <c r="I109">
        <v>14</v>
      </c>
      <c r="J109">
        <v>15</v>
      </c>
      <c r="K109">
        <v>64</v>
      </c>
      <c r="L109">
        <v>15</v>
      </c>
      <c r="M109" t="s">
        <v>8</v>
      </c>
    </row>
    <row r="110" spans="1:13" x14ac:dyDescent="0.25">
      <c r="A110" t="s">
        <v>3488</v>
      </c>
      <c r="B110" t="s">
        <v>3312</v>
      </c>
      <c r="C110">
        <v>10</v>
      </c>
    </row>
    <row r="111" spans="1:13" x14ac:dyDescent="0.25">
      <c r="A111" t="s">
        <v>3491</v>
      </c>
      <c r="B111" t="s">
        <v>1</v>
      </c>
      <c r="C111">
        <v>2</v>
      </c>
    </row>
    <row r="112" spans="1:13" x14ac:dyDescent="0.25">
      <c r="A112" t="s">
        <v>3491</v>
      </c>
      <c r="B112" t="s">
        <v>3312</v>
      </c>
      <c r="C112">
        <v>10</v>
      </c>
    </row>
    <row r="113" spans="1:13" x14ac:dyDescent="0.25">
      <c r="A113" t="s">
        <v>3491</v>
      </c>
      <c r="B113" t="s">
        <v>1</v>
      </c>
      <c r="C113" t="s">
        <v>3478</v>
      </c>
    </row>
    <row r="114" spans="1:13" x14ac:dyDescent="0.25">
      <c r="C114" s="1"/>
      <c r="D114" s="54" t="s">
        <v>3485</v>
      </c>
      <c r="E114" s="55">
        <f t="shared" ref="E114:E120" si="12">HEX2DEC(G114)</f>
        <v>57</v>
      </c>
      <c r="F114" s="53" t="str">
        <f t="shared" ref="F114:F120" si="13">HEX2BIN(G114)</f>
        <v>111001</v>
      </c>
      <c r="G114" s="52" t="str">
        <f>MID(C113,7,FIND(":",C113,1)-1)</f>
        <v>39</v>
      </c>
    </row>
    <row r="115" spans="1:13" x14ac:dyDescent="0.25">
      <c r="C115" s="1"/>
      <c r="D115" s="54" t="s">
        <v>3486</v>
      </c>
      <c r="E115" s="55">
        <f t="shared" si="12"/>
        <v>18</v>
      </c>
      <c r="F115" s="53" t="str">
        <f t="shared" si="13"/>
        <v>10010</v>
      </c>
      <c r="G115" s="52" t="str">
        <f>MID(C113,10,FIND(":",C113,1)-1)</f>
        <v>12</v>
      </c>
    </row>
    <row r="116" spans="1:13" x14ac:dyDescent="0.25">
      <c r="C116" s="1"/>
      <c r="D116" s="1" t="s">
        <v>3501</v>
      </c>
      <c r="E116" s="52">
        <f t="shared" si="12"/>
        <v>21</v>
      </c>
      <c r="F116" s="53" t="str">
        <f t="shared" si="13"/>
        <v>10101</v>
      </c>
      <c r="G116" s="52" t="str">
        <f>MID(C113,13,FIND(":",C113,1)-1)</f>
        <v>15</v>
      </c>
    </row>
    <row r="117" spans="1:13" x14ac:dyDescent="0.25">
      <c r="C117" s="1"/>
      <c r="D117" s="54" t="s">
        <v>3499</v>
      </c>
      <c r="E117" s="55">
        <f t="shared" si="12"/>
        <v>100</v>
      </c>
      <c r="F117" s="53" t="str">
        <f t="shared" si="13"/>
        <v>1100100</v>
      </c>
      <c r="G117" s="52" t="str">
        <f>MID(C113,16,FIND(":",C113,1)-1)</f>
        <v>64</v>
      </c>
    </row>
    <row r="118" spans="1:13" x14ac:dyDescent="0.25">
      <c r="C118" s="1"/>
      <c r="D118" s="1" t="s">
        <v>3502</v>
      </c>
      <c r="E118" s="52">
        <f t="shared" si="12"/>
        <v>21</v>
      </c>
      <c r="F118" s="53" t="str">
        <f t="shared" si="13"/>
        <v>10101</v>
      </c>
      <c r="G118" s="52" t="str">
        <f>MID(C113,19,FIND(":",C113,1)-1)</f>
        <v>15</v>
      </c>
    </row>
    <row r="119" spans="1:13" x14ac:dyDescent="0.25">
      <c r="C119" s="1"/>
      <c r="D119" s="54" t="s">
        <v>3500</v>
      </c>
      <c r="E119" s="55">
        <f t="shared" si="12"/>
        <v>100</v>
      </c>
      <c r="F119" s="53" t="str">
        <f t="shared" si="13"/>
        <v>1100100</v>
      </c>
      <c r="G119" s="52" t="str">
        <f>MID(C113,22,FIND(":",C113,1)-1)</f>
        <v>64</v>
      </c>
    </row>
    <row r="120" spans="1:13" x14ac:dyDescent="0.25">
      <c r="C120" s="1"/>
      <c r="D120" s="1"/>
      <c r="E120" s="52">
        <f t="shared" si="12"/>
        <v>21</v>
      </c>
      <c r="F120" s="53" t="str">
        <f t="shared" si="13"/>
        <v>10101</v>
      </c>
      <c r="G120" s="52" t="str">
        <f>MID(C113,25,FIND(":",C113,1)-1)</f>
        <v>15</v>
      </c>
    </row>
    <row r="121" spans="1:13" x14ac:dyDescent="0.25">
      <c r="C121" s="1"/>
      <c r="D121" s="1"/>
      <c r="E121" s="52"/>
      <c r="F121" s="53"/>
      <c r="G121" s="52"/>
    </row>
    <row r="122" spans="1:13" x14ac:dyDescent="0.25">
      <c r="A122" t="s">
        <v>3492</v>
      </c>
      <c r="B122" t="s">
        <v>4</v>
      </c>
      <c r="C122" t="s">
        <v>3454</v>
      </c>
      <c r="D122" t="s">
        <v>6</v>
      </c>
      <c r="E122">
        <v>7</v>
      </c>
      <c r="F122" t="s">
        <v>305</v>
      </c>
      <c r="G122">
        <v>12</v>
      </c>
      <c r="H122">
        <v>15</v>
      </c>
      <c r="I122">
        <v>64</v>
      </c>
      <c r="J122">
        <v>15</v>
      </c>
      <c r="K122">
        <v>64</v>
      </c>
      <c r="L122">
        <v>15</v>
      </c>
      <c r="M122" t="s">
        <v>8</v>
      </c>
    </row>
    <row r="123" spans="1:13" x14ac:dyDescent="0.25">
      <c r="A123" t="s">
        <v>3491</v>
      </c>
      <c r="B123" t="s">
        <v>3312</v>
      </c>
      <c r="C123">
        <v>10</v>
      </c>
    </row>
    <row r="124" spans="1:13" x14ac:dyDescent="0.25">
      <c r="A124" t="s">
        <v>3493</v>
      </c>
      <c r="B124" t="s">
        <v>1</v>
      </c>
      <c r="C124">
        <v>2</v>
      </c>
    </row>
    <row r="125" spans="1:13" x14ac:dyDescent="0.25">
      <c r="A125" t="s">
        <v>3493</v>
      </c>
      <c r="B125" t="s">
        <v>3312</v>
      </c>
      <c r="C125">
        <v>10</v>
      </c>
    </row>
    <row r="126" spans="1:13" x14ac:dyDescent="0.25">
      <c r="A126" t="s">
        <v>3493</v>
      </c>
      <c r="B126" t="s">
        <v>1</v>
      </c>
      <c r="C126" t="s">
        <v>3494</v>
      </c>
    </row>
    <row r="127" spans="1:13" x14ac:dyDescent="0.25">
      <c r="C127" s="1"/>
      <c r="D127" s="54" t="s">
        <v>3485</v>
      </c>
      <c r="E127" s="55">
        <f t="shared" ref="E127:E133" si="14">HEX2DEC(G127)</f>
        <v>57</v>
      </c>
      <c r="F127" s="53" t="str">
        <f t="shared" ref="F127:F133" si="15">HEX2BIN(G127)</f>
        <v>111001</v>
      </c>
      <c r="G127" s="52" t="str">
        <f>MID(C126,7,FIND(":",C126,1)-1)</f>
        <v>39</v>
      </c>
    </row>
    <row r="128" spans="1:13" x14ac:dyDescent="0.25">
      <c r="C128" s="1"/>
      <c r="D128" s="54" t="s">
        <v>3486</v>
      </c>
      <c r="E128" s="55">
        <f t="shared" si="14"/>
        <v>18</v>
      </c>
      <c r="F128" s="53" t="str">
        <f t="shared" si="15"/>
        <v>10010</v>
      </c>
      <c r="G128" s="52" t="str">
        <f>MID(C126,10,FIND(":",C126,1)-1)</f>
        <v>12</v>
      </c>
    </row>
    <row r="129" spans="1:13" x14ac:dyDescent="0.25">
      <c r="C129" s="1"/>
      <c r="D129" s="1" t="s">
        <v>3501</v>
      </c>
      <c r="E129" s="52">
        <f t="shared" si="14"/>
        <v>21</v>
      </c>
      <c r="F129" s="53" t="str">
        <f t="shared" si="15"/>
        <v>10101</v>
      </c>
      <c r="G129" s="52" t="str">
        <f>MID(C126,13,FIND(":",C126,1)-1)</f>
        <v>15</v>
      </c>
    </row>
    <row r="130" spans="1:13" x14ac:dyDescent="0.25">
      <c r="C130" s="1"/>
      <c r="D130" s="54" t="s">
        <v>3499</v>
      </c>
      <c r="E130" s="55">
        <f t="shared" si="14"/>
        <v>100</v>
      </c>
      <c r="F130" s="53" t="str">
        <f t="shared" si="15"/>
        <v>1100100</v>
      </c>
      <c r="G130" s="52" t="str">
        <f>MID(C126,16,FIND(":",C126,1)-1)</f>
        <v>64</v>
      </c>
    </row>
    <row r="131" spans="1:13" x14ac:dyDescent="0.25">
      <c r="C131" s="1"/>
      <c r="D131" s="1" t="s">
        <v>3502</v>
      </c>
      <c r="E131" s="52">
        <f t="shared" si="14"/>
        <v>21</v>
      </c>
      <c r="F131" s="53" t="str">
        <f t="shared" si="15"/>
        <v>10101</v>
      </c>
      <c r="G131" s="52" t="str">
        <f>MID(C126,19,FIND(":",C126,1)-1)</f>
        <v>15</v>
      </c>
    </row>
    <row r="132" spans="1:13" x14ac:dyDescent="0.25">
      <c r="C132" s="1"/>
      <c r="D132" s="54" t="s">
        <v>3500</v>
      </c>
      <c r="E132" s="55">
        <f t="shared" si="14"/>
        <v>22</v>
      </c>
      <c r="F132" s="53" t="str">
        <f t="shared" si="15"/>
        <v>10110</v>
      </c>
      <c r="G132" s="52" t="str">
        <f>MID(C126,22,FIND(":",C126,1)-1)</f>
        <v>16</v>
      </c>
    </row>
    <row r="133" spans="1:13" x14ac:dyDescent="0.25">
      <c r="C133" s="1"/>
      <c r="D133" s="1"/>
      <c r="E133" s="52">
        <f t="shared" si="14"/>
        <v>21</v>
      </c>
      <c r="F133" s="53" t="str">
        <f t="shared" si="15"/>
        <v>10101</v>
      </c>
      <c r="G133" s="52" t="str">
        <f>MID(C126,25,FIND(":",C126,1)-1)</f>
        <v>15</v>
      </c>
    </row>
    <row r="134" spans="1:13" x14ac:dyDescent="0.25">
      <c r="C134" s="1"/>
      <c r="D134" s="1"/>
      <c r="E134" s="52"/>
      <c r="F134" s="53"/>
      <c r="G134" s="52"/>
    </row>
    <row r="135" spans="1:13" x14ac:dyDescent="0.25">
      <c r="A135" t="s">
        <v>3495</v>
      </c>
      <c r="B135" t="s">
        <v>4</v>
      </c>
      <c r="C135" t="s">
        <v>3454</v>
      </c>
      <c r="D135" t="s">
        <v>6</v>
      </c>
      <c r="E135">
        <v>7</v>
      </c>
      <c r="F135" t="s">
        <v>305</v>
      </c>
      <c r="G135">
        <v>12</v>
      </c>
      <c r="H135">
        <v>15</v>
      </c>
      <c r="I135">
        <v>64</v>
      </c>
      <c r="J135">
        <v>15</v>
      </c>
      <c r="K135">
        <v>16</v>
      </c>
      <c r="L135">
        <v>15</v>
      </c>
      <c r="M135" t="s">
        <v>8</v>
      </c>
    </row>
    <row r="136" spans="1:13" x14ac:dyDescent="0.25">
      <c r="A136" t="s">
        <v>3493</v>
      </c>
      <c r="B136" t="s">
        <v>3312</v>
      </c>
      <c r="C136">
        <v>10</v>
      </c>
    </row>
    <row r="137" spans="1:13" x14ac:dyDescent="0.25">
      <c r="A137" t="s">
        <v>3496</v>
      </c>
      <c r="B137" t="s">
        <v>1</v>
      </c>
      <c r="C137">
        <v>2</v>
      </c>
    </row>
    <row r="138" spans="1:13" x14ac:dyDescent="0.25">
      <c r="A138" t="s">
        <v>3496</v>
      </c>
      <c r="B138" t="s">
        <v>3312</v>
      </c>
      <c r="C138">
        <v>10</v>
      </c>
    </row>
    <row r="139" spans="1:13" x14ac:dyDescent="0.25">
      <c r="A139" t="s">
        <v>3496</v>
      </c>
      <c r="B139" t="s">
        <v>1</v>
      </c>
      <c r="C139" t="s">
        <v>3478</v>
      </c>
    </row>
    <row r="140" spans="1:13" x14ac:dyDescent="0.25">
      <c r="C140" s="1"/>
      <c r="D140" s="54" t="s">
        <v>3485</v>
      </c>
      <c r="E140" s="55">
        <f t="shared" ref="E140:E146" si="16">HEX2DEC(G140)</f>
        <v>57</v>
      </c>
      <c r="F140" s="53" t="str">
        <f t="shared" ref="F140:F146" si="17">HEX2BIN(G140)</f>
        <v>111001</v>
      </c>
      <c r="G140" s="52" t="str">
        <f>MID(C139,7,FIND(":",C139,1)-1)</f>
        <v>39</v>
      </c>
    </row>
    <row r="141" spans="1:13" x14ac:dyDescent="0.25">
      <c r="C141" s="1"/>
      <c r="D141" s="54" t="s">
        <v>3486</v>
      </c>
      <c r="E141" s="55">
        <f t="shared" si="16"/>
        <v>18</v>
      </c>
      <c r="F141" s="53" t="str">
        <f t="shared" si="17"/>
        <v>10010</v>
      </c>
      <c r="G141" s="52" t="str">
        <f>MID(C139,10,FIND(":",C139,1)-1)</f>
        <v>12</v>
      </c>
    </row>
    <row r="142" spans="1:13" x14ac:dyDescent="0.25">
      <c r="C142" s="1"/>
      <c r="D142" s="1" t="s">
        <v>3501</v>
      </c>
      <c r="E142" s="52">
        <f t="shared" si="16"/>
        <v>21</v>
      </c>
      <c r="F142" s="53" t="str">
        <f t="shared" si="17"/>
        <v>10101</v>
      </c>
      <c r="G142" s="52" t="str">
        <f>MID(C139,13,FIND(":",C139,1)-1)</f>
        <v>15</v>
      </c>
    </row>
    <row r="143" spans="1:13" x14ac:dyDescent="0.25">
      <c r="C143" s="1"/>
      <c r="D143" s="54" t="s">
        <v>3499</v>
      </c>
      <c r="E143" s="55">
        <f t="shared" si="16"/>
        <v>100</v>
      </c>
      <c r="F143" s="53" t="str">
        <f t="shared" si="17"/>
        <v>1100100</v>
      </c>
      <c r="G143" s="52" t="str">
        <f>MID(C139,16,FIND(":",C139,1)-1)</f>
        <v>64</v>
      </c>
    </row>
    <row r="144" spans="1:13" x14ac:dyDescent="0.25">
      <c r="C144" s="1"/>
      <c r="D144" s="1" t="s">
        <v>3502</v>
      </c>
      <c r="E144" s="52">
        <f t="shared" si="16"/>
        <v>21</v>
      </c>
      <c r="F144" s="53" t="str">
        <f t="shared" si="17"/>
        <v>10101</v>
      </c>
      <c r="G144" s="52" t="str">
        <f>MID(C139,19,FIND(":",C139,1)-1)</f>
        <v>15</v>
      </c>
    </row>
    <row r="145" spans="1:13" x14ac:dyDescent="0.25">
      <c r="C145" s="1"/>
      <c r="D145" s="54" t="s">
        <v>3500</v>
      </c>
      <c r="E145" s="55">
        <f t="shared" si="16"/>
        <v>100</v>
      </c>
      <c r="F145" s="53" t="str">
        <f t="shared" si="17"/>
        <v>1100100</v>
      </c>
      <c r="G145" s="52" t="str">
        <f>MID(C139,22,FIND(":",C139,1)-1)</f>
        <v>64</v>
      </c>
    </row>
    <row r="146" spans="1:13" x14ac:dyDescent="0.25">
      <c r="C146" s="1"/>
      <c r="D146" s="1"/>
      <c r="E146" s="52">
        <f t="shared" si="16"/>
        <v>21</v>
      </c>
      <c r="F146" s="53" t="str">
        <f t="shared" si="17"/>
        <v>10101</v>
      </c>
      <c r="G146" s="52" t="str">
        <f>MID(C139,25,FIND(":",C139,1)-1)</f>
        <v>15</v>
      </c>
    </row>
    <row r="147" spans="1:13" x14ac:dyDescent="0.25">
      <c r="C147" s="1"/>
      <c r="D147" s="1"/>
      <c r="E147" s="52"/>
      <c r="F147" s="53"/>
      <c r="G147" s="52"/>
    </row>
    <row r="148" spans="1:13" x14ac:dyDescent="0.25">
      <c r="A148" t="s">
        <v>3497</v>
      </c>
      <c r="B148" t="s">
        <v>4</v>
      </c>
      <c r="C148" t="s">
        <v>3454</v>
      </c>
      <c r="D148" t="s">
        <v>6</v>
      </c>
      <c r="E148">
        <v>7</v>
      </c>
      <c r="F148" t="s">
        <v>305</v>
      </c>
      <c r="G148">
        <v>12</v>
      </c>
      <c r="H148">
        <v>15</v>
      </c>
      <c r="I148">
        <v>64</v>
      </c>
      <c r="J148">
        <v>15</v>
      </c>
      <c r="K148">
        <v>64</v>
      </c>
      <c r="L148">
        <v>15</v>
      </c>
      <c r="M148" t="s">
        <v>8</v>
      </c>
    </row>
    <row r="149" spans="1:13" x14ac:dyDescent="0.25">
      <c r="A149" t="s">
        <v>3498</v>
      </c>
      <c r="B149" t="s">
        <v>3312</v>
      </c>
      <c r="C149">
        <v>10</v>
      </c>
    </row>
  </sheetData>
  <autoFilter ref="A2:Q44"/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16"/>
  <sheetViews>
    <sheetView workbookViewId="0">
      <pane xSplit="3" ySplit="3" topLeftCell="D4" activePane="bottomRight" state="frozenSplit"/>
      <selection pane="topRight" activeCell="E1" sqref="E1"/>
      <selection pane="bottomLeft" activeCell="A16" sqref="A16"/>
      <selection pane="bottomRight" activeCell="C2" sqref="C2"/>
    </sheetView>
  </sheetViews>
  <sheetFormatPr baseColWidth="10" defaultRowHeight="15" x14ac:dyDescent="0.25"/>
  <cols>
    <col min="1" max="1" width="37.5703125" bestFit="1" customWidth="1"/>
    <col min="2" max="2" width="27.140625" bestFit="1" customWidth="1"/>
    <col min="3" max="3" width="26.7109375" bestFit="1" customWidth="1"/>
    <col min="4" max="4" width="22.85546875" customWidth="1"/>
    <col min="5" max="6" width="13.140625" bestFit="1" customWidth="1"/>
    <col min="7" max="7" width="9.85546875" bestFit="1" customWidth="1"/>
    <col min="8" max="11" width="11" customWidth="1"/>
    <col min="12" max="12" width="12.28515625" customWidth="1"/>
    <col min="13" max="13" width="11" customWidth="1"/>
    <col min="14" max="14" width="12.7109375" customWidth="1"/>
    <col min="15" max="15" width="13" bestFit="1" customWidth="1"/>
    <col min="16" max="16" width="13" customWidth="1"/>
    <col min="17" max="17" width="13" bestFit="1" customWidth="1"/>
  </cols>
  <sheetData>
    <row r="1" spans="1:17" ht="60" x14ac:dyDescent="0.25">
      <c r="J1" s="20" t="s">
        <v>2600</v>
      </c>
      <c r="K1" s="19" t="s">
        <v>2602</v>
      </c>
      <c r="L1" s="23" t="s">
        <v>2601</v>
      </c>
      <c r="M1" s="8"/>
      <c r="N1" s="46" t="s">
        <v>3297</v>
      </c>
      <c r="O1" s="20" t="s">
        <v>2604</v>
      </c>
      <c r="P1" s="13"/>
      <c r="Q1" s="12"/>
    </row>
    <row r="2" spans="1:17" x14ac:dyDescent="0.25">
      <c r="E2" s="8" t="s">
        <v>496</v>
      </c>
      <c r="F2" s="8" t="s">
        <v>2596</v>
      </c>
      <c r="G2" s="8" t="s">
        <v>1320</v>
      </c>
      <c r="H2" s="8" t="s">
        <v>2595</v>
      </c>
      <c r="I2" s="8" t="s">
        <v>2594</v>
      </c>
      <c r="J2" s="22" t="s">
        <v>2587</v>
      </c>
      <c r="K2" s="28" t="s">
        <v>2103</v>
      </c>
      <c r="L2" s="24" t="s">
        <v>2593</v>
      </c>
      <c r="M2" s="8" t="s">
        <v>2592</v>
      </c>
      <c r="N2" s="45" t="s">
        <v>2591</v>
      </c>
      <c r="O2" s="22" t="s">
        <v>3293</v>
      </c>
      <c r="P2" s="21" t="s">
        <v>2598</v>
      </c>
      <c r="Q2" s="29" t="s">
        <v>2599</v>
      </c>
    </row>
    <row r="3" spans="1:17" hidden="1" x14ac:dyDescent="0.25">
      <c r="A3" t="s">
        <v>582</v>
      </c>
      <c r="B3" t="s">
        <v>4</v>
      </c>
      <c r="C3" t="s">
        <v>12</v>
      </c>
      <c r="D3" t="s">
        <v>6</v>
      </c>
      <c r="E3">
        <v>1</v>
      </c>
      <c r="F3" t="s">
        <v>17</v>
      </c>
      <c r="G3" t="s">
        <v>8</v>
      </c>
    </row>
    <row r="4" spans="1:17" x14ac:dyDescent="0.25">
      <c r="A4" t="s">
        <v>581</v>
      </c>
      <c r="B4" t="s">
        <v>1</v>
      </c>
      <c r="C4" t="s">
        <v>583</v>
      </c>
    </row>
    <row r="5" spans="1:17" hidden="1" x14ac:dyDescent="0.25">
      <c r="A5" t="s">
        <v>582</v>
      </c>
      <c r="B5" t="s">
        <v>4</v>
      </c>
      <c r="C5" t="s">
        <v>5</v>
      </c>
      <c r="D5" t="s">
        <v>6</v>
      </c>
      <c r="E5">
        <v>1</v>
      </c>
      <c r="F5" t="s">
        <v>584</v>
      </c>
      <c r="G5" t="s">
        <v>8</v>
      </c>
    </row>
    <row r="6" spans="1:17" x14ac:dyDescent="0.25">
      <c r="A6" s="1" t="s">
        <v>585</v>
      </c>
      <c r="B6" s="1" t="s">
        <v>1</v>
      </c>
      <c r="C6" s="1" t="s">
        <v>361</v>
      </c>
      <c r="E6" s="8">
        <f>HEX2DEC(G6)</f>
        <v>180</v>
      </c>
      <c r="F6" s="10" t="str">
        <f>HEX2BIN(G6)</f>
        <v>10110100</v>
      </c>
      <c r="G6" s="8" t="str">
        <f>MID(C6,7,FIND(":",C6,1)-1)</f>
        <v>B4</v>
      </c>
      <c r="H6" s="8" t="str">
        <f>MID(F6,1,FIND("0",F6,1)-1)</f>
        <v>1</v>
      </c>
      <c r="I6" s="8" t="str">
        <f>MID(F6,2,FIND("0",F6,1)-1)</f>
        <v>0</v>
      </c>
      <c r="J6" s="8" t="str">
        <f>MID(F6,3,FIND("0",F6,1)-1)</f>
        <v>1</v>
      </c>
      <c r="K6" s="8" t="str">
        <f>MID(F6,4,FIND("0",F6,1)-1)</f>
        <v>1</v>
      </c>
      <c r="L6" s="8" t="str">
        <f>MID(F6,5,FIND("0",F6,1)-1)</f>
        <v>0</v>
      </c>
      <c r="M6" s="8" t="str">
        <f>MID(F6,6,FIND("0",F6,1)-1)</f>
        <v>1</v>
      </c>
      <c r="N6" s="8" t="str">
        <f>MID(F6,7,FIND("0",F6,1)-1)</f>
        <v>0</v>
      </c>
      <c r="O6" s="8" t="str">
        <f>MID(F6,8,FIND("0",F6,1)-1)</f>
        <v>0</v>
      </c>
      <c r="P6" t="str">
        <f>IF(J6="1",IF(O6="0","Brenner AUS"),"Brenner EIN")</f>
        <v>Brenner AUS</v>
      </c>
      <c r="Q6" t="str">
        <f>IF(L6="1","Mischer AUF",IF(K6="1","Mischer ZU","Mischer STOP"))</f>
        <v>Mischer ZU</v>
      </c>
    </row>
    <row r="7" spans="1:17" hidden="1" x14ac:dyDescent="0.25">
      <c r="A7" t="s">
        <v>586</v>
      </c>
      <c r="B7" t="s">
        <v>4</v>
      </c>
      <c r="C7" t="s">
        <v>12</v>
      </c>
      <c r="D7" t="s">
        <v>6</v>
      </c>
      <c r="E7">
        <v>1</v>
      </c>
      <c r="F7" t="s">
        <v>363</v>
      </c>
      <c r="G7" t="s">
        <v>8</v>
      </c>
    </row>
    <row r="8" spans="1:17" x14ac:dyDescent="0.25">
      <c r="A8" s="1" t="s">
        <v>587</v>
      </c>
      <c r="B8" s="1" t="s">
        <v>1</v>
      </c>
      <c r="C8" s="1" t="s">
        <v>15</v>
      </c>
      <c r="E8" s="8">
        <f>HEX2DEC(G8)</f>
        <v>164</v>
      </c>
      <c r="F8" s="10" t="str">
        <f>HEX2BIN(G8)</f>
        <v>10100100</v>
      </c>
      <c r="G8" s="8" t="str">
        <f>MID(C8,7,FIND(":",C8,1)-1)</f>
        <v>A4</v>
      </c>
      <c r="H8" s="8" t="str">
        <f>MID(F8,1,FIND("0",F8,1)-1)</f>
        <v>1</v>
      </c>
      <c r="I8" s="8" t="str">
        <f>MID(F8,2,FIND("0",F8,1)-1)</f>
        <v>0</v>
      </c>
      <c r="J8" s="8" t="str">
        <f>MID(F8,3,FIND("0",F8,1)-1)</f>
        <v>1</v>
      </c>
      <c r="K8" s="8" t="str">
        <f>MID(F8,4,FIND("0",F8,1)-1)</f>
        <v>0</v>
      </c>
      <c r="L8" s="8" t="str">
        <f>MID(F8,5,FIND("0",F8,1)-1)</f>
        <v>0</v>
      </c>
      <c r="M8" s="8" t="str">
        <f>MID(F8,6,FIND("0",F8,1)-1)</f>
        <v>1</v>
      </c>
      <c r="N8" s="8" t="str">
        <f>MID(F8,7,FIND("0",F8,1)-1)</f>
        <v>0</v>
      </c>
      <c r="O8" s="8" t="str">
        <f>MID(F8,8,FIND("0",F8,1)-1)</f>
        <v>0</v>
      </c>
      <c r="P8" t="str">
        <f>IF(J8="1",IF(O8="0","Brenner AUS"),"Brenner EIN")</f>
        <v>Brenner AUS</v>
      </c>
      <c r="Q8" t="str">
        <f>IF(L8="1","Mischer AUF",IF(K8="1","Mischer ZU","Mischer STOP"))</f>
        <v>Mischer STOP</v>
      </c>
    </row>
    <row r="9" spans="1:17" hidden="1" x14ac:dyDescent="0.25">
      <c r="A9" t="s">
        <v>588</v>
      </c>
      <c r="B9" t="s">
        <v>4</v>
      </c>
      <c r="C9" t="s">
        <v>12</v>
      </c>
      <c r="D9" t="s">
        <v>6</v>
      </c>
      <c r="E9">
        <v>1</v>
      </c>
      <c r="F9" t="s">
        <v>17</v>
      </c>
      <c r="G9" t="s">
        <v>8</v>
      </c>
    </row>
    <row r="10" spans="1:17" x14ac:dyDescent="0.25">
      <c r="A10" t="s">
        <v>589</v>
      </c>
      <c r="B10" t="s">
        <v>1</v>
      </c>
      <c r="C10" t="s">
        <v>264</v>
      </c>
    </row>
    <row r="11" spans="1:17" hidden="1" x14ac:dyDescent="0.25">
      <c r="A11" t="s">
        <v>590</v>
      </c>
      <c r="B11" t="s">
        <v>4</v>
      </c>
      <c r="C11" t="s">
        <v>233</v>
      </c>
      <c r="D11" t="s">
        <v>6</v>
      </c>
      <c r="E11">
        <v>1</v>
      </c>
      <c r="F11" t="s">
        <v>266</v>
      </c>
      <c r="G11" t="s">
        <v>8</v>
      </c>
    </row>
    <row r="12" spans="1:17" x14ac:dyDescent="0.25">
      <c r="A12" s="1" t="s">
        <v>591</v>
      </c>
      <c r="B12" s="1" t="s">
        <v>1</v>
      </c>
      <c r="C12" s="1" t="s">
        <v>361</v>
      </c>
      <c r="E12" s="8">
        <f>HEX2DEC(G12)</f>
        <v>180</v>
      </c>
      <c r="F12" s="10" t="str">
        <f>HEX2BIN(G12)</f>
        <v>10110100</v>
      </c>
      <c r="G12" s="8" t="str">
        <f>MID(C12,7,FIND(":",C12,1)-1)</f>
        <v>B4</v>
      </c>
      <c r="H12" s="8" t="str">
        <f>MID(F12,1,FIND("0",F12,1)-1)</f>
        <v>1</v>
      </c>
      <c r="I12" s="8" t="str">
        <f>MID(F12,2,FIND("0",F12,1)-1)</f>
        <v>0</v>
      </c>
      <c r="J12" s="8" t="str">
        <f>MID(F12,3,FIND("0",F12,1)-1)</f>
        <v>1</v>
      </c>
      <c r="K12" s="8" t="str">
        <f>MID(F12,4,FIND("0",F12,1)-1)</f>
        <v>1</v>
      </c>
      <c r="L12" s="8" t="str">
        <f>MID(F12,5,FIND("0",F12,1)-1)</f>
        <v>0</v>
      </c>
      <c r="M12" s="8" t="str">
        <f>MID(F12,6,FIND("0",F12,1)-1)</f>
        <v>1</v>
      </c>
      <c r="N12" s="8" t="str">
        <f>MID(F12,7,FIND("0",F12,1)-1)</f>
        <v>0</v>
      </c>
      <c r="O12" s="8" t="str">
        <f>MID(F12,8,FIND("0",F12,1)-1)</f>
        <v>0</v>
      </c>
      <c r="P12" t="str">
        <f>IF(J12="1",IF(O12="0","Brenner AUS"),"Brenner EIN")</f>
        <v>Brenner AUS</v>
      </c>
      <c r="Q12" t="str">
        <f>IF(L12="1","Mischer AUF",IF(K12="1","Mischer ZU","Mischer STOP"))</f>
        <v>Mischer ZU</v>
      </c>
    </row>
    <row r="13" spans="1:17" hidden="1" x14ac:dyDescent="0.25">
      <c r="A13" t="s">
        <v>592</v>
      </c>
      <c r="B13" t="s">
        <v>4</v>
      </c>
      <c r="C13" t="s">
        <v>12</v>
      </c>
      <c r="D13" t="s">
        <v>6</v>
      </c>
      <c r="E13">
        <v>1</v>
      </c>
      <c r="F13" t="s">
        <v>363</v>
      </c>
      <c r="G13" t="s">
        <v>8</v>
      </c>
    </row>
    <row r="14" spans="1:17" x14ac:dyDescent="0.25">
      <c r="A14" s="1" t="s">
        <v>593</v>
      </c>
      <c r="B14" s="1" t="s">
        <v>1</v>
      </c>
      <c r="C14" s="1" t="s">
        <v>15</v>
      </c>
      <c r="E14" s="8">
        <f>HEX2DEC(G14)</f>
        <v>164</v>
      </c>
      <c r="F14" s="10" t="str">
        <f>HEX2BIN(G14)</f>
        <v>10100100</v>
      </c>
      <c r="G14" s="8" t="str">
        <f>MID(C14,7,FIND(":",C14,1)-1)</f>
        <v>A4</v>
      </c>
      <c r="H14" s="8" t="str">
        <f>MID(F14,1,FIND("0",F14,1)-1)</f>
        <v>1</v>
      </c>
      <c r="I14" s="8" t="str">
        <f>MID(F14,2,FIND("0",F14,1)-1)</f>
        <v>0</v>
      </c>
      <c r="J14" s="8" t="str">
        <f>MID(F14,3,FIND("0",F14,1)-1)</f>
        <v>1</v>
      </c>
      <c r="K14" s="8" t="str">
        <f>MID(F14,4,FIND("0",F14,1)-1)</f>
        <v>0</v>
      </c>
      <c r="L14" s="8" t="str">
        <f>MID(F14,5,FIND("0",F14,1)-1)</f>
        <v>0</v>
      </c>
      <c r="M14" s="8" t="str">
        <f>MID(F14,6,FIND("0",F14,1)-1)</f>
        <v>1</v>
      </c>
      <c r="N14" s="8" t="str">
        <f>MID(F14,7,FIND("0",F14,1)-1)</f>
        <v>0</v>
      </c>
      <c r="O14" s="8" t="str">
        <f>MID(F14,8,FIND("0",F14,1)-1)</f>
        <v>0</v>
      </c>
      <c r="P14" t="str">
        <f>IF(J14="1",IF(O14="0","Brenner AUS"),"Brenner EIN")</f>
        <v>Brenner AUS</v>
      </c>
      <c r="Q14" t="str">
        <f>IF(L14="1","Mischer AUF",IF(K14="1","Mischer ZU","Mischer STOP"))</f>
        <v>Mischer STOP</v>
      </c>
    </row>
    <row r="15" spans="1:17" hidden="1" x14ac:dyDescent="0.25">
      <c r="A15" t="s">
        <v>594</v>
      </c>
      <c r="B15" t="s">
        <v>4</v>
      </c>
      <c r="C15" t="s">
        <v>12</v>
      </c>
      <c r="D15" t="s">
        <v>6</v>
      </c>
      <c r="E15">
        <v>1</v>
      </c>
      <c r="F15" t="s">
        <v>17</v>
      </c>
      <c r="G15" t="s">
        <v>8</v>
      </c>
    </row>
    <row r="16" spans="1:17" x14ac:dyDescent="0.25">
      <c r="A16" s="1" t="s">
        <v>595</v>
      </c>
      <c r="B16" s="1" t="s">
        <v>1</v>
      </c>
      <c r="C16" s="1" t="s">
        <v>361</v>
      </c>
      <c r="E16" s="8">
        <f>HEX2DEC(G16)</f>
        <v>180</v>
      </c>
      <c r="F16" s="10" t="str">
        <f>HEX2BIN(G16)</f>
        <v>10110100</v>
      </c>
      <c r="G16" s="8" t="str">
        <f>MID(C16,7,FIND(":",C16,1)-1)</f>
        <v>B4</v>
      </c>
      <c r="H16" s="8" t="str">
        <f>MID(F16,1,FIND("0",F16,1)-1)</f>
        <v>1</v>
      </c>
      <c r="I16" s="8" t="str">
        <f>MID(F16,2,FIND("0",F16,1)-1)</f>
        <v>0</v>
      </c>
      <c r="J16" s="8" t="str">
        <f>MID(F16,3,FIND("0",F16,1)-1)</f>
        <v>1</v>
      </c>
      <c r="K16" s="8" t="str">
        <f>MID(F16,4,FIND("0",F16,1)-1)</f>
        <v>1</v>
      </c>
      <c r="L16" s="8" t="str">
        <f>MID(F16,5,FIND("0",F16,1)-1)</f>
        <v>0</v>
      </c>
      <c r="M16" s="8" t="str">
        <f>MID(F16,6,FIND("0",F16,1)-1)</f>
        <v>1</v>
      </c>
      <c r="N16" s="8" t="str">
        <f>MID(F16,7,FIND("0",F16,1)-1)</f>
        <v>0</v>
      </c>
      <c r="O16" s="8" t="str">
        <f>MID(F16,8,FIND("0",F16,1)-1)</f>
        <v>0</v>
      </c>
      <c r="P16" t="str">
        <f>IF(J16="1",IF(O16="0","Brenner AUS"),"Brenner EIN")</f>
        <v>Brenner AUS</v>
      </c>
      <c r="Q16" t="str">
        <f>IF(L16="1","Mischer AUF",IF(K16="1","Mischer ZU","Mischer STOP"))</f>
        <v>Mischer ZU</v>
      </c>
    </row>
    <row r="17" spans="1:17" hidden="1" x14ac:dyDescent="0.25">
      <c r="A17" t="s">
        <v>596</v>
      </c>
      <c r="B17" t="s">
        <v>4</v>
      </c>
      <c r="C17" t="s">
        <v>12</v>
      </c>
      <c r="D17" t="s">
        <v>6</v>
      </c>
      <c r="E17">
        <v>1</v>
      </c>
      <c r="F17" t="s">
        <v>363</v>
      </c>
      <c r="G17" t="s">
        <v>8</v>
      </c>
    </row>
    <row r="18" spans="1:17" x14ac:dyDescent="0.25">
      <c r="A18" s="1" t="s">
        <v>597</v>
      </c>
      <c r="B18" s="1" t="s">
        <v>1</v>
      </c>
      <c r="C18" s="1" t="s">
        <v>15</v>
      </c>
      <c r="E18" s="8">
        <f>HEX2DEC(G18)</f>
        <v>164</v>
      </c>
      <c r="F18" s="10" t="str">
        <f>HEX2BIN(G18)</f>
        <v>10100100</v>
      </c>
      <c r="G18" s="8" t="str">
        <f>MID(C18,7,FIND(":",C18,1)-1)</f>
        <v>A4</v>
      </c>
      <c r="H18" s="8" t="str">
        <f>MID(F18,1,FIND("0",F18,1)-1)</f>
        <v>1</v>
      </c>
      <c r="I18" s="8" t="str">
        <f>MID(F18,2,FIND("0",F18,1)-1)</f>
        <v>0</v>
      </c>
      <c r="J18" s="8" t="str">
        <f>MID(F18,3,FIND("0",F18,1)-1)</f>
        <v>1</v>
      </c>
      <c r="K18" s="8" t="str">
        <f>MID(F18,4,FIND("0",F18,1)-1)</f>
        <v>0</v>
      </c>
      <c r="L18" s="8" t="str">
        <f>MID(F18,5,FIND("0",F18,1)-1)</f>
        <v>0</v>
      </c>
      <c r="M18" s="8" t="str">
        <f>MID(F18,6,FIND("0",F18,1)-1)</f>
        <v>1</v>
      </c>
      <c r="N18" s="8" t="str">
        <f>MID(F18,7,FIND("0",F18,1)-1)</f>
        <v>0</v>
      </c>
      <c r="O18" s="8" t="str">
        <f>MID(F18,8,FIND("0",F18,1)-1)</f>
        <v>0</v>
      </c>
      <c r="P18" t="str">
        <f>IF(J18="1",IF(O18="0","Brenner AUS"),"Brenner EIN")</f>
        <v>Brenner AUS</v>
      </c>
      <c r="Q18" t="str">
        <f>IF(L18="1","Mischer AUF",IF(K18="1","Mischer ZU","Mischer STOP"))</f>
        <v>Mischer STOP</v>
      </c>
    </row>
    <row r="19" spans="1:17" hidden="1" x14ac:dyDescent="0.25">
      <c r="A19" t="s">
        <v>598</v>
      </c>
      <c r="B19" t="s">
        <v>4</v>
      </c>
      <c r="C19" t="s">
        <v>12</v>
      </c>
      <c r="D19" t="s">
        <v>6</v>
      </c>
      <c r="E19">
        <v>1</v>
      </c>
      <c r="F19" t="s">
        <v>17</v>
      </c>
      <c r="G19" t="s">
        <v>8</v>
      </c>
    </row>
    <row r="20" spans="1:17" x14ac:dyDescent="0.25">
      <c r="A20" t="s">
        <v>599</v>
      </c>
      <c r="B20" t="s">
        <v>1</v>
      </c>
      <c r="C20" t="s">
        <v>574</v>
      </c>
    </row>
    <row r="21" spans="1:17" hidden="1" x14ac:dyDescent="0.25">
      <c r="A21" t="s">
        <v>600</v>
      </c>
      <c r="B21" t="s">
        <v>4</v>
      </c>
      <c r="C21" t="s">
        <v>5</v>
      </c>
      <c r="D21" t="s">
        <v>6</v>
      </c>
      <c r="E21">
        <v>1</v>
      </c>
      <c r="F21" t="s">
        <v>576</v>
      </c>
      <c r="G21" t="s">
        <v>8</v>
      </c>
    </row>
    <row r="22" spans="1:17" x14ac:dyDescent="0.25">
      <c r="A22" s="1" t="s">
        <v>601</v>
      </c>
      <c r="B22" s="1" t="s">
        <v>1</v>
      </c>
      <c r="C22" s="1" t="s">
        <v>361</v>
      </c>
      <c r="E22" s="8">
        <f>HEX2DEC(G22)</f>
        <v>180</v>
      </c>
      <c r="F22" s="10" t="str">
        <f>HEX2BIN(G22)</f>
        <v>10110100</v>
      </c>
      <c r="G22" s="8" t="str">
        <f>MID(C22,7,FIND(":",C22,1)-1)</f>
        <v>B4</v>
      </c>
      <c r="H22" s="8" t="str">
        <f>MID(F22,1,FIND("0",F22,1)-1)</f>
        <v>1</v>
      </c>
      <c r="I22" s="8" t="str">
        <f>MID(F22,2,FIND("0",F22,1)-1)</f>
        <v>0</v>
      </c>
      <c r="J22" s="8" t="str">
        <f>MID(F22,3,FIND("0",F22,1)-1)</f>
        <v>1</v>
      </c>
      <c r="K22" s="8" t="str">
        <f>MID(F22,4,FIND("0",F22,1)-1)</f>
        <v>1</v>
      </c>
      <c r="L22" s="8" t="str">
        <f>MID(F22,5,FIND("0",F22,1)-1)</f>
        <v>0</v>
      </c>
      <c r="M22" s="8" t="str">
        <f>MID(F22,6,FIND("0",F22,1)-1)</f>
        <v>1</v>
      </c>
      <c r="N22" s="8" t="str">
        <f>MID(F22,7,FIND("0",F22,1)-1)</f>
        <v>0</v>
      </c>
      <c r="O22" s="8" t="str">
        <f>MID(F22,8,FIND("0",F22,1)-1)</f>
        <v>0</v>
      </c>
      <c r="P22" t="str">
        <f>IF(J22="1",IF(O22="0","Brenner AUS"),"Brenner EIN")</f>
        <v>Brenner AUS</v>
      </c>
      <c r="Q22" t="str">
        <f>IF(L22="1","Mischer AUF",IF(K22="1","Mischer ZU","Mischer STOP"))</f>
        <v>Mischer ZU</v>
      </c>
    </row>
    <row r="23" spans="1:17" hidden="1" x14ac:dyDescent="0.25">
      <c r="A23" t="s">
        <v>602</v>
      </c>
      <c r="B23" t="s">
        <v>4</v>
      </c>
      <c r="C23" t="s">
        <v>12</v>
      </c>
      <c r="D23" t="s">
        <v>6</v>
      </c>
      <c r="E23">
        <v>1</v>
      </c>
      <c r="F23" t="s">
        <v>363</v>
      </c>
      <c r="G23" t="s">
        <v>8</v>
      </c>
    </row>
    <row r="24" spans="1:17" x14ac:dyDescent="0.25">
      <c r="A24" s="1" t="s">
        <v>603</v>
      </c>
      <c r="B24" s="1" t="s">
        <v>1</v>
      </c>
      <c r="C24" s="1" t="s">
        <v>15</v>
      </c>
      <c r="E24" s="8">
        <f>HEX2DEC(G24)</f>
        <v>164</v>
      </c>
      <c r="F24" s="10" t="str">
        <f>HEX2BIN(G24)</f>
        <v>10100100</v>
      </c>
      <c r="G24" s="8" t="str">
        <f>MID(C24,7,FIND(":",C24,1)-1)</f>
        <v>A4</v>
      </c>
      <c r="H24" s="8" t="str">
        <f>MID(F24,1,FIND("0",F24,1)-1)</f>
        <v>1</v>
      </c>
      <c r="I24" s="8" t="str">
        <f>MID(F24,2,FIND("0",F24,1)-1)</f>
        <v>0</v>
      </c>
      <c r="J24" s="8" t="str">
        <f>MID(F24,3,FIND("0",F24,1)-1)</f>
        <v>1</v>
      </c>
      <c r="K24" s="8" t="str">
        <f>MID(F24,4,FIND("0",F24,1)-1)</f>
        <v>0</v>
      </c>
      <c r="L24" s="8" t="str">
        <f>MID(F24,5,FIND("0",F24,1)-1)</f>
        <v>0</v>
      </c>
      <c r="M24" s="8" t="str">
        <f>MID(F24,6,FIND("0",F24,1)-1)</f>
        <v>1</v>
      </c>
      <c r="N24" s="8" t="str">
        <f>MID(F24,7,FIND("0",F24,1)-1)</f>
        <v>0</v>
      </c>
      <c r="O24" s="8" t="str">
        <f>MID(F24,8,FIND("0",F24,1)-1)</f>
        <v>0</v>
      </c>
      <c r="P24" t="str">
        <f>IF(J24="1",IF(O24="0","Brenner AUS"),"Brenner EIN")</f>
        <v>Brenner AUS</v>
      </c>
      <c r="Q24" t="str">
        <f>IF(L24="1","Mischer AUF",IF(K24="1","Mischer ZU","Mischer STOP"))</f>
        <v>Mischer STOP</v>
      </c>
    </row>
    <row r="25" spans="1:17" hidden="1" x14ac:dyDescent="0.25">
      <c r="A25" t="s">
        <v>604</v>
      </c>
      <c r="B25" t="s">
        <v>4</v>
      </c>
      <c r="C25" t="s">
        <v>12</v>
      </c>
      <c r="D25" t="s">
        <v>6</v>
      </c>
      <c r="E25">
        <v>1</v>
      </c>
      <c r="F25" t="s">
        <v>17</v>
      </c>
      <c r="G25" t="s">
        <v>8</v>
      </c>
    </row>
    <row r="26" spans="1:17" x14ac:dyDescent="0.25">
      <c r="A26" s="1" t="s">
        <v>605</v>
      </c>
      <c r="B26" s="1" t="s">
        <v>1</v>
      </c>
      <c r="C26" s="1" t="s">
        <v>361</v>
      </c>
      <c r="E26" s="8">
        <f>HEX2DEC(G26)</f>
        <v>180</v>
      </c>
      <c r="F26" s="10" t="str">
        <f>HEX2BIN(G26)</f>
        <v>10110100</v>
      </c>
      <c r="G26" s="8" t="str">
        <f>MID(C26,7,FIND(":",C26,1)-1)</f>
        <v>B4</v>
      </c>
      <c r="H26" s="8" t="str">
        <f>MID(F26,1,FIND("0",F26,1)-1)</f>
        <v>1</v>
      </c>
      <c r="I26" s="8" t="str">
        <f>MID(F26,2,FIND("0",F26,1)-1)</f>
        <v>0</v>
      </c>
      <c r="J26" s="8" t="str">
        <f>MID(F26,3,FIND("0",F26,1)-1)</f>
        <v>1</v>
      </c>
      <c r="K26" s="8" t="str">
        <f>MID(F26,4,FIND("0",F26,1)-1)</f>
        <v>1</v>
      </c>
      <c r="L26" s="8" t="str">
        <f>MID(F26,5,FIND("0",F26,1)-1)</f>
        <v>0</v>
      </c>
      <c r="M26" s="8" t="str">
        <f>MID(F26,6,FIND("0",F26,1)-1)</f>
        <v>1</v>
      </c>
      <c r="N26" s="8" t="str">
        <f>MID(F26,7,FIND("0",F26,1)-1)</f>
        <v>0</v>
      </c>
      <c r="O26" s="8" t="str">
        <f>MID(F26,8,FIND("0",F26,1)-1)</f>
        <v>0</v>
      </c>
      <c r="P26" t="str">
        <f>IF(J26="1",IF(O26="0","Brenner AUS"),"Brenner EIN")</f>
        <v>Brenner AUS</v>
      </c>
      <c r="Q26" t="str">
        <f>IF(L26="1","Mischer AUF",IF(K26="1","Mischer ZU","Mischer STOP"))</f>
        <v>Mischer ZU</v>
      </c>
    </row>
    <row r="27" spans="1:17" hidden="1" x14ac:dyDescent="0.25">
      <c r="A27" t="s">
        <v>606</v>
      </c>
      <c r="B27" t="s">
        <v>4</v>
      </c>
      <c r="C27" t="s">
        <v>12</v>
      </c>
      <c r="D27" t="s">
        <v>6</v>
      </c>
      <c r="E27">
        <v>1</v>
      </c>
      <c r="F27" t="s">
        <v>363</v>
      </c>
      <c r="G27" t="s">
        <v>8</v>
      </c>
    </row>
    <row r="28" spans="1:17" x14ac:dyDescent="0.25">
      <c r="A28" s="1" t="s">
        <v>607</v>
      </c>
      <c r="B28" s="1" t="s">
        <v>1</v>
      </c>
      <c r="C28" s="1" t="s">
        <v>15</v>
      </c>
      <c r="E28" s="8">
        <f>HEX2DEC(G28)</f>
        <v>164</v>
      </c>
      <c r="F28" s="10" t="str">
        <f>HEX2BIN(G28)</f>
        <v>10100100</v>
      </c>
      <c r="G28" s="8" t="str">
        <f>MID(C28,7,FIND(":",C28,1)-1)</f>
        <v>A4</v>
      </c>
      <c r="H28" s="8" t="str">
        <f>MID(F28,1,FIND("0",F28,1)-1)</f>
        <v>1</v>
      </c>
      <c r="I28" s="8" t="str">
        <f>MID(F28,2,FIND("0",F28,1)-1)</f>
        <v>0</v>
      </c>
      <c r="J28" s="8" t="str">
        <f>MID(F28,3,FIND("0",F28,1)-1)</f>
        <v>1</v>
      </c>
      <c r="K28" s="8" t="str">
        <f>MID(F28,4,FIND("0",F28,1)-1)</f>
        <v>0</v>
      </c>
      <c r="L28" s="8" t="str">
        <f>MID(F28,5,FIND("0",F28,1)-1)</f>
        <v>0</v>
      </c>
      <c r="M28" s="8" t="str">
        <f>MID(F28,6,FIND("0",F28,1)-1)</f>
        <v>1</v>
      </c>
      <c r="N28" s="8" t="str">
        <f>MID(F28,7,FIND("0",F28,1)-1)</f>
        <v>0</v>
      </c>
      <c r="O28" s="8" t="str">
        <f>MID(F28,8,FIND("0",F28,1)-1)</f>
        <v>0</v>
      </c>
      <c r="P28" t="str">
        <f>IF(J28="1",IF(O28="0","Brenner AUS"),"Brenner EIN")</f>
        <v>Brenner AUS</v>
      </c>
      <c r="Q28" t="str">
        <f>IF(L28="1","Mischer AUF",IF(K28="1","Mischer ZU","Mischer STOP"))</f>
        <v>Mischer STOP</v>
      </c>
    </row>
    <row r="29" spans="1:17" hidden="1" x14ac:dyDescent="0.25">
      <c r="A29" t="s">
        <v>608</v>
      </c>
      <c r="B29" t="s">
        <v>4</v>
      </c>
      <c r="C29" t="s">
        <v>12</v>
      </c>
      <c r="D29" t="s">
        <v>6</v>
      </c>
      <c r="E29">
        <v>1</v>
      </c>
      <c r="F29" t="s">
        <v>17</v>
      </c>
      <c r="G29" t="s">
        <v>8</v>
      </c>
    </row>
    <row r="30" spans="1:17" x14ac:dyDescent="0.25">
      <c r="A30" s="1" t="s">
        <v>609</v>
      </c>
      <c r="B30" s="1" t="s">
        <v>1</v>
      </c>
      <c r="C30" s="1" t="s">
        <v>361</v>
      </c>
      <c r="E30" s="8">
        <f>HEX2DEC(G30)</f>
        <v>180</v>
      </c>
      <c r="F30" s="10" t="str">
        <f>HEX2BIN(G30)</f>
        <v>10110100</v>
      </c>
      <c r="G30" s="8" t="str">
        <f>MID(C30,7,FIND(":",C30,1)-1)</f>
        <v>B4</v>
      </c>
      <c r="H30" s="8" t="str">
        <f>MID(F30,1,FIND("0",F30,1)-1)</f>
        <v>1</v>
      </c>
      <c r="I30" s="8" t="str">
        <f>MID(F30,2,FIND("0",F30,1)-1)</f>
        <v>0</v>
      </c>
      <c r="J30" s="8" t="str">
        <f>MID(F30,3,FIND("0",F30,1)-1)</f>
        <v>1</v>
      </c>
      <c r="K30" s="8" t="str">
        <f>MID(F30,4,FIND("0",F30,1)-1)</f>
        <v>1</v>
      </c>
      <c r="L30" s="8" t="str">
        <f>MID(F30,5,FIND("0",F30,1)-1)</f>
        <v>0</v>
      </c>
      <c r="M30" s="8" t="str">
        <f>MID(F30,6,FIND("0",F30,1)-1)</f>
        <v>1</v>
      </c>
      <c r="N30" s="8" t="str">
        <f>MID(F30,7,FIND("0",F30,1)-1)</f>
        <v>0</v>
      </c>
      <c r="O30" s="8" t="str">
        <f>MID(F30,8,FIND("0",F30,1)-1)</f>
        <v>0</v>
      </c>
      <c r="P30" t="str">
        <f>IF(J30="1",IF(O30="0","Brenner AUS"),"Brenner EIN")</f>
        <v>Brenner AUS</v>
      </c>
      <c r="Q30" t="str">
        <f>IF(L30="1","Mischer AUF",IF(K30="1","Mischer ZU","Mischer STOP"))</f>
        <v>Mischer ZU</v>
      </c>
    </row>
    <row r="31" spans="1:17" hidden="1" x14ac:dyDescent="0.25">
      <c r="A31" t="s">
        <v>610</v>
      </c>
      <c r="B31" t="s">
        <v>4</v>
      </c>
      <c r="C31" t="s">
        <v>12</v>
      </c>
      <c r="D31" t="s">
        <v>6</v>
      </c>
      <c r="E31">
        <v>1</v>
      </c>
      <c r="F31" t="s">
        <v>363</v>
      </c>
      <c r="G31" t="s">
        <v>8</v>
      </c>
    </row>
    <row r="32" spans="1:17" x14ac:dyDescent="0.25">
      <c r="A32" s="1" t="s">
        <v>611</v>
      </c>
      <c r="B32" s="1" t="s">
        <v>1</v>
      </c>
      <c r="C32" s="1" t="s">
        <v>15</v>
      </c>
      <c r="E32" s="8">
        <f>HEX2DEC(G32)</f>
        <v>164</v>
      </c>
      <c r="F32" s="10" t="str">
        <f>HEX2BIN(G32)</f>
        <v>10100100</v>
      </c>
      <c r="G32" s="8" t="str">
        <f>MID(C32,7,FIND(":",C32,1)-1)</f>
        <v>A4</v>
      </c>
      <c r="H32" s="8" t="str">
        <f>MID(F32,1,FIND("0",F32,1)-1)</f>
        <v>1</v>
      </c>
      <c r="I32" s="8" t="str">
        <f>MID(F32,2,FIND("0",F32,1)-1)</f>
        <v>0</v>
      </c>
      <c r="J32" s="8" t="str">
        <f>MID(F32,3,FIND("0",F32,1)-1)</f>
        <v>1</v>
      </c>
      <c r="K32" s="8" t="str">
        <f>MID(F32,4,FIND("0",F32,1)-1)</f>
        <v>0</v>
      </c>
      <c r="L32" s="8" t="str">
        <f>MID(F32,5,FIND("0",F32,1)-1)</f>
        <v>0</v>
      </c>
      <c r="M32" s="8" t="str">
        <f>MID(F32,6,FIND("0",F32,1)-1)</f>
        <v>1</v>
      </c>
      <c r="N32" s="8" t="str">
        <f>MID(F32,7,FIND("0",F32,1)-1)</f>
        <v>0</v>
      </c>
      <c r="O32" s="8" t="str">
        <f>MID(F32,8,FIND("0",F32,1)-1)</f>
        <v>0</v>
      </c>
      <c r="P32" t="str">
        <f>IF(J32="1",IF(O32="0","Brenner AUS"),"Brenner EIN")</f>
        <v>Brenner AUS</v>
      </c>
      <c r="Q32" t="str">
        <f>IF(L32="1","Mischer AUF",IF(K32="1","Mischer ZU","Mischer STOP"))</f>
        <v>Mischer STOP</v>
      </c>
    </row>
    <row r="33" spans="1:17" hidden="1" x14ac:dyDescent="0.25">
      <c r="A33" t="s">
        <v>612</v>
      </c>
      <c r="B33" t="s">
        <v>4</v>
      </c>
      <c r="C33" t="s">
        <v>12</v>
      </c>
      <c r="D33" t="s">
        <v>6</v>
      </c>
      <c r="E33">
        <v>1</v>
      </c>
      <c r="F33" t="s">
        <v>17</v>
      </c>
      <c r="G33" t="s">
        <v>8</v>
      </c>
    </row>
    <row r="34" spans="1:17" x14ac:dyDescent="0.25">
      <c r="A34" t="s">
        <v>613</v>
      </c>
      <c r="B34" t="s">
        <v>1</v>
      </c>
      <c r="C34" t="s">
        <v>614</v>
      </c>
    </row>
    <row r="35" spans="1:17" hidden="1" x14ac:dyDescent="0.25">
      <c r="A35" t="s">
        <v>615</v>
      </c>
      <c r="B35" t="s">
        <v>4</v>
      </c>
      <c r="C35" t="s">
        <v>148</v>
      </c>
      <c r="D35" t="s">
        <v>6</v>
      </c>
      <c r="E35">
        <v>1</v>
      </c>
      <c r="F35" t="s">
        <v>616</v>
      </c>
      <c r="G35" t="s">
        <v>8</v>
      </c>
    </row>
    <row r="36" spans="1:17" x14ac:dyDescent="0.25">
      <c r="A36" s="1" t="s">
        <v>617</v>
      </c>
      <c r="B36" s="1" t="s">
        <v>1</v>
      </c>
      <c r="C36" s="1" t="s">
        <v>361</v>
      </c>
      <c r="E36" s="8">
        <f>HEX2DEC(G36)</f>
        <v>180</v>
      </c>
      <c r="F36" s="10" t="str">
        <f>HEX2BIN(G36)</f>
        <v>10110100</v>
      </c>
      <c r="G36" s="8" t="str">
        <f>MID(C36,7,FIND(":",C36,1)-1)</f>
        <v>B4</v>
      </c>
      <c r="H36" s="8" t="str">
        <f>MID(F36,1,FIND("0",F36,1)-1)</f>
        <v>1</v>
      </c>
      <c r="I36" s="8" t="str">
        <f>MID(F36,2,FIND("0",F36,1)-1)</f>
        <v>0</v>
      </c>
      <c r="J36" s="8" t="str">
        <f>MID(F36,3,FIND("0",F36,1)-1)</f>
        <v>1</v>
      </c>
      <c r="K36" s="8" t="str">
        <f>MID(F36,4,FIND("0",F36,1)-1)</f>
        <v>1</v>
      </c>
      <c r="L36" s="8" t="str">
        <f>MID(F36,5,FIND("0",F36,1)-1)</f>
        <v>0</v>
      </c>
      <c r="M36" s="8" t="str">
        <f>MID(F36,6,FIND("0",F36,1)-1)</f>
        <v>1</v>
      </c>
      <c r="N36" s="8" t="str">
        <f>MID(F36,7,FIND("0",F36,1)-1)</f>
        <v>0</v>
      </c>
      <c r="O36" s="8" t="str">
        <f>MID(F36,8,FIND("0",F36,1)-1)</f>
        <v>0</v>
      </c>
      <c r="P36" t="str">
        <f>IF(J36="1",IF(O36="0","Brenner AUS"),"Brenner EIN")</f>
        <v>Brenner AUS</v>
      </c>
      <c r="Q36" t="str">
        <f>IF(L36="1","Mischer AUF",IF(K36="1","Mischer ZU","Mischer STOP"))</f>
        <v>Mischer ZU</v>
      </c>
    </row>
    <row r="37" spans="1:17" hidden="1" x14ac:dyDescent="0.25">
      <c r="A37" t="s">
        <v>618</v>
      </c>
      <c r="B37" t="s">
        <v>4</v>
      </c>
      <c r="C37" t="s">
        <v>12</v>
      </c>
      <c r="D37" t="s">
        <v>6</v>
      </c>
      <c r="E37">
        <v>1</v>
      </c>
      <c r="F37" t="s">
        <v>363</v>
      </c>
      <c r="G37" t="s">
        <v>8</v>
      </c>
    </row>
    <row r="38" spans="1:17" x14ac:dyDescent="0.25">
      <c r="A38" s="1" t="s">
        <v>617</v>
      </c>
      <c r="B38" s="1" t="s">
        <v>1</v>
      </c>
      <c r="C38" s="1" t="s">
        <v>15</v>
      </c>
      <c r="E38" s="8">
        <f>HEX2DEC(G38)</f>
        <v>164</v>
      </c>
      <c r="F38" s="10" t="str">
        <f>HEX2BIN(G38)</f>
        <v>10100100</v>
      </c>
      <c r="G38" s="8" t="str">
        <f>MID(C38,7,FIND(":",C38,1)-1)</f>
        <v>A4</v>
      </c>
      <c r="H38" s="8" t="str">
        <f>MID(F38,1,FIND("0",F38,1)-1)</f>
        <v>1</v>
      </c>
      <c r="I38" s="8" t="str">
        <f>MID(F38,2,FIND("0",F38,1)-1)</f>
        <v>0</v>
      </c>
      <c r="J38" s="8" t="str">
        <f>MID(F38,3,FIND("0",F38,1)-1)</f>
        <v>1</v>
      </c>
      <c r="K38" s="8" t="str">
        <f>MID(F38,4,FIND("0",F38,1)-1)</f>
        <v>0</v>
      </c>
      <c r="L38" s="8" t="str">
        <f>MID(F38,5,FIND("0",F38,1)-1)</f>
        <v>0</v>
      </c>
      <c r="M38" s="8" t="str">
        <f>MID(F38,6,FIND("0",F38,1)-1)</f>
        <v>1</v>
      </c>
      <c r="N38" s="8" t="str">
        <f>MID(F38,7,FIND("0",F38,1)-1)</f>
        <v>0</v>
      </c>
      <c r="O38" s="8" t="str">
        <f>MID(F38,8,FIND("0",F38,1)-1)</f>
        <v>0</v>
      </c>
      <c r="P38" t="str">
        <f>IF(J38="1",IF(O38="0","Brenner AUS"),"Brenner EIN")</f>
        <v>Brenner AUS</v>
      </c>
      <c r="Q38" t="str">
        <f>IF(L38="1","Mischer AUF",IF(K38="1","Mischer ZU","Mischer STOP"))</f>
        <v>Mischer STOP</v>
      </c>
    </row>
    <row r="39" spans="1:17" hidden="1" x14ac:dyDescent="0.25">
      <c r="A39" t="s">
        <v>619</v>
      </c>
      <c r="B39" t="s">
        <v>4</v>
      </c>
      <c r="C39" t="s">
        <v>12</v>
      </c>
      <c r="D39" t="s">
        <v>6</v>
      </c>
      <c r="E39">
        <v>1</v>
      </c>
      <c r="F39" t="s">
        <v>17</v>
      </c>
      <c r="G39" t="s">
        <v>8</v>
      </c>
    </row>
    <row r="40" spans="1:17" x14ac:dyDescent="0.25">
      <c r="A40" t="s">
        <v>620</v>
      </c>
      <c r="B40" t="s">
        <v>1</v>
      </c>
      <c r="C40" t="s">
        <v>621</v>
      </c>
    </row>
    <row r="41" spans="1:17" x14ac:dyDescent="0.25">
      <c r="A41" t="s">
        <v>622</v>
      </c>
      <c r="B41" t="s">
        <v>1</v>
      </c>
      <c r="C41" t="s">
        <v>392</v>
      </c>
    </row>
    <row r="42" spans="1:17" hidden="1" x14ac:dyDescent="0.25">
      <c r="A42" t="s">
        <v>623</v>
      </c>
      <c r="B42" t="s">
        <v>4</v>
      </c>
      <c r="C42" t="s">
        <v>148</v>
      </c>
      <c r="D42" t="s">
        <v>6</v>
      </c>
      <c r="E42">
        <v>1</v>
      </c>
      <c r="F42" t="s">
        <v>394</v>
      </c>
      <c r="G42" t="s">
        <v>8</v>
      </c>
    </row>
    <row r="43" spans="1:17" x14ac:dyDescent="0.25">
      <c r="A43" t="s">
        <v>624</v>
      </c>
      <c r="B43" t="s">
        <v>1</v>
      </c>
      <c r="C43" t="s">
        <v>406</v>
      </c>
    </row>
    <row r="44" spans="1:17" hidden="1" x14ac:dyDescent="0.25">
      <c r="A44" t="s">
        <v>625</v>
      </c>
      <c r="B44" t="s">
        <v>4</v>
      </c>
      <c r="C44" t="s">
        <v>5</v>
      </c>
      <c r="D44" t="s">
        <v>6</v>
      </c>
      <c r="E44">
        <v>1</v>
      </c>
      <c r="F44" t="s">
        <v>408</v>
      </c>
      <c r="G44" t="s">
        <v>8</v>
      </c>
    </row>
    <row r="45" spans="1:17" x14ac:dyDescent="0.25">
      <c r="A45" s="1" t="s">
        <v>626</v>
      </c>
      <c r="B45" s="1" t="s">
        <v>1</v>
      </c>
      <c r="C45" s="1" t="s">
        <v>361</v>
      </c>
      <c r="E45" s="8">
        <f>HEX2DEC(G45)</f>
        <v>180</v>
      </c>
      <c r="F45" s="10" t="str">
        <f>HEX2BIN(G45)</f>
        <v>10110100</v>
      </c>
      <c r="G45" s="8" t="str">
        <f>MID(C45,7,FIND(":",C45,1)-1)</f>
        <v>B4</v>
      </c>
      <c r="H45" s="8" t="str">
        <f>MID(F45,1,FIND("0",F45,1)-1)</f>
        <v>1</v>
      </c>
      <c r="I45" s="8" t="str">
        <f>MID(F45,2,FIND("0",F45,1)-1)</f>
        <v>0</v>
      </c>
      <c r="J45" s="8" t="str">
        <f>MID(F45,3,FIND("0",F45,1)-1)</f>
        <v>1</v>
      </c>
      <c r="K45" s="8" t="str">
        <f>MID(F45,4,FIND("0",F45,1)-1)</f>
        <v>1</v>
      </c>
      <c r="L45" s="8" t="str">
        <f>MID(F45,5,FIND("0",F45,1)-1)</f>
        <v>0</v>
      </c>
      <c r="M45" s="8" t="str">
        <f>MID(F45,6,FIND("0",F45,1)-1)</f>
        <v>1</v>
      </c>
      <c r="N45" s="8" t="str">
        <f>MID(F45,7,FIND("0",F45,1)-1)</f>
        <v>0</v>
      </c>
      <c r="O45" s="8" t="str">
        <f>MID(F45,8,FIND("0",F45,1)-1)</f>
        <v>0</v>
      </c>
      <c r="P45" t="str">
        <f>IF(J45="1",IF(O45="0","Brenner AUS"),"Brenner EIN")</f>
        <v>Brenner AUS</v>
      </c>
      <c r="Q45" t="str">
        <f>IF(L45="1","Mischer AUF",IF(K45="1","Mischer ZU","Mischer STOP"))</f>
        <v>Mischer ZU</v>
      </c>
    </row>
    <row r="46" spans="1:17" hidden="1" x14ac:dyDescent="0.25">
      <c r="A46" t="s">
        <v>627</v>
      </c>
      <c r="B46" t="s">
        <v>4</v>
      </c>
      <c r="C46" t="s">
        <v>12</v>
      </c>
      <c r="D46" t="s">
        <v>6</v>
      </c>
      <c r="E46">
        <v>1</v>
      </c>
      <c r="F46" t="s">
        <v>363</v>
      </c>
      <c r="G46" t="s">
        <v>8</v>
      </c>
    </row>
    <row r="47" spans="1:17" x14ac:dyDescent="0.25">
      <c r="A47" s="1" t="s">
        <v>626</v>
      </c>
      <c r="B47" s="1" t="s">
        <v>1</v>
      </c>
      <c r="C47" s="1" t="s">
        <v>15</v>
      </c>
      <c r="E47" s="8">
        <f>HEX2DEC(G47)</f>
        <v>164</v>
      </c>
      <c r="F47" s="10" t="str">
        <f>HEX2BIN(G47)</f>
        <v>10100100</v>
      </c>
      <c r="G47" s="8" t="str">
        <f>MID(C47,7,FIND(":",C47,1)-1)</f>
        <v>A4</v>
      </c>
      <c r="H47" s="8" t="str">
        <f>MID(F47,1,FIND("0",F47,1)-1)</f>
        <v>1</v>
      </c>
      <c r="I47" s="8" t="str">
        <f>MID(F47,2,FIND("0",F47,1)-1)</f>
        <v>0</v>
      </c>
      <c r="J47" s="8" t="str">
        <f>MID(F47,3,FIND("0",F47,1)-1)</f>
        <v>1</v>
      </c>
      <c r="K47" s="8" t="str">
        <f>MID(F47,4,FIND("0",F47,1)-1)</f>
        <v>0</v>
      </c>
      <c r="L47" s="8" t="str">
        <f>MID(F47,5,FIND("0",F47,1)-1)</f>
        <v>0</v>
      </c>
      <c r="M47" s="8" t="str">
        <f>MID(F47,6,FIND("0",F47,1)-1)</f>
        <v>1</v>
      </c>
      <c r="N47" s="8" t="str">
        <f>MID(F47,7,FIND("0",F47,1)-1)</f>
        <v>0</v>
      </c>
      <c r="O47" s="8" t="str">
        <f>MID(F47,8,FIND("0",F47,1)-1)</f>
        <v>0</v>
      </c>
      <c r="P47" t="str">
        <f>IF(J47="1",IF(O47="0","Brenner AUS"),"Brenner EIN")</f>
        <v>Brenner AUS</v>
      </c>
      <c r="Q47" t="str">
        <f>IF(L47="1","Mischer AUF",IF(K47="1","Mischer ZU","Mischer STOP"))</f>
        <v>Mischer STOP</v>
      </c>
    </row>
    <row r="48" spans="1:17" hidden="1" x14ac:dyDescent="0.25">
      <c r="A48" t="s">
        <v>627</v>
      </c>
      <c r="B48" t="s">
        <v>4</v>
      </c>
      <c r="C48" t="s">
        <v>12</v>
      </c>
      <c r="D48" t="s">
        <v>6</v>
      </c>
      <c r="E48">
        <v>1</v>
      </c>
      <c r="F48" t="s">
        <v>17</v>
      </c>
      <c r="G48" t="s">
        <v>8</v>
      </c>
    </row>
    <row r="49" spans="1:17" x14ac:dyDescent="0.25">
      <c r="A49" t="s">
        <v>628</v>
      </c>
      <c r="B49" t="s">
        <v>1</v>
      </c>
      <c r="C49" t="s">
        <v>402</v>
      </c>
    </row>
    <row r="50" spans="1:17" hidden="1" x14ac:dyDescent="0.25">
      <c r="A50" t="s">
        <v>629</v>
      </c>
      <c r="B50" t="s">
        <v>4</v>
      </c>
      <c r="C50" t="s">
        <v>148</v>
      </c>
      <c r="D50" t="s">
        <v>6</v>
      </c>
      <c r="E50">
        <v>1</v>
      </c>
      <c r="F50" t="s">
        <v>404</v>
      </c>
      <c r="G50" t="s">
        <v>8</v>
      </c>
    </row>
    <row r="51" spans="1:17" x14ac:dyDescent="0.25">
      <c r="A51" t="s">
        <v>630</v>
      </c>
      <c r="B51" t="s">
        <v>1</v>
      </c>
      <c r="C51" t="s">
        <v>236</v>
      </c>
    </row>
    <row r="52" spans="1:17" hidden="1" x14ac:dyDescent="0.25">
      <c r="A52" t="s">
        <v>631</v>
      </c>
      <c r="B52" t="s">
        <v>4</v>
      </c>
      <c r="C52" t="s">
        <v>148</v>
      </c>
      <c r="D52" t="s">
        <v>6</v>
      </c>
      <c r="E52">
        <v>1</v>
      </c>
      <c r="F52" t="s">
        <v>238</v>
      </c>
      <c r="G52" t="s">
        <v>8</v>
      </c>
    </row>
    <row r="53" spans="1:17" x14ac:dyDescent="0.25">
      <c r="A53" t="s">
        <v>632</v>
      </c>
      <c r="B53" t="s">
        <v>1</v>
      </c>
      <c r="C53" t="s">
        <v>232</v>
      </c>
    </row>
    <row r="54" spans="1:17" hidden="1" x14ac:dyDescent="0.25">
      <c r="A54" t="s">
        <v>633</v>
      </c>
      <c r="B54" t="s">
        <v>4</v>
      </c>
      <c r="C54" t="s">
        <v>233</v>
      </c>
      <c r="D54" t="s">
        <v>6</v>
      </c>
      <c r="E54">
        <v>1</v>
      </c>
      <c r="F54" t="s">
        <v>234</v>
      </c>
      <c r="G54" t="s">
        <v>8</v>
      </c>
    </row>
    <row r="55" spans="1:17" x14ac:dyDescent="0.25">
      <c r="A55" t="s">
        <v>634</v>
      </c>
      <c r="B55" t="s">
        <v>1</v>
      </c>
      <c r="C55" t="s">
        <v>225</v>
      </c>
    </row>
    <row r="56" spans="1:17" hidden="1" x14ac:dyDescent="0.25">
      <c r="A56" t="s">
        <v>635</v>
      </c>
      <c r="B56" t="s">
        <v>4</v>
      </c>
      <c r="C56" t="s">
        <v>148</v>
      </c>
      <c r="D56" t="s">
        <v>6</v>
      </c>
      <c r="E56">
        <v>1</v>
      </c>
      <c r="F56" t="s">
        <v>227</v>
      </c>
      <c r="G56" t="s">
        <v>8</v>
      </c>
    </row>
    <row r="57" spans="1:17" x14ac:dyDescent="0.25">
      <c r="A57" t="s">
        <v>636</v>
      </c>
      <c r="B57" t="s">
        <v>1</v>
      </c>
      <c r="C57" t="s">
        <v>157</v>
      </c>
    </row>
    <row r="58" spans="1:17" hidden="1" x14ac:dyDescent="0.25">
      <c r="A58" t="s">
        <v>637</v>
      </c>
      <c r="B58" t="s">
        <v>4</v>
      </c>
      <c r="C58" t="s">
        <v>148</v>
      </c>
      <c r="D58" t="s">
        <v>6</v>
      </c>
      <c r="E58">
        <v>1</v>
      </c>
      <c r="F58" t="s">
        <v>72</v>
      </c>
      <c r="G58" t="s">
        <v>8</v>
      </c>
    </row>
    <row r="59" spans="1:17" x14ac:dyDescent="0.25">
      <c r="A59" t="s">
        <v>638</v>
      </c>
      <c r="B59" t="s">
        <v>1</v>
      </c>
      <c r="C59" t="s">
        <v>222</v>
      </c>
    </row>
    <row r="60" spans="1:17" hidden="1" x14ac:dyDescent="0.25">
      <c r="A60" t="s">
        <v>639</v>
      </c>
      <c r="B60" t="s">
        <v>4</v>
      </c>
      <c r="C60" t="s">
        <v>148</v>
      </c>
      <c r="D60" t="s">
        <v>6</v>
      </c>
      <c r="E60">
        <v>1</v>
      </c>
      <c r="F60" t="s">
        <v>106</v>
      </c>
      <c r="G60" t="s">
        <v>8</v>
      </c>
    </row>
    <row r="61" spans="1:17" x14ac:dyDescent="0.25">
      <c r="A61" t="s">
        <v>640</v>
      </c>
      <c r="B61" t="s">
        <v>1</v>
      </c>
      <c r="C61" t="s">
        <v>418</v>
      </c>
    </row>
    <row r="62" spans="1:17" hidden="1" x14ac:dyDescent="0.25">
      <c r="A62" t="s">
        <v>641</v>
      </c>
      <c r="B62" t="s">
        <v>4</v>
      </c>
      <c r="C62" t="s">
        <v>148</v>
      </c>
      <c r="D62" t="s">
        <v>6</v>
      </c>
      <c r="E62">
        <v>1</v>
      </c>
      <c r="F62" t="s">
        <v>136</v>
      </c>
      <c r="G62" t="s">
        <v>8</v>
      </c>
    </row>
    <row r="63" spans="1:17" x14ac:dyDescent="0.25">
      <c r="A63" s="1" t="s">
        <v>642</v>
      </c>
      <c r="B63" s="1" t="s">
        <v>1</v>
      </c>
      <c r="C63" s="1" t="s">
        <v>10</v>
      </c>
      <c r="E63" s="8">
        <f>HEX2DEC(G63)</f>
        <v>172</v>
      </c>
      <c r="F63" s="10" t="str">
        <f>HEX2BIN(G63)</f>
        <v>10101100</v>
      </c>
      <c r="G63" s="8" t="str">
        <f>MID(C63,7,FIND(":",C63,1)-1)</f>
        <v>AC</v>
      </c>
      <c r="H63" s="8" t="str">
        <f>MID(F63,1,FIND("0",F63,1)-1)</f>
        <v>1</v>
      </c>
      <c r="I63" s="8" t="str">
        <f>MID(F63,2,FIND("0",F63,1)-1)</f>
        <v>0</v>
      </c>
      <c r="J63" s="8" t="str">
        <f>MID(F63,3,FIND("0",F63,1)-1)</f>
        <v>1</v>
      </c>
      <c r="K63" s="8" t="str">
        <f>MID(F63,4,FIND("0",F63,1)-1)</f>
        <v>0</v>
      </c>
      <c r="L63" s="8" t="str">
        <f>MID(F63,5,FIND("0",F63,1)-1)</f>
        <v>1</v>
      </c>
      <c r="M63" s="8" t="str">
        <f>MID(F63,6,FIND("0",F63,1)-1)</f>
        <v>1</v>
      </c>
      <c r="N63" s="8" t="str">
        <f>MID(F63,7,FIND("0",F63,1)-1)</f>
        <v>0</v>
      </c>
      <c r="O63" s="8" t="str">
        <f>MID(F63,8,FIND("0",F63,1)-1)</f>
        <v>0</v>
      </c>
      <c r="P63" t="str">
        <f>IF(J63="1",IF(O63="0","Brenner AUS"),"Brenner EIN")</f>
        <v>Brenner AUS</v>
      </c>
      <c r="Q63" t="str">
        <f>IF(L63="1","Mischer AUF",IF(K63="1","Mischer ZU","Mischer STOP"))</f>
        <v>Mischer AUF</v>
      </c>
    </row>
    <row r="64" spans="1:17" hidden="1" x14ac:dyDescent="0.25">
      <c r="A64" t="s">
        <v>643</v>
      </c>
      <c r="B64" t="s">
        <v>4</v>
      </c>
      <c r="C64" t="s">
        <v>12</v>
      </c>
      <c r="D64" t="s">
        <v>6</v>
      </c>
      <c r="E64">
        <v>1</v>
      </c>
      <c r="F64" t="s">
        <v>13</v>
      </c>
      <c r="G64" t="s">
        <v>8</v>
      </c>
    </row>
    <row r="65" spans="1:17" x14ac:dyDescent="0.25">
      <c r="A65" s="1" t="s">
        <v>642</v>
      </c>
      <c r="B65" s="1" t="s">
        <v>1</v>
      </c>
      <c r="C65" s="1" t="s">
        <v>15</v>
      </c>
      <c r="E65" s="8">
        <f>HEX2DEC(G65)</f>
        <v>164</v>
      </c>
      <c r="F65" s="10" t="str">
        <f>HEX2BIN(G65)</f>
        <v>10100100</v>
      </c>
      <c r="G65" s="8" t="str">
        <f>MID(C65,7,FIND(":",C65,1)-1)</f>
        <v>A4</v>
      </c>
      <c r="H65" s="8" t="str">
        <f>MID(F65,1,FIND("0",F65,1)-1)</f>
        <v>1</v>
      </c>
      <c r="I65" s="8" t="str">
        <f>MID(F65,2,FIND("0",F65,1)-1)</f>
        <v>0</v>
      </c>
      <c r="J65" s="8" t="str">
        <f>MID(F65,3,FIND("0",F65,1)-1)</f>
        <v>1</v>
      </c>
      <c r="K65" s="8" t="str">
        <f>MID(F65,4,FIND("0",F65,1)-1)</f>
        <v>0</v>
      </c>
      <c r="L65" s="8" t="str">
        <f>MID(F65,5,FIND("0",F65,1)-1)</f>
        <v>0</v>
      </c>
      <c r="M65" s="8" t="str">
        <f>MID(F65,6,FIND("0",F65,1)-1)</f>
        <v>1</v>
      </c>
      <c r="N65" s="8" t="str">
        <f>MID(F65,7,FIND("0",F65,1)-1)</f>
        <v>0</v>
      </c>
      <c r="O65" s="8" t="str">
        <f>MID(F65,8,FIND("0",F65,1)-1)</f>
        <v>0</v>
      </c>
      <c r="P65" t="str">
        <f>IF(J65="1",IF(O65="0","Brenner AUS"),"Brenner EIN")</f>
        <v>Brenner AUS</v>
      </c>
      <c r="Q65" t="str">
        <f>IF(L65="1","Mischer AUF",IF(K65="1","Mischer ZU","Mischer STOP"))</f>
        <v>Mischer STOP</v>
      </c>
    </row>
    <row r="66" spans="1:17" hidden="1" x14ac:dyDescent="0.25">
      <c r="A66" t="s">
        <v>644</v>
      </c>
      <c r="B66" t="s">
        <v>4</v>
      </c>
      <c r="C66" t="s">
        <v>12</v>
      </c>
      <c r="D66" t="s">
        <v>6</v>
      </c>
      <c r="E66">
        <v>1</v>
      </c>
      <c r="F66" t="s">
        <v>17</v>
      </c>
      <c r="G66" t="s">
        <v>8</v>
      </c>
    </row>
    <row r="67" spans="1:17" x14ac:dyDescent="0.25">
      <c r="A67" t="s">
        <v>645</v>
      </c>
      <c r="B67" t="s">
        <v>1</v>
      </c>
      <c r="C67" t="s">
        <v>157</v>
      </c>
    </row>
    <row r="68" spans="1:17" hidden="1" x14ac:dyDescent="0.25">
      <c r="A68" t="s">
        <v>646</v>
      </c>
      <c r="B68" t="s">
        <v>4</v>
      </c>
      <c r="C68" t="s">
        <v>148</v>
      </c>
      <c r="D68" t="s">
        <v>6</v>
      </c>
      <c r="E68">
        <v>1</v>
      </c>
      <c r="F68" t="s">
        <v>72</v>
      </c>
      <c r="G68" t="s">
        <v>8</v>
      </c>
    </row>
    <row r="69" spans="1:17" x14ac:dyDescent="0.25">
      <c r="A69" t="s">
        <v>647</v>
      </c>
      <c r="B69" t="s">
        <v>1</v>
      </c>
      <c r="C69" t="s">
        <v>418</v>
      </c>
    </row>
    <row r="70" spans="1:17" hidden="1" x14ac:dyDescent="0.25">
      <c r="A70" t="s">
        <v>648</v>
      </c>
      <c r="B70" t="s">
        <v>4</v>
      </c>
      <c r="C70" t="s">
        <v>148</v>
      </c>
      <c r="D70" t="s">
        <v>6</v>
      </c>
      <c r="E70">
        <v>1</v>
      </c>
      <c r="F70" t="s">
        <v>136</v>
      </c>
      <c r="G70" t="s">
        <v>8</v>
      </c>
    </row>
    <row r="71" spans="1:17" x14ac:dyDescent="0.25">
      <c r="A71" s="1" t="s">
        <v>649</v>
      </c>
      <c r="B71" s="1" t="s">
        <v>1</v>
      </c>
      <c r="C71" s="1" t="s">
        <v>10</v>
      </c>
      <c r="E71" s="8">
        <f>HEX2DEC(G71)</f>
        <v>172</v>
      </c>
      <c r="F71" s="10" t="str">
        <f>HEX2BIN(G71)</f>
        <v>10101100</v>
      </c>
      <c r="G71" s="8" t="str">
        <f>MID(C71,7,FIND(":",C71,1)-1)</f>
        <v>AC</v>
      </c>
      <c r="H71" s="8" t="str">
        <f>MID(F71,1,FIND("0",F71,1)-1)</f>
        <v>1</v>
      </c>
      <c r="I71" s="8" t="str">
        <f>MID(F71,2,FIND("0",F71,1)-1)</f>
        <v>0</v>
      </c>
      <c r="J71" s="8" t="str">
        <f>MID(F71,3,FIND("0",F71,1)-1)</f>
        <v>1</v>
      </c>
      <c r="K71" s="8" t="str">
        <f>MID(F71,4,FIND("0",F71,1)-1)</f>
        <v>0</v>
      </c>
      <c r="L71" s="8" t="str">
        <f>MID(F71,5,FIND("0",F71,1)-1)</f>
        <v>1</v>
      </c>
      <c r="M71" s="8" t="str">
        <f>MID(F71,6,FIND("0",F71,1)-1)</f>
        <v>1</v>
      </c>
      <c r="N71" s="8" t="str">
        <f>MID(F71,7,FIND("0",F71,1)-1)</f>
        <v>0</v>
      </c>
      <c r="O71" s="8" t="str">
        <f>MID(F71,8,FIND("0",F71,1)-1)</f>
        <v>0</v>
      </c>
      <c r="P71" t="str">
        <f>IF(J71="1",IF(O71="0","Brenner AUS"),"Brenner EIN")</f>
        <v>Brenner AUS</v>
      </c>
      <c r="Q71" t="str">
        <f>IF(L71="1","Mischer AUF",IF(K71="1","Mischer ZU","Mischer STOP"))</f>
        <v>Mischer AUF</v>
      </c>
    </row>
    <row r="72" spans="1:17" hidden="1" x14ac:dyDescent="0.25">
      <c r="A72" t="s">
        <v>650</v>
      </c>
      <c r="B72" t="s">
        <v>4</v>
      </c>
      <c r="C72" t="s">
        <v>12</v>
      </c>
      <c r="D72" t="s">
        <v>6</v>
      </c>
      <c r="E72">
        <v>1</v>
      </c>
      <c r="F72" t="s">
        <v>13</v>
      </c>
      <c r="G72" t="s">
        <v>8</v>
      </c>
    </row>
    <row r="73" spans="1:17" x14ac:dyDescent="0.25">
      <c r="A73" s="1" t="s">
        <v>649</v>
      </c>
      <c r="B73" s="1" t="s">
        <v>1</v>
      </c>
      <c r="C73" s="1" t="s">
        <v>15</v>
      </c>
      <c r="E73" s="8">
        <f>HEX2DEC(G73)</f>
        <v>164</v>
      </c>
      <c r="F73" s="10" t="str">
        <f>HEX2BIN(G73)</f>
        <v>10100100</v>
      </c>
      <c r="G73" s="8" t="str">
        <f>MID(C73,7,FIND(":",C73,1)-1)</f>
        <v>A4</v>
      </c>
      <c r="H73" s="8" t="str">
        <f>MID(F73,1,FIND("0",F73,1)-1)</f>
        <v>1</v>
      </c>
      <c r="I73" s="8" t="str">
        <f>MID(F73,2,FIND("0",F73,1)-1)</f>
        <v>0</v>
      </c>
      <c r="J73" s="8" t="str">
        <f>MID(F73,3,FIND("0",F73,1)-1)</f>
        <v>1</v>
      </c>
      <c r="K73" s="8" t="str">
        <f>MID(F73,4,FIND("0",F73,1)-1)</f>
        <v>0</v>
      </c>
      <c r="L73" s="8" t="str">
        <f>MID(F73,5,FIND("0",F73,1)-1)</f>
        <v>0</v>
      </c>
      <c r="M73" s="8" t="str">
        <f>MID(F73,6,FIND("0",F73,1)-1)</f>
        <v>1</v>
      </c>
      <c r="N73" s="8" t="str">
        <f>MID(F73,7,FIND("0",F73,1)-1)</f>
        <v>0</v>
      </c>
      <c r="O73" s="8" t="str">
        <f>MID(F73,8,FIND("0",F73,1)-1)</f>
        <v>0</v>
      </c>
      <c r="P73" t="str">
        <f>IF(J73="1",IF(O73="0","Brenner AUS"),"Brenner EIN")</f>
        <v>Brenner AUS</v>
      </c>
      <c r="Q73" t="str">
        <f>IF(L73="1","Mischer AUF",IF(K73="1","Mischer ZU","Mischer STOP"))</f>
        <v>Mischer STOP</v>
      </c>
    </row>
    <row r="74" spans="1:17" hidden="1" x14ac:dyDescent="0.25">
      <c r="A74" t="s">
        <v>651</v>
      </c>
      <c r="B74" t="s">
        <v>4</v>
      </c>
      <c r="C74" t="s">
        <v>12</v>
      </c>
      <c r="D74" t="s">
        <v>6</v>
      </c>
      <c r="E74">
        <v>1</v>
      </c>
      <c r="F74" t="s">
        <v>17</v>
      </c>
      <c r="G74" t="s">
        <v>8</v>
      </c>
    </row>
    <row r="75" spans="1:17" x14ac:dyDescent="0.25">
      <c r="A75" t="s">
        <v>652</v>
      </c>
      <c r="B75" t="s">
        <v>1</v>
      </c>
      <c r="C75" t="s">
        <v>157</v>
      </c>
    </row>
    <row r="76" spans="1:17" hidden="1" x14ac:dyDescent="0.25">
      <c r="A76" t="s">
        <v>653</v>
      </c>
      <c r="B76" t="s">
        <v>4</v>
      </c>
      <c r="C76" t="s">
        <v>148</v>
      </c>
      <c r="D76" t="s">
        <v>6</v>
      </c>
      <c r="E76">
        <v>1</v>
      </c>
      <c r="F76" t="s">
        <v>72</v>
      </c>
      <c r="G76" t="s">
        <v>8</v>
      </c>
    </row>
    <row r="77" spans="1:17" x14ac:dyDescent="0.25">
      <c r="A77" s="1" t="s">
        <v>654</v>
      </c>
      <c r="B77" s="1" t="s">
        <v>1</v>
      </c>
      <c r="C77" s="1" t="s">
        <v>10</v>
      </c>
      <c r="E77" s="8">
        <f>HEX2DEC(G77)</f>
        <v>172</v>
      </c>
      <c r="F77" s="10" t="str">
        <f>HEX2BIN(G77)</f>
        <v>10101100</v>
      </c>
      <c r="G77" s="8" t="str">
        <f>MID(C77,7,FIND(":",C77,1)-1)</f>
        <v>AC</v>
      </c>
      <c r="H77" s="8" t="str">
        <f>MID(F77,1,FIND("0",F77,1)-1)</f>
        <v>1</v>
      </c>
      <c r="I77" s="8" t="str">
        <f>MID(F77,2,FIND("0",F77,1)-1)</f>
        <v>0</v>
      </c>
      <c r="J77" s="8" t="str">
        <f>MID(F77,3,FIND("0",F77,1)-1)</f>
        <v>1</v>
      </c>
      <c r="K77" s="8" t="str">
        <f>MID(F77,4,FIND("0",F77,1)-1)</f>
        <v>0</v>
      </c>
      <c r="L77" s="8" t="str">
        <f>MID(F77,5,FIND("0",F77,1)-1)</f>
        <v>1</v>
      </c>
      <c r="M77" s="8" t="str">
        <f>MID(F77,6,FIND("0",F77,1)-1)</f>
        <v>1</v>
      </c>
      <c r="N77" s="8" t="str">
        <f>MID(F77,7,FIND("0",F77,1)-1)</f>
        <v>0</v>
      </c>
      <c r="O77" s="8" t="str">
        <f>MID(F77,8,FIND("0",F77,1)-1)</f>
        <v>0</v>
      </c>
      <c r="P77" t="str">
        <f>IF(J77="1",IF(O77="0","Brenner AUS"),"Brenner EIN")</f>
        <v>Brenner AUS</v>
      </c>
      <c r="Q77" t="str">
        <f>IF(L77="1","Mischer AUF",IF(K77="1","Mischer ZU","Mischer STOP"))</f>
        <v>Mischer AUF</v>
      </c>
    </row>
    <row r="78" spans="1:17" hidden="1" x14ac:dyDescent="0.25">
      <c r="A78" t="s">
        <v>655</v>
      </c>
      <c r="B78" t="s">
        <v>4</v>
      </c>
      <c r="C78" t="s">
        <v>12</v>
      </c>
      <c r="D78" t="s">
        <v>6</v>
      </c>
      <c r="E78">
        <v>1</v>
      </c>
      <c r="F78" t="s">
        <v>13</v>
      </c>
      <c r="G78" t="s">
        <v>8</v>
      </c>
    </row>
    <row r="79" spans="1:17" x14ac:dyDescent="0.25">
      <c r="A79" s="1" t="s">
        <v>654</v>
      </c>
      <c r="B79" s="1" t="s">
        <v>1</v>
      </c>
      <c r="C79" s="1" t="s">
        <v>15</v>
      </c>
      <c r="E79" s="8">
        <f>HEX2DEC(G79)</f>
        <v>164</v>
      </c>
      <c r="F79" s="10" t="str">
        <f>HEX2BIN(G79)</f>
        <v>10100100</v>
      </c>
      <c r="G79" s="8" t="str">
        <f>MID(C79,7,FIND(":",C79,1)-1)</f>
        <v>A4</v>
      </c>
      <c r="H79" s="8" t="str">
        <f>MID(F79,1,FIND("0",F79,1)-1)</f>
        <v>1</v>
      </c>
      <c r="I79" s="8" t="str">
        <f>MID(F79,2,FIND("0",F79,1)-1)</f>
        <v>0</v>
      </c>
      <c r="J79" s="8" t="str">
        <f>MID(F79,3,FIND("0",F79,1)-1)</f>
        <v>1</v>
      </c>
      <c r="K79" s="8" t="str">
        <f>MID(F79,4,FIND("0",F79,1)-1)</f>
        <v>0</v>
      </c>
      <c r="L79" s="8" t="str">
        <f>MID(F79,5,FIND("0",F79,1)-1)</f>
        <v>0</v>
      </c>
      <c r="M79" s="8" t="str">
        <f>MID(F79,6,FIND("0",F79,1)-1)</f>
        <v>1</v>
      </c>
      <c r="N79" s="8" t="str">
        <f>MID(F79,7,FIND("0",F79,1)-1)</f>
        <v>0</v>
      </c>
      <c r="O79" s="8" t="str">
        <f>MID(F79,8,FIND("0",F79,1)-1)</f>
        <v>0</v>
      </c>
      <c r="P79" t="str">
        <f>IF(J79="1",IF(O79="0","Brenner AUS"),"Brenner EIN")</f>
        <v>Brenner AUS</v>
      </c>
      <c r="Q79" t="str">
        <f>IF(L79="1","Mischer AUF",IF(K79="1","Mischer ZU","Mischer STOP"))</f>
        <v>Mischer STOP</v>
      </c>
    </row>
    <row r="80" spans="1:17" hidden="1" x14ac:dyDescent="0.25">
      <c r="A80" t="s">
        <v>656</v>
      </c>
      <c r="B80" t="s">
        <v>4</v>
      </c>
      <c r="C80" t="s">
        <v>12</v>
      </c>
      <c r="D80" t="s">
        <v>6</v>
      </c>
      <c r="E80">
        <v>1</v>
      </c>
      <c r="F80" t="s">
        <v>17</v>
      </c>
      <c r="G80" t="s">
        <v>8</v>
      </c>
    </row>
    <row r="81" spans="1:17" x14ac:dyDescent="0.25">
      <c r="A81" t="s">
        <v>657</v>
      </c>
      <c r="B81" t="s">
        <v>1</v>
      </c>
      <c r="C81" t="s">
        <v>225</v>
      </c>
    </row>
    <row r="82" spans="1:17" x14ac:dyDescent="0.25">
      <c r="A82" t="s">
        <v>658</v>
      </c>
      <c r="B82" t="s">
        <v>1</v>
      </c>
      <c r="C82" t="s">
        <v>146</v>
      </c>
    </row>
    <row r="83" spans="1:17" hidden="1" x14ac:dyDescent="0.25">
      <c r="A83" t="s">
        <v>659</v>
      </c>
      <c r="B83" t="s">
        <v>4</v>
      </c>
      <c r="C83" t="s">
        <v>148</v>
      </c>
      <c r="D83" t="s">
        <v>6</v>
      </c>
      <c r="E83">
        <v>1</v>
      </c>
      <c r="F83" t="s">
        <v>149</v>
      </c>
      <c r="G83" t="s">
        <v>8</v>
      </c>
    </row>
    <row r="84" spans="1:17" x14ac:dyDescent="0.25">
      <c r="A84" s="1" t="s">
        <v>660</v>
      </c>
      <c r="B84" s="1" t="s">
        <v>1</v>
      </c>
      <c r="C84" s="1" t="s">
        <v>10</v>
      </c>
      <c r="E84" s="8">
        <f>HEX2DEC(G84)</f>
        <v>172</v>
      </c>
      <c r="F84" s="10" t="str">
        <f>HEX2BIN(G84)</f>
        <v>10101100</v>
      </c>
      <c r="G84" s="8" t="str">
        <f>MID(C84,7,FIND(":",C84,1)-1)</f>
        <v>AC</v>
      </c>
      <c r="H84" s="8" t="str">
        <f>MID(F84,1,FIND("0",F84,1)-1)</f>
        <v>1</v>
      </c>
      <c r="I84" s="8" t="str">
        <f>MID(F84,2,FIND("0",F84,1)-1)</f>
        <v>0</v>
      </c>
      <c r="J84" s="8" t="str">
        <f>MID(F84,3,FIND("0",F84,1)-1)</f>
        <v>1</v>
      </c>
      <c r="K84" s="8" t="str">
        <f>MID(F84,4,FIND("0",F84,1)-1)</f>
        <v>0</v>
      </c>
      <c r="L84" s="8" t="str">
        <f>MID(F84,5,FIND("0",F84,1)-1)</f>
        <v>1</v>
      </c>
      <c r="M84" s="8" t="str">
        <f>MID(F84,6,FIND("0",F84,1)-1)</f>
        <v>1</v>
      </c>
      <c r="N84" s="8" t="str">
        <f>MID(F84,7,FIND("0",F84,1)-1)</f>
        <v>0</v>
      </c>
      <c r="O84" s="8" t="str">
        <f>MID(F84,8,FIND("0",F84,1)-1)</f>
        <v>0</v>
      </c>
      <c r="P84" t="str">
        <f>IF(J84="1",IF(O84="0","Brenner AUS"),"Brenner EIN")</f>
        <v>Brenner AUS</v>
      </c>
      <c r="Q84" t="str">
        <f>IF(L84="1","Mischer AUF",IF(K84="1","Mischer ZU","Mischer STOP"))</f>
        <v>Mischer AUF</v>
      </c>
    </row>
    <row r="85" spans="1:17" x14ac:dyDescent="0.25">
      <c r="A85" t="s">
        <v>661</v>
      </c>
      <c r="B85" t="s">
        <v>1</v>
      </c>
      <c r="C85" t="s">
        <v>222</v>
      </c>
    </row>
    <row r="86" spans="1:17" hidden="1" x14ac:dyDescent="0.25">
      <c r="A86" t="s">
        <v>662</v>
      </c>
      <c r="B86" t="s">
        <v>4</v>
      </c>
      <c r="C86" t="s">
        <v>148</v>
      </c>
      <c r="D86" t="s">
        <v>6</v>
      </c>
      <c r="E86">
        <v>1</v>
      </c>
      <c r="F86" t="s">
        <v>106</v>
      </c>
      <c r="G86" t="s">
        <v>8</v>
      </c>
    </row>
    <row r="87" spans="1:17" x14ac:dyDescent="0.25">
      <c r="A87" s="1" t="s">
        <v>663</v>
      </c>
      <c r="B87" s="1" t="s">
        <v>1</v>
      </c>
      <c r="C87" s="1" t="s">
        <v>10</v>
      </c>
      <c r="E87" s="8">
        <f>HEX2DEC(G87)</f>
        <v>172</v>
      </c>
      <c r="F87" s="10" t="str">
        <f>HEX2BIN(G87)</f>
        <v>10101100</v>
      </c>
      <c r="G87" s="8" t="str">
        <f>MID(C87,7,FIND(":",C87,1)-1)</f>
        <v>AC</v>
      </c>
      <c r="H87" s="8" t="str">
        <f>MID(F87,1,FIND("0",F87,1)-1)</f>
        <v>1</v>
      </c>
      <c r="I87" s="8" t="str">
        <f>MID(F87,2,FIND("0",F87,1)-1)</f>
        <v>0</v>
      </c>
      <c r="J87" s="8" t="str">
        <f>MID(F87,3,FIND("0",F87,1)-1)</f>
        <v>1</v>
      </c>
      <c r="K87" s="8" t="str">
        <f>MID(F87,4,FIND("0",F87,1)-1)</f>
        <v>0</v>
      </c>
      <c r="L87" s="8" t="str">
        <f>MID(F87,5,FIND("0",F87,1)-1)</f>
        <v>1</v>
      </c>
      <c r="M87" s="8" t="str">
        <f>MID(F87,6,FIND("0",F87,1)-1)</f>
        <v>1</v>
      </c>
      <c r="N87" s="8" t="str">
        <f>MID(F87,7,FIND("0",F87,1)-1)</f>
        <v>0</v>
      </c>
      <c r="O87" s="8" t="str">
        <f>MID(F87,8,FIND("0",F87,1)-1)</f>
        <v>0</v>
      </c>
      <c r="P87" t="str">
        <f>IF(J87="1",IF(O87="0","Brenner AUS"),"Brenner EIN")</f>
        <v>Brenner AUS</v>
      </c>
      <c r="Q87" t="str">
        <f>IF(L87="1","Mischer AUF",IF(K87="1","Mischer ZU","Mischer STOP"))</f>
        <v>Mischer AUF</v>
      </c>
    </row>
    <row r="88" spans="1:17" hidden="1" x14ac:dyDescent="0.25">
      <c r="A88" t="s">
        <v>664</v>
      </c>
      <c r="B88" t="s">
        <v>4</v>
      </c>
      <c r="C88" t="s">
        <v>12</v>
      </c>
      <c r="D88" t="s">
        <v>6</v>
      </c>
      <c r="E88">
        <v>1</v>
      </c>
      <c r="F88" t="s">
        <v>13</v>
      </c>
      <c r="G88" t="s">
        <v>8</v>
      </c>
    </row>
    <row r="89" spans="1:17" x14ac:dyDescent="0.25">
      <c r="A89" s="1" t="s">
        <v>663</v>
      </c>
      <c r="B89" s="1" t="s">
        <v>1</v>
      </c>
      <c r="C89" s="1" t="s">
        <v>15</v>
      </c>
      <c r="E89" s="8">
        <f>HEX2DEC(G89)</f>
        <v>164</v>
      </c>
      <c r="F89" s="10" t="str">
        <f>HEX2BIN(G89)</f>
        <v>10100100</v>
      </c>
      <c r="G89" s="8" t="str">
        <f>MID(C89,7,FIND(":",C89,1)-1)</f>
        <v>A4</v>
      </c>
      <c r="H89" s="8" t="str">
        <f>MID(F89,1,FIND("0",F89,1)-1)</f>
        <v>1</v>
      </c>
      <c r="I89" s="8" t="str">
        <f>MID(F89,2,FIND("0",F89,1)-1)</f>
        <v>0</v>
      </c>
      <c r="J89" s="8" t="str">
        <f>MID(F89,3,FIND("0",F89,1)-1)</f>
        <v>1</v>
      </c>
      <c r="K89" s="8" t="str">
        <f>MID(F89,4,FIND("0",F89,1)-1)</f>
        <v>0</v>
      </c>
      <c r="L89" s="8" t="str">
        <f>MID(F89,5,FIND("0",F89,1)-1)</f>
        <v>0</v>
      </c>
      <c r="M89" s="8" t="str">
        <f>MID(F89,6,FIND("0",F89,1)-1)</f>
        <v>1</v>
      </c>
      <c r="N89" s="8" t="str">
        <f>MID(F89,7,FIND("0",F89,1)-1)</f>
        <v>0</v>
      </c>
      <c r="O89" s="8" t="str">
        <f>MID(F89,8,FIND("0",F89,1)-1)</f>
        <v>0</v>
      </c>
      <c r="P89" t="str">
        <f>IF(J89="1",IF(O89="0","Brenner AUS"),"Brenner EIN")</f>
        <v>Brenner AUS</v>
      </c>
      <c r="Q89" t="str">
        <f>IF(L89="1","Mischer AUF",IF(K89="1","Mischer ZU","Mischer STOP"))</f>
        <v>Mischer STOP</v>
      </c>
    </row>
    <row r="90" spans="1:17" hidden="1" x14ac:dyDescent="0.25">
      <c r="A90" t="s">
        <v>664</v>
      </c>
      <c r="B90" t="s">
        <v>4</v>
      </c>
      <c r="C90" t="s">
        <v>12</v>
      </c>
      <c r="D90" t="s">
        <v>6</v>
      </c>
      <c r="E90">
        <v>1</v>
      </c>
      <c r="F90" t="s">
        <v>17</v>
      </c>
      <c r="G90" t="s">
        <v>8</v>
      </c>
    </row>
    <row r="91" spans="1:17" x14ac:dyDescent="0.25">
      <c r="A91" t="s">
        <v>665</v>
      </c>
      <c r="B91" t="s">
        <v>1</v>
      </c>
      <c r="C91" t="s">
        <v>222</v>
      </c>
    </row>
    <row r="92" spans="1:17" hidden="1" x14ac:dyDescent="0.25">
      <c r="A92" t="s">
        <v>666</v>
      </c>
      <c r="B92" t="s">
        <v>4</v>
      </c>
      <c r="C92" t="s">
        <v>148</v>
      </c>
      <c r="D92" t="s">
        <v>6</v>
      </c>
      <c r="E92">
        <v>1</v>
      </c>
      <c r="F92" t="s">
        <v>106</v>
      </c>
      <c r="G92" t="s">
        <v>8</v>
      </c>
    </row>
    <row r="93" spans="1:17" x14ac:dyDescent="0.25">
      <c r="A93" s="1" t="s">
        <v>667</v>
      </c>
      <c r="B93" s="1" t="s">
        <v>1</v>
      </c>
      <c r="C93" s="1" t="s">
        <v>10</v>
      </c>
      <c r="E93" s="8">
        <f>HEX2DEC(G93)</f>
        <v>172</v>
      </c>
      <c r="F93" s="10" t="str">
        <f>HEX2BIN(G93)</f>
        <v>10101100</v>
      </c>
      <c r="G93" s="8" t="str">
        <f>MID(C93,7,FIND(":",C93,1)-1)</f>
        <v>AC</v>
      </c>
      <c r="H93" s="8" t="str">
        <f>MID(F93,1,FIND("0",F93,1)-1)</f>
        <v>1</v>
      </c>
      <c r="I93" s="8" t="str">
        <f>MID(F93,2,FIND("0",F93,1)-1)</f>
        <v>0</v>
      </c>
      <c r="J93" s="8" t="str">
        <f>MID(F93,3,FIND("0",F93,1)-1)</f>
        <v>1</v>
      </c>
      <c r="K93" s="8" t="str">
        <f>MID(F93,4,FIND("0",F93,1)-1)</f>
        <v>0</v>
      </c>
      <c r="L93" s="8" t="str">
        <f>MID(F93,5,FIND("0",F93,1)-1)</f>
        <v>1</v>
      </c>
      <c r="M93" s="8" t="str">
        <f>MID(F93,6,FIND("0",F93,1)-1)</f>
        <v>1</v>
      </c>
      <c r="N93" s="8" t="str">
        <f>MID(F93,7,FIND("0",F93,1)-1)</f>
        <v>0</v>
      </c>
      <c r="O93" s="8" t="str">
        <f>MID(F93,8,FIND("0",F93,1)-1)</f>
        <v>0</v>
      </c>
      <c r="P93" t="str">
        <f>IF(J93="1",IF(O93="0","Brenner AUS"),"Brenner EIN")</f>
        <v>Brenner AUS</v>
      </c>
      <c r="Q93" t="str">
        <f>IF(L93="1","Mischer AUF",IF(K93="1","Mischer ZU","Mischer STOP"))</f>
        <v>Mischer AUF</v>
      </c>
    </row>
    <row r="94" spans="1:17" hidden="1" x14ac:dyDescent="0.25">
      <c r="A94" t="s">
        <v>668</v>
      </c>
      <c r="B94" t="s">
        <v>4</v>
      </c>
      <c r="C94" t="s">
        <v>12</v>
      </c>
      <c r="D94" t="s">
        <v>6</v>
      </c>
      <c r="E94">
        <v>1</v>
      </c>
      <c r="F94" t="s">
        <v>13</v>
      </c>
      <c r="G94" t="s">
        <v>8</v>
      </c>
    </row>
    <row r="95" spans="1:17" x14ac:dyDescent="0.25">
      <c r="A95" s="1" t="s">
        <v>667</v>
      </c>
      <c r="B95" s="1" t="s">
        <v>1</v>
      </c>
      <c r="C95" s="1" t="s">
        <v>15</v>
      </c>
      <c r="E95" s="8">
        <f>HEX2DEC(G95)</f>
        <v>164</v>
      </c>
      <c r="F95" s="10" t="str">
        <f>HEX2BIN(G95)</f>
        <v>10100100</v>
      </c>
      <c r="G95" s="8" t="str">
        <f>MID(C95,7,FIND(":",C95,1)-1)</f>
        <v>A4</v>
      </c>
      <c r="H95" s="8" t="str">
        <f>MID(F95,1,FIND("0",F95,1)-1)</f>
        <v>1</v>
      </c>
      <c r="I95" s="8" t="str">
        <f>MID(F95,2,FIND("0",F95,1)-1)</f>
        <v>0</v>
      </c>
      <c r="J95" s="8" t="str">
        <f>MID(F95,3,FIND("0",F95,1)-1)</f>
        <v>1</v>
      </c>
      <c r="K95" s="8" t="str">
        <f>MID(F95,4,FIND("0",F95,1)-1)</f>
        <v>0</v>
      </c>
      <c r="L95" s="8" t="str">
        <f>MID(F95,5,FIND("0",F95,1)-1)</f>
        <v>0</v>
      </c>
      <c r="M95" s="8" t="str">
        <f>MID(F95,6,FIND("0",F95,1)-1)</f>
        <v>1</v>
      </c>
      <c r="N95" s="8" t="str">
        <f>MID(F95,7,FIND("0",F95,1)-1)</f>
        <v>0</v>
      </c>
      <c r="O95" s="8" t="str">
        <f>MID(F95,8,FIND("0",F95,1)-1)</f>
        <v>0</v>
      </c>
      <c r="P95" t="str">
        <f>IF(J95="1",IF(O95="0","Brenner AUS"),"Brenner EIN")</f>
        <v>Brenner AUS</v>
      </c>
      <c r="Q95" t="str">
        <f>IF(L95="1","Mischer AUF",IF(K95="1","Mischer ZU","Mischer STOP"))</f>
        <v>Mischer STOP</v>
      </c>
    </row>
    <row r="96" spans="1:17" hidden="1" x14ac:dyDescent="0.25">
      <c r="A96" t="s">
        <v>668</v>
      </c>
      <c r="B96" t="s">
        <v>4</v>
      </c>
      <c r="C96" t="s">
        <v>12</v>
      </c>
      <c r="D96" t="s">
        <v>6</v>
      </c>
      <c r="E96">
        <v>1</v>
      </c>
      <c r="F96" t="s">
        <v>17</v>
      </c>
      <c r="G96" t="s">
        <v>8</v>
      </c>
    </row>
    <row r="97" spans="1:17" x14ac:dyDescent="0.25">
      <c r="A97" t="s">
        <v>669</v>
      </c>
      <c r="B97" t="s">
        <v>1</v>
      </c>
      <c r="C97" t="s">
        <v>225</v>
      </c>
    </row>
    <row r="98" spans="1:17" hidden="1" x14ac:dyDescent="0.25">
      <c r="A98" t="s">
        <v>670</v>
      </c>
      <c r="B98" t="s">
        <v>4</v>
      </c>
      <c r="C98" t="s">
        <v>148</v>
      </c>
      <c r="D98" t="s">
        <v>6</v>
      </c>
      <c r="E98">
        <v>1</v>
      </c>
      <c r="F98" t="s">
        <v>227</v>
      </c>
      <c r="G98" t="s">
        <v>8</v>
      </c>
    </row>
    <row r="99" spans="1:17" x14ac:dyDescent="0.25">
      <c r="A99" t="s">
        <v>671</v>
      </c>
      <c r="B99" t="s">
        <v>1</v>
      </c>
      <c r="C99" t="s">
        <v>222</v>
      </c>
    </row>
    <row r="100" spans="1:17" hidden="1" x14ac:dyDescent="0.25">
      <c r="A100" t="s">
        <v>672</v>
      </c>
      <c r="B100" t="s">
        <v>4</v>
      </c>
      <c r="C100" t="s">
        <v>148</v>
      </c>
      <c r="D100" t="s">
        <v>6</v>
      </c>
      <c r="E100">
        <v>1</v>
      </c>
      <c r="F100" t="s">
        <v>106</v>
      </c>
      <c r="G100" t="s">
        <v>8</v>
      </c>
    </row>
    <row r="101" spans="1:17" x14ac:dyDescent="0.25">
      <c r="A101" t="s">
        <v>673</v>
      </c>
      <c r="B101" t="s">
        <v>1</v>
      </c>
      <c r="C101" t="s">
        <v>146</v>
      </c>
    </row>
    <row r="102" spans="1:17" hidden="1" x14ac:dyDescent="0.25">
      <c r="A102" t="s">
        <v>674</v>
      </c>
      <c r="B102" t="s">
        <v>4</v>
      </c>
      <c r="C102" t="s">
        <v>148</v>
      </c>
      <c r="D102" t="s">
        <v>6</v>
      </c>
      <c r="E102">
        <v>1</v>
      </c>
      <c r="F102" t="s">
        <v>149</v>
      </c>
      <c r="G102" t="s">
        <v>8</v>
      </c>
    </row>
    <row r="103" spans="1:17" x14ac:dyDescent="0.25">
      <c r="A103" s="1" t="s">
        <v>675</v>
      </c>
      <c r="B103" s="1" t="s">
        <v>1</v>
      </c>
      <c r="C103" s="1" t="s">
        <v>10</v>
      </c>
      <c r="E103" s="8">
        <f>HEX2DEC(G103)</f>
        <v>172</v>
      </c>
      <c r="F103" s="10" t="str">
        <f>HEX2BIN(G103)</f>
        <v>10101100</v>
      </c>
      <c r="G103" s="8" t="str">
        <f>MID(C103,7,FIND(":",C103,1)-1)</f>
        <v>AC</v>
      </c>
      <c r="H103" s="8" t="str">
        <f>MID(F103,1,FIND("0",F103,1)-1)</f>
        <v>1</v>
      </c>
      <c r="I103" s="8" t="str">
        <f>MID(F103,2,FIND("0",F103,1)-1)</f>
        <v>0</v>
      </c>
      <c r="J103" s="8" t="str">
        <f>MID(F103,3,FIND("0",F103,1)-1)</f>
        <v>1</v>
      </c>
      <c r="K103" s="8" t="str">
        <f>MID(F103,4,FIND("0",F103,1)-1)</f>
        <v>0</v>
      </c>
      <c r="L103" s="8" t="str">
        <f>MID(F103,5,FIND("0",F103,1)-1)</f>
        <v>1</v>
      </c>
      <c r="M103" s="8" t="str">
        <f>MID(F103,6,FIND("0",F103,1)-1)</f>
        <v>1</v>
      </c>
      <c r="N103" s="8" t="str">
        <f>MID(F103,7,FIND("0",F103,1)-1)</f>
        <v>0</v>
      </c>
      <c r="O103" s="8" t="str">
        <f>MID(F103,8,FIND("0",F103,1)-1)</f>
        <v>0</v>
      </c>
      <c r="P103" t="str">
        <f>IF(J103="1",IF(O103="0","Brenner AUS"),"Brenner EIN")</f>
        <v>Brenner AUS</v>
      </c>
      <c r="Q103" t="str">
        <f>IF(L103="1","Mischer AUF",IF(K103="1","Mischer ZU","Mischer STOP"))</f>
        <v>Mischer AUF</v>
      </c>
    </row>
    <row r="104" spans="1:17" hidden="1" x14ac:dyDescent="0.25">
      <c r="A104" t="s">
        <v>676</v>
      </c>
      <c r="B104" t="s">
        <v>4</v>
      </c>
      <c r="C104" t="s">
        <v>12</v>
      </c>
      <c r="D104" t="s">
        <v>6</v>
      </c>
      <c r="E104">
        <v>1</v>
      </c>
      <c r="F104" t="s">
        <v>13</v>
      </c>
      <c r="G104" t="s">
        <v>8</v>
      </c>
    </row>
    <row r="105" spans="1:17" x14ac:dyDescent="0.25">
      <c r="A105" s="1" t="s">
        <v>675</v>
      </c>
      <c r="B105" s="1" t="s">
        <v>1</v>
      </c>
      <c r="C105" s="1" t="s">
        <v>15</v>
      </c>
      <c r="E105" s="8">
        <f>HEX2DEC(G105)</f>
        <v>164</v>
      </c>
      <c r="F105" s="10" t="str">
        <f>HEX2BIN(G105)</f>
        <v>10100100</v>
      </c>
      <c r="G105" s="8" t="str">
        <f>MID(C105,7,FIND(":",C105,1)-1)</f>
        <v>A4</v>
      </c>
      <c r="H105" s="8" t="str">
        <f>MID(F105,1,FIND("0",F105,1)-1)</f>
        <v>1</v>
      </c>
      <c r="I105" s="8" t="str">
        <f>MID(F105,2,FIND("0",F105,1)-1)</f>
        <v>0</v>
      </c>
      <c r="J105" s="8" t="str">
        <f>MID(F105,3,FIND("0",F105,1)-1)</f>
        <v>1</v>
      </c>
      <c r="K105" s="8" t="str">
        <f>MID(F105,4,FIND("0",F105,1)-1)</f>
        <v>0</v>
      </c>
      <c r="L105" s="8" t="str">
        <f>MID(F105,5,FIND("0",F105,1)-1)</f>
        <v>0</v>
      </c>
      <c r="M105" s="8" t="str">
        <f>MID(F105,6,FIND("0",F105,1)-1)</f>
        <v>1</v>
      </c>
      <c r="N105" s="8" t="str">
        <f>MID(F105,7,FIND("0",F105,1)-1)</f>
        <v>0</v>
      </c>
      <c r="O105" s="8" t="str">
        <f>MID(F105,8,FIND("0",F105,1)-1)</f>
        <v>0</v>
      </c>
      <c r="P105" t="str">
        <f>IF(J105="1",IF(O105="0","Brenner AUS"),"Brenner EIN")</f>
        <v>Brenner AUS</v>
      </c>
      <c r="Q105" t="str">
        <f>IF(L105="1","Mischer AUF",IF(K105="1","Mischer ZU","Mischer STOP"))</f>
        <v>Mischer STOP</v>
      </c>
    </row>
    <row r="106" spans="1:17" hidden="1" x14ac:dyDescent="0.25">
      <c r="A106" t="s">
        <v>677</v>
      </c>
      <c r="B106" t="s">
        <v>4</v>
      </c>
      <c r="C106" t="s">
        <v>12</v>
      </c>
      <c r="D106" t="s">
        <v>6</v>
      </c>
      <c r="E106">
        <v>1</v>
      </c>
      <c r="F106" t="s">
        <v>17</v>
      </c>
      <c r="G106" t="s">
        <v>8</v>
      </c>
    </row>
    <row r="107" spans="1:17" x14ac:dyDescent="0.25">
      <c r="A107" t="s">
        <v>678</v>
      </c>
      <c r="B107" t="s">
        <v>1</v>
      </c>
      <c r="C107" t="s">
        <v>157</v>
      </c>
    </row>
    <row r="108" spans="1:17" hidden="1" x14ac:dyDescent="0.25">
      <c r="A108" t="s">
        <v>679</v>
      </c>
      <c r="B108" t="s">
        <v>4</v>
      </c>
      <c r="C108" t="s">
        <v>148</v>
      </c>
      <c r="D108" t="s">
        <v>6</v>
      </c>
      <c r="E108">
        <v>1</v>
      </c>
      <c r="F108" t="s">
        <v>72</v>
      </c>
      <c r="G108" t="s">
        <v>8</v>
      </c>
    </row>
    <row r="109" spans="1:17" x14ac:dyDescent="0.25">
      <c r="A109" t="s">
        <v>680</v>
      </c>
      <c r="B109" t="s">
        <v>1</v>
      </c>
      <c r="C109" t="s">
        <v>418</v>
      </c>
    </row>
    <row r="110" spans="1:17" hidden="1" x14ac:dyDescent="0.25">
      <c r="A110" t="s">
        <v>681</v>
      </c>
      <c r="B110" t="s">
        <v>4</v>
      </c>
      <c r="C110" t="s">
        <v>148</v>
      </c>
      <c r="D110" t="s">
        <v>6</v>
      </c>
      <c r="E110">
        <v>1</v>
      </c>
      <c r="F110" t="s">
        <v>136</v>
      </c>
      <c r="G110" t="s">
        <v>8</v>
      </c>
    </row>
    <row r="111" spans="1:17" x14ac:dyDescent="0.25">
      <c r="A111" s="1" t="s">
        <v>682</v>
      </c>
      <c r="B111" s="1" t="s">
        <v>1</v>
      </c>
      <c r="C111" s="1" t="s">
        <v>10</v>
      </c>
      <c r="E111" s="8">
        <f>HEX2DEC(G111)</f>
        <v>172</v>
      </c>
      <c r="F111" s="10" t="str">
        <f>HEX2BIN(G111)</f>
        <v>10101100</v>
      </c>
      <c r="G111" s="8" t="str">
        <f>MID(C111,7,FIND(":",C111,1)-1)</f>
        <v>AC</v>
      </c>
      <c r="H111" s="8" t="str">
        <f>MID(F111,1,FIND("0",F111,1)-1)</f>
        <v>1</v>
      </c>
      <c r="I111" s="8" t="str">
        <f>MID(F111,2,FIND("0",F111,1)-1)</f>
        <v>0</v>
      </c>
      <c r="J111" s="8" t="str">
        <f>MID(F111,3,FIND("0",F111,1)-1)</f>
        <v>1</v>
      </c>
      <c r="K111" s="8" t="str">
        <f>MID(F111,4,FIND("0",F111,1)-1)</f>
        <v>0</v>
      </c>
      <c r="L111" s="8" t="str">
        <f>MID(F111,5,FIND("0",F111,1)-1)</f>
        <v>1</v>
      </c>
      <c r="M111" s="8" t="str">
        <f>MID(F111,6,FIND("0",F111,1)-1)</f>
        <v>1</v>
      </c>
      <c r="N111" s="8" t="str">
        <f>MID(F111,7,FIND("0",F111,1)-1)</f>
        <v>0</v>
      </c>
      <c r="O111" s="8" t="str">
        <f>MID(F111,8,FIND("0",F111,1)-1)</f>
        <v>0</v>
      </c>
      <c r="P111" t="str">
        <f>IF(J111="1",IF(O111="0","Brenner AUS"),"Brenner EIN")</f>
        <v>Brenner AUS</v>
      </c>
      <c r="Q111" t="str">
        <f>IF(L111="1","Mischer AUF",IF(K111="1","Mischer ZU","Mischer STOP"))</f>
        <v>Mischer AUF</v>
      </c>
    </row>
    <row r="112" spans="1:17" hidden="1" x14ac:dyDescent="0.25">
      <c r="A112" t="s">
        <v>683</v>
      </c>
      <c r="B112" t="s">
        <v>4</v>
      </c>
      <c r="C112" t="s">
        <v>12</v>
      </c>
      <c r="D112" t="s">
        <v>6</v>
      </c>
      <c r="E112">
        <v>1</v>
      </c>
      <c r="F112" t="s">
        <v>13</v>
      </c>
      <c r="G112" t="s">
        <v>8</v>
      </c>
    </row>
    <row r="113" spans="1:17" x14ac:dyDescent="0.25">
      <c r="A113" s="1" t="s">
        <v>682</v>
      </c>
      <c r="B113" s="1" t="s">
        <v>1</v>
      </c>
      <c r="C113" s="1" t="s">
        <v>15</v>
      </c>
      <c r="E113" s="8">
        <f>HEX2DEC(G113)</f>
        <v>164</v>
      </c>
      <c r="F113" s="10" t="str">
        <f>HEX2BIN(G113)</f>
        <v>10100100</v>
      </c>
      <c r="G113" s="8" t="str">
        <f>MID(C113,7,FIND(":",C113,1)-1)</f>
        <v>A4</v>
      </c>
      <c r="H113" s="8" t="str">
        <f>MID(F113,1,FIND("0",F113,1)-1)</f>
        <v>1</v>
      </c>
      <c r="I113" s="8" t="str">
        <f>MID(F113,2,FIND("0",F113,1)-1)</f>
        <v>0</v>
      </c>
      <c r="J113" s="8" t="str">
        <f>MID(F113,3,FIND("0",F113,1)-1)</f>
        <v>1</v>
      </c>
      <c r="K113" s="8" t="str">
        <f>MID(F113,4,FIND("0",F113,1)-1)</f>
        <v>0</v>
      </c>
      <c r="L113" s="8" t="str">
        <f>MID(F113,5,FIND("0",F113,1)-1)</f>
        <v>0</v>
      </c>
      <c r="M113" s="8" t="str">
        <f>MID(F113,6,FIND("0",F113,1)-1)</f>
        <v>1</v>
      </c>
      <c r="N113" s="8" t="str">
        <f>MID(F113,7,FIND("0",F113,1)-1)</f>
        <v>0</v>
      </c>
      <c r="O113" s="8" t="str">
        <f>MID(F113,8,FIND("0",F113,1)-1)</f>
        <v>0</v>
      </c>
      <c r="P113" t="str">
        <f>IF(J113="1",IF(O113="0","Brenner AUS"),"Brenner EIN")</f>
        <v>Brenner AUS</v>
      </c>
      <c r="Q113" t="str">
        <f>IF(L113="1","Mischer AUF",IF(K113="1","Mischer ZU","Mischer STOP"))</f>
        <v>Mischer STOP</v>
      </c>
    </row>
    <row r="114" spans="1:17" hidden="1" x14ac:dyDescent="0.25">
      <c r="A114" t="s">
        <v>684</v>
      </c>
      <c r="B114" t="s">
        <v>4</v>
      </c>
      <c r="C114" t="s">
        <v>12</v>
      </c>
      <c r="D114" t="s">
        <v>6</v>
      </c>
      <c r="E114">
        <v>1</v>
      </c>
      <c r="F114" t="s">
        <v>17</v>
      </c>
      <c r="G114" t="s">
        <v>8</v>
      </c>
    </row>
    <row r="115" spans="1:17" x14ac:dyDescent="0.25">
      <c r="A115" t="s">
        <v>685</v>
      </c>
      <c r="B115" t="s">
        <v>1</v>
      </c>
      <c r="C115" t="s">
        <v>157</v>
      </c>
    </row>
    <row r="116" spans="1:17" hidden="1" x14ac:dyDescent="0.25">
      <c r="A116" t="s">
        <v>686</v>
      </c>
      <c r="B116" t="s">
        <v>4</v>
      </c>
      <c r="C116" t="s">
        <v>148</v>
      </c>
      <c r="D116" t="s">
        <v>6</v>
      </c>
      <c r="E116">
        <v>1</v>
      </c>
      <c r="F116" t="s">
        <v>72</v>
      </c>
      <c r="G116" t="s">
        <v>8</v>
      </c>
    </row>
    <row r="117" spans="1:17" hidden="1" x14ac:dyDescent="0.25"/>
    <row r="118" spans="1:17" hidden="1" x14ac:dyDescent="0.25"/>
    <row r="119" spans="1:17" hidden="1" x14ac:dyDescent="0.25"/>
    <row r="120" spans="1:17" hidden="1" x14ac:dyDescent="0.25"/>
    <row r="121" spans="1:17" hidden="1" x14ac:dyDescent="0.25"/>
    <row r="122" spans="1:17" hidden="1" x14ac:dyDescent="0.25"/>
    <row r="123" spans="1:17" hidden="1" x14ac:dyDescent="0.25"/>
    <row r="124" spans="1:17" hidden="1" x14ac:dyDescent="0.25"/>
    <row r="125" spans="1:17" hidden="1" x14ac:dyDescent="0.25"/>
    <row r="126" spans="1:17" hidden="1" x14ac:dyDescent="0.25"/>
    <row r="127" spans="1:17" hidden="1" x14ac:dyDescent="0.25"/>
    <row r="128" spans="1:17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</sheetData>
  <autoFilter ref="A2:M216">
    <filterColumn colId="1">
      <filters>
        <filter val="&lt;&lt;&lt;"/>
      </filters>
    </filterColumn>
  </autoFilter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84"/>
  <sheetViews>
    <sheetView workbookViewId="0">
      <selection activeCell="N1" sqref="N1:N2"/>
    </sheetView>
  </sheetViews>
  <sheetFormatPr baseColWidth="10" defaultRowHeight="15" x14ac:dyDescent="0.25"/>
  <cols>
    <col min="1" max="1" width="37.5703125" bestFit="1" customWidth="1"/>
    <col min="2" max="2" width="27.140625" bestFit="1" customWidth="1"/>
    <col min="3" max="3" width="26.7109375" bestFit="1" customWidth="1"/>
    <col min="4" max="4" width="22.85546875" customWidth="1"/>
    <col min="5" max="6" width="13.140625" bestFit="1" customWidth="1"/>
    <col min="7" max="7" width="9.85546875" bestFit="1" customWidth="1"/>
    <col min="8" max="11" width="11" customWidth="1"/>
    <col min="12" max="12" width="12.28515625" customWidth="1"/>
    <col min="13" max="13" width="11" customWidth="1"/>
    <col min="14" max="14" width="12.7109375" customWidth="1"/>
    <col min="15" max="15" width="13" bestFit="1" customWidth="1"/>
    <col min="16" max="16" width="13" customWidth="1"/>
    <col min="17" max="17" width="13" bestFit="1" customWidth="1"/>
  </cols>
  <sheetData>
    <row r="1" spans="1:17" ht="60" x14ac:dyDescent="0.25">
      <c r="J1" s="20" t="s">
        <v>2600</v>
      </c>
      <c r="K1" s="19" t="s">
        <v>2602</v>
      </c>
      <c r="L1" s="23" t="s">
        <v>2601</v>
      </c>
      <c r="M1" s="8"/>
      <c r="N1" s="46" t="s">
        <v>3297</v>
      </c>
      <c r="O1" s="20" t="s">
        <v>2604</v>
      </c>
      <c r="P1" s="13"/>
      <c r="Q1" s="12"/>
    </row>
    <row r="2" spans="1:17" x14ac:dyDescent="0.25">
      <c r="E2" s="8" t="s">
        <v>496</v>
      </c>
      <c r="F2" s="8" t="s">
        <v>2596</v>
      </c>
      <c r="G2" s="8" t="s">
        <v>1320</v>
      </c>
      <c r="H2" s="8" t="s">
        <v>2595</v>
      </c>
      <c r="I2" s="8" t="s">
        <v>2594</v>
      </c>
      <c r="J2" s="22" t="s">
        <v>2587</v>
      </c>
      <c r="K2" s="28" t="s">
        <v>2103</v>
      </c>
      <c r="L2" s="24" t="s">
        <v>2593</v>
      </c>
      <c r="M2" s="8" t="s">
        <v>2592</v>
      </c>
      <c r="N2" s="45" t="s">
        <v>2591</v>
      </c>
      <c r="O2" s="22" t="s">
        <v>3293</v>
      </c>
      <c r="P2" s="21" t="s">
        <v>2598</v>
      </c>
      <c r="Q2" s="29" t="s">
        <v>2599</v>
      </c>
    </row>
    <row r="3" spans="1:17" hidden="1" x14ac:dyDescent="0.25">
      <c r="A3" t="s">
        <v>498</v>
      </c>
      <c r="B3" t="s">
        <v>4</v>
      </c>
      <c r="C3" t="s">
        <v>148</v>
      </c>
      <c r="D3" t="s">
        <v>6</v>
      </c>
      <c r="E3">
        <v>1</v>
      </c>
      <c r="F3" t="s">
        <v>136</v>
      </c>
      <c r="G3" t="s">
        <v>8</v>
      </c>
    </row>
    <row r="4" spans="1:17" x14ac:dyDescent="0.25">
      <c r="A4" t="s">
        <v>497</v>
      </c>
      <c r="B4" t="s">
        <v>1</v>
      </c>
      <c r="C4" t="s">
        <v>418</v>
      </c>
    </row>
    <row r="5" spans="1:17" hidden="1" x14ac:dyDescent="0.25">
      <c r="A5" t="s">
        <v>500</v>
      </c>
      <c r="B5" t="s">
        <v>4</v>
      </c>
      <c r="C5" t="s">
        <v>12</v>
      </c>
      <c r="D5" t="s">
        <v>6</v>
      </c>
      <c r="E5">
        <v>1</v>
      </c>
      <c r="F5" t="s">
        <v>13</v>
      </c>
      <c r="G5" t="s">
        <v>8</v>
      </c>
    </row>
    <row r="6" spans="1:17" x14ac:dyDescent="0.25">
      <c r="A6" s="1" t="s">
        <v>499</v>
      </c>
      <c r="B6" s="1" t="s">
        <v>1</v>
      </c>
      <c r="C6" s="1" t="s">
        <v>10</v>
      </c>
      <c r="E6" s="8">
        <f>HEX2DEC(G6)</f>
        <v>172</v>
      </c>
      <c r="F6" s="10" t="str">
        <f>HEX2BIN(G6)</f>
        <v>10101100</v>
      </c>
      <c r="G6" s="8" t="str">
        <f>MID(C6,7,FIND(":",C6,1)-1)</f>
        <v>AC</v>
      </c>
      <c r="H6" s="8" t="str">
        <f>MID(F6,1,FIND("0",F6,1)-1)</f>
        <v>1</v>
      </c>
      <c r="I6" s="8" t="str">
        <f>MID(F6,2,FIND("0",F6,1)-1)</f>
        <v>0</v>
      </c>
      <c r="J6" s="8" t="str">
        <f>MID(F6,3,FIND("0",F6,1)-1)</f>
        <v>1</v>
      </c>
      <c r="K6" s="8" t="str">
        <f>MID(F6,4,FIND("0",F6,1)-1)</f>
        <v>0</v>
      </c>
      <c r="L6" s="8" t="str">
        <f>MID(F6,5,FIND("0",F6,1)-1)</f>
        <v>1</v>
      </c>
      <c r="M6" s="8" t="str">
        <f>MID(F6,6,FIND("0",F6,1)-1)</f>
        <v>1</v>
      </c>
      <c r="N6" s="8" t="str">
        <f>MID(F6,7,FIND("0",F6,1)-1)</f>
        <v>0</v>
      </c>
      <c r="O6" s="8" t="str">
        <f>MID(F6,8,FIND("0",F6,1)-1)</f>
        <v>0</v>
      </c>
      <c r="P6" t="str">
        <f>IF(J6="1",IF(O6="0","Brenner AUS"),"Brenner EIN")</f>
        <v>Brenner AUS</v>
      </c>
      <c r="Q6" t="str">
        <f>IF(L6="1","Mischer AUF",IF(K6="1","Mischer ZU","Mischer STOP"))</f>
        <v>Mischer AUF</v>
      </c>
    </row>
    <row r="7" spans="1:17" hidden="1" x14ac:dyDescent="0.25">
      <c r="A7" t="s">
        <v>502</v>
      </c>
      <c r="B7" t="s">
        <v>4</v>
      </c>
      <c r="C7" t="s">
        <v>12</v>
      </c>
      <c r="D7" t="s">
        <v>6</v>
      </c>
      <c r="E7">
        <v>1</v>
      </c>
      <c r="F7" t="s">
        <v>17</v>
      </c>
      <c r="G7" t="s">
        <v>8</v>
      </c>
    </row>
    <row r="8" spans="1:17" x14ac:dyDescent="0.25">
      <c r="A8" s="1" t="s">
        <v>501</v>
      </c>
      <c r="B8" s="1" t="s">
        <v>1</v>
      </c>
      <c r="C8" s="1" t="s">
        <v>15</v>
      </c>
      <c r="E8" s="8">
        <f>HEX2DEC(G8)</f>
        <v>164</v>
      </c>
      <c r="F8" s="10" t="str">
        <f>HEX2BIN(G8)</f>
        <v>10100100</v>
      </c>
      <c r="G8" s="8" t="str">
        <f>MID(C8,7,FIND(":",C8,1)-1)</f>
        <v>A4</v>
      </c>
      <c r="H8" s="8" t="str">
        <f>MID(F8,1,FIND("0",F8,1)-1)</f>
        <v>1</v>
      </c>
      <c r="I8" s="8" t="str">
        <f>MID(F8,2,FIND("0",F8,1)-1)</f>
        <v>0</v>
      </c>
      <c r="J8" s="8" t="str">
        <f>MID(F8,3,FIND("0",F8,1)-1)</f>
        <v>1</v>
      </c>
      <c r="K8" s="8" t="str">
        <f>MID(F8,4,FIND("0",F8,1)-1)</f>
        <v>0</v>
      </c>
      <c r="L8" s="8" t="str">
        <f>MID(F8,5,FIND("0",F8,1)-1)</f>
        <v>0</v>
      </c>
      <c r="M8" s="8" t="str">
        <f>MID(F8,6,FIND("0",F8,1)-1)</f>
        <v>1</v>
      </c>
      <c r="N8" s="8" t="str">
        <f>MID(F8,7,FIND("0",F8,1)-1)</f>
        <v>0</v>
      </c>
      <c r="O8" s="8" t="str">
        <f>MID(F8,8,FIND("0",F8,1)-1)</f>
        <v>0</v>
      </c>
      <c r="P8" t="str">
        <f>IF(J8="1",IF(O8="0","Brenner AUS"),"Brenner EIN")</f>
        <v>Brenner AUS</v>
      </c>
      <c r="Q8" t="str">
        <f>IF(L8="1","Mischer AUF",IF(K8="1","Mischer ZU","Mischer STOP"))</f>
        <v>Mischer STOP</v>
      </c>
    </row>
    <row r="9" spans="1:17" hidden="1" x14ac:dyDescent="0.25">
      <c r="A9" t="s">
        <v>504</v>
      </c>
      <c r="B9" t="s">
        <v>4</v>
      </c>
      <c r="C9" t="s">
        <v>148</v>
      </c>
      <c r="D9" t="s">
        <v>6</v>
      </c>
      <c r="E9">
        <v>1</v>
      </c>
      <c r="F9" t="s">
        <v>72</v>
      </c>
      <c r="G9" t="s">
        <v>8</v>
      </c>
    </row>
    <row r="10" spans="1:17" x14ac:dyDescent="0.25">
      <c r="A10" t="s">
        <v>503</v>
      </c>
      <c r="B10" t="s">
        <v>1</v>
      </c>
      <c r="C10" t="s">
        <v>157</v>
      </c>
    </row>
    <row r="11" spans="1:17" hidden="1" x14ac:dyDescent="0.25">
      <c r="A11" t="s">
        <v>506</v>
      </c>
      <c r="B11" t="s">
        <v>4</v>
      </c>
      <c r="C11" t="s">
        <v>148</v>
      </c>
      <c r="D11" t="s">
        <v>6</v>
      </c>
      <c r="E11">
        <v>1</v>
      </c>
      <c r="F11" t="s">
        <v>136</v>
      </c>
      <c r="G11" t="s">
        <v>8</v>
      </c>
    </row>
    <row r="12" spans="1:17" x14ac:dyDescent="0.25">
      <c r="A12" t="s">
        <v>505</v>
      </c>
      <c r="B12" t="s">
        <v>1</v>
      </c>
      <c r="C12" t="s">
        <v>418</v>
      </c>
    </row>
    <row r="13" spans="1:17" hidden="1" x14ac:dyDescent="0.25">
      <c r="A13" t="s">
        <v>508</v>
      </c>
      <c r="B13" t="s">
        <v>4</v>
      </c>
      <c r="C13" t="s">
        <v>12</v>
      </c>
      <c r="D13" t="s">
        <v>6</v>
      </c>
      <c r="E13">
        <v>1</v>
      </c>
      <c r="F13" t="s">
        <v>13</v>
      </c>
      <c r="G13" t="s">
        <v>8</v>
      </c>
    </row>
    <row r="14" spans="1:17" x14ac:dyDescent="0.25">
      <c r="A14" s="1" t="s">
        <v>507</v>
      </c>
      <c r="B14" s="1" t="s">
        <v>1</v>
      </c>
      <c r="C14" s="1" t="s">
        <v>10</v>
      </c>
      <c r="E14" s="8">
        <f>HEX2DEC(G14)</f>
        <v>172</v>
      </c>
      <c r="F14" s="10" t="str">
        <f>HEX2BIN(G14)</f>
        <v>10101100</v>
      </c>
      <c r="G14" s="8" t="str">
        <f>MID(C14,7,FIND(":",C14,1)-1)</f>
        <v>AC</v>
      </c>
      <c r="H14" s="8" t="str">
        <f>MID(F14,1,FIND("0",F14,1)-1)</f>
        <v>1</v>
      </c>
      <c r="I14" s="8" t="str">
        <f>MID(F14,2,FIND("0",F14,1)-1)</f>
        <v>0</v>
      </c>
      <c r="J14" s="8" t="str">
        <f>MID(F14,3,FIND("0",F14,1)-1)</f>
        <v>1</v>
      </c>
      <c r="K14" s="8" t="str">
        <f>MID(F14,4,FIND("0",F14,1)-1)</f>
        <v>0</v>
      </c>
      <c r="L14" s="8" t="str">
        <f>MID(F14,5,FIND("0",F14,1)-1)</f>
        <v>1</v>
      </c>
      <c r="M14" s="8" t="str">
        <f>MID(F14,6,FIND("0",F14,1)-1)</f>
        <v>1</v>
      </c>
      <c r="N14" s="8" t="str">
        <f>MID(F14,7,FIND("0",F14,1)-1)</f>
        <v>0</v>
      </c>
      <c r="O14" s="8" t="str">
        <f>MID(F14,8,FIND("0",F14,1)-1)</f>
        <v>0</v>
      </c>
      <c r="P14" t="str">
        <f>IF(J14="1",IF(O14="0","Brenner AUS"),"Brenner EIN")</f>
        <v>Brenner AUS</v>
      </c>
      <c r="Q14" t="str">
        <f>IF(L14="1","Mischer AUF",IF(K14="1","Mischer ZU","Mischer STOP"))</f>
        <v>Mischer AUF</v>
      </c>
    </row>
    <row r="15" spans="1:17" hidden="1" x14ac:dyDescent="0.25">
      <c r="A15" t="s">
        <v>510</v>
      </c>
      <c r="B15" t="s">
        <v>4</v>
      </c>
      <c r="C15" t="s">
        <v>12</v>
      </c>
      <c r="D15" t="s">
        <v>6</v>
      </c>
      <c r="E15">
        <v>1</v>
      </c>
      <c r="F15" t="s">
        <v>17</v>
      </c>
      <c r="G15" t="s">
        <v>8</v>
      </c>
    </row>
    <row r="16" spans="1:17" x14ac:dyDescent="0.25">
      <c r="A16" s="1" t="s">
        <v>509</v>
      </c>
      <c r="B16" s="1" t="s">
        <v>1</v>
      </c>
      <c r="C16" s="1" t="s">
        <v>15</v>
      </c>
      <c r="E16" s="8">
        <f>HEX2DEC(G16)</f>
        <v>164</v>
      </c>
      <c r="F16" s="10" t="str">
        <f>HEX2BIN(G16)</f>
        <v>10100100</v>
      </c>
      <c r="G16" s="8" t="str">
        <f>MID(C16,7,FIND(":",C16,1)-1)</f>
        <v>A4</v>
      </c>
      <c r="H16" s="8" t="str">
        <f>MID(F16,1,FIND("0",F16,1)-1)</f>
        <v>1</v>
      </c>
      <c r="I16" s="8" t="str">
        <f>MID(F16,2,FIND("0",F16,1)-1)</f>
        <v>0</v>
      </c>
      <c r="J16" s="8" t="str">
        <f>MID(F16,3,FIND("0",F16,1)-1)</f>
        <v>1</v>
      </c>
      <c r="K16" s="8" t="str">
        <f>MID(F16,4,FIND("0",F16,1)-1)</f>
        <v>0</v>
      </c>
      <c r="L16" s="8" t="str">
        <f>MID(F16,5,FIND("0",F16,1)-1)</f>
        <v>0</v>
      </c>
      <c r="M16" s="8" t="str">
        <f>MID(F16,6,FIND("0",F16,1)-1)</f>
        <v>1</v>
      </c>
      <c r="N16" s="8" t="str">
        <f>MID(F16,7,FIND("0",F16,1)-1)</f>
        <v>0</v>
      </c>
      <c r="O16" s="8" t="str">
        <f>MID(F16,8,FIND("0",F16,1)-1)</f>
        <v>0</v>
      </c>
      <c r="P16" t="str">
        <f>IF(J16="1",IF(O16="0","Brenner AUS"),"Brenner EIN")</f>
        <v>Brenner AUS</v>
      </c>
      <c r="Q16" t="str">
        <f>IF(L16="1","Mischer AUF",IF(K16="1","Mischer ZU","Mischer STOP"))</f>
        <v>Mischer STOP</v>
      </c>
    </row>
    <row r="17" spans="1:17" hidden="1" x14ac:dyDescent="0.25">
      <c r="A17" t="s">
        <v>512</v>
      </c>
      <c r="B17" t="s">
        <v>4</v>
      </c>
      <c r="C17" t="s">
        <v>148</v>
      </c>
      <c r="D17" t="s">
        <v>6</v>
      </c>
      <c r="E17">
        <v>1</v>
      </c>
      <c r="F17" t="s">
        <v>72</v>
      </c>
      <c r="G17" t="s">
        <v>8</v>
      </c>
    </row>
    <row r="18" spans="1:17" x14ac:dyDescent="0.25">
      <c r="A18" t="s">
        <v>511</v>
      </c>
      <c r="B18" t="s">
        <v>1</v>
      </c>
      <c r="C18" t="s">
        <v>157</v>
      </c>
    </row>
    <row r="19" spans="1:17" hidden="1" x14ac:dyDescent="0.25">
      <c r="A19" t="s">
        <v>514</v>
      </c>
      <c r="B19" t="s">
        <v>4</v>
      </c>
      <c r="C19" t="s">
        <v>148</v>
      </c>
      <c r="D19" t="s">
        <v>6</v>
      </c>
      <c r="E19">
        <v>1</v>
      </c>
      <c r="F19" t="s">
        <v>136</v>
      </c>
      <c r="G19" t="s">
        <v>8</v>
      </c>
    </row>
    <row r="20" spans="1:17" x14ac:dyDescent="0.25">
      <c r="A20" t="s">
        <v>513</v>
      </c>
      <c r="B20" t="s">
        <v>1</v>
      </c>
      <c r="C20" t="s">
        <v>418</v>
      </c>
    </row>
    <row r="21" spans="1:17" hidden="1" x14ac:dyDescent="0.25">
      <c r="A21" t="s">
        <v>516</v>
      </c>
      <c r="B21" t="s">
        <v>4</v>
      </c>
      <c r="C21" t="s">
        <v>12</v>
      </c>
      <c r="D21" t="s">
        <v>6</v>
      </c>
      <c r="E21">
        <v>1</v>
      </c>
      <c r="F21" t="s">
        <v>13</v>
      </c>
      <c r="G21" t="s">
        <v>8</v>
      </c>
    </row>
    <row r="22" spans="1:17" x14ac:dyDescent="0.25">
      <c r="A22" s="1" t="s">
        <v>515</v>
      </c>
      <c r="B22" s="1" t="s">
        <v>1</v>
      </c>
      <c r="C22" s="1" t="s">
        <v>10</v>
      </c>
      <c r="E22" s="8">
        <f>HEX2DEC(G22)</f>
        <v>172</v>
      </c>
      <c r="F22" s="10" t="str">
        <f>HEX2BIN(G22)</f>
        <v>10101100</v>
      </c>
      <c r="G22" s="8" t="str">
        <f>MID(C22,7,FIND(":",C22,1)-1)</f>
        <v>AC</v>
      </c>
      <c r="H22" s="8" t="str">
        <f>MID(F22,1,FIND("0",F22,1)-1)</f>
        <v>1</v>
      </c>
      <c r="I22" s="8" t="str">
        <f>MID(F22,2,FIND("0",F22,1)-1)</f>
        <v>0</v>
      </c>
      <c r="J22" s="8" t="str">
        <f>MID(F22,3,FIND("0",F22,1)-1)</f>
        <v>1</v>
      </c>
      <c r="K22" s="8" t="str">
        <f>MID(F22,4,FIND("0",F22,1)-1)</f>
        <v>0</v>
      </c>
      <c r="L22" s="8" t="str">
        <f>MID(F22,5,FIND("0",F22,1)-1)</f>
        <v>1</v>
      </c>
      <c r="M22" s="8" t="str">
        <f>MID(F22,6,FIND("0",F22,1)-1)</f>
        <v>1</v>
      </c>
      <c r="N22" s="8" t="str">
        <f>MID(F22,7,FIND("0",F22,1)-1)</f>
        <v>0</v>
      </c>
      <c r="O22" s="8" t="str">
        <f>MID(F22,8,FIND("0",F22,1)-1)</f>
        <v>0</v>
      </c>
      <c r="P22" t="str">
        <f>IF(J22="1",IF(O22="0","Brenner AUS"),"Brenner EIN")</f>
        <v>Brenner AUS</v>
      </c>
      <c r="Q22" t="str">
        <f>IF(L22="1","Mischer AUF",IF(K22="1","Mischer ZU","Mischer STOP"))</f>
        <v>Mischer AUF</v>
      </c>
    </row>
    <row r="23" spans="1:17" hidden="1" x14ac:dyDescent="0.25">
      <c r="A23" t="s">
        <v>518</v>
      </c>
      <c r="B23" t="s">
        <v>4</v>
      </c>
      <c r="C23" t="s">
        <v>12</v>
      </c>
      <c r="D23" t="s">
        <v>6</v>
      </c>
      <c r="E23">
        <v>1</v>
      </c>
      <c r="F23" t="s">
        <v>17</v>
      </c>
      <c r="G23" t="s">
        <v>8</v>
      </c>
    </row>
    <row r="24" spans="1:17" x14ac:dyDescent="0.25">
      <c r="A24" s="1" t="s">
        <v>517</v>
      </c>
      <c r="B24" s="1" t="s">
        <v>1</v>
      </c>
      <c r="C24" s="1" t="s">
        <v>15</v>
      </c>
      <c r="E24" s="8">
        <f>HEX2DEC(G24)</f>
        <v>164</v>
      </c>
      <c r="F24" s="10" t="str">
        <f>HEX2BIN(G24)</f>
        <v>10100100</v>
      </c>
      <c r="G24" s="8" t="str">
        <f>MID(C24,7,FIND(":",C24,1)-1)</f>
        <v>A4</v>
      </c>
      <c r="H24" s="8" t="str">
        <f>MID(F24,1,FIND("0",F24,1)-1)</f>
        <v>1</v>
      </c>
      <c r="I24" s="8" t="str">
        <f>MID(F24,2,FIND("0",F24,1)-1)</f>
        <v>0</v>
      </c>
      <c r="J24" s="8" t="str">
        <f>MID(F24,3,FIND("0",F24,1)-1)</f>
        <v>1</v>
      </c>
      <c r="K24" s="8" t="str">
        <f>MID(F24,4,FIND("0",F24,1)-1)</f>
        <v>0</v>
      </c>
      <c r="L24" s="8" t="str">
        <f>MID(F24,5,FIND("0",F24,1)-1)</f>
        <v>0</v>
      </c>
      <c r="M24" s="8" t="str">
        <f>MID(F24,6,FIND("0",F24,1)-1)</f>
        <v>1</v>
      </c>
      <c r="N24" s="8" t="str">
        <f>MID(F24,7,FIND("0",F24,1)-1)</f>
        <v>0</v>
      </c>
      <c r="O24" s="8" t="str">
        <f>MID(F24,8,FIND("0",F24,1)-1)</f>
        <v>0</v>
      </c>
      <c r="P24" t="str">
        <f>IF(J24="1",IF(O24="0","Brenner AUS"),"Brenner EIN")</f>
        <v>Brenner AUS</v>
      </c>
      <c r="Q24" t="str">
        <f>IF(L24="1","Mischer AUF",IF(K24="1","Mischer ZU","Mischer STOP"))</f>
        <v>Mischer STOP</v>
      </c>
    </row>
    <row r="25" spans="1:17" hidden="1" x14ac:dyDescent="0.25">
      <c r="A25" t="s">
        <v>520</v>
      </c>
      <c r="B25" t="s">
        <v>4</v>
      </c>
      <c r="C25" t="s">
        <v>148</v>
      </c>
      <c r="D25" t="s">
        <v>6</v>
      </c>
      <c r="E25">
        <v>1</v>
      </c>
      <c r="F25" t="s">
        <v>136</v>
      </c>
      <c r="G25" t="s">
        <v>8</v>
      </c>
    </row>
    <row r="26" spans="1:17" x14ac:dyDescent="0.25">
      <c r="A26" t="s">
        <v>519</v>
      </c>
      <c r="B26" t="s">
        <v>1</v>
      </c>
      <c r="C26" t="s">
        <v>418</v>
      </c>
    </row>
    <row r="27" spans="1:17" hidden="1" x14ac:dyDescent="0.25">
      <c r="A27" t="s">
        <v>522</v>
      </c>
      <c r="B27" t="s">
        <v>4</v>
      </c>
      <c r="C27" t="s">
        <v>148</v>
      </c>
      <c r="D27" t="s">
        <v>6</v>
      </c>
      <c r="E27">
        <v>1</v>
      </c>
      <c r="F27" t="s">
        <v>149</v>
      </c>
      <c r="G27" t="s">
        <v>8</v>
      </c>
    </row>
    <row r="28" spans="1:17" x14ac:dyDescent="0.25">
      <c r="A28" t="s">
        <v>521</v>
      </c>
      <c r="B28" t="s">
        <v>1</v>
      </c>
      <c r="C28" t="s">
        <v>146</v>
      </c>
    </row>
    <row r="29" spans="1:17" hidden="1" x14ac:dyDescent="0.25">
      <c r="A29" t="s">
        <v>524</v>
      </c>
      <c r="B29" t="s">
        <v>4</v>
      </c>
      <c r="C29" t="s">
        <v>12</v>
      </c>
      <c r="D29" t="s">
        <v>6</v>
      </c>
      <c r="E29">
        <v>1</v>
      </c>
      <c r="F29" t="s">
        <v>13</v>
      </c>
      <c r="G29" t="s">
        <v>8</v>
      </c>
    </row>
    <row r="30" spans="1:17" x14ac:dyDescent="0.25">
      <c r="A30" s="1" t="s">
        <v>523</v>
      </c>
      <c r="B30" s="1" t="s">
        <v>1</v>
      </c>
      <c r="C30" s="1" t="s">
        <v>10</v>
      </c>
      <c r="E30" s="8">
        <f>HEX2DEC(G30)</f>
        <v>172</v>
      </c>
      <c r="F30" s="10" t="str">
        <f>HEX2BIN(G30)</f>
        <v>10101100</v>
      </c>
      <c r="G30" s="8" t="str">
        <f>MID(C30,7,FIND(":",C30,1)-1)</f>
        <v>AC</v>
      </c>
      <c r="H30" s="8" t="str">
        <f>MID(F30,1,FIND("0",F30,1)-1)</f>
        <v>1</v>
      </c>
      <c r="I30" s="8" t="str">
        <f>MID(F30,2,FIND("0",F30,1)-1)</f>
        <v>0</v>
      </c>
      <c r="J30" s="8" t="str">
        <f>MID(F30,3,FIND("0",F30,1)-1)</f>
        <v>1</v>
      </c>
      <c r="K30" s="8" t="str">
        <f>MID(F30,4,FIND("0",F30,1)-1)</f>
        <v>0</v>
      </c>
      <c r="L30" s="8" t="str">
        <f>MID(F30,5,FIND("0",F30,1)-1)</f>
        <v>1</v>
      </c>
      <c r="M30" s="8" t="str">
        <f>MID(F30,6,FIND("0",F30,1)-1)</f>
        <v>1</v>
      </c>
      <c r="N30" s="8" t="str">
        <f>MID(F30,7,FIND("0",F30,1)-1)</f>
        <v>0</v>
      </c>
      <c r="O30" s="8" t="str">
        <f>MID(F30,8,FIND("0",F30,1)-1)</f>
        <v>0</v>
      </c>
      <c r="P30" t="str">
        <f>IF(J30="1",IF(O30="0","Brenner AUS"),"Brenner EIN")</f>
        <v>Brenner AUS</v>
      </c>
      <c r="Q30" t="str">
        <f>IF(L30="1","Mischer AUF",IF(K30="1","Mischer ZU","Mischer STOP"))</f>
        <v>Mischer AUF</v>
      </c>
    </row>
    <row r="31" spans="1:17" hidden="1" x14ac:dyDescent="0.25">
      <c r="A31" t="s">
        <v>526</v>
      </c>
      <c r="B31" t="s">
        <v>4</v>
      </c>
      <c r="C31" t="s">
        <v>12</v>
      </c>
      <c r="D31" t="s">
        <v>6</v>
      </c>
      <c r="E31">
        <v>1</v>
      </c>
      <c r="F31" t="s">
        <v>17</v>
      </c>
      <c r="G31" t="s">
        <v>8</v>
      </c>
    </row>
    <row r="32" spans="1:17" x14ac:dyDescent="0.25">
      <c r="A32" s="1" t="s">
        <v>525</v>
      </c>
      <c r="B32" s="1" t="s">
        <v>1</v>
      </c>
      <c r="C32" s="1" t="s">
        <v>15</v>
      </c>
      <c r="E32" s="8">
        <f>HEX2DEC(G32)</f>
        <v>164</v>
      </c>
      <c r="F32" s="10" t="str">
        <f>HEX2BIN(G32)</f>
        <v>10100100</v>
      </c>
      <c r="G32" s="8" t="str">
        <f>MID(C32,7,FIND(":",C32,1)-1)</f>
        <v>A4</v>
      </c>
      <c r="H32" s="8" t="str">
        <f>MID(F32,1,FIND("0",F32,1)-1)</f>
        <v>1</v>
      </c>
      <c r="I32" s="8" t="str">
        <f>MID(F32,2,FIND("0",F32,1)-1)</f>
        <v>0</v>
      </c>
      <c r="J32" s="8" t="str">
        <f>MID(F32,3,FIND("0",F32,1)-1)</f>
        <v>1</v>
      </c>
      <c r="K32" s="8" t="str">
        <f>MID(F32,4,FIND("0",F32,1)-1)</f>
        <v>0</v>
      </c>
      <c r="L32" s="8" t="str">
        <f>MID(F32,5,FIND("0",F32,1)-1)</f>
        <v>0</v>
      </c>
      <c r="M32" s="8" t="str">
        <f>MID(F32,6,FIND("0",F32,1)-1)</f>
        <v>1</v>
      </c>
      <c r="N32" s="8" t="str">
        <f>MID(F32,7,FIND("0",F32,1)-1)</f>
        <v>0</v>
      </c>
      <c r="O32" s="8" t="str">
        <f>MID(F32,8,FIND("0",F32,1)-1)</f>
        <v>0</v>
      </c>
      <c r="P32" t="str">
        <f>IF(J32="1",IF(O32="0","Brenner AUS"),"Brenner EIN")</f>
        <v>Brenner AUS</v>
      </c>
      <c r="Q32" t="str">
        <f>IF(L32="1","Mischer AUF",IF(K32="1","Mischer ZU","Mischer STOP"))</f>
        <v>Mischer STOP</v>
      </c>
    </row>
    <row r="33" spans="1:17" hidden="1" x14ac:dyDescent="0.25">
      <c r="A33" t="s">
        <v>528</v>
      </c>
      <c r="B33" t="s">
        <v>4</v>
      </c>
      <c r="C33" t="s">
        <v>148</v>
      </c>
      <c r="D33" t="s">
        <v>6</v>
      </c>
      <c r="E33">
        <v>1</v>
      </c>
      <c r="F33" t="s">
        <v>136</v>
      </c>
      <c r="G33" t="s">
        <v>8</v>
      </c>
    </row>
    <row r="34" spans="1:17" x14ac:dyDescent="0.25">
      <c r="A34" t="s">
        <v>527</v>
      </c>
      <c r="B34" t="s">
        <v>1</v>
      </c>
      <c r="C34" t="s">
        <v>418</v>
      </c>
    </row>
    <row r="35" spans="1:17" hidden="1" x14ac:dyDescent="0.25">
      <c r="A35" t="s">
        <v>530</v>
      </c>
      <c r="B35" t="s">
        <v>4</v>
      </c>
      <c r="C35" t="s">
        <v>148</v>
      </c>
      <c r="D35" t="s">
        <v>6</v>
      </c>
      <c r="E35">
        <v>1</v>
      </c>
      <c r="F35" t="s">
        <v>149</v>
      </c>
      <c r="G35" t="s">
        <v>8</v>
      </c>
    </row>
    <row r="36" spans="1:17" x14ac:dyDescent="0.25">
      <c r="A36" t="s">
        <v>529</v>
      </c>
      <c r="B36" t="s">
        <v>1</v>
      </c>
      <c r="C36" t="s">
        <v>146</v>
      </c>
    </row>
    <row r="37" spans="1:17" hidden="1" x14ac:dyDescent="0.25">
      <c r="A37" t="s">
        <v>532</v>
      </c>
      <c r="B37" t="s">
        <v>4</v>
      </c>
      <c r="C37" t="s">
        <v>12</v>
      </c>
      <c r="D37" t="s">
        <v>6</v>
      </c>
      <c r="E37">
        <v>1</v>
      </c>
      <c r="F37" t="s">
        <v>13</v>
      </c>
      <c r="G37" t="s">
        <v>8</v>
      </c>
    </row>
    <row r="38" spans="1:17" x14ac:dyDescent="0.25">
      <c r="A38" s="1" t="s">
        <v>531</v>
      </c>
      <c r="B38" s="1" t="s">
        <v>1</v>
      </c>
      <c r="C38" s="1" t="s">
        <v>10</v>
      </c>
      <c r="E38" s="8">
        <f>HEX2DEC(G38)</f>
        <v>172</v>
      </c>
      <c r="F38" s="10" t="str">
        <f>HEX2BIN(G38)</f>
        <v>10101100</v>
      </c>
      <c r="G38" s="8" t="str">
        <f>MID(C38,7,FIND(":",C38,1)-1)</f>
        <v>AC</v>
      </c>
      <c r="H38" s="8" t="str">
        <f>MID(F38,1,FIND("0",F38,1)-1)</f>
        <v>1</v>
      </c>
      <c r="I38" s="8" t="str">
        <f>MID(F38,2,FIND("0",F38,1)-1)</f>
        <v>0</v>
      </c>
      <c r="J38" s="8" t="str">
        <f>MID(F38,3,FIND("0",F38,1)-1)</f>
        <v>1</v>
      </c>
      <c r="K38" s="8" t="str">
        <f>MID(F38,4,FIND("0",F38,1)-1)</f>
        <v>0</v>
      </c>
      <c r="L38" s="8" t="str">
        <f>MID(F38,5,FIND("0",F38,1)-1)</f>
        <v>1</v>
      </c>
      <c r="M38" s="8" t="str">
        <f>MID(F38,6,FIND("0",F38,1)-1)</f>
        <v>1</v>
      </c>
      <c r="N38" s="8" t="str">
        <f>MID(F38,7,FIND("0",F38,1)-1)</f>
        <v>0</v>
      </c>
      <c r="O38" s="8" t="str">
        <f>MID(F38,8,FIND("0",F38,1)-1)</f>
        <v>0</v>
      </c>
      <c r="P38" t="str">
        <f>IF(J38="1",IF(O38="0","Brenner AUS"),"Brenner EIN")</f>
        <v>Brenner AUS</v>
      </c>
      <c r="Q38" t="str">
        <f>IF(L38="1","Mischer AUF",IF(K38="1","Mischer ZU","Mischer STOP"))</f>
        <v>Mischer AUF</v>
      </c>
    </row>
    <row r="39" spans="1:17" hidden="1" x14ac:dyDescent="0.25">
      <c r="A39" t="s">
        <v>534</v>
      </c>
      <c r="B39" t="s">
        <v>4</v>
      </c>
      <c r="C39" t="s">
        <v>12</v>
      </c>
      <c r="D39" t="s">
        <v>6</v>
      </c>
      <c r="E39">
        <v>1</v>
      </c>
      <c r="F39" t="s">
        <v>17</v>
      </c>
      <c r="G39" t="s">
        <v>8</v>
      </c>
    </row>
    <row r="40" spans="1:17" x14ac:dyDescent="0.25">
      <c r="A40" s="1" t="s">
        <v>533</v>
      </c>
      <c r="B40" s="1" t="s">
        <v>1</v>
      </c>
      <c r="C40" s="1" t="s">
        <v>15</v>
      </c>
      <c r="E40" s="8">
        <f>HEX2DEC(G40)</f>
        <v>164</v>
      </c>
      <c r="F40" s="10" t="str">
        <f>HEX2BIN(G40)</f>
        <v>10100100</v>
      </c>
      <c r="G40" s="8" t="str">
        <f>MID(C40,7,FIND(":",C40,1)-1)</f>
        <v>A4</v>
      </c>
      <c r="H40" s="8" t="str">
        <f>MID(F40,1,FIND("0",F40,1)-1)</f>
        <v>1</v>
      </c>
      <c r="I40" s="8" t="str">
        <f>MID(F40,2,FIND("0",F40,1)-1)</f>
        <v>0</v>
      </c>
      <c r="J40" s="8" t="str">
        <f>MID(F40,3,FIND("0",F40,1)-1)</f>
        <v>1</v>
      </c>
      <c r="K40" s="8" t="str">
        <f>MID(F40,4,FIND("0",F40,1)-1)</f>
        <v>0</v>
      </c>
      <c r="L40" s="8" t="str">
        <f>MID(F40,5,FIND("0",F40,1)-1)</f>
        <v>0</v>
      </c>
      <c r="M40" s="8" t="str">
        <f>MID(F40,6,FIND("0",F40,1)-1)</f>
        <v>1</v>
      </c>
      <c r="N40" s="8" t="str">
        <f>MID(F40,7,FIND("0",F40,1)-1)</f>
        <v>0</v>
      </c>
      <c r="O40" s="8" t="str">
        <f>MID(F40,8,FIND("0",F40,1)-1)</f>
        <v>0</v>
      </c>
      <c r="P40" t="str">
        <f>IF(J40="1",IF(O40="0","Brenner AUS"),"Brenner EIN")</f>
        <v>Brenner AUS</v>
      </c>
      <c r="Q40" t="str">
        <f>IF(L40="1","Mischer AUF",IF(K40="1","Mischer ZU","Mischer STOP"))</f>
        <v>Mischer STOP</v>
      </c>
    </row>
    <row r="41" spans="1:17" hidden="1" x14ac:dyDescent="0.25">
      <c r="A41" t="s">
        <v>536</v>
      </c>
      <c r="B41" t="s">
        <v>4</v>
      </c>
      <c r="C41" t="s">
        <v>148</v>
      </c>
      <c r="D41" t="s">
        <v>6</v>
      </c>
      <c r="E41">
        <v>1</v>
      </c>
      <c r="F41" t="s">
        <v>72</v>
      </c>
      <c r="G41" t="s">
        <v>8</v>
      </c>
    </row>
    <row r="42" spans="1:17" x14ac:dyDescent="0.25">
      <c r="A42" t="s">
        <v>535</v>
      </c>
      <c r="B42" t="s">
        <v>1</v>
      </c>
      <c r="C42" t="s">
        <v>157</v>
      </c>
    </row>
    <row r="43" spans="1:17" hidden="1" x14ac:dyDescent="0.25">
      <c r="A43" t="s">
        <v>538</v>
      </c>
      <c r="B43" t="s">
        <v>4</v>
      </c>
      <c r="C43" t="s">
        <v>148</v>
      </c>
      <c r="D43" t="s">
        <v>6</v>
      </c>
      <c r="E43">
        <v>1</v>
      </c>
      <c r="F43" t="s">
        <v>136</v>
      </c>
      <c r="G43" t="s">
        <v>8</v>
      </c>
    </row>
    <row r="44" spans="1:17" x14ac:dyDescent="0.25">
      <c r="A44" t="s">
        <v>537</v>
      </c>
      <c r="B44" t="s">
        <v>1</v>
      </c>
      <c r="C44" t="s">
        <v>418</v>
      </c>
    </row>
    <row r="45" spans="1:17" hidden="1" x14ac:dyDescent="0.25">
      <c r="A45" t="s">
        <v>540</v>
      </c>
      <c r="B45" t="s">
        <v>4</v>
      </c>
      <c r="C45" t="s">
        <v>12</v>
      </c>
      <c r="D45" t="s">
        <v>6</v>
      </c>
      <c r="E45">
        <v>1</v>
      </c>
      <c r="F45" t="s">
        <v>13</v>
      </c>
      <c r="G45" t="s">
        <v>8</v>
      </c>
    </row>
    <row r="46" spans="1:17" x14ac:dyDescent="0.25">
      <c r="A46" s="1" t="s">
        <v>539</v>
      </c>
      <c r="B46" s="1" t="s">
        <v>1</v>
      </c>
      <c r="C46" s="1" t="s">
        <v>10</v>
      </c>
      <c r="E46" s="8">
        <f>HEX2DEC(G46)</f>
        <v>172</v>
      </c>
      <c r="F46" s="10" t="str">
        <f>HEX2BIN(G46)</f>
        <v>10101100</v>
      </c>
      <c r="G46" s="8" t="str">
        <f>MID(C46,7,FIND(":",C46,1)-1)</f>
        <v>AC</v>
      </c>
      <c r="H46" s="8" t="str">
        <f>MID(F46,1,FIND("0",F46,1)-1)</f>
        <v>1</v>
      </c>
      <c r="I46" s="8" t="str">
        <f>MID(F46,2,FIND("0",F46,1)-1)</f>
        <v>0</v>
      </c>
      <c r="J46" s="8" t="str">
        <f>MID(F46,3,FIND("0",F46,1)-1)</f>
        <v>1</v>
      </c>
      <c r="K46" s="8" t="str">
        <f>MID(F46,4,FIND("0",F46,1)-1)</f>
        <v>0</v>
      </c>
      <c r="L46" s="8" t="str">
        <f>MID(F46,5,FIND("0",F46,1)-1)</f>
        <v>1</v>
      </c>
      <c r="M46" s="8" t="str">
        <f>MID(F46,6,FIND("0",F46,1)-1)</f>
        <v>1</v>
      </c>
      <c r="N46" s="8" t="str">
        <f>MID(F46,7,FIND("0",F46,1)-1)</f>
        <v>0</v>
      </c>
      <c r="O46" s="8" t="str">
        <f>MID(F46,8,FIND("0",F46,1)-1)</f>
        <v>0</v>
      </c>
      <c r="P46" t="str">
        <f>IF(J46="1",IF(O46="0","Brenner AUS"),"Brenner EIN")</f>
        <v>Brenner AUS</v>
      </c>
      <c r="Q46" t="str">
        <f>IF(L46="1","Mischer AUF",IF(K46="1","Mischer ZU","Mischer STOP"))</f>
        <v>Mischer AUF</v>
      </c>
    </row>
    <row r="47" spans="1:17" hidden="1" x14ac:dyDescent="0.25">
      <c r="A47" t="s">
        <v>542</v>
      </c>
      <c r="B47" t="s">
        <v>4</v>
      </c>
      <c r="C47" t="s">
        <v>12</v>
      </c>
      <c r="D47" t="s">
        <v>6</v>
      </c>
      <c r="E47">
        <v>1</v>
      </c>
      <c r="F47" t="s">
        <v>17</v>
      </c>
      <c r="G47" t="s">
        <v>8</v>
      </c>
    </row>
    <row r="48" spans="1:17" x14ac:dyDescent="0.25">
      <c r="A48" s="1" t="s">
        <v>541</v>
      </c>
      <c r="B48" s="1" t="s">
        <v>1</v>
      </c>
      <c r="C48" s="1" t="s">
        <v>15</v>
      </c>
      <c r="E48" s="8">
        <f>HEX2DEC(G48)</f>
        <v>164</v>
      </c>
      <c r="F48" s="10" t="str">
        <f>HEX2BIN(G48)</f>
        <v>10100100</v>
      </c>
      <c r="G48" s="8" t="str">
        <f>MID(C48,7,FIND(":",C48,1)-1)</f>
        <v>A4</v>
      </c>
      <c r="H48" s="8" t="str">
        <f>MID(F48,1,FIND("0",F48,1)-1)</f>
        <v>1</v>
      </c>
      <c r="I48" s="8" t="str">
        <f>MID(F48,2,FIND("0",F48,1)-1)</f>
        <v>0</v>
      </c>
      <c r="J48" s="8" t="str">
        <f>MID(F48,3,FIND("0",F48,1)-1)</f>
        <v>1</v>
      </c>
      <c r="K48" s="8" t="str">
        <f>MID(F48,4,FIND("0",F48,1)-1)</f>
        <v>0</v>
      </c>
      <c r="L48" s="8" t="str">
        <f>MID(F48,5,FIND("0",F48,1)-1)</f>
        <v>0</v>
      </c>
      <c r="M48" s="8" t="str">
        <f>MID(F48,6,FIND("0",F48,1)-1)</f>
        <v>1</v>
      </c>
      <c r="N48" s="8" t="str">
        <f>MID(F48,7,FIND("0",F48,1)-1)</f>
        <v>0</v>
      </c>
      <c r="O48" s="8" t="str">
        <f>MID(F48,8,FIND("0",F48,1)-1)</f>
        <v>0</v>
      </c>
      <c r="P48" t="str">
        <f>IF(J48="1",IF(O48="0","Brenner AUS"),"Brenner EIN")</f>
        <v>Brenner AUS</v>
      </c>
      <c r="Q48" t="str">
        <f>IF(L48="1","Mischer AUF",IF(K48="1","Mischer ZU","Mischer STOP"))</f>
        <v>Mischer STOP</v>
      </c>
    </row>
    <row r="49" spans="1:17" hidden="1" x14ac:dyDescent="0.25">
      <c r="A49" t="s">
        <v>544</v>
      </c>
      <c r="B49" t="s">
        <v>4</v>
      </c>
      <c r="C49" t="s">
        <v>148</v>
      </c>
      <c r="D49" t="s">
        <v>6</v>
      </c>
      <c r="E49">
        <v>1</v>
      </c>
      <c r="F49" t="s">
        <v>72</v>
      </c>
      <c r="G49" t="s">
        <v>8</v>
      </c>
    </row>
    <row r="50" spans="1:17" x14ac:dyDescent="0.25">
      <c r="A50" t="s">
        <v>543</v>
      </c>
      <c r="B50" t="s">
        <v>1</v>
      </c>
      <c r="C50" t="s">
        <v>157</v>
      </c>
    </row>
    <row r="51" spans="1:17" hidden="1" x14ac:dyDescent="0.25">
      <c r="A51" t="s">
        <v>546</v>
      </c>
      <c r="B51" t="s">
        <v>4</v>
      </c>
      <c r="C51" t="s">
        <v>148</v>
      </c>
      <c r="D51" t="s">
        <v>6</v>
      </c>
      <c r="E51">
        <v>1</v>
      </c>
      <c r="F51" t="s">
        <v>136</v>
      </c>
      <c r="G51" t="s">
        <v>8</v>
      </c>
    </row>
    <row r="52" spans="1:17" x14ac:dyDescent="0.25">
      <c r="A52" t="s">
        <v>545</v>
      </c>
      <c r="B52" t="s">
        <v>1</v>
      </c>
      <c r="C52" t="s">
        <v>418</v>
      </c>
    </row>
    <row r="53" spans="1:17" hidden="1" x14ac:dyDescent="0.25">
      <c r="A53" t="s">
        <v>548</v>
      </c>
      <c r="B53" t="s">
        <v>4</v>
      </c>
      <c r="C53" t="s">
        <v>12</v>
      </c>
      <c r="D53" t="s">
        <v>6</v>
      </c>
      <c r="E53">
        <v>1</v>
      </c>
      <c r="F53" t="s">
        <v>13</v>
      </c>
      <c r="G53" t="s">
        <v>8</v>
      </c>
    </row>
    <row r="54" spans="1:17" x14ac:dyDescent="0.25">
      <c r="A54" s="1" t="s">
        <v>547</v>
      </c>
      <c r="B54" s="1" t="s">
        <v>1</v>
      </c>
      <c r="C54" s="1" t="s">
        <v>10</v>
      </c>
      <c r="E54" s="8">
        <f>HEX2DEC(G54)</f>
        <v>172</v>
      </c>
      <c r="F54" s="10" t="str">
        <f>HEX2BIN(G54)</f>
        <v>10101100</v>
      </c>
      <c r="G54" s="8" t="str">
        <f>MID(C54,7,FIND(":",C54,1)-1)</f>
        <v>AC</v>
      </c>
      <c r="H54" s="8" t="str">
        <f>MID(F54,1,FIND("0",F54,1)-1)</f>
        <v>1</v>
      </c>
      <c r="I54" s="8" t="str">
        <f>MID(F54,2,FIND("0",F54,1)-1)</f>
        <v>0</v>
      </c>
      <c r="J54" s="8" t="str">
        <f>MID(F54,3,FIND("0",F54,1)-1)</f>
        <v>1</v>
      </c>
      <c r="K54" s="8" t="str">
        <f>MID(F54,4,FIND("0",F54,1)-1)</f>
        <v>0</v>
      </c>
      <c r="L54" s="8" t="str">
        <f>MID(F54,5,FIND("0",F54,1)-1)</f>
        <v>1</v>
      </c>
      <c r="M54" s="8" t="str">
        <f>MID(F54,6,FIND("0",F54,1)-1)</f>
        <v>1</v>
      </c>
      <c r="N54" s="8" t="str">
        <f>MID(F54,7,FIND("0",F54,1)-1)</f>
        <v>0</v>
      </c>
      <c r="O54" s="8" t="str">
        <f>MID(F54,8,FIND("0",F54,1)-1)</f>
        <v>0</v>
      </c>
      <c r="P54" t="str">
        <f>IF(J54="1",IF(O54="0","Brenner AUS"),"Brenner EIN")</f>
        <v>Brenner AUS</v>
      </c>
      <c r="Q54" t="str">
        <f>IF(L54="1","Mischer AUF",IF(K54="1","Mischer ZU","Mischer STOP"))</f>
        <v>Mischer AUF</v>
      </c>
    </row>
    <row r="55" spans="1:17" hidden="1" x14ac:dyDescent="0.25">
      <c r="A55" t="s">
        <v>550</v>
      </c>
      <c r="B55" t="s">
        <v>4</v>
      </c>
      <c r="C55" t="s">
        <v>12</v>
      </c>
      <c r="D55" t="s">
        <v>6</v>
      </c>
      <c r="E55">
        <v>1</v>
      </c>
      <c r="F55" t="s">
        <v>17</v>
      </c>
      <c r="G55" t="s">
        <v>8</v>
      </c>
    </row>
    <row r="56" spans="1:17" x14ac:dyDescent="0.25">
      <c r="A56" s="1" t="s">
        <v>549</v>
      </c>
      <c r="B56" s="1" t="s">
        <v>1</v>
      </c>
      <c r="C56" s="1" t="s">
        <v>15</v>
      </c>
      <c r="E56" s="8">
        <f>HEX2DEC(G56)</f>
        <v>164</v>
      </c>
      <c r="F56" s="10" t="str">
        <f>HEX2BIN(G56)</f>
        <v>10100100</v>
      </c>
      <c r="G56" s="8" t="str">
        <f>MID(C56,7,FIND(":",C56,1)-1)</f>
        <v>A4</v>
      </c>
      <c r="H56" s="8" t="str">
        <f>MID(F56,1,FIND("0",F56,1)-1)</f>
        <v>1</v>
      </c>
      <c r="I56" s="8" t="str">
        <f>MID(F56,2,FIND("0",F56,1)-1)</f>
        <v>0</v>
      </c>
      <c r="J56" s="8" t="str">
        <f>MID(F56,3,FIND("0",F56,1)-1)</f>
        <v>1</v>
      </c>
      <c r="K56" s="8" t="str">
        <f>MID(F56,4,FIND("0",F56,1)-1)</f>
        <v>0</v>
      </c>
      <c r="L56" s="8" t="str">
        <f>MID(F56,5,FIND("0",F56,1)-1)</f>
        <v>0</v>
      </c>
      <c r="M56" s="8" t="str">
        <f>MID(F56,6,FIND("0",F56,1)-1)</f>
        <v>1</v>
      </c>
      <c r="N56" s="8" t="str">
        <f>MID(F56,7,FIND("0",F56,1)-1)</f>
        <v>0</v>
      </c>
      <c r="O56" s="8" t="str">
        <f>MID(F56,8,FIND("0",F56,1)-1)</f>
        <v>0</v>
      </c>
      <c r="P56" t="str">
        <f>IF(J56="1",IF(O56="0","Brenner AUS"),"Brenner EIN")</f>
        <v>Brenner AUS</v>
      </c>
      <c r="Q56" t="str">
        <f>IF(L56="1","Mischer AUF",IF(K56="1","Mischer ZU","Mischer STOP"))</f>
        <v>Mischer STOP</v>
      </c>
    </row>
    <row r="57" spans="1:17" hidden="1" x14ac:dyDescent="0.25">
      <c r="A57" t="s">
        <v>552</v>
      </c>
      <c r="B57" t="s">
        <v>4</v>
      </c>
      <c r="C57" t="s">
        <v>148</v>
      </c>
      <c r="D57" t="s">
        <v>6</v>
      </c>
      <c r="E57">
        <v>1</v>
      </c>
      <c r="F57" t="s">
        <v>72</v>
      </c>
      <c r="G57" t="s">
        <v>8</v>
      </c>
    </row>
    <row r="58" spans="1:17" x14ac:dyDescent="0.25">
      <c r="A58" t="s">
        <v>551</v>
      </c>
      <c r="B58" t="s">
        <v>1</v>
      </c>
      <c r="C58" t="s">
        <v>157</v>
      </c>
    </row>
    <row r="59" spans="1:17" hidden="1" x14ac:dyDescent="0.25">
      <c r="A59" t="s">
        <v>554</v>
      </c>
      <c r="B59" t="s">
        <v>4</v>
      </c>
      <c r="C59" t="s">
        <v>148</v>
      </c>
      <c r="D59" t="s">
        <v>6</v>
      </c>
      <c r="E59">
        <v>1</v>
      </c>
      <c r="F59" t="s">
        <v>136</v>
      </c>
      <c r="G59" t="s">
        <v>8</v>
      </c>
    </row>
    <row r="60" spans="1:17" x14ac:dyDescent="0.25">
      <c r="A60" t="s">
        <v>553</v>
      </c>
      <c r="B60" t="s">
        <v>1</v>
      </c>
      <c r="C60" t="s">
        <v>418</v>
      </c>
    </row>
    <row r="61" spans="1:17" hidden="1" x14ac:dyDescent="0.25">
      <c r="A61" t="s">
        <v>556</v>
      </c>
      <c r="B61" t="s">
        <v>4</v>
      </c>
      <c r="C61" t="s">
        <v>12</v>
      </c>
      <c r="D61" t="s">
        <v>6</v>
      </c>
      <c r="E61">
        <v>1</v>
      </c>
      <c r="F61" t="s">
        <v>13</v>
      </c>
      <c r="G61" t="s">
        <v>8</v>
      </c>
    </row>
    <row r="62" spans="1:17" x14ac:dyDescent="0.25">
      <c r="A62" s="1" t="s">
        <v>555</v>
      </c>
      <c r="B62" s="1" t="s">
        <v>1</v>
      </c>
      <c r="C62" s="1" t="s">
        <v>10</v>
      </c>
      <c r="E62" s="8">
        <f>HEX2DEC(G62)</f>
        <v>172</v>
      </c>
      <c r="F62" s="10" t="str">
        <f>HEX2BIN(G62)</f>
        <v>10101100</v>
      </c>
      <c r="G62" s="8" t="str">
        <f>MID(C62,7,FIND(":",C62,1)-1)</f>
        <v>AC</v>
      </c>
      <c r="H62" s="8" t="str">
        <f>MID(F62,1,FIND("0",F62,1)-1)</f>
        <v>1</v>
      </c>
      <c r="I62" s="8" t="str">
        <f>MID(F62,2,FIND("0",F62,1)-1)</f>
        <v>0</v>
      </c>
      <c r="J62" s="8" t="str">
        <f>MID(F62,3,FIND("0",F62,1)-1)</f>
        <v>1</v>
      </c>
      <c r="K62" s="8" t="str">
        <f>MID(F62,4,FIND("0",F62,1)-1)</f>
        <v>0</v>
      </c>
      <c r="L62" s="8" t="str">
        <f>MID(F62,5,FIND("0",F62,1)-1)</f>
        <v>1</v>
      </c>
      <c r="M62" s="8" t="str">
        <f>MID(F62,6,FIND("0",F62,1)-1)</f>
        <v>1</v>
      </c>
      <c r="N62" s="8" t="str">
        <f>MID(F62,7,FIND("0",F62,1)-1)</f>
        <v>0</v>
      </c>
      <c r="O62" s="8" t="str">
        <f>MID(F62,8,FIND("0",F62,1)-1)</f>
        <v>0</v>
      </c>
      <c r="P62" t="str">
        <f>IF(J62="1",IF(O62="0","Brenner AUS"),"Brenner EIN")</f>
        <v>Brenner AUS</v>
      </c>
      <c r="Q62" t="str">
        <f>IF(L62="1","Mischer AUF",IF(K62="1","Mischer ZU","Mischer STOP"))</f>
        <v>Mischer AUF</v>
      </c>
    </row>
    <row r="63" spans="1:17" hidden="1" x14ac:dyDescent="0.25">
      <c r="A63" t="s">
        <v>558</v>
      </c>
      <c r="B63" t="s">
        <v>4</v>
      </c>
      <c r="C63" t="s">
        <v>12</v>
      </c>
      <c r="D63" t="s">
        <v>6</v>
      </c>
      <c r="E63">
        <v>1</v>
      </c>
      <c r="F63" t="s">
        <v>17</v>
      </c>
      <c r="G63" t="s">
        <v>8</v>
      </c>
    </row>
    <row r="64" spans="1:17" x14ac:dyDescent="0.25">
      <c r="A64" s="1" t="s">
        <v>557</v>
      </c>
      <c r="B64" s="1" t="s">
        <v>1</v>
      </c>
      <c r="C64" s="1" t="s">
        <v>15</v>
      </c>
      <c r="E64" s="8">
        <f>HEX2DEC(G64)</f>
        <v>164</v>
      </c>
      <c r="F64" s="10" t="str">
        <f>HEX2BIN(G64)</f>
        <v>10100100</v>
      </c>
      <c r="G64" s="8" t="str">
        <f>MID(C64,7,FIND(":",C64,1)-1)</f>
        <v>A4</v>
      </c>
      <c r="H64" s="8" t="str">
        <f>MID(F64,1,FIND("0",F64,1)-1)</f>
        <v>1</v>
      </c>
      <c r="I64" s="8" t="str">
        <f>MID(F64,2,FIND("0",F64,1)-1)</f>
        <v>0</v>
      </c>
      <c r="J64" s="8" t="str">
        <f>MID(F64,3,FIND("0",F64,1)-1)</f>
        <v>1</v>
      </c>
      <c r="K64" s="8" t="str">
        <f>MID(F64,4,FIND("0",F64,1)-1)</f>
        <v>0</v>
      </c>
      <c r="L64" s="8" t="str">
        <f>MID(F64,5,FIND("0",F64,1)-1)</f>
        <v>0</v>
      </c>
      <c r="M64" s="8" t="str">
        <f>MID(F64,6,FIND("0",F64,1)-1)</f>
        <v>1</v>
      </c>
      <c r="N64" s="8" t="str">
        <f>MID(F64,7,FIND("0",F64,1)-1)</f>
        <v>0</v>
      </c>
      <c r="O64" s="8" t="str">
        <f>MID(F64,8,FIND("0",F64,1)-1)</f>
        <v>0</v>
      </c>
      <c r="P64" t="str">
        <f>IF(J64="1",IF(O64="0","Brenner AUS"),"Brenner EIN")</f>
        <v>Brenner AUS</v>
      </c>
      <c r="Q64" t="str">
        <f>IF(L64="1","Mischer AUF",IF(K64="1","Mischer ZU","Mischer STOP"))</f>
        <v>Mischer STOP</v>
      </c>
    </row>
    <row r="65" spans="1:17" hidden="1" x14ac:dyDescent="0.25">
      <c r="A65" t="s">
        <v>560</v>
      </c>
      <c r="B65" t="s">
        <v>4</v>
      </c>
      <c r="C65" t="s">
        <v>148</v>
      </c>
      <c r="D65" t="s">
        <v>6</v>
      </c>
      <c r="E65">
        <v>1</v>
      </c>
      <c r="F65" t="s">
        <v>72</v>
      </c>
      <c r="G65" t="s">
        <v>8</v>
      </c>
    </row>
    <row r="66" spans="1:17" x14ac:dyDescent="0.25">
      <c r="A66" t="s">
        <v>559</v>
      </c>
      <c r="B66" t="s">
        <v>1</v>
      </c>
      <c r="C66" t="s">
        <v>157</v>
      </c>
    </row>
    <row r="67" spans="1:17" hidden="1" x14ac:dyDescent="0.25">
      <c r="A67" t="s">
        <v>562</v>
      </c>
      <c r="B67" t="s">
        <v>4</v>
      </c>
      <c r="C67" t="s">
        <v>148</v>
      </c>
      <c r="D67" t="s">
        <v>6</v>
      </c>
      <c r="E67">
        <v>1</v>
      </c>
      <c r="F67" t="s">
        <v>149</v>
      </c>
      <c r="G67" t="s">
        <v>8</v>
      </c>
    </row>
    <row r="68" spans="1:17" x14ac:dyDescent="0.25">
      <c r="A68" t="s">
        <v>561</v>
      </c>
      <c r="B68" t="s">
        <v>1</v>
      </c>
      <c r="C68" t="s">
        <v>146</v>
      </c>
    </row>
    <row r="69" spans="1:17" hidden="1" x14ac:dyDescent="0.25">
      <c r="A69" t="s">
        <v>564</v>
      </c>
      <c r="B69" t="s">
        <v>4</v>
      </c>
      <c r="C69" t="s">
        <v>12</v>
      </c>
      <c r="D69" t="s">
        <v>6</v>
      </c>
      <c r="E69">
        <v>1</v>
      </c>
      <c r="F69" t="s">
        <v>13</v>
      </c>
      <c r="G69" t="s">
        <v>8</v>
      </c>
    </row>
    <row r="70" spans="1:17" x14ac:dyDescent="0.25">
      <c r="A70" s="1" t="s">
        <v>563</v>
      </c>
      <c r="B70" s="1" t="s">
        <v>1</v>
      </c>
      <c r="C70" s="1" t="s">
        <v>10</v>
      </c>
      <c r="E70" s="8">
        <f>HEX2DEC(G70)</f>
        <v>172</v>
      </c>
      <c r="F70" s="10" t="str">
        <f>HEX2BIN(G70)</f>
        <v>10101100</v>
      </c>
      <c r="G70" s="8" t="str">
        <f>MID(C70,7,FIND(":",C70,1)-1)</f>
        <v>AC</v>
      </c>
      <c r="H70" s="8" t="str">
        <f>MID(F70,1,FIND("0",F70,1)-1)</f>
        <v>1</v>
      </c>
      <c r="I70" s="8" t="str">
        <f>MID(F70,2,FIND("0",F70,1)-1)</f>
        <v>0</v>
      </c>
      <c r="J70" s="8" t="str">
        <f>MID(F70,3,FIND("0",F70,1)-1)</f>
        <v>1</v>
      </c>
      <c r="K70" s="8" t="str">
        <f>MID(F70,4,FIND("0",F70,1)-1)</f>
        <v>0</v>
      </c>
      <c r="L70" s="8" t="str">
        <f>MID(F70,5,FIND("0",F70,1)-1)</f>
        <v>1</v>
      </c>
      <c r="M70" s="8" t="str">
        <f>MID(F70,6,FIND("0",F70,1)-1)</f>
        <v>1</v>
      </c>
      <c r="N70" s="8" t="str">
        <f>MID(F70,7,FIND("0",F70,1)-1)</f>
        <v>0</v>
      </c>
      <c r="O70" s="8" t="str">
        <f>MID(F70,8,FIND("0",F70,1)-1)</f>
        <v>0</v>
      </c>
      <c r="P70" t="str">
        <f>IF(J70="1",IF(O70="0","Brenner AUS"),"Brenner EIN")</f>
        <v>Brenner AUS</v>
      </c>
      <c r="Q70" t="str">
        <f>IF(L70="1","Mischer AUF",IF(K70="1","Mischer ZU","Mischer STOP"))</f>
        <v>Mischer AUF</v>
      </c>
    </row>
    <row r="71" spans="1:17" hidden="1" x14ac:dyDescent="0.25">
      <c r="A71" t="s">
        <v>566</v>
      </c>
      <c r="B71" t="s">
        <v>4</v>
      </c>
      <c r="C71" t="s">
        <v>12</v>
      </c>
      <c r="D71" t="s">
        <v>6</v>
      </c>
      <c r="E71">
        <v>1</v>
      </c>
      <c r="F71" t="s">
        <v>17</v>
      </c>
      <c r="G71" t="s">
        <v>8</v>
      </c>
    </row>
    <row r="72" spans="1:17" x14ac:dyDescent="0.25">
      <c r="A72" s="1" t="s">
        <v>565</v>
      </c>
      <c r="B72" s="1" t="s">
        <v>1</v>
      </c>
      <c r="C72" s="1" t="s">
        <v>15</v>
      </c>
      <c r="E72" s="8">
        <f>HEX2DEC(G72)</f>
        <v>164</v>
      </c>
      <c r="F72" s="10" t="str">
        <f>HEX2BIN(G72)</f>
        <v>10100100</v>
      </c>
      <c r="G72" s="8" t="str">
        <f>MID(C72,7,FIND(":",C72,1)-1)</f>
        <v>A4</v>
      </c>
      <c r="H72" s="8" t="str">
        <f>MID(F72,1,FIND("0",F72,1)-1)</f>
        <v>1</v>
      </c>
      <c r="I72" s="8" t="str">
        <f>MID(F72,2,FIND("0",F72,1)-1)</f>
        <v>0</v>
      </c>
      <c r="J72" s="8" t="str">
        <f>MID(F72,3,FIND("0",F72,1)-1)</f>
        <v>1</v>
      </c>
      <c r="K72" s="8" t="str">
        <f>MID(F72,4,FIND("0",F72,1)-1)</f>
        <v>0</v>
      </c>
      <c r="L72" s="8" t="str">
        <f>MID(F72,5,FIND("0",F72,1)-1)</f>
        <v>0</v>
      </c>
      <c r="M72" s="8" t="str">
        <f>MID(F72,6,FIND("0",F72,1)-1)</f>
        <v>1</v>
      </c>
      <c r="N72" s="8" t="str">
        <f>MID(F72,7,FIND("0",F72,1)-1)</f>
        <v>0</v>
      </c>
      <c r="O72" s="8" t="str">
        <f>MID(F72,8,FIND("0",F72,1)-1)</f>
        <v>0</v>
      </c>
      <c r="P72" t="str">
        <f>IF(J72="1",IF(O72="0","Brenner AUS"),"Brenner EIN")</f>
        <v>Brenner AUS</v>
      </c>
      <c r="Q72" t="str">
        <f>IF(L72="1","Mischer AUF",IF(K72="1","Mischer ZU","Mischer STOP"))</f>
        <v>Mischer STOP</v>
      </c>
    </row>
    <row r="73" spans="1:17" hidden="1" x14ac:dyDescent="0.25">
      <c r="A73" t="s">
        <v>568</v>
      </c>
      <c r="B73" t="s">
        <v>4</v>
      </c>
      <c r="C73" t="s">
        <v>148</v>
      </c>
      <c r="D73" t="s">
        <v>6</v>
      </c>
      <c r="E73">
        <v>1</v>
      </c>
      <c r="F73" t="s">
        <v>227</v>
      </c>
      <c r="G73" t="s">
        <v>8</v>
      </c>
    </row>
    <row r="74" spans="1:17" x14ac:dyDescent="0.25">
      <c r="A74" t="s">
        <v>567</v>
      </c>
      <c r="B74" t="s">
        <v>1</v>
      </c>
      <c r="C74" t="s">
        <v>225</v>
      </c>
    </row>
    <row r="75" spans="1:17" hidden="1" x14ac:dyDescent="0.25">
      <c r="A75" t="s">
        <v>570</v>
      </c>
      <c r="B75" t="s">
        <v>4</v>
      </c>
      <c r="C75" t="s">
        <v>148</v>
      </c>
      <c r="D75" t="s">
        <v>6</v>
      </c>
      <c r="E75">
        <v>1</v>
      </c>
      <c r="F75" t="s">
        <v>72</v>
      </c>
      <c r="G75" t="s">
        <v>8</v>
      </c>
    </row>
    <row r="76" spans="1:17" x14ac:dyDescent="0.25">
      <c r="A76" t="s">
        <v>569</v>
      </c>
      <c r="B76" t="s">
        <v>1</v>
      </c>
      <c r="C76" t="s">
        <v>157</v>
      </c>
    </row>
    <row r="77" spans="1:17" hidden="1" x14ac:dyDescent="0.25">
      <c r="A77" t="s">
        <v>572</v>
      </c>
      <c r="B77" t="s">
        <v>4</v>
      </c>
      <c r="C77" t="s">
        <v>148</v>
      </c>
      <c r="D77" t="s">
        <v>6</v>
      </c>
      <c r="E77">
        <v>1</v>
      </c>
      <c r="F77" t="s">
        <v>106</v>
      </c>
      <c r="G77" t="s">
        <v>8</v>
      </c>
    </row>
    <row r="78" spans="1:17" x14ac:dyDescent="0.25">
      <c r="A78" t="s">
        <v>571</v>
      </c>
      <c r="B78" t="s">
        <v>1</v>
      </c>
      <c r="C78" t="s">
        <v>222</v>
      </c>
    </row>
    <row r="79" spans="1:17" hidden="1" x14ac:dyDescent="0.25">
      <c r="A79" t="s">
        <v>575</v>
      </c>
      <c r="B79" t="s">
        <v>4</v>
      </c>
      <c r="C79" t="s">
        <v>5</v>
      </c>
      <c r="D79" t="s">
        <v>6</v>
      </c>
      <c r="E79">
        <v>1</v>
      </c>
      <c r="F79" t="s">
        <v>576</v>
      </c>
      <c r="G79" t="s">
        <v>8</v>
      </c>
    </row>
    <row r="80" spans="1:17" x14ac:dyDescent="0.25">
      <c r="A80" t="s">
        <v>573</v>
      </c>
      <c r="B80" t="s">
        <v>1</v>
      </c>
      <c r="C80" t="s">
        <v>574</v>
      </c>
    </row>
    <row r="81" spans="1:17" hidden="1" x14ac:dyDescent="0.25">
      <c r="A81" t="s">
        <v>578</v>
      </c>
      <c r="B81" t="s">
        <v>4</v>
      </c>
      <c r="C81" t="s">
        <v>12</v>
      </c>
      <c r="D81" t="s">
        <v>6</v>
      </c>
      <c r="E81">
        <v>1</v>
      </c>
      <c r="F81" t="s">
        <v>13</v>
      </c>
      <c r="G81" t="s">
        <v>8</v>
      </c>
    </row>
    <row r="82" spans="1:17" x14ac:dyDescent="0.25">
      <c r="A82" s="1" t="s">
        <v>577</v>
      </c>
      <c r="B82" s="1" t="s">
        <v>1</v>
      </c>
      <c r="C82" s="1" t="s">
        <v>10</v>
      </c>
      <c r="E82" s="8">
        <f>HEX2DEC(G82)</f>
        <v>172</v>
      </c>
      <c r="F82" s="10" t="str">
        <f>HEX2BIN(G82)</f>
        <v>10101100</v>
      </c>
      <c r="G82" s="8" t="str">
        <f>MID(C82,7,FIND(":",C82,1)-1)</f>
        <v>AC</v>
      </c>
      <c r="H82" s="8" t="str">
        <f>MID(F82,1,FIND("0",F82,1)-1)</f>
        <v>1</v>
      </c>
      <c r="I82" s="8" t="str">
        <f>MID(F82,2,FIND("0",F82,1)-1)</f>
        <v>0</v>
      </c>
      <c r="J82" s="8" t="str">
        <f>MID(F82,3,FIND("0",F82,1)-1)</f>
        <v>1</v>
      </c>
      <c r="K82" s="8" t="str">
        <f>MID(F82,4,FIND("0",F82,1)-1)</f>
        <v>0</v>
      </c>
      <c r="L82" s="8" t="str">
        <f>MID(F82,5,FIND("0",F82,1)-1)</f>
        <v>1</v>
      </c>
      <c r="M82" s="8" t="str">
        <f>MID(F82,6,FIND("0",F82,1)-1)</f>
        <v>1</v>
      </c>
      <c r="N82" s="8" t="str">
        <f>MID(F82,7,FIND("0",F82,1)-1)</f>
        <v>0</v>
      </c>
      <c r="O82" s="8" t="str">
        <f>MID(F82,8,FIND("0",F82,1)-1)</f>
        <v>0</v>
      </c>
      <c r="P82" t="str">
        <f>IF(J82="1",IF(O82="0","Brenner AUS"),"Brenner EIN")</f>
        <v>Brenner AUS</v>
      </c>
      <c r="Q82" t="str">
        <f>IF(L82="1","Mischer AUF",IF(K82="1","Mischer ZU","Mischer STOP"))</f>
        <v>Mischer AUF</v>
      </c>
    </row>
    <row r="83" spans="1:17" hidden="1" x14ac:dyDescent="0.25">
      <c r="A83" t="s">
        <v>580</v>
      </c>
      <c r="B83" t="s">
        <v>4</v>
      </c>
      <c r="C83" t="s">
        <v>12</v>
      </c>
      <c r="D83" t="s">
        <v>6</v>
      </c>
      <c r="E83">
        <v>1</v>
      </c>
      <c r="F83" t="s">
        <v>17</v>
      </c>
      <c r="G83" t="s">
        <v>8</v>
      </c>
    </row>
    <row r="84" spans="1:17" x14ac:dyDescent="0.25">
      <c r="A84" s="1" t="s">
        <v>579</v>
      </c>
      <c r="B84" s="1" t="s">
        <v>1</v>
      </c>
      <c r="C84" s="1" t="s">
        <v>15</v>
      </c>
      <c r="E84" s="8">
        <f>HEX2DEC(G84)</f>
        <v>164</v>
      </c>
      <c r="F84" s="10" t="str">
        <f>HEX2BIN(G84)</f>
        <v>10100100</v>
      </c>
      <c r="G84" s="8" t="str">
        <f>MID(C84,7,FIND(":",C84,1)-1)</f>
        <v>A4</v>
      </c>
      <c r="H84" s="8" t="str">
        <f>MID(F84,1,FIND("0",F84,1)-1)</f>
        <v>1</v>
      </c>
      <c r="I84" s="8" t="str">
        <f>MID(F84,2,FIND("0",F84,1)-1)</f>
        <v>0</v>
      </c>
      <c r="J84" s="8" t="str">
        <f>MID(F84,3,FIND("0",F84,1)-1)</f>
        <v>1</v>
      </c>
      <c r="K84" s="8" t="str">
        <f>MID(F84,4,FIND("0",F84,1)-1)</f>
        <v>0</v>
      </c>
      <c r="L84" s="8" t="str">
        <f>MID(F84,5,FIND("0",F84,1)-1)</f>
        <v>0</v>
      </c>
      <c r="M84" s="8" t="str">
        <f>MID(F84,6,FIND("0",F84,1)-1)</f>
        <v>1</v>
      </c>
      <c r="N84" s="8" t="str">
        <f>MID(F84,7,FIND("0",F84,1)-1)</f>
        <v>0</v>
      </c>
      <c r="O84" s="8" t="str">
        <f>MID(F84,8,FIND("0",F84,1)-1)</f>
        <v>0</v>
      </c>
      <c r="P84" t="str">
        <f>IF(J84="1",IF(O84="0","Brenner AUS"),"Brenner EIN")</f>
        <v>Brenner AUS</v>
      </c>
      <c r="Q84" t="str">
        <f>IF(L84="1","Mischer AUF",IF(K84="1","Mischer ZU","Mischer STOP"))</f>
        <v>Mischer STOP</v>
      </c>
    </row>
  </sheetData>
  <autoFilter ref="A2:M84">
    <filterColumn colId="1">
      <filters>
        <filter val="&lt;&lt;&lt;"/>
      </filters>
    </filterColumn>
    <sortState ref="A2:G83">
      <sortCondition ref="A1:A83"/>
    </sortState>
  </autoFilter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99"/>
  <sheetViews>
    <sheetView workbookViewId="0">
      <pane xSplit="3" ySplit="3" topLeftCell="D4" activePane="bottomRight" state="frozenSplit"/>
      <selection pane="topRight" activeCell="D1" sqref="D1"/>
      <selection pane="bottomLeft" activeCell="A8" sqref="A8"/>
      <selection pane="bottomRight" activeCell="N1" sqref="N1:N2"/>
    </sheetView>
  </sheetViews>
  <sheetFormatPr baseColWidth="10" defaultRowHeight="15" x14ac:dyDescent="0.25"/>
  <cols>
    <col min="1" max="1" width="37.5703125" bestFit="1" customWidth="1"/>
    <col min="2" max="2" width="27.140625" bestFit="1" customWidth="1"/>
    <col min="3" max="3" width="26.7109375" bestFit="1" customWidth="1"/>
    <col min="4" max="4" width="22.85546875" customWidth="1"/>
    <col min="5" max="6" width="13.140625" bestFit="1" customWidth="1"/>
    <col min="7" max="7" width="9.85546875" bestFit="1" customWidth="1"/>
    <col min="8" max="11" width="11" customWidth="1"/>
    <col min="12" max="12" width="12.28515625" customWidth="1"/>
    <col min="13" max="13" width="11" customWidth="1"/>
    <col min="14" max="14" width="12.7109375" customWidth="1"/>
    <col min="15" max="15" width="13" bestFit="1" customWidth="1"/>
    <col min="16" max="16" width="13" customWidth="1"/>
    <col min="17" max="17" width="13" bestFit="1" customWidth="1"/>
  </cols>
  <sheetData>
    <row r="1" spans="1:17" ht="60" x14ac:dyDescent="0.25">
      <c r="J1" s="20" t="s">
        <v>2600</v>
      </c>
      <c r="K1" s="19" t="s">
        <v>2602</v>
      </c>
      <c r="L1" s="23" t="s">
        <v>2601</v>
      </c>
      <c r="M1" s="8"/>
      <c r="N1" s="46" t="s">
        <v>3297</v>
      </c>
      <c r="O1" s="20" t="s">
        <v>2604</v>
      </c>
      <c r="P1" s="13"/>
      <c r="Q1" s="12"/>
    </row>
    <row r="2" spans="1:17" x14ac:dyDescent="0.25">
      <c r="E2" s="8" t="s">
        <v>496</v>
      </c>
      <c r="F2" s="8" t="s">
        <v>2596</v>
      </c>
      <c r="G2" s="8" t="s">
        <v>1320</v>
      </c>
      <c r="H2" s="8" t="s">
        <v>2595</v>
      </c>
      <c r="I2" s="8" t="s">
        <v>2594</v>
      </c>
      <c r="J2" s="22" t="s">
        <v>2587</v>
      </c>
      <c r="K2" s="28" t="s">
        <v>2103</v>
      </c>
      <c r="L2" s="24" t="s">
        <v>2593</v>
      </c>
      <c r="M2" s="8" t="s">
        <v>2592</v>
      </c>
      <c r="N2" s="45" t="s">
        <v>2591</v>
      </c>
      <c r="O2" s="22" t="s">
        <v>3293</v>
      </c>
      <c r="P2" s="21" t="s">
        <v>2598</v>
      </c>
      <c r="Q2" s="29" t="s">
        <v>2599</v>
      </c>
    </row>
    <row r="3" spans="1:17" hidden="1" x14ac:dyDescent="0.25">
      <c r="A3" t="s">
        <v>393</v>
      </c>
      <c r="B3" t="s">
        <v>4</v>
      </c>
      <c r="C3" t="s">
        <v>148</v>
      </c>
      <c r="D3" t="s">
        <v>6</v>
      </c>
      <c r="E3">
        <v>1</v>
      </c>
      <c r="F3" t="s">
        <v>394</v>
      </c>
      <c r="G3" t="s">
        <v>8</v>
      </c>
    </row>
    <row r="4" spans="1:17" x14ac:dyDescent="0.25">
      <c r="A4" t="s">
        <v>391</v>
      </c>
      <c r="B4" t="s">
        <v>1</v>
      </c>
      <c r="C4" t="s">
        <v>392</v>
      </c>
    </row>
    <row r="5" spans="1:17" hidden="1" x14ac:dyDescent="0.25">
      <c r="A5" t="s">
        <v>396</v>
      </c>
      <c r="B5" t="s">
        <v>4</v>
      </c>
      <c r="C5" t="s">
        <v>12</v>
      </c>
      <c r="D5" t="s">
        <v>6</v>
      </c>
      <c r="E5">
        <v>1</v>
      </c>
      <c r="F5" t="s">
        <v>363</v>
      </c>
      <c r="G5" t="s">
        <v>8</v>
      </c>
    </row>
    <row r="6" spans="1:17" x14ac:dyDescent="0.25">
      <c r="A6" s="1" t="s">
        <v>395</v>
      </c>
      <c r="B6" s="1" t="s">
        <v>1</v>
      </c>
      <c r="C6" s="1" t="s">
        <v>361</v>
      </c>
      <c r="E6" s="8">
        <f>HEX2DEC(G6)</f>
        <v>180</v>
      </c>
      <c r="F6" s="10" t="str">
        <f>HEX2BIN(G6)</f>
        <v>10110100</v>
      </c>
      <c r="G6" s="8" t="str">
        <f>MID(C6,7,FIND(":",C6,1)-1)</f>
        <v>B4</v>
      </c>
      <c r="H6" s="8" t="str">
        <f>MID(F6,1,FIND("0",F6,1)-1)</f>
        <v>1</v>
      </c>
      <c r="I6" s="8" t="str">
        <f>MID(F6,2,FIND("0",F6,1)-1)</f>
        <v>0</v>
      </c>
      <c r="J6" s="8" t="str">
        <f>MID(F6,3,FIND("0",F6,1)-1)</f>
        <v>1</v>
      </c>
      <c r="K6" s="8" t="str">
        <f>MID(F6,4,FIND("0",F6,1)-1)</f>
        <v>1</v>
      </c>
      <c r="L6" s="8" t="str">
        <f>MID(F6,5,FIND("0",F6,1)-1)</f>
        <v>0</v>
      </c>
      <c r="M6" s="8" t="str">
        <f>MID(F6,6,FIND("0",F6,1)-1)</f>
        <v>1</v>
      </c>
      <c r="N6" s="8" t="str">
        <f>MID(F6,7,FIND("0",F6,1)-1)</f>
        <v>0</v>
      </c>
      <c r="O6" s="8" t="str">
        <f>MID(F6,8,FIND("0",F6,1)-1)</f>
        <v>0</v>
      </c>
      <c r="P6" t="str">
        <f>IF(J6="1",IF(O6="0","Brenner AUS"),"Brenner EIN")</f>
        <v>Brenner AUS</v>
      </c>
      <c r="Q6" t="str">
        <f>IF(L6="1","Mischer AUF",IF(K6="1","Mischer ZU","Mischer STOP"))</f>
        <v>Mischer ZU</v>
      </c>
    </row>
    <row r="7" spans="1:17" hidden="1" x14ac:dyDescent="0.25">
      <c r="A7" t="s">
        <v>398</v>
      </c>
      <c r="B7" t="s">
        <v>4</v>
      </c>
      <c r="C7" t="s">
        <v>12</v>
      </c>
      <c r="D7" t="s">
        <v>6</v>
      </c>
      <c r="E7">
        <v>1</v>
      </c>
      <c r="F7" t="s">
        <v>17</v>
      </c>
      <c r="G7" t="s">
        <v>8</v>
      </c>
    </row>
    <row r="8" spans="1:17" x14ac:dyDescent="0.25">
      <c r="A8" s="1" t="s">
        <v>397</v>
      </c>
      <c r="B8" s="1" t="s">
        <v>1</v>
      </c>
      <c r="C8" s="1" t="s">
        <v>15</v>
      </c>
      <c r="E8" s="8">
        <f>HEX2DEC(G8)</f>
        <v>164</v>
      </c>
      <c r="F8" s="10" t="str">
        <f>HEX2BIN(G8)</f>
        <v>10100100</v>
      </c>
      <c r="G8" s="8" t="str">
        <f>MID(C8,7,FIND(":",C8,1)-1)</f>
        <v>A4</v>
      </c>
      <c r="H8" s="8" t="str">
        <f>MID(F8,1,FIND("0",F8,1)-1)</f>
        <v>1</v>
      </c>
      <c r="I8" s="8" t="str">
        <f>MID(F8,2,FIND("0",F8,1)-1)</f>
        <v>0</v>
      </c>
      <c r="J8" s="8" t="str">
        <f>MID(F8,3,FIND("0",F8,1)-1)</f>
        <v>1</v>
      </c>
      <c r="K8" s="8" t="str">
        <f>MID(F8,4,FIND("0",F8,1)-1)</f>
        <v>0</v>
      </c>
      <c r="L8" s="8" t="str">
        <f>MID(F8,5,FIND("0",F8,1)-1)</f>
        <v>0</v>
      </c>
      <c r="M8" s="8" t="str">
        <f>MID(F8,6,FIND("0",F8,1)-1)</f>
        <v>1</v>
      </c>
      <c r="N8" s="8" t="str">
        <f>MID(F8,7,FIND("0",F8,1)-1)</f>
        <v>0</v>
      </c>
      <c r="O8" s="8" t="str">
        <f>MID(F8,8,FIND("0",F8,1)-1)</f>
        <v>0</v>
      </c>
      <c r="P8" t="str">
        <f>IF(J8="1",IF(O8="0","Brenner AUS"),"Brenner EIN")</f>
        <v>Brenner AUS</v>
      </c>
      <c r="Q8" t="str">
        <f>IF(L8="1","Mischer AUF",IF(K8="1","Mischer ZU","Mischer STOP"))</f>
        <v>Mischer STOP</v>
      </c>
    </row>
    <row r="9" spans="1:17" hidden="1" x14ac:dyDescent="0.25">
      <c r="A9" t="s">
        <v>400</v>
      </c>
      <c r="B9" t="s">
        <v>4</v>
      </c>
      <c r="C9" t="s">
        <v>148</v>
      </c>
      <c r="D9" t="s">
        <v>6</v>
      </c>
      <c r="E9">
        <v>1</v>
      </c>
      <c r="F9" t="s">
        <v>238</v>
      </c>
      <c r="G9" t="s">
        <v>8</v>
      </c>
    </row>
    <row r="10" spans="1:17" x14ac:dyDescent="0.25">
      <c r="A10" t="s">
        <v>399</v>
      </c>
      <c r="B10" t="s">
        <v>1</v>
      </c>
      <c r="C10" t="s">
        <v>236</v>
      </c>
    </row>
    <row r="11" spans="1:17" hidden="1" x14ac:dyDescent="0.25">
      <c r="A11" t="s">
        <v>403</v>
      </c>
      <c r="B11" t="s">
        <v>4</v>
      </c>
      <c r="C11" t="s">
        <v>148</v>
      </c>
      <c r="D11" t="s">
        <v>6</v>
      </c>
      <c r="E11">
        <v>1</v>
      </c>
      <c r="F11" t="s">
        <v>404</v>
      </c>
      <c r="G11" t="s">
        <v>8</v>
      </c>
    </row>
    <row r="12" spans="1:17" x14ac:dyDescent="0.25">
      <c r="A12" t="s">
        <v>401</v>
      </c>
      <c r="B12" t="s">
        <v>1</v>
      </c>
      <c r="C12" t="s">
        <v>402</v>
      </c>
    </row>
    <row r="13" spans="1:17" hidden="1" x14ac:dyDescent="0.25">
      <c r="A13" t="s">
        <v>407</v>
      </c>
      <c r="B13" t="s">
        <v>4</v>
      </c>
      <c r="C13" t="s">
        <v>5</v>
      </c>
      <c r="D13" t="s">
        <v>6</v>
      </c>
      <c r="E13">
        <v>1</v>
      </c>
      <c r="F13" t="s">
        <v>408</v>
      </c>
      <c r="G13" t="s">
        <v>8</v>
      </c>
    </row>
    <row r="14" spans="1:17" hidden="1" x14ac:dyDescent="0.25">
      <c r="A14" t="s">
        <v>407</v>
      </c>
      <c r="B14" t="s">
        <v>4</v>
      </c>
      <c r="C14" t="s">
        <v>148</v>
      </c>
      <c r="D14" t="s">
        <v>6</v>
      </c>
      <c r="E14">
        <v>1</v>
      </c>
      <c r="F14" t="s">
        <v>238</v>
      </c>
      <c r="G14" t="s">
        <v>8</v>
      </c>
    </row>
    <row r="15" spans="1:17" x14ac:dyDescent="0.25">
      <c r="A15" t="s">
        <v>405</v>
      </c>
      <c r="B15" t="s">
        <v>1</v>
      </c>
      <c r="C15" t="s">
        <v>406</v>
      </c>
    </row>
    <row r="16" spans="1:17" x14ac:dyDescent="0.25">
      <c r="A16" t="s">
        <v>405</v>
      </c>
      <c r="B16" t="s">
        <v>1</v>
      </c>
      <c r="C16" t="s">
        <v>236</v>
      </c>
    </row>
    <row r="17" spans="1:17" hidden="1" x14ac:dyDescent="0.25">
      <c r="A17" t="s">
        <v>410</v>
      </c>
      <c r="B17" t="s">
        <v>4</v>
      </c>
      <c r="C17" t="s">
        <v>233</v>
      </c>
      <c r="D17" t="s">
        <v>6</v>
      </c>
      <c r="E17">
        <v>1</v>
      </c>
      <c r="F17" t="s">
        <v>234</v>
      </c>
      <c r="G17" t="s">
        <v>8</v>
      </c>
    </row>
    <row r="18" spans="1:17" x14ac:dyDescent="0.25">
      <c r="A18" t="s">
        <v>409</v>
      </c>
      <c r="B18" t="s">
        <v>1</v>
      </c>
      <c r="C18" t="s">
        <v>232</v>
      </c>
    </row>
    <row r="19" spans="1:17" hidden="1" x14ac:dyDescent="0.25">
      <c r="A19" t="s">
        <v>412</v>
      </c>
      <c r="B19" t="s">
        <v>4</v>
      </c>
      <c r="C19" t="s">
        <v>148</v>
      </c>
      <c r="D19" t="s">
        <v>6</v>
      </c>
      <c r="E19">
        <v>1</v>
      </c>
      <c r="F19" t="s">
        <v>227</v>
      </c>
      <c r="G19" t="s">
        <v>8</v>
      </c>
    </row>
    <row r="20" spans="1:17" x14ac:dyDescent="0.25">
      <c r="A20" t="s">
        <v>411</v>
      </c>
      <c r="B20" t="s">
        <v>1</v>
      </c>
      <c r="C20" t="s">
        <v>225</v>
      </c>
    </row>
    <row r="21" spans="1:17" hidden="1" x14ac:dyDescent="0.25">
      <c r="A21" t="s">
        <v>414</v>
      </c>
      <c r="B21" t="s">
        <v>4</v>
      </c>
      <c r="C21" t="s">
        <v>148</v>
      </c>
      <c r="D21" t="s">
        <v>6</v>
      </c>
      <c r="E21">
        <v>1</v>
      </c>
      <c r="F21" t="s">
        <v>72</v>
      </c>
      <c r="G21" t="s">
        <v>8</v>
      </c>
    </row>
    <row r="22" spans="1:17" x14ac:dyDescent="0.25">
      <c r="A22" t="s">
        <v>413</v>
      </c>
      <c r="B22" t="s">
        <v>1</v>
      </c>
      <c r="C22" t="s">
        <v>157</v>
      </c>
    </row>
    <row r="23" spans="1:17" hidden="1" x14ac:dyDescent="0.25">
      <c r="A23" t="s">
        <v>416</v>
      </c>
      <c r="B23" t="s">
        <v>4</v>
      </c>
      <c r="C23" t="s">
        <v>148</v>
      </c>
      <c r="D23" t="s">
        <v>6</v>
      </c>
      <c r="E23">
        <v>1</v>
      </c>
      <c r="F23" t="s">
        <v>106</v>
      </c>
      <c r="G23" t="s">
        <v>8</v>
      </c>
    </row>
    <row r="24" spans="1:17" x14ac:dyDescent="0.25">
      <c r="A24" t="s">
        <v>415</v>
      </c>
      <c r="B24" t="s">
        <v>1</v>
      </c>
      <c r="C24" t="s">
        <v>222</v>
      </c>
    </row>
    <row r="25" spans="1:17" hidden="1" x14ac:dyDescent="0.25">
      <c r="A25" t="s">
        <v>419</v>
      </c>
      <c r="B25" t="s">
        <v>4</v>
      </c>
      <c r="C25" t="s">
        <v>148</v>
      </c>
      <c r="D25" t="s">
        <v>6</v>
      </c>
      <c r="E25">
        <v>1</v>
      </c>
      <c r="F25" t="s">
        <v>136</v>
      </c>
      <c r="G25" t="s">
        <v>8</v>
      </c>
    </row>
    <row r="26" spans="1:17" x14ac:dyDescent="0.25">
      <c r="A26" t="s">
        <v>417</v>
      </c>
      <c r="B26" t="s">
        <v>1</v>
      </c>
      <c r="C26" t="s">
        <v>418</v>
      </c>
    </row>
    <row r="27" spans="1:17" hidden="1" x14ac:dyDescent="0.25">
      <c r="A27" t="s">
        <v>421</v>
      </c>
      <c r="B27" t="s">
        <v>4</v>
      </c>
      <c r="C27" t="s">
        <v>12</v>
      </c>
      <c r="D27" t="s">
        <v>6</v>
      </c>
      <c r="E27">
        <v>1</v>
      </c>
      <c r="F27" t="s">
        <v>13</v>
      </c>
      <c r="G27" t="s">
        <v>8</v>
      </c>
    </row>
    <row r="28" spans="1:17" x14ac:dyDescent="0.25">
      <c r="A28" s="1" t="s">
        <v>420</v>
      </c>
      <c r="B28" s="1" t="s">
        <v>1</v>
      </c>
      <c r="C28" s="1" t="s">
        <v>10</v>
      </c>
      <c r="E28" s="8">
        <f>HEX2DEC(G28)</f>
        <v>172</v>
      </c>
      <c r="F28" s="10" t="str">
        <f>HEX2BIN(G28)</f>
        <v>10101100</v>
      </c>
      <c r="G28" s="8" t="str">
        <f>MID(C28,7,FIND(":",C28,1)-1)</f>
        <v>AC</v>
      </c>
      <c r="H28" s="8" t="str">
        <f>MID(F28,1,FIND("0",F28,1)-1)</f>
        <v>1</v>
      </c>
      <c r="I28" s="8" t="str">
        <f>MID(F28,2,FIND("0",F28,1)-1)</f>
        <v>0</v>
      </c>
      <c r="J28" s="8" t="str">
        <f>MID(F28,3,FIND("0",F28,1)-1)</f>
        <v>1</v>
      </c>
      <c r="K28" s="8" t="str">
        <f>MID(F28,4,FIND("0",F28,1)-1)</f>
        <v>0</v>
      </c>
      <c r="L28" s="8" t="str">
        <f>MID(F28,5,FIND("0",F28,1)-1)</f>
        <v>1</v>
      </c>
      <c r="M28" s="8" t="str">
        <f>MID(F28,6,FIND("0",F28,1)-1)</f>
        <v>1</v>
      </c>
      <c r="N28" s="8" t="str">
        <f>MID(F28,7,FIND("0",F28,1)-1)</f>
        <v>0</v>
      </c>
      <c r="O28" s="8" t="str">
        <f>MID(F28,8,FIND("0",F28,1)-1)</f>
        <v>0</v>
      </c>
      <c r="P28" t="str">
        <f>IF(J28="1",IF(O28="0","Brenner AUS"),"Brenner EIN")</f>
        <v>Brenner AUS</v>
      </c>
      <c r="Q28" t="str">
        <f>IF(L28="1","Mischer AUF",IF(K28="1","Mischer ZU","Mischer STOP"))</f>
        <v>Mischer AUF</v>
      </c>
    </row>
    <row r="29" spans="1:17" hidden="1" x14ac:dyDescent="0.25">
      <c r="A29" t="s">
        <v>423</v>
      </c>
      <c r="B29" t="s">
        <v>4</v>
      </c>
      <c r="C29" t="s">
        <v>12</v>
      </c>
      <c r="D29" t="s">
        <v>6</v>
      </c>
      <c r="E29">
        <v>1</v>
      </c>
      <c r="F29" t="s">
        <v>17</v>
      </c>
      <c r="G29" t="s">
        <v>8</v>
      </c>
    </row>
    <row r="30" spans="1:17" x14ac:dyDescent="0.25">
      <c r="A30" s="1" t="s">
        <v>422</v>
      </c>
      <c r="B30" s="1" t="s">
        <v>1</v>
      </c>
      <c r="C30" s="1" t="s">
        <v>15</v>
      </c>
      <c r="E30" s="8">
        <f>HEX2DEC(G30)</f>
        <v>164</v>
      </c>
      <c r="F30" s="10" t="str">
        <f>HEX2BIN(G30)</f>
        <v>10100100</v>
      </c>
      <c r="G30" s="8" t="str">
        <f>MID(C30,7,FIND(":",C30,1)-1)</f>
        <v>A4</v>
      </c>
      <c r="H30" s="8" t="str">
        <f>MID(F30,1,FIND("0",F30,1)-1)</f>
        <v>1</v>
      </c>
      <c r="I30" s="8" t="str">
        <f>MID(F30,2,FIND("0",F30,1)-1)</f>
        <v>0</v>
      </c>
      <c r="J30" s="8" t="str">
        <f>MID(F30,3,FIND("0",F30,1)-1)</f>
        <v>1</v>
      </c>
      <c r="K30" s="8" t="str">
        <f>MID(F30,4,FIND("0",F30,1)-1)</f>
        <v>0</v>
      </c>
      <c r="L30" s="8" t="str">
        <f>MID(F30,5,FIND("0",F30,1)-1)</f>
        <v>0</v>
      </c>
      <c r="M30" s="8" t="str">
        <f>MID(F30,6,FIND("0",F30,1)-1)</f>
        <v>1</v>
      </c>
      <c r="N30" s="8" t="str">
        <f>MID(F30,7,FIND("0",F30,1)-1)</f>
        <v>0</v>
      </c>
      <c r="O30" s="8" t="str">
        <f>MID(F30,8,FIND("0",F30,1)-1)</f>
        <v>0</v>
      </c>
      <c r="P30" t="str">
        <f>IF(J30="1",IF(O30="0","Brenner AUS"),"Brenner EIN")</f>
        <v>Brenner AUS</v>
      </c>
      <c r="Q30" t="str">
        <f>IF(L30="1","Mischer AUF",IF(K30="1","Mischer ZU","Mischer STOP"))</f>
        <v>Mischer STOP</v>
      </c>
    </row>
    <row r="31" spans="1:17" hidden="1" x14ac:dyDescent="0.25">
      <c r="A31" t="s">
        <v>425</v>
      </c>
      <c r="B31" t="s">
        <v>4</v>
      </c>
      <c r="C31" t="s">
        <v>148</v>
      </c>
      <c r="D31" t="s">
        <v>6</v>
      </c>
      <c r="E31">
        <v>1</v>
      </c>
      <c r="F31" t="s">
        <v>72</v>
      </c>
      <c r="G31" t="s">
        <v>8</v>
      </c>
    </row>
    <row r="32" spans="1:17" x14ac:dyDescent="0.25">
      <c r="A32" t="s">
        <v>424</v>
      </c>
      <c r="B32" t="s">
        <v>1</v>
      </c>
      <c r="C32" t="s">
        <v>157</v>
      </c>
    </row>
    <row r="33" spans="1:17" hidden="1" x14ac:dyDescent="0.25">
      <c r="A33" t="s">
        <v>427</v>
      </c>
      <c r="B33" t="s">
        <v>4</v>
      </c>
      <c r="C33" t="s">
        <v>148</v>
      </c>
      <c r="D33" t="s">
        <v>6</v>
      </c>
      <c r="E33">
        <v>1</v>
      </c>
      <c r="F33" t="s">
        <v>136</v>
      </c>
      <c r="G33" t="s">
        <v>8</v>
      </c>
    </row>
    <row r="34" spans="1:17" x14ac:dyDescent="0.25">
      <c r="A34" t="s">
        <v>426</v>
      </c>
      <c r="B34" t="s">
        <v>1</v>
      </c>
      <c r="C34" t="s">
        <v>418</v>
      </c>
    </row>
    <row r="35" spans="1:17" x14ac:dyDescent="0.25">
      <c r="A35" s="1" t="s">
        <v>428</v>
      </c>
      <c r="B35" s="1" t="s">
        <v>1</v>
      </c>
      <c r="C35" s="1" t="s">
        <v>10</v>
      </c>
      <c r="E35" s="8">
        <f>HEX2DEC(G35)</f>
        <v>172</v>
      </c>
      <c r="F35" s="10" t="str">
        <f>HEX2BIN(G35)</f>
        <v>10101100</v>
      </c>
      <c r="G35" s="8" t="str">
        <f>MID(C35,7,FIND(":",C35,1)-1)</f>
        <v>AC</v>
      </c>
      <c r="H35" s="8" t="str">
        <f>MID(F35,1,FIND("0",F35,1)-1)</f>
        <v>1</v>
      </c>
      <c r="I35" s="8" t="str">
        <f>MID(F35,2,FIND("0",F35,1)-1)</f>
        <v>0</v>
      </c>
      <c r="J35" s="8" t="str">
        <f>MID(F35,3,FIND("0",F35,1)-1)</f>
        <v>1</v>
      </c>
      <c r="K35" s="8" t="str">
        <f>MID(F35,4,FIND("0",F35,1)-1)</f>
        <v>0</v>
      </c>
      <c r="L35" s="8" t="str">
        <f>MID(F35,5,FIND("0",F35,1)-1)</f>
        <v>1</v>
      </c>
      <c r="M35" s="8" t="str">
        <f>MID(F35,6,FIND("0",F35,1)-1)</f>
        <v>1</v>
      </c>
      <c r="N35" s="8" t="str">
        <f>MID(F35,7,FIND("0",F35,1)-1)</f>
        <v>0</v>
      </c>
      <c r="O35" s="8" t="str">
        <f>MID(F35,8,FIND("0",F35,1)-1)</f>
        <v>0</v>
      </c>
      <c r="P35" t="str">
        <f>IF(J35="1",IF(O35="0","Brenner AUS"),"Brenner EIN")</f>
        <v>Brenner AUS</v>
      </c>
      <c r="Q35" t="str">
        <f>IF(L35="1","Mischer AUF",IF(K35="1","Mischer ZU","Mischer STOP"))</f>
        <v>Mischer AUF</v>
      </c>
    </row>
    <row r="36" spans="1:17" hidden="1" x14ac:dyDescent="0.25">
      <c r="A36" t="s">
        <v>430</v>
      </c>
      <c r="B36" t="s">
        <v>4</v>
      </c>
      <c r="C36" t="s">
        <v>148</v>
      </c>
      <c r="D36" t="s">
        <v>6</v>
      </c>
      <c r="E36">
        <v>1</v>
      </c>
      <c r="F36" t="s">
        <v>72</v>
      </c>
      <c r="G36" t="s">
        <v>8</v>
      </c>
    </row>
    <row r="37" spans="1:17" x14ac:dyDescent="0.25">
      <c r="A37" t="s">
        <v>429</v>
      </c>
      <c r="B37" t="s">
        <v>1</v>
      </c>
      <c r="C37" t="s">
        <v>157</v>
      </c>
    </row>
    <row r="38" spans="1:17" hidden="1" x14ac:dyDescent="0.25">
      <c r="A38" t="s">
        <v>432</v>
      </c>
      <c r="B38" t="s">
        <v>4</v>
      </c>
      <c r="C38" t="s">
        <v>148</v>
      </c>
      <c r="D38" t="s">
        <v>6</v>
      </c>
      <c r="E38">
        <v>1</v>
      </c>
      <c r="F38" t="s">
        <v>136</v>
      </c>
      <c r="G38" t="s">
        <v>8</v>
      </c>
    </row>
    <row r="39" spans="1:17" x14ac:dyDescent="0.25">
      <c r="A39" t="s">
        <v>431</v>
      </c>
      <c r="B39" t="s">
        <v>1</v>
      </c>
      <c r="C39" t="s">
        <v>418</v>
      </c>
    </row>
    <row r="40" spans="1:17" hidden="1" x14ac:dyDescent="0.25">
      <c r="A40" t="s">
        <v>434</v>
      </c>
      <c r="B40" t="s">
        <v>4</v>
      </c>
      <c r="C40" t="s">
        <v>12</v>
      </c>
      <c r="D40" t="s">
        <v>6</v>
      </c>
      <c r="E40">
        <v>1</v>
      </c>
      <c r="F40" t="s">
        <v>13</v>
      </c>
      <c r="G40" t="s">
        <v>8</v>
      </c>
    </row>
    <row r="41" spans="1:17" x14ac:dyDescent="0.25">
      <c r="A41" s="1" t="s">
        <v>433</v>
      </c>
      <c r="B41" s="1" t="s">
        <v>1</v>
      </c>
      <c r="C41" s="1" t="s">
        <v>10</v>
      </c>
      <c r="E41" s="8">
        <f>HEX2DEC(G41)</f>
        <v>172</v>
      </c>
      <c r="F41" s="10" t="str">
        <f>HEX2BIN(G41)</f>
        <v>10101100</v>
      </c>
      <c r="G41" s="8" t="str">
        <f>MID(C41,7,FIND(":",C41,1)-1)</f>
        <v>AC</v>
      </c>
      <c r="H41" s="8" t="str">
        <f>MID(F41,1,FIND("0",F41,1)-1)</f>
        <v>1</v>
      </c>
      <c r="I41" s="8" t="str">
        <f>MID(F41,2,FIND("0",F41,1)-1)</f>
        <v>0</v>
      </c>
      <c r="J41" s="8" t="str">
        <f>MID(F41,3,FIND("0",F41,1)-1)</f>
        <v>1</v>
      </c>
      <c r="K41" s="8" t="str">
        <f>MID(F41,4,FIND("0",F41,1)-1)</f>
        <v>0</v>
      </c>
      <c r="L41" s="8" t="str">
        <f>MID(F41,5,FIND("0",F41,1)-1)</f>
        <v>1</v>
      </c>
      <c r="M41" s="8" t="str">
        <f>MID(F41,6,FIND("0",F41,1)-1)</f>
        <v>1</v>
      </c>
      <c r="N41" s="8" t="str">
        <f>MID(F41,7,FIND("0",F41,1)-1)</f>
        <v>0</v>
      </c>
      <c r="O41" s="8" t="str">
        <f>MID(F41,8,FIND("0",F41,1)-1)</f>
        <v>0</v>
      </c>
      <c r="P41" t="str">
        <f>IF(J41="1",IF(O41="0","Brenner AUS"),"Brenner EIN")</f>
        <v>Brenner AUS</v>
      </c>
      <c r="Q41" t="str">
        <f>IF(L41="1","Mischer AUF",IF(K41="1","Mischer ZU","Mischer STOP"))</f>
        <v>Mischer AUF</v>
      </c>
    </row>
    <row r="42" spans="1:17" hidden="1" x14ac:dyDescent="0.25">
      <c r="A42" t="s">
        <v>436</v>
      </c>
      <c r="B42" t="s">
        <v>4</v>
      </c>
      <c r="C42" t="s">
        <v>12</v>
      </c>
      <c r="D42" t="s">
        <v>6</v>
      </c>
      <c r="E42">
        <v>1</v>
      </c>
      <c r="F42" t="s">
        <v>17</v>
      </c>
      <c r="G42" t="s">
        <v>8</v>
      </c>
    </row>
    <row r="43" spans="1:17" x14ac:dyDescent="0.25">
      <c r="A43" s="1" t="s">
        <v>435</v>
      </c>
      <c r="B43" s="1" t="s">
        <v>1</v>
      </c>
      <c r="C43" s="1" t="s">
        <v>15</v>
      </c>
      <c r="E43" s="8">
        <f>HEX2DEC(G43)</f>
        <v>164</v>
      </c>
      <c r="F43" s="10" t="str">
        <f>HEX2BIN(G43)</f>
        <v>10100100</v>
      </c>
      <c r="G43" s="8" t="str">
        <f>MID(C43,7,FIND(":",C43,1)-1)</f>
        <v>A4</v>
      </c>
      <c r="H43" s="8" t="str">
        <f>MID(F43,1,FIND("0",F43,1)-1)</f>
        <v>1</v>
      </c>
      <c r="I43" s="8" t="str">
        <f>MID(F43,2,FIND("0",F43,1)-1)</f>
        <v>0</v>
      </c>
      <c r="J43" s="8" t="str">
        <f>MID(F43,3,FIND("0",F43,1)-1)</f>
        <v>1</v>
      </c>
      <c r="K43" s="8" t="str">
        <f>MID(F43,4,FIND("0",F43,1)-1)</f>
        <v>0</v>
      </c>
      <c r="L43" s="8" t="str">
        <f>MID(F43,5,FIND("0",F43,1)-1)</f>
        <v>0</v>
      </c>
      <c r="M43" s="8" t="str">
        <f>MID(F43,6,FIND("0",F43,1)-1)</f>
        <v>1</v>
      </c>
      <c r="N43" s="8" t="str">
        <f>MID(F43,7,FIND("0",F43,1)-1)</f>
        <v>0</v>
      </c>
      <c r="O43" s="8" t="str">
        <f>MID(F43,8,FIND("0",F43,1)-1)</f>
        <v>0</v>
      </c>
      <c r="P43" t="str">
        <f>IF(J43="1",IF(O43="0","Brenner AUS"),"Brenner EIN")</f>
        <v>Brenner AUS</v>
      </c>
      <c r="Q43" t="str">
        <f>IF(L43="1","Mischer AUF",IF(K43="1","Mischer ZU","Mischer STOP"))</f>
        <v>Mischer STOP</v>
      </c>
    </row>
    <row r="44" spans="1:17" hidden="1" x14ac:dyDescent="0.25">
      <c r="A44" t="s">
        <v>438</v>
      </c>
      <c r="B44" t="s">
        <v>4</v>
      </c>
      <c r="C44" t="s">
        <v>148</v>
      </c>
      <c r="D44" t="s">
        <v>6</v>
      </c>
      <c r="E44">
        <v>1</v>
      </c>
      <c r="F44" t="s">
        <v>72</v>
      </c>
      <c r="G44" t="s">
        <v>8</v>
      </c>
    </row>
    <row r="45" spans="1:17" x14ac:dyDescent="0.25">
      <c r="A45" t="s">
        <v>437</v>
      </c>
      <c r="B45" t="s">
        <v>1</v>
      </c>
      <c r="C45" t="s">
        <v>157</v>
      </c>
    </row>
    <row r="46" spans="1:17" hidden="1" x14ac:dyDescent="0.25">
      <c r="A46" t="s">
        <v>440</v>
      </c>
      <c r="B46" t="s">
        <v>4</v>
      </c>
      <c r="C46" t="s">
        <v>148</v>
      </c>
      <c r="D46" t="s">
        <v>6</v>
      </c>
      <c r="E46">
        <v>1</v>
      </c>
      <c r="F46" t="s">
        <v>136</v>
      </c>
      <c r="G46" t="s">
        <v>8</v>
      </c>
    </row>
    <row r="47" spans="1:17" x14ac:dyDescent="0.25">
      <c r="A47" t="s">
        <v>439</v>
      </c>
      <c r="B47" t="s">
        <v>1</v>
      </c>
      <c r="C47" t="s">
        <v>418</v>
      </c>
    </row>
    <row r="48" spans="1:17" hidden="1" x14ac:dyDescent="0.25">
      <c r="A48" t="s">
        <v>442</v>
      </c>
      <c r="B48" t="s">
        <v>4</v>
      </c>
      <c r="C48" t="s">
        <v>12</v>
      </c>
      <c r="D48" t="s">
        <v>6</v>
      </c>
      <c r="E48">
        <v>1</v>
      </c>
      <c r="F48" t="s">
        <v>13</v>
      </c>
      <c r="G48" t="s">
        <v>8</v>
      </c>
    </row>
    <row r="49" spans="1:17" x14ac:dyDescent="0.25">
      <c r="A49" s="1" t="s">
        <v>441</v>
      </c>
      <c r="B49" s="1" t="s">
        <v>1</v>
      </c>
      <c r="C49" s="1" t="s">
        <v>10</v>
      </c>
      <c r="E49" s="8">
        <f>HEX2DEC(G49)</f>
        <v>172</v>
      </c>
      <c r="F49" s="10" t="str">
        <f>HEX2BIN(G49)</f>
        <v>10101100</v>
      </c>
      <c r="G49" s="8" t="str">
        <f>MID(C49,7,FIND(":",C49,1)-1)</f>
        <v>AC</v>
      </c>
      <c r="H49" s="8" t="str">
        <f>MID(F49,1,FIND("0",F49,1)-1)</f>
        <v>1</v>
      </c>
      <c r="I49" s="8" t="str">
        <f>MID(F49,2,FIND("0",F49,1)-1)</f>
        <v>0</v>
      </c>
      <c r="J49" s="8" t="str">
        <f>MID(F49,3,FIND("0",F49,1)-1)</f>
        <v>1</v>
      </c>
      <c r="K49" s="8" t="str">
        <f>MID(F49,4,FIND("0",F49,1)-1)</f>
        <v>0</v>
      </c>
      <c r="L49" s="8" t="str">
        <f>MID(F49,5,FIND("0",F49,1)-1)</f>
        <v>1</v>
      </c>
      <c r="M49" s="8" t="str">
        <f>MID(F49,6,FIND("0",F49,1)-1)</f>
        <v>1</v>
      </c>
      <c r="N49" s="8" t="str">
        <f>MID(F49,7,FIND("0",F49,1)-1)</f>
        <v>0</v>
      </c>
      <c r="O49" s="8" t="str">
        <f>MID(F49,8,FIND("0",F49,1)-1)</f>
        <v>0</v>
      </c>
      <c r="P49" t="str">
        <f>IF(J49="1",IF(O49="0","Brenner AUS"),"Brenner EIN")</f>
        <v>Brenner AUS</v>
      </c>
      <c r="Q49" t="str">
        <f>IF(L49="1","Mischer AUF",IF(K49="1","Mischer ZU","Mischer STOP"))</f>
        <v>Mischer AUF</v>
      </c>
    </row>
    <row r="50" spans="1:17" hidden="1" x14ac:dyDescent="0.25">
      <c r="A50" t="s">
        <v>444</v>
      </c>
      <c r="B50" t="s">
        <v>4</v>
      </c>
      <c r="C50" t="s">
        <v>12</v>
      </c>
      <c r="D50" t="s">
        <v>6</v>
      </c>
      <c r="E50">
        <v>1</v>
      </c>
      <c r="F50" t="s">
        <v>17</v>
      </c>
      <c r="G50" t="s">
        <v>8</v>
      </c>
    </row>
    <row r="51" spans="1:17" x14ac:dyDescent="0.25">
      <c r="A51" s="1" t="s">
        <v>443</v>
      </c>
      <c r="B51" s="1" t="s">
        <v>1</v>
      </c>
      <c r="C51" s="1" t="s">
        <v>15</v>
      </c>
      <c r="E51" s="8">
        <f>HEX2DEC(G51)</f>
        <v>164</v>
      </c>
      <c r="F51" s="10" t="str">
        <f>HEX2BIN(G51)</f>
        <v>10100100</v>
      </c>
      <c r="G51" s="8" t="str">
        <f>MID(C51,7,FIND(":",C51,1)-1)</f>
        <v>A4</v>
      </c>
      <c r="H51" s="8" t="str">
        <f>MID(F51,1,FIND("0",F51,1)-1)</f>
        <v>1</v>
      </c>
      <c r="I51" s="8" t="str">
        <f>MID(F51,2,FIND("0",F51,1)-1)</f>
        <v>0</v>
      </c>
      <c r="J51" s="8" t="str">
        <f>MID(F51,3,FIND("0",F51,1)-1)</f>
        <v>1</v>
      </c>
      <c r="K51" s="8" t="str">
        <f>MID(F51,4,FIND("0",F51,1)-1)</f>
        <v>0</v>
      </c>
      <c r="L51" s="8" t="str">
        <f>MID(F51,5,FIND("0",F51,1)-1)</f>
        <v>0</v>
      </c>
      <c r="M51" s="8" t="str">
        <f>MID(F51,6,FIND("0",F51,1)-1)</f>
        <v>1</v>
      </c>
      <c r="N51" s="8" t="str">
        <f>MID(F51,7,FIND("0",F51,1)-1)</f>
        <v>0</v>
      </c>
      <c r="O51" s="8" t="str">
        <f>MID(F51,8,FIND("0",F51,1)-1)</f>
        <v>0</v>
      </c>
      <c r="P51" t="str">
        <f>IF(J51="1",IF(O51="0","Brenner AUS"),"Brenner EIN")</f>
        <v>Brenner AUS</v>
      </c>
      <c r="Q51" t="str">
        <f>IF(L51="1","Mischer AUF",IF(K51="1","Mischer ZU","Mischer STOP"))</f>
        <v>Mischer STOP</v>
      </c>
    </row>
    <row r="52" spans="1:17" hidden="1" x14ac:dyDescent="0.25">
      <c r="A52" t="s">
        <v>446</v>
      </c>
      <c r="B52" t="s">
        <v>4</v>
      </c>
      <c r="C52" t="s">
        <v>148</v>
      </c>
      <c r="D52" t="s">
        <v>6</v>
      </c>
      <c r="E52">
        <v>1</v>
      </c>
      <c r="F52" t="s">
        <v>72</v>
      </c>
      <c r="G52" t="s">
        <v>8</v>
      </c>
    </row>
    <row r="53" spans="1:17" x14ac:dyDescent="0.25">
      <c r="A53" t="s">
        <v>445</v>
      </c>
      <c r="B53" t="s">
        <v>1</v>
      </c>
      <c r="C53" t="s">
        <v>157</v>
      </c>
    </row>
    <row r="54" spans="1:17" hidden="1" x14ac:dyDescent="0.25">
      <c r="A54" t="s">
        <v>448</v>
      </c>
      <c r="B54" t="s">
        <v>4</v>
      </c>
      <c r="C54" t="s">
        <v>148</v>
      </c>
      <c r="D54" t="s">
        <v>6</v>
      </c>
      <c r="E54">
        <v>1</v>
      </c>
      <c r="F54" t="s">
        <v>136</v>
      </c>
      <c r="G54" t="s">
        <v>8</v>
      </c>
    </row>
    <row r="55" spans="1:17" x14ac:dyDescent="0.25">
      <c r="A55" t="s">
        <v>447</v>
      </c>
      <c r="B55" t="s">
        <v>1</v>
      </c>
      <c r="C55" t="s">
        <v>418</v>
      </c>
    </row>
    <row r="56" spans="1:17" hidden="1" x14ac:dyDescent="0.25">
      <c r="A56" t="s">
        <v>450</v>
      </c>
      <c r="B56" t="s">
        <v>4</v>
      </c>
      <c r="C56" t="s">
        <v>12</v>
      </c>
      <c r="D56" t="s">
        <v>6</v>
      </c>
      <c r="E56">
        <v>1</v>
      </c>
      <c r="F56" t="s">
        <v>13</v>
      </c>
      <c r="G56" t="s">
        <v>8</v>
      </c>
    </row>
    <row r="57" spans="1:17" x14ac:dyDescent="0.25">
      <c r="A57" s="1" t="s">
        <v>449</v>
      </c>
      <c r="B57" s="1" t="s">
        <v>1</v>
      </c>
      <c r="C57" s="1" t="s">
        <v>10</v>
      </c>
      <c r="E57" s="8">
        <f>HEX2DEC(G57)</f>
        <v>172</v>
      </c>
      <c r="F57" s="10" t="str">
        <f>HEX2BIN(G57)</f>
        <v>10101100</v>
      </c>
      <c r="G57" s="8" t="str">
        <f>MID(C57,7,FIND(":",C57,1)-1)</f>
        <v>AC</v>
      </c>
      <c r="H57" s="8" t="str">
        <f>MID(F57,1,FIND("0",F57,1)-1)</f>
        <v>1</v>
      </c>
      <c r="I57" s="8" t="str">
        <f>MID(F57,2,FIND("0",F57,1)-1)</f>
        <v>0</v>
      </c>
      <c r="J57" s="8" t="str">
        <f>MID(F57,3,FIND("0",F57,1)-1)</f>
        <v>1</v>
      </c>
      <c r="K57" s="8" t="str">
        <f>MID(F57,4,FIND("0",F57,1)-1)</f>
        <v>0</v>
      </c>
      <c r="L57" s="8" t="str">
        <f>MID(F57,5,FIND("0",F57,1)-1)</f>
        <v>1</v>
      </c>
      <c r="M57" s="8" t="str">
        <f>MID(F57,6,FIND("0",F57,1)-1)</f>
        <v>1</v>
      </c>
      <c r="N57" s="8" t="str">
        <f>MID(F57,7,FIND("0",F57,1)-1)</f>
        <v>0</v>
      </c>
      <c r="O57" s="8" t="str">
        <f>MID(F57,8,FIND("0",F57,1)-1)</f>
        <v>0</v>
      </c>
      <c r="P57" t="str">
        <f>IF(J57="1",IF(O57="0","Brenner AUS"),"Brenner EIN")</f>
        <v>Brenner AUS</v>
      </c>
      <c r="Q57" t="str">
        <f>IF(L57="1","Mischer AUF",IF(K57="1","Mischer ZU","Mischer STOP"))</f>
        <v>Mischer AUF</v>
      </c>
    </row>
    <row r="58" spans="1:17" hidden="1" x14ac:dyDescent="0.25">
      <c r="A58" t="s">
        <v>452</v>
      </c>
      <c r="B58" t="s">
        <v>4</v>
      </c>
      <c r="C58" t="s">
        <v>12</v>
      </c>
      <c r="D58" t="s">
        <v>6</v>
      </c>
      <c r="E58">
        <v>1</v>
      </c>
      <c r="F58" t="s">
        <v>17</v>
      </c>
      <c r="G58" t="s">
        <v>8</v>
      </c>
    </row>
    <row r="59" spans="1:17" x14ac:dyDescent="0.25">
      <c r="A59" s="1" t="s">
        <v>451</v>
      </c>
      <c r="B59" s="1" t="s">
        <v>1</v>
      </c>
      <c r="C59" s="1" t="s">
        <v>15</v>
      </c>
      <c r="E59" s="8">
        <f>HEX2DEC(G59)</f>
        <v>164</v>
      </c>
      <c r="F59" s="10" t="str">
        <f>HEX2BIN(G59)</f>
        <v>10100100</v>
      </c>
      <c r="G59" s="8" t="str">
        <f>MID(C59,7,FIND(":",C59,1)-1)</f>
        <v>A4</v>
      </c>
      <c r="H59" s="8" t="str">
        <f>MID(F59,1,FIND("0",F59,1)-1)</f>
        <v>1</v>
      </c>
      <c r="I59" s="8" t="str">
        <f>MID(F59,2,FIND("0",F59,1)-1)</f>
        <v>0</v>
      </c>
      <c r="J59" s="8" t="str">
        <f>MID(F59,3,FIND("0",F59,1)-1)</f>
        <v>1</v>
      </c>
      <c r="K59" s="8" t="str">
        <f>MID(F59,4,FIND("0",F59,1)-1)</f>
        <v>0</v>
      </c>
      <c r="L59" s="8" t="str">
        <f>MID(F59,5,FIND("0",F59,1)-1)</f>
        <v>0</v>
      </c>
      <c r="M59" s="8" t="str">
        <f>MID(F59,6,FIND("0",F59,1)-1)</f>
        <v>1</v>
      </c>
      <c r="N59" s="8" t="str">
        <f>MID(F59,7,FIND("0",F59,1)-1)</f>
        <v>0</v>
      </c>
      <c r="O59" s="8" t="str">
        <f>MID(F59,8,FIND("0",F59,1)-1)</f>
        <v>0</v>
      </c>
      <c r="P59" t="str">
        <f>IF(J59="1",IF(O59="0","Brenner AUS"),"Brenner EIN")</f>
        <v>Brenner AUS</v>
      </c>
      <c r="Q59" t="str">
        <f>IF(L59="1","Mischer AUF",IF(K59="1","Mischer ZU","Mischer STOP"))</f>
        <v>Mischer STOP</v>
      </c>
    </row>
    <row r="60" spans="1:17" hidden="1" x14ac:dyDescent="0.25">
      <c r="A60" t="s">
        <v>454</v>
      </c>
      <c r="B60" t="s">
        <v>4</v>
      </c>
      <c r="C60" t="s">
        <v>148</v>
      </c>
      <c r="D60" t="s">
        <v>6</v>
      </c>
      <c r="E60">
        <v>1</v>
      </c>
      <c r="F60" t="s">
        <v>72</v>
      </c>
      <c r="G60" t="s">
        <v>8</v>
      </c>
    </row>
    <row r="61" spans="1:17" x14ac:dyDescent="0.25">
      <c r="A61" t="s">
        <v>453</v>
      </c>
      <c r="B61" t="s">
        <v>1</v>
      </c>
      <c r="C61" t="s">
        <v>157</v>
      </c>
    </row>
    <row r="62" spans="1:17" hidden="1" x14ac:dyDescent="0.25">
      <c r="A62" t="s">
        <v>456</v>
      </c>
      <c r="B62" t="s">
        <v>4</v>
      </c>
      <c r="C62" t="s">
        <v>148</v>
      </c>
      <c r="D62" t="s">
        <v>6</v>
      </c>
      <c r="E62">
        <v>1</v>
      </c>
      <c r="F62" t="s">
        <v>136</v>
      </c>
      <c r="G62" t="s">
        <v>8</v>
      </c>
    </row>
    <row r="63" spans="1:17" x14ac:dyDescent="0.25">
      <c r="A63" t="s">
        <v>455</v>
      </c>
      <c r="B63" t="s">
        <v>1</v>
      </c>
      <c r="C63" t="s">
        <v>418</v>
      </c>
    </row>
    <row r="64" spans="1:17" hidden="1" x14ac:dyDescent="0.25">
      <c r="A64" t="s">
        <v>458</v>
      </c>
      <c r="B64" t="s">
        <v>4</v>
      </c>
      <c r="C64" t="s">
        <v>12</v>
      </c>
      <c r="D64" t="s">
        <v>6</v>
      </c>
      <c r="E64">
        <v>1</v>
      </c>
      <c r="F64" t="s">
        <v>13</v>
      </c>
      <c r="G64" t="s">
        <v>8</v>
      </c>
    </row>
    <row r="65" spans="1:17" x14ac:dyDescent="0.25">
      <c r="A65" s="1" t="s">
        <v>457</v>
      </c>
      <c r="B65" s="1" t="s">
        <v>1</v>
      </c>
      <c r="C65" s="1" t="s">
        <v>10</v>
      </c>
      <c r="E65" s="8">
        <f>HEX2DEC(G65)</f>
        <v>172</v>
      </c>
      <c r="F65" s="10" t="str">
        <f>HEX2BIN(G65)</f>
        <v>10101100</v>
      </c>
      <c r="G65" s="8" t="str">
        <f>MID(C65,7,FIND(":",C65,1)-1)</f>
        <v>AC</v>
      </c>
      <c r="H65" s="8" t="str">
        <f>MID(F65,1,FIND("0",F65,1)-1)</f>
        <v>1</v>
      </c>
      <c r="I65" s="8" t="str">
        <f>MID(F65,2,FIND("0",F65,1)-1)</f>
        <v>0</v>
      </c>
      <c r="J65" s="8" t="str">
        <f>MID(F65,3,FIND("0",F65,1)-1)</f>
        <v>1</v>
      </c>
      <c r="K65" s="8" t="str">
        <f>MID(F65,4,FIND("0",F65,1)-1)</f>
        <v>0</v>
      </c>
      <c r="L65" s="8" t="str">
        <f>MID(F65,5,FIND("0",F65,1)-1)</f>
        <v>1</v>
      </c>
      <c r="M65" s="8" t="str">
        <f>MID(F65,6,FIND("0",F65,1)-1)</f>
        <v>1</v>
      </c>
      <c r="N65" s="8" t="str">
        <f>MID(F65,7,FIND("0",F65,1)-1)</f>
        <v>0</v>
      </c>
      <c r="O65" s="8" t="str">
        <f>MID(F65,8,FIND("0",F65,1)-1)</f>
        <v>0</v>
      </c>
      <c r="P65" t="str">
        <f>IF(J65="1",IF(O65="0","Brenner AUS"),"Brenner EIN")</f>
        <v>Brenner AUS</v>
      </c>
      <c r="Q65" t="str">
        <f>IF(L65="1","Mischer AUF",IF(K65="1","Mischer ZU","Mischer STOP"))</f>
        <v>Mischer AUF</v>
      </c>
    </row>
    <row r="66" spans="1:17" hidden="1" x14ac:dyDescent="0.25">
      <c r="A66" t="s">
        <v>460</v>
      </c>
      <c r="B66" t="s">
        <v>4</v>
      </c>
      <c r="C66" t="s">
        <v>12</v>
      </c>
      <c r="D66" t="s">
        <v>6</v>
      </c>
      <c r="E66">
        <v>1</v>
      </c>
      <c r="F66" t="s">
        <v>17</v>
      </c>
      <c r="G66" t="s">
        <v>8</v>
      </c>
    </row>
    <row r="67" spans="1:17" x14ac:dyDescent="0.25">
      <c r="A67" s="1" t="s">
        <v>459</v>
      </c>
      <c r="B67" s="1" t="s">
        <v>1</v>
      </c>
      <c r="C67" s="1" t="s">
        <v>15</v>
      </c>
      <c r="E67" s="8">
        <f>HEX2DEC(G67)</f>
        <v>164</v>
      </c>
      <c r="F67" s="10" t="str">
        <f>HEX2BIN(G67)</f>
        <v>10100100</v>
      </c>
      <c r="G67" s="8" t="str">
        <f>MID(C67,7,FIND(":",C67,1)-1)</f>
        <v>A4</v>
      </c>
      <c r="H67" s="8" t="str">
        <f>MID(F67,1,FIND("0",F67,1)-1)</f>
        <v>1</v>
      </c>
      <c r="I67" s="8" t="str">
        <f>MID(F67,2,FIND("0",F67,1)-1)</f>
        <v>0</v>
      </c>
      <c r="J67" s="8" t="str">
        <f>MID(F67,3,FIND("0",F67,1)-1)</f>
        <v>1</v>
      </c>
      <c r="K67" s="8" t="str">
        <f>MID(F67,4,FIND("0",F67,1)-1)</f>
        <v>0</v>
      </c>
      <c r="L67" s="8" t="str">
        <f>MID(F67,5,FIND("0",F67,1)-1)</f>
        <v>0</v>
      </c>
      <c r="M67" s="8" t="str">
        <f>MID(F67,6,FIND("0",F67,1)-1)</f>
        <v>1</v>
      </c>
      <c r="N67" s="8" t="str">
        <f>MID(F67,7,FIND("0",F67,1)-1)</f>
        <v>0</v>
      </c>
      <c r="O67" s="8" t="str">
        <f>MID(F67,8,FIND("0",F67,1)-1)</f>
        <v>0</v>
      </c>
      <c r="P67" t="str">
        <f>IF(J67="1",IF(O67="0","Brenner AUS"),"Brenner EIN")</f>
        <v>Brenner AUS</v>
      </c>
      <c r="Q67" t="str">
        <f>IF(L67="1","Mischer AUF",IF(K67="1","Mischer ZU","Mischer STOP"))</f>
        <v>Mischer STOP</v>
      </c>
    </row>
    <row r="68" spans="1:17" hidden="1" x14ac:dyDescent="0.25">
      <c r="A68" t="s">
        <v>462</v>
      </c>
      <c r="B68" t="s">
        <v>4</v>
      </c>
      <c r="C68" t="s">
        <v>148</v>
      </c>
      <c r="D68" t="s">
        <v>6</v>
      </c>
      <c r="E68">
        <v>1</v>
      </c>
      <c r="F68" t="s">
        <v>72</v>
      </c>
      <c r="G68" t="s">
        <v>8</v>
      </c>
    </row>
    <row r="69" spans="1:17" x14ac:dyDescent="0.25">
      <c r="A69" t="s">
        <v>461</v>
      </c>
      <c r="B69" t="s">
        <v>1</v>
      </c>
      <c r="C69" t="s">
        <v>157</v>
      </c>
    </row>
    <row r="70" spans="1:17" hidden="1" x14ac:dyDescent="0.25">
      <c r="A70" t="s">
        <v>464</v>
      </c>
      <c r="B70" t="s">
        <v>4</v>
      </c>
      <c r="C70" t="s">
        <v>12</v>
      </c>
      <c r="D70" t="s">
        <v>6</v>
      </c>
      <c r="E70">
        <v>1</v>
      </c>
      <c r="F70" t="s">
        <v>13</v>
      </c>
      <c r="G70" t="s">
        <v>8</v>
      </c>
    </row>
    <row r="71" spans="1:17" x14ac:dyDescent="0.25">
      <c r="A71" s="1" t="s">
        <v>463</v>
      </c>
      <c r="B71" s="1" t="s">
        <v>1</v>
      </c>
      <c r="C71" s="1" t="s">
        <v>10</v>
      </c>
      <c r="E71" s="8">
        <f>HEX2DEC(G71)</f>
        <v>172</v>
      </c>
      <c r="F71" s="10" t="str">
        <f>HEX2BIN(G71)</f>
        <v>10101100</v>
      </c>
      <c r="G71" s="8" t="str">
        <f>MID(C71,7,FIND(":",C71,1)-1)</f>
        <v>AC</v>
      </c>
      <c r="H71" s="8" t="str">
        <f>MID(F71,1,FIND("0",F71,1)-1)</f>
        <v>1</v>
      </c>
      <c r="I71" s="8" t="str">
        <f>MID(F71,2,FIND("0",F71,1)-1)</f>
        <v>0</v>
      </c>
      <c r="J71" s="8" t="str">
        <f>MID(F71,3,FIND("0",F71,1)-1)</f>
        <v>1</v>
      </c>
      <c r="K71" s="8" t="str">
        <f>MID(F71,4,FIND("0",F71,1)-1)</f>
        <v>0</v>
      </c>
      <c r="L71" s="8" t="str">
        <f>MID(F71,5,FIND("0",F71,1)-1)</f>
        <v>1</v>
      </c>
      <c r="M71" s="8" t="str">
        <f>MID(F71,6,FIND("0",F71,1)-1)</f>
        <v>1</v>
      </c>
      <c r="N71" s="8" t="str">
        <f>MID(F71,7,FIND("0",F71,1)-1)</f>
        <v>0</v>
      </c>
      <c r="O71" s="8" t="str">
        <f>MID(F71,8,FIND("0",F71,1)-1)</f>
        <v>0</v>
      </c>
      <c r="P71" t="str">
        <f>IF(J71="1",IF(O71="0","Brenner AUS"),"Brenner EIN")</f>
        <v>Brenner AUS</v>
      </c>
      <c r="Q71" t="str">
        <f>IF(L71="1","Mischer AUF",IF(K71="1","Mischer ZU","Mischer STOP"))</f>
        <v>Mischer AUF</v>
      </c>
    </row>
    <row r="72" spans="1:17" hidden="1" x14ac:dyDescent="0.25">
      <c r="A72" t="s">
        <v>466</v>
      </c>
      <c r="B72" t="s">
        <v>4</v>
      </c>
      <c r="C72" t="s">
        <v>12</v>
      </c>
      <c r="D72" t="s">
        <v>6</v>
      </c>
      <c r="E72">
        <v>1</v>
      </c>
      <c r="F72" t="s">
        <v>17</v>
      </c>
      <c r="G72" t="s">
        <v>8</v>
      </c>
    </row>
    <row r="73" spans="1:17" x14ac:dyDescent="0.25">
      <c r="A73" s="1" t="s">
        <v>465</v>
      </c>
      <c r="B73" s="1" t="s">
        <v>1</v>
      </c>
      <c r="C73" s="1" t="s">
        <v>15</v>
      </c>
      <c r="E73" s="8">
        <f>HEX2DEC(G73)</f>
        <v>164</v>
      </c>
      <c r="F73" s="10" t="str">
        <f>HEX2BIN(G73)</f>
        <v>10100100</v>
      </c>
      <c r="G73" s="8" t="str">
        <f>MID(C73,7,FIND(":",C73,1)-1)</f>
        <v>A4</v>
      </c>
      <c r="H73" s="8" t="str">
        <f>MID(F73,1,FIND("0",F73,1)-1)</f>
        <v>1</v>
      </c>
      <c r="I73" s="8" t="str">
        <f>MID(F73,2,FIND("0",F73,1)-1)</f>
        <v>0</v>
      </c>
      <c r="J73" s="8" t="str">
        <f>MID(F73,3,FIND("0",F73,1)-1)</f>
        <v>1</v>
      </c>
      <c r="K73" s="8" t="str">
        <f>MID(F73,4,FIND("0",F73,1)-1)</f>
        <v>0</v>
      </c>
      <c r="L73" s="8" t="str">
        <f>MID(F73,5,FIND("0",F73,1)-1)</f>
        <v>0</v>
      </c>
      <c r="M73" s="8" t="str">
        <f>MID(F73,6,FIND("0",F73,1)-1)</f>
        <v>1</v>
      </c>
      <c r="N73" s="8" t="str">
        <f>MID(F73,7,FIND("0",F73,1)-1)</f>
        <v>0</v>
      </c>
      <c r="O73" s="8" t="str">
        <f>MID(F73,8,FIND("0",F73,1)-1)</f>
        <v>0</v>
      </c>
      <c r="P73" t="str">
        <f>IF(J73="1",IF(O73="0","Brenner AUS"),"Brenner EIN")</f>
        <v>Brenner AUS</v>
      </c>
      <c r="Q73" t="str">
        <f>IF(L73="1","Mischer AUF",IF(K73="1","Mischer ZU","Mischer STOP"))</f>
        <v>Mischer STOP</v>
      </c>
    </row>
    <row r="74" spans="1:17" hidden="1" x14ac:dyDescent="0.25">
      <c r="A74" t="s">
        <v>468</v>
      </c>
      <c r="B74" t="s">
        <v>4</v>
      </c>
      <c r="C74" t="s">
        <v>148</v>
      </c>
      <c r="D74" t="s">
        <v>6</v>
      </c>
      <c r="E74">
        <v>1</v>
      </c>
      <c r="F74" t="s">
        <v>227</v>
      </c>
      <c r="G74" t="s">
        <v>8</v>
      </c>
    </row>
    <row r="75" spans="1:17" x14ac:dyDescent="0.25">
      <c r="A75" t="s">
        <v>467</v>
      </c>
      <c r="B75" t="s">
        <v>1</v>
      </c>
      <c r="C75" t="s">
        <v>225</v>
      </c>
    </row>
    <row r="76" spans="1:17" hidden="1" x14ac:dyDescent="0.25">
      <c r="A76" t="s">
        <v>470</v>
      </c>
      <c r="B76" t="s">
        <v>4</v>
      </c>
      <c r="C76" t="s">
        <v>148</v>
      </c>
      <c r="D76" t="s">
        <v>6</v>
      </c>
      <c r="E76">
        <v>1</v>
      </c>
      <c r="F76" t="s">
        <v>106</v>
      </c>
      <c r="G76" t="s">
        <v>8</v>
      </c>
    </row>
    <row r="77" spans="1:17" x14ac:dyDescent="0.25">
      <c r="A77" t="s">
        <v>469</v>
      </c>
      <c r="B77" t="s">
        <v>1</v>
      </c>
      <c r="C77" t="s">
        <v>222</v>
      </c>
    </row>
    <row r="78" spans="1:17" hidden="1" x14ac:dyDescent="0.25">
      <c r="A78" t="s">
        <v>472</v>
      </c>
      <c r="B78" t="s">
        <v>4</v>
      </c>
      <c r="C78" t="s">
        <v>148</v>
      </c>
      <c r="D78" t="s">
        <v>6</v>
      </c>
      <c r="E78">
        <v>1</v>
      </c>
      <c r="F78" t="s">
        <v>149</v>
      </c>
      <c r="G78" t="s">
        <v>8</v>
      </c>
    </row>
    <row r="79" spans="1:17" x14ac:dyDescent="0.25">
      <c r="A79" t="s">
        <v>471</v>
      </c>
      <c r="B79" t="s">
        <v>1</v>
      </c>
      <c r="C79" t="s">
        <v>146</v>
      </c>
    </row>
    <row r="80" spans="1:17" hidden="1" x14ac:dyDescent="0.25">
      <c r="A80" t="s">
        <v>474</v>
      </c>
      <c r="B80" t="s">
        <v>4</v>
      </c>
      <c r="C80" t="s">
        <v>12</v>
      </c>
      <c r="D80" t="s">
        <v>6</v>
      </c>
      <c r="E80">
        <v>1</v>
      </c>
      <c r="F80" t="s">
        <v>13</v>
      </c>
      <c r="G80" t="s">
        <v>8</v>
      </c>
    </row>
    <row r="81" spans="1:17" x14ac:dyDescent="0.25">
      <c r="A81" s="1" t="s">
        <v>473</v>
      </c>
      <c r="B81" s="1" t="s">
        <v>1</v>
      </c>
      <c r="C81" s="1" t="s">
        <v>10</v>
      </c>
      <c r="E81" s="8">
        <f>HEX2DEC(G81)</f>
        <v>172</v>
      </c>
      <c r="F81" s="10" t="str">
        <f>HEX2BIN(G81)</f>
        <v>10101100</v>
      </c>
      <c r="G81" s="8" t="str">
        <f>MID(C81,7,FIND(":",C81,1)-1)</f>
        <v>AC</v>
      </c>
      <c r="H81" s="8" t="str">
        <f>MID(F81,1,FIND("0",F81,1)-1)</f>
        <v>1</v>
      </c>
      <c r="I81" s="8" t="str">
        <f>MID(F81,2,FIND("0",F81,1)-1)</f>
        <v>0</v>
      </c>
      <c r="J81" s="8" t="str">
        <f>MID(F81,3,FIND("0",F81,1)-1)</f>
        <v>1</v>
      </c>
      <c r="K81" s="8" t="str">
        <f>MID(F81,4,FIND("0",F81,1)-1)</f>
        <v>0</v>
      </c>
      <c r="L81" s="8" t="str">
        <f>MID(F81,5,FIND("0",F81,1)-1)</f>
        <v>1</v>
      </c>
      <c r="M81" s="8" t="str">
        <f>MID(F81,6,FIND("0",F81,1)-1)</f>
        <v>1</v>
      </c>
      <c r="N81" s="8" t="str">
        <f>MID(F81,7,FIND("0",F81,1)-1)</f>
        <v>0</v>
      </c>
      <c r="O81" s="8" t="str">
        <f>MID(F81,8,FIND("0",F81,1)-1)</f>
        <v>0</v>
      </c>
      <c r="P81" t="str">
        <f>IF(J81="1",IF(O81="0","Brenner AUS"),"Brenner EIN")</f>
        <v>Brenner AUS</v>
      </c>
      <c r="Q81" t="str">
        <f>IF(L81="1","Mischer AUF",IF(K81="1","Mischer ZU","Mischer STOP"))</f>
        <v>Mischer AUF</v>
      </c>
    </row>
    <row r="82" spans="1:17" hidden="1" x14ac:dyDescent="0.25">
      <c r="A82" t="s">
        <v>476</v>
      </c>
      <c r="B82" t="s">
        <v>4</v>
      </c>
      <c r="C82" t="s">
        <v>12</v>
      </c>
      <c r="D82" t="s">
        <v>6</v>
      </c>
      <c r="E82">
        <v>1</v>
      </c>
      <c r="F82" t="s">
        <v>17</v>
      </c>
      <c r="G82" t="s">
        <v>8</v>
      </c>
    </row>
    <row r="83" spans="1:17" x14ac:dyDescent="0.25">
      <c r="A83" s="1" t="s">
        <v>475</v>
      </c>
      <c r="B83" s="1" t="s">
        <v>1</v>
      </c>
      <c r="C83" s="1" t="s">
        <v>15</v>
      </c>
      <c r="E83" s="8">
        <f>HEX2DEC(G83)</f>
        <v>164</v>
      </c>
      <c r="F83" s="10" t="str">
        <f>HEX2BIN(G83)</f>
        <v>10100100</v>
      </c>
      <c r="G83" s="8" t="str">
        <f>MID(C83,7,FIND(":",C83,1)-1)</f>
        <v>A4</v>
      </c>
      <c r="H83" s="8" t="str">
        <f>MID(F83,1,FIND("0",F83,1)-1)</f>
        <v>1</v>
      </c>
      <c r="I83" s="8" t="str">
        <f>MID(F83,2,FIND("0",F83,1)-1)</f>
        <v>0</v>
      </c>
      <c r="J83" s="8" t="str">
        <f>MID(F83,3,FIND("0",F83,1)-1)</f>
        <v>1</v>
      </c>
      <c r="K83" s="8" t="str">
        <f>MID(F83,4,FIND("0",F83,1)-1)</f>
        <v>0</v>
      </c>
      <c r="L83" s="8" t="str">
        <f>MID(F83,5,FIND("0",F83,1)-1)</f>
        <v>0</v>
      </c>
      <c r="M83" s="8" t="str">
        <f>MID(F83,6,FIND("0",F83,1)-1)</f>
        <v>1</v>
      </c>
      <c r="N83" s="8" t="str">
        <f>MID(F83,7,FIND("0",F83,1)-1)</f>
        <v>0</v>
      </c>
      <c r="O83" s="8" t="str">
        <f>MID(F83,8,FIND("0",F83,1)-1)</f>
        <v>0</v>
      </c>
      <c r="P83" t="str">
        <f>IF(J83="1",IF(O83="0","Brenner AUS"),"Brenner EIN")</f>
        <v>Brenner AUS</v>
      </c>
      <c r="Q83" t="str">
        <f>IF(L83="1","Mischer AUF",IF(K83="1","Mischer ZU","Mischer STOP"))</f>
        <v>Mischer STOP</v>
      </c>
    </row>
    <row r="84" spans="1:17" hidden="1" x14ac:dyDescent="0.25">
      <c r="A84" t="s">
        <v>478</v>
      </c>
      <c r="B84" t="s">
        <v>4</v>
      </c>
      <c r="C84" t="s">
        <v>148</v>
      </c>
      <c r="D84" t="s">
        <v>6</v>
      </c>
      <c r="E84">
        <v>1</v>
      </c>
      <c r="F84" t="s">
        <v>72</v>
      </c>
      <c r="G84" t="s">
        <v>8</v>
      </c>
    </row>
    <row r="85" spans="1:17" x14ac:dyDescent="0.25">
      <c r="A85" t="s">
        <v>477</v>
      </c>
      <c r="B85" t="s">
        <v>1</v>
      </c>
      <c r="C85" t="s">
        <v>157</v>
      </c>
    </row>
    <row r="86" spans="1:17" hidden="1" x14ac:dyDescent="0.25">
      <c r="A86" t="s">
        <v>480</v>
      </c>
      <c r="B86" t="s">
        <v>4</v>
      </c>
      <c r="C86" t="s">
        <v>148</v>
      </c>
      <c r="D86" t="s">
        <v>6</v>
      </c>
      <c r="E86">
        <v>1</v>
      </c>
      <c r="F86" t="s">
        <v>136</v>
      </c>
      <c r="G86" t="s">
        <v>8</v>
      </c>
    </row>
    <row r="87" spans="1:17" x14ac:dyDescent="0.25">
      <c r="A87" t="s">
        <v>479</v>
      </c>
      <c r="B87" t="s">
        <v>1</v>
      </c>
      <c r="C87" t="s">
        <v>418</v>
      </c>
    </row>
    <row r="88" spans="1:17" hidden="1" x14ac:dyDescent="0.25">
      <c r="A88" t="s">
        <v>482</v>
      </c>
      <c r="B88" t="s">
        <v>4</v>
      </c>
      <c r="C88" t="s">
        <v>12</v>
      </c>
      <c r="D88" t="s">
        <v>6</v>
      </c>
      <c r="E88">
        <v>1</v>
      </c>
      <c r="F88" t="s">
        <v>13</v>
      </c>
      <c r="G88" t="s">
        <v>8</v>
      </c>
    </row>
    <row r="89" spans="1:17" x14ac:dyDescent="0.25">
      <c r="A89" s="1" t="s">
        <v>481</v>
      </c>
      <c r="B89" s="1" t="s">
        <v>1</v>
      </c>
      <c r="C89" s="1" t="s">
        <v>10</v>
      </c>
      <c r="E89" s="8">
        <f>HEX2DEC(G89)</f>
        <v>172</v>
      </c>
      <c r="F89" s="10" t="str">
        <f>HEX2BIN(G89)</f>
        <v>10101100</v>
      </c>
      <c r="G89" s="8" t="str">
        <f>MID(C89,7,FIND(":",C89,1)-1)</f>
        <v>AC</v>
      </c>
      <c r="H89" s="8" t="str">
        <f>MID(F89,1,FIND("0",F89,1)-1)</f>
        <v>1</v>
      </c>
      <c r="I89" s="8" t="str">
        <f>MID(F89,2,FIND("0",F89,1)-1)</f>
        <v>0</v>
      </c>
      <c r="J89" s="8" t="str">
        <f>MID(F89,3,FIND("0",F89,1)-1)</f>
        <v>1</v>
      </c>
      <c r="K89" s="8" t="str">
        <f>MID(F89,4,FIND("0",F89,1)-1)</f>
        <v>0</v>
      </c>
      <c r="L89" s="8" t="str">
        <f>MID(F89,5,FIND("0",F89,1)-1)</f>
        <v>1</v>
      </c>
      <c r="M89" s="8" t="str">
        <f>MID(F89,6,FIND("0",F89,1)-1)</f>
        <v>1</v>
      </c>
      <c r="N89" s="8" t="str">
        <f>MID(F89,7,FIND("0",F89,1)-1)</f>
        <v>0</v>
      </c>
      <c r="O89" s="8" t="str">
        <f>MID(F89,8,FIND("0",F89,1)-1)</f>
        <v>0</v>
      </c>
      <c r="P89" t="str">
        <f>IF(J89="1",IF(O89="0","Brenner AUS"),"Brenner EIN")</f>
        <v>Brenner AUS</v>
      </c>
      <c r="Q89" t="str">
        <f>IF(L89="1","Mischer AUF",IF(K89="1","Mischer ZU","Mischer STOP"))</f>
        <v>Mischer AUF</v>
      </c>
    </row>
    <row r="90" spans="1:17" hidden="1" x14ac:dyDescent="0.25">
      <c r="A90" t="s">
        <v>484</v>
      </c>
      <c r="B90" t="s">
        <v>4</v>
      </c>
      <c r="C90" t="s">
        <v>12</v>
      </c>
      <c r="D90" t="s">
        <v>6</v>
      </c>
      <c r="E90">
        <v>1</v>
      </c>
      <c r="F90" t="s">
        <v>17</v>
      </c>
      <c r="G90" t="s">
        <v>8</v>
      </c>
    </row>
    <row r="91" spans="1:17" x14ac:dyDescent="0.25">
      <c r="A91" s="1" t="s">
        <v>483</v>
      </c>
      <c r="B91" s="1" t="s">
        <v>1</v>
      </c>
      <c r="C91" s="1" t="s">
        <v>15</v>
      </c>
      <c r="E91" s="8">
        <f>HEX2DEC(G91)</f>
        <v>164</v>
      </c>
      <c r="F91" s="10" t="str">
        <f>HEX2BIN(G91)</f>
        <v>10100100</v>
      </c>
      <c r="G91" s="8" t="str">
        <f>MID(C91,7,FIND(":",C91,1)-1)</f>
        <v>A4</v>
      </c>
      <c r="H91" s="8" t="str">
        <f>MID(F91,1,FIND("0",F91,1)-1)</f>
        <v>1</v>
      </c>
      <c r="I91" s="8" t="str">
        <f>MID(F91,2,FIND("0",F91,1)-1)</f>
        <v>0</v>
      </c>
      <c r="J91" s="8" t="str">
        <f>MID(F91,3,FIND("0",F91,1)-1)</f>
        <v>1</v>
      </c>
      <c r="K91" s="8" t="str">
        <f>MID(F91,4,FIND("0",F91,1)-1)</f>
        <v>0</v>
      </c>
      <c r="L91" s="8" t="str">
        <f>MID(F91,5,FIND("0",F91,1)-1)</f>
        <v>0</v>
      </c>
      <c r="M91" s="8" t="str">
        <f>MID(F91,6,FIND("0",F91,1)-1)</f>
        <v>1</v>
      </c>
      <c r="N91" s="8" t="str">
        <f>MID(F91,7,FIND("0",F91,1)-1)</f>
        <v>0</v>
      </c>
      <c r="O91" s="8" t="str">
        <f>MID(F91,8,FIND("0",F91,1)-1)</f>
        <v>0</v>
      </c>
      <c r="P91" t="str">
        <f>IF(J91="1",IF(O91="0","Brenner AUS"),"Brenner EIN")</f>
        <v>Brenner AUS</v>
      </c>
      <c r="Q91" t="str">
        <f>IF(L91="1","Mischer AUF",IF(K91="1","Mischer ZU","Mischer STOP"))</f>
        <v>Mischer STOP</v>
      </c>
    </row>
    <row r="92" spans="1:17" hidden="1" x14ac:dyDescent="0.25">
      <c r="A92" t="s">
        <v>486</v>
      </c>
      <c r="B92" t="s">
        <v>4</v>
      </c>
      <c r="C92" t="s">
        <v>148</v>
      </c>
      <c r="D92" t="s">
        <v>6</v>
      </c>
      <c r="E92">
        <v>1</v>
      </c>
      <c r="F92" t="s">
        <v>72</v>
      </c>
      <c r="G92" t="s">
        <v>8</v>
      </c>
    </row>
    <row r="93" spans="1:17" x14ac:dyDescent="0.25">
      <c r="A93" t="s">
        <v>485</v>
      </c>
      <c r="B93" t="s">
        <v>1</v>
      </c>
      <c r="C93" t="s">
        <v>157</v>
      </c>
    </row>
    <row r="94" spans="1:17" hidden="1" x14ac:dyDescent="0.25">
      <c r="A94" t="s">
        <v>488</v>
      </c>
      <c r="B94" t="s">
        <v>4</v>
      </c>
      <c r="C94" t="s">
        <v>148</v>
      </c>
      <c r="D94" t="s">
        <v>6</v>
      </c>
      <c r="E94">
        <v>1</v>
      </c>
      <c r="F94" t="s">
        <v>136</v>
      </c>
      <c r="G94" t="s">
        <v>8</v>
      </c>
    </row>
    <row r="95" spans="1:17" x14ac:dyDescent="0.25">
      <c r="A95" t="s">
        <v>487</v>
      </c>
      <c r="B95" t="s">
        <v>1</v>
      </c>
      <c r="C95" t="s">
        <v>418</v>
      </c>
    </row>
    <row r="96" spans="1:17" hidden="1" x14ac:dyDescent="0.25">
      <c r="A96" t="s">
        <v>490</v>
      </c>
      <c r="B96" t="s">
        <v>4</v>
      </c>
      <c r="C96" t="s">
        <v>12</v>
      </c>
      <c r="D96" t="s">
        <v>6</v>
      </c>
      <c r="E96">
        <v>1</v>
      </c>
      <c r="F96" t="s">
        <v>13</v>
      </c>
      <c r="G96" t="s">
        <v>8</v>
      </c>
    </row>
    <row r="97" spans="1:17" x14ac:dyDescent="0.25">
      <c r="A97" s="1" t="s">
        <v>489</v>
      </c>
      <c r="B97" s="1" t="s">
        <v>1</v>
      </c>
      <c r="C97" s="1" t="s">
        <v>10</v>
      </c>
      <c r="E97" s="8">
        <f>HEX2DEC(G97)</f>
        <v>172</v>
      </c>
      <c r="F97" s="10" t="str">
        <f>HEX2BIN(G97)</f>
        <v>10101100</v>
      </c>
      <c r="G97" s="8" t="str">
        <f>MID(C97,7,FIND(":",C97,1)-1)</f>
        <v>AC</v>
      </c>
      <c r="H97" s="8" t="str">
        <f>MID(F97,1,FIND("0",F97,1)-1)</f>
        <v>1</v>
      </c>
      <c r="I97" s="8" t="str">
        <f>MID(F97,2,FIND("0",F97,1)-1)</f>
        <v>0</v>
      </c>
      <c r="J97" s="8" t="str">
        <f>MID(F97,3,FIND("0",F97,1)-1)</f>
        <v>1</v>
      </c>
      <c r="K97" s="8" t="str">
        <f>MID(F97,4,FIND("0",F97,1)-1)</f>
        <v>0</v>
      </c>
      <c r="L97" s="8" t="str">
        <f>MID(F97,5,FIND("0",F97,1)-1)</f>
        <v>1</v>
      </c>
      <c r="M97" s="8" t="str">
        <f>MID(F97,6,FIND("0",F97,1)-1)</f>
        <v>1</v>
      </c>
      <c r="N97" s="8" t="str">
        <f>MID(F97,7,FIND("0",F97,1)-1)</f>
        <v>0</v>
      </c>
      <c r="O97" s="8" t="str">
        <f>MID(F97,8,FIND("0",F97,1)-1)</f>
        <v>0</v>
      </c>
      <c r="P97" t="str">
        <f>IF(J97="1",IF(O97="0","Brenner AUS"),"Brenner EIN")</f>
        <v>Brenner AUS</v>
      </c>
      <c r="Q97" t="str">
        <f>IF(L97="1","Mischer AUF",IF(K97="1","Mischer ZU","Mischer STOP"))</f>
        <v>Mischer AUF</v>
      </c>
    </row>
    <row r="98" spans="1:17" hidden="1" x14ac:dyDescent="0.25">
      <c r="A98" t="s">
        <v>492</v>
      </c>
      <c r="B98" t="s">
        <v>4</v>
      </c>
      <c r="C98" t="s">
        <v>12</v>
      </c>
      <c r="D98" t="s">
        <v>6</v>
      </c>
      <c r="E98">
        <v>1</v>
      </c>
      <c r="F98" t="s">
        <v>17</v>
      </c>
      <c r="G98" t="s">
        <v>8</v>
      </c>
    </row>
    <row r="99" spans="1:17" x14ac:dyDescent="0.25">
      <c r="A99" s="1" t="s">
        <v>491</v>
      </c>
      <c r="B99" s="1" t="s">
        <v>1</v>
      </c>
      <c r="C99" s="1" t="s">
        <v>15</v>
      </c>
      <c r="E99" s="8">
        <f>HEX2DEC(G99)</f>
        <v>164</v>
      </c>
      <c r="F99" s="10" t="str">
        <f>HEX2BIN(G99)</f>
        <v>10100100</v>
      </c>
      <c r="G99" s="8" t="str">
        <f>MID(C99,7,FIND(":",C99,1)-1)</f>
        <v>A4</v>
      </c>
      <c r="H99" s="8" t="str">
        <f>MID(F99,1,FIND("0",F99,1)-1)</f>
        <v>1</v>
      </c>
      <c r="I99" s="8" t="str">
        <f>MID(F99,2,FIND("0",F99,1)-1)</f>
        <v>0</v>
      </c>
      <c r="J99" s="8" t="str">
        <f>MID(F99,3,FIND("0",F99,1)-1)</f>
        <v>1</v>
      </c>
      <c r="K99" s="8" t="str">
        <f>MID(F99,4,FIND("0",F99,1)-1)</f>
        <v>0</v>
      </c>
      <c r="L99" s="8" t="str">
        <f>MID(F99,5,FIND("0",F99,1)-1)</f>
        <v>0</v>
      </c>
      <c r="M99" s="8" t="str">
        <f>MID(F99,6,FIND("0",F99,1)-1)</f>
        <v>1</v>
      </c>
      <c r="N99" s="8" t="str">
        <f>MID(F99,7,FIND("0",F99,1)-1)</f>
        <v>0</v>
      </c>
      <c r="O99" s="8" t="str">
        <f>MID(F99,8,FIND("0",F99,1)-1)</f>
        <v>0</v>
      </c>
      <c r="P99" t="str">
        <f>IF(J99="1",IF(O99="0","Brenner AUS"),"Brenner EIN")</f>
        <v>Brenner AUS</v>
      </c>
      <c r="Q99" t="str">
        <f>IF(L99="1","Mischer AUF",IF(K99="1","Mischer ZU","Mischer STOP"))</f>
        <v>Mischer STOP</v>
      </c>
    </row>
    <row r="100" spans="1:17" x14ac:dyDescent="0.25">
      <c r="A100" t="s">
        <v>493</v>
      </c>
      <c r="B100" t="s">
        <v>1</v>
      </c>
      <c r="C100" t="s">
        <v>157</v>
      </c>
    </row>
    <row r="101" spans="1:17" hidden="1" x14ac:dyDescent="0.25">
      <c r="A101" t="s">
        <v>495</v>
      </c>
      <c r="B101" t="s">
        <v>4</v>
      </c>
      <c r="C101" t="s">
        <v>148</v>
      </c>
      <c r="D101" t="s">
        <v>6</v>
      </c>
      <c r="E101">
        <v>1</v>
      </c>
      <c r="F101" t="s">
        <v>136</v>
      </c>
      <c r="G101" t="s">
        <v>8</v>
      </c>
    </row>
    <row r="102" spans="1:17" x14ac:dyDescent="0.25">
      <c r="A102" t="s">
        <v>494</v>
      </c>
      <c r="B102" t="s">
        <v>1</v>
      </c>
      <c r="C102" t="s">
        <v>418</v>
      </c>
    </row>
    <row r="103" spans="1:17" hidden="1" x14ac:dyDescent="0.25"/>
    <row r="104" spans="1:17" hidden="1" x14ac:dyDescent="0.25"/>
    <row r="105" spans="1:17" hidden="1" x14ac:dyDescent="0.25"/>
    <row r="106" spans="1:17" hidden="1" x14ac:dyDescent="0.25"/>
    <row r="107" spans="1:17" hidden="1" x14ac:dyDescent="0.25"/>
    <row r="108" spans="1:17" hidden="1" x14ac:dyDescent="0.25"/>
    <row r="109" spans="1:17" hidden="1" x14ac:dyDescent="0.25"/>
    <row r="110" spans="1:17" hidden="1" x14ac:dyDescent="0.25"/>
    <row r="111" spans="1:17" hidden="1" x14ac:dyDescent="0.25"/>
    <row r="112" spans="1:17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</sheetData>
  <autoFilter ref="A2:M199">
    <filterColumn colId="1">
      <filters>
        <filter val="&lt;&lt;&lt;"/>
      </filters>
    </filterColumn>
    <sortState ref="A2:M198">
      <sortCondition ref="A1:A198"/>
    </sortState>
  </autoFilter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28"/>
  <sheetViews>
    <sheetView zoomScaleNormal="100" workbookViewId="0">
      <pane xSplit="2" ySplit="2" topLeftCell="C3" activePane="bottomRight" state="frozenSplit"/>
      <selection activeCell="M8" sqref="M8"/>
      <selection pane="topRight" activeCell="M8" sqref="M8"/>
      <selection pane="bottomLeft" activeCell="M8" sqref="M8"/>
      <selection pane="bottomRight" activeCell="D128" sqref="D128:G128"/>
    </sheetView>
  </sheetViews>
  <sheetFormatPr baseColWidth="10" defaultColWidth="9.140625" defaultRowHeight="15" x14ac:dyDescent="0.25"/>
  <cols>
    <col min="1" max="1" width="37.5703125" bestFit="1" customWidth="1"/>
    <col min="2" max="2" width="27.140625" bestFit="1" customWidth="1"/>
    <col min="3" max="3" width="26.7109375" bestFit="1" customWidth="1"/>
    <col min="4" max="4" width="22.85546875" customWidth="1"/>
    <col min="5" max="6" width="13.140625" bestFit="1" customWidth="1"/>
    <col min="7" max="7" width="9.85546875" bestFit="1" customWidth="1"/>
    <col min="8" max="11" width="11" customWidth="1"/>
    <col min="12" max="12" width="12.28515625" customWidth="1"/>
    <col min="13" max="13" width="11" customWidth="1"/>
    <col min="14" max="14" width="12.7109375" customWidth="1"/>
    <col min="15" max="15" width="13" bestFit="1" customWidth="1"/>
    <col min="16" max="16" width="13" customWidth="1"/>
    <col min="17" max="17" width="13" bestFit="1" customWidth="1"/>
  </cols>
  <sheetData>
    <row r="1" spans="1:17" ht="60" x14ac:dyDescent="0.25">
      <c r="J1" s="20" t="s">
        <v>2600</v>
      </c>
      <c r="K1" s="19" t="s">
        <v>2602</v>
      </c>
      <c r="L1" s="23" t="s">
        <v>2601</v>
      </c>
      <c r="M1" s="8"/>
      <c r="N1" s="46" t="s">
        <v>3297</v>
      </c>
      <c r="O1" s="20" t="s">
        <v>2604</v>
      </c>
      <c r="P1" s="13"/>
      <c r="Q1" s="12"/>
    </row>
    <row r="2" spans="1:17" x14ac:dyDescent="0.25">
      <c r="E2" s="8" t="s">
        <v>496</v>
      </c>
      <c r="F2" s="8" t="s">
        <v>2596</v>
      </c>
      <c r="G2" s="8" t="s">
        <v>1320</v>
      </c>
      <c r="H2" s="8" t="s">
        <v>2595</v>
      </c>
      <c r="I2" s="8" t="s">
        <v>2594</v>
      </c>
      <c r="J2" s="22" t="s">
        <v>2587</v>
      </c>
      <c r="K2" s="28" t="s">
        <v>2103</v>
      </c>
      <c r="L2" s="24" t="s">
        <v>2593</v>
      </c>
      <c r="M2" s="8" t="s">
        <v>2592</v>
      </c>
      <c r="N2" s="45" t="s">
        <v>2591</v>
      </c>
      <c r="O2" s="22" t="s">
        <v>3293</v>
      </c>
      <c r="P2" s="21" t="s">
        <v>2598</v>
      </c>
      <c r="Q2" s="29" t="s">
        <v>2599</v>
      </c>
    </row>
    <row r="3" spans="1:17" hidden="1" x14ac:dyDescent="0.25">
      <c r="A3" t="s">
        <v>3</v>
      </c>
      <c r="B3" t="s">
        <v>4</v>
      </c>
      <c r="C3" t="s">
        <v>5</v>
      </c>
      <c r="D3" t="s">
        <v>6</v>
      </c>
      <c r="E3">
        <v>1</v>
      </c>
      <c r="F3" t="s">
        <v>7</v>
      </c>
      <c r="G3" t="s">
        <v>8</v>
      </c>
    </row>
    <row r="4" spans="1:17" x14ac:dyDescent="0.25">
      <c r="A4" t="s">
        <v>0</v>
      </c>
      <c r="B4" t="s">
        <v>1</v>
      </c>
      <c r="C4" s="3" t="s">
        <v>2</v>
      </c>
      <c r="D4" t="s">
        <v>390</v>
      </c>
      <c r="E4">
        <v>46</v>
      </c>
    </row>
    <row r="5" spans="1:17" hidden="1" x14ac:dyDescent="0.25">
      <c r="A5" t="s">
        <v>11</v>
      </c>
      <c r="B5" t="s">
        <v>4</v>
      </c>
      <c r="C5" t="s">
        <v>12</v>
      </c>
      <c r="D5" t="s">
        <v>6</v>
      </c>
      <c r="E5">
        <v>1</v>
      </c>
      <c r="F5" t="s">
        <v>13</v>
      </c>
      <c r="G5" t="s">
        <v>8</v>
      </c>
    </row>
    <row r="6" spans="1:17" x14ac:dyDescent="0.25">
      <c r="A6" s="1" t="s">
        <v>9</v>
      </c>
      <c r="B6" s="1" t="s">
        <v>1</v>
      </c>
      <c r="C6" s="1" t="s">
        <v>10</v>
      </c>
      <c r="E6" s="8">
        <f>HEX2DEC(G6)</f>
        <v>172</v>
      </c>
      <c r="F6" s="10" t="str">
        <f>HEX2BIN(G6)</f>
        <v>10101100</v>
      </c>
      <c r="G6" s="8" t="str">
        <f>MID(C6,7,FIND(":",C6,1)-1)</f>
        <v>AC</v>
      </c>
      <c r="H6" s="8" t="str">
        <f>MID(F6,1,FIND("0",F6,1)-1)</f>
        <v>1</v>
      </c>
      <c r="I6" s="8" t="str">
        <f>MID(F6,2,FIND("0",F6,1)-1)</f>
        <v>0</v>
      </c>
      <c r="J6" s="8" t="str">
        <f>MID(F6,3,FIND("0",F6,1)-1)</f>
        <v>1</v>
      </c>
      <c r="K6" s="8" t="str">
        <f>MID(F6,4,FIND("0",F6,1)-1)</f>
        <v>0</v>
      </c>
      <c r="L6" s="8" t="str">
        <f>MID(F6,5,FIND("0",F6,1)-1)</f>
        <v>1</v>
      </c>
      <c r="M6" s="8" t="str">
        <f>MID(F6,6,FIND("0",F6,1)-1)</f>
        <v>1</v>
      </c>
      <c r="N6" s="8" t="str">
        <f>MID(F6,7,FIND("0",F6,1)-1)</f>
        <v>0</v>
      </c>
      <c r="O6" s="8" t="str">
        <f>MID(F6,8,FIND("0",F6,1)-1)</f>
        <v>0</v>
      </c>
      <c r="P6" t="str">
        <f>IF(J6="1",IF(O6="0","Brenner AUS"),"Brenner EIN")</f>
        <v>Brenner AUS</v>
      </c>
      <c r="Q6" t="str">
        <f>IF(L6="1","Mischer AUF",IF(K6="1","Mischer ZU","Mischer STOP"))</f>
        <v>Mischer AUF</v>
      </c>
    </row>
    <row r="7" spans="1:17" hidden="1" x14ac:dyDescent="0.25">
      <c r="A7" t="s">
        <v>16</v>
      </c>
      <c r="B7" t="s">
        <v>4</v>
      </c>
      <c r="C7" t="s">
        <v>12</v>
      </c>
      <c r="D7" t="s">
        <v>6</v>
      </c>
      <c r="E7">
        <v>1</v>
      </c>
      <c r="F7" t="s">
        <v>17</v>
      </c>
      <c r="G7" t="s">
        <v>8</v>
      </c>
    </row>
    <row r="8" spans="1:17" x14ac:dyDescent="0.25">
      <c r="A8" s="1" t="s">
        <v>14</v>
      </c>
      <c r="B8" s="1" t="s">
        <v>1</v>
      </c>
      <c r="C8" s="1" t="s">
        <v>15</v>
      </c>
      <c r="E8" s="8">
        <f>HEX2DEC(G8)</f>
        <v>164</v>
      </c>
      <c r="F8" s="10" t="str">
        <f>HEX2BIN(G8)</f>
        <v>10100100</v>
      </c>
      <c r="G8" s="8" t="str">
        <f>MID(C8,7,FIND(":",C8,1)-1)</f>
        <v>A4</v>
      </c>
      <c r="H8" s="8" t="str">
        <f>MID(F8,1,FIND("0",F8,1)-1)</f>
        <v>1</v>
      </c>
      <c r="I8" s="8" t="str">
        <f>MID(F8,2,FIND("0",F8,1)-1)</f>
        <v>0</v>
      </c>
      <c r="J8" s="8" t="str">
        <f>MID(F8,3,FIND("0",F8,1)-1)</f>
        <v>1</v>
      </c>
      <c r="K8" s="8" t="str">
        <f>MID(F8,4,FIND("0",F8,1)-1)</f>
        <v>0</v>
      </c>
      <c r="L8" s="8" t="str">
        <f>MID(F8,5,FIND("0",F8,1)-1)</f>
        <v>0</v>
      </c>
      <c r="M8" s="8" t="str">
        <f>MID(F8,6,FIND("0",F8,1)-1)</f>
        <v>1</v>
      </c>
      <c r="N8" s="8" t="str">
        <f>MID(F8,7,FIND("0",F8,1)-1)</f>
        <v>0</v>
      </c>
      <c r="O8" s="8" t="str">
        <f>MID(F8,8,FIND("0",F8,1)-1)</f>
        <v>0</v>
      </c>
      <c r="P8" t="str">
        <f>IF(J8="1",IF(O8="0","Brenner AUS"),"Brenner EIN")</f>
        <v>Brenner AUS</v>
      </c>
      <c r="Q8" t="str">
        <f>IF(L8="1","Mischer AUF",IF(K8="1","Mischer ZU","Mischer STOP"))</f>
        <v>Mischer STOP</v>
      </c>
    </row>
    <row r="9" spans="1:17" hidden="1" x14ac:dyDescent="0.25">
      <c r="A9" t="s">
        <v>19</v>
      </c>
      <c r="B9" t="s">
        <v>4</v>
      </c>
      <c r="C9" t="s">
        <v>12</v>
      </c>
      <c r="D9" t="s">
        <v>6</v>
      </c>
      <c r="E9">
        <v>1</v>
      </c>
      <c r="F9" t="s">
        <v>13</v>
      </c>
      <c r="G9" t="s">
        <v>8</v>
      </c>
    </row>
    <row r="10" spans="1:17" x14ac:dyDescent="0.25">
      <c r="A10" s="1" t="s">
        <v>18</v>
      </c>
      <c r="B10" s="1" t="s">
        <v>1</v>
      </c>
      <c r="C10" s="1" t="s">
        <v>10</v>
      </c>
      <c r="E10" s="8">
        <f>HEX2DEC(G10)</f>
        <v>172</v>
      </c>
      <c r="F10" s="10" t="str">
        <f>HEX2BIN(G10)</f>
        <v>10101100</v>
      </c>
      <c r="G10" s="8" t="str">
        <f>MID(C10,7,FIND(":",C10,1)-1)</f>
        <v>AC</v>
      </c>
      <c r="H10" s="8" t="str">
        <f>MID(F10,1,FIND("0",F10,1)-1)</f>
        <v>1</v>
      </c>
      <c r="I10" s="8" t="str">
        <f>MID(F10,2,FIND("0",F10,1)-1)</f>
        <v>0</v>
      </c>
      <c r="J10" s="8" t="str">
        <f>MID(F10,3,FIND("0",F10,1)-1)</f>
        <v>1</v>
      </c>
      <c r="K10" s="8" t="str">
        <f>MID(F10,4,FIND("0",F10,1)-1)</f>
        <v>0</v>
      </c>
      <c r="L10" s="8" t="str">
        <f>MID(F10,5,FIND("0",F10,1)-1)</f>
        <v>1</v>
      </c>
      <c r="M10" s="8" t="str">
        <f>MID(F10,6,FIND("0",F10,1)-1)</f>
        <v>1</v>
      </c>
      <c r="N10" s="8" t="str">
        <f>MID(F10,7,FIND("0",F10,1)-1)</f>
        <v>0</v>
      </c>
      <c r="O10" s="8" t="str">
        <f>MID(F10,8,FIND("0",F10,1)-1)</f>
        <v>0</v>
      </c>
      <c r="P10" t="str">
        <f>IF(J10="1",IF(O10="0","Brenner AUS"),"Brenner EIN")</f>
        <v>Brenner AUS</v>
      </c>
      <c r="Q10" t="str">
        <f>IF(L10="1","Mischer AUF",IF(K10="1","Mischer ZU","Mischer STOP"))</f>
        <v>Mischer AUF</v>
      </c>
    </row>
    <row r="11" spans="1:17" hidden="1" x14ac:dyDescent="0.25">
      <c r="A11" t="s">
        <v>21</v>
      </c>
      <c r="B11" t="s">
        <v>4</v>
      </c>
      <c r="C11" t="s">
        <v>12</v>
      </c>
      <c r="D11" t="s">
        <v>6</v>
      </c>
      <c r="E11">
        <v>1</v>
      </c>
      <c r="F11" t="s">
        <v>17</v>
      </c>
      <c r="G11" t="s">
        <v>8</v>
      </c>
    </row>
    <row r="12" spans="1:17" x14ac:dyDescent="0.25">
      <c r="A12" s="1" t="s">
        <v>20</v>
      </c>
      <c r="B12" s="1" t="s">
        <v>1</v>
      </c>
      <c r="C12" s="1" t="s">
        <v>15</v>
      </c>
      <c r="E12" s="8">
        <f>HEX2DEC(G12)</f>
        <v>164</v>
      </c>
      <c r="F12" s="10" t="str">
        <f>HEX2BIN(G12)</f>
        <v>10100100</v>
      </c>
      <c r="G12" s="8" t="str">
        <f>MID(C12,7,FIND(":",C12,1)-1)</f>
        <v>A4</v>
      </c>
      <c r="H12" s="8" t="str">
        <f>MID(F12,1,FIND("0",F12,1)-1)</f>
        <v>1</v>
      </c>
      <c r="I12" s="8" t="str">
        <f>MID(F12,2,FIND("0",F12,1)-1)</f>
        <v>0</v>
      </c>
      <c r="J12" s="8" t="str">
        <f>MID(F12,3,FIND("0",F12,1)-1)</f>
        <v>1</v>
      </c>
      <c r="K12" s="8" t="str">
        <f>MID(F12,4,FIND("0",F12,1)-1)</f>
        <v>0</v>
      </c>
      <c r="L12" s="8" t="str">
        <f>MID(F12,5,FIND("0",F12,1)-1)</f>
        <v>0</v>
      </c>
      <c r="M12" s="8" t="str">
        <f>MID(F12,6,FIND("0",F12,1)-1)</f>
        <v>1</v>
      </c>
      <c r="N12" s="8" t="str">
        <f>MID(F12,7,FIND("0",F12,1)-1)</f>
        <v>0</v>
      </c>
      <c r="O12" s="8" t="str">
        <f>MID(F12,8,FIND("0",F12,1)-1)</f>
        <v>0</v>
      </c>
      <c r="P12" t="str">
        <f>IF(J12="1",IF(O12="0","Brenner AUS"),"Brenner EIN")</f>
        <v>Brenner AUS</v>
      </c>
      <c r="Q12" t="str">
        <f>IF(L12="1","Mischer AUF",IF(K12="1","Mischer ZU","Mischer STOP"))</f>
        <v>Mischer STOP</v>
      </c>
    </row>
    <row r="13" spans="1:17" hidden="1" x14ac:dyDescent="0.25">
      <c r="A13" t="s">
        <v>23</v>
      </c>
      <c r="B13" t="s">
        <v>4</v>
      </c>
      <c r="C13" t="s">
        <v>12</v>
      </c>
      <c r="D13" t="s">
        <v>6</v>
      </c>
      <c r="E13">
        <v>1</v>
      </c>
      <c r="F13" t="s">
        <v>13</v>
      </c>
      <c r="G13" t="s">
        <v>8</v>
      </c>
    </row>
    <row r="14" spans="1:17" x14ac:dyDescent="0.25">
      <c r="A14" s="1" t="s">
        <v>22</v>
      </c>
      <c r="B14" s="1" t="s">
        <v>1</v>
      </c>
      <c r="C14" s="1" t="s">
        <v>10</v>
      </c>
      <c r="E14" s="8">
        <f>HEX2DEC(G14)</f>
        <v>172</v>
      </c>
      <c r="F14" s="10" t="str">
        <f>HEX2BIN(G14)</f>
        <v>10101100</v>
      </c>
      <c r="G14" s="8" t="str">
        <f>MID(C14,7,FIND(":",C14,1)-1)</f>
        <v>AC</v>
      </c>
      <c r="H14" s="8" t="str">
        <f>MID(F14,1,FIND("0",F14,1)-1)</f>
        <v>1</v>
      </c>
      <c r="I14" s="8" t="str">
        <f>MID(F14,2,FIND("0",F14,1)-1)</f>
        <v>0</v>
      </c>
      <c r="J14" s="8" t="str">
        <f>MID(F14,3,FIND("0",F14,1)-1)</f>
        <v>1</v>
      </c>
      <c r="K14" s="8" t="str">
        <f>MID(F14,4,FIND("0",F14,1)-1)</f>
        <v>0</v>
      </c>
      <c r="L14" s="8" t="str">
        <f>MID(F14,5,FIND("0",F14,1)-1)</f>
        <v>1</v>
      </c>
      <c r="M14" s="8" t="str">
        <f>MID(F14,6,FIND("0",F14,1)-1)</f>
        <v>1</v>
      </c>
      <c r="N14" s="8" t="str">
        <f>MID(F14,7,FIND("0",F14,1)-1)</f>
        <v>0</v>
      </c>
      <c r="O14" s="8" t="str">
        <f>MID(F14,8,FIND("0",F14,1)-1)</f>
        <v>0</v>
      </c>
      <c r="P14" t="str">
        <f>IF(J14="1",IF(O14="0","Brenner AUS"),"Brenner EIN")</f>
        <v>Brenner AUS</v>
      </c>
      <c r="Q14" t="str">
        <f>IF(L14="1","Mischer AUF",IF(K14="1","Mischer ZU","Mischer STOP"))</f>
        <v>Mischer AUF</v>
      </c>
    </row>
    <row r="15" spans="1:17" hidden="1" x14ac:dyDescent="0.25">
      <c r="A15" t="s">
        <v>25</v>
      </c>
      <c r="B15" t="s">
        <v>4</v>
      </c>
      <c r="C15" t="s">
        <v>12</v>
      </c>
      <c r="D15" t="s">
        <v>6</v>
      </c>
      <c r="E15">
        <v>1</v>
      </c>
      <c r="F15" t="s">
        <v>17</v>
      </c>
      <c r="G15" t="s">
        <v>8</v>
      </c>
    </row>
    <row r="16" spans="1:17" x14ac:dyDescent="0.25">
      <c r="A16" s="1" t="s">
        <v>24</v>
      </c>
      <c r="B16" s="1" t="s">
        <v>1</v>
      </c>
      <c r="C16" s="1" t="s">
        <v>15</v>
      </c>
      <c r="E16" s="8">
        <f>HEX2DEC(G16)</f>
        <v>164</v>
      </c>
      <c r="F16" s="10" t="str">
        <f>HEX2BIN(G16)</f>
        <v>10100100</v>
      </c>
      <c r="G16" s="8" t="str">
        <f>MID(C16,7,FIND(":",C16,1)-1)</f>
        <v>A4</v>
      </c>
      <c r="H16" s="8" t="str">
        <f>MID(F16,1,FIND("0",F16,1)-1)</f>
        <v>1</v>
      </c>
      <c r="I16" s="8" t="str">
        <f>MID(F16,2,FIND("0",F16,1)-1)</f>
        <v>0</v>
      </c>
      <c r="J16" s="8" t="str">
        <f>MID(F16,3,FIND("0",F16,1)-1)</f>
        <v>1</v>
      </c>
      <c r="K16" s="8" t="str">
        <f>MID(F16,4,FIND("0",F16,1)-1)</f>
        <v>0</v>
      </c>
      <c r="L16" s="8" t="str">
        <f>MID(F16,5,FIND("0",F16,1)-1)</f>
        <v>0</v>
      </c>
      <c r="M16" s="8" t="str">
        <f>MID(F16,6,FIND("0",F16,1)-1)</f>
        <v>1</v>
      </c>
      <c r="N16" s="8" t="str">
        <f>MID(F16,7,FIND("0",F16,1)-1)</f>
        <v>0</v>
      </c>
      <c r="O16" s="8" t="str">
        <f>MID(F16,8,FIND("0",F16,1)-1)</f>
        <v>0</v>
      </c>
      <c r="P16" t="str">
        <f>IF(J16="1",IF(O16="0","Brenner AUS"),"Brenner EIN")</f>
        <v>Brenner AUS</v>
      </c>
      <c r="Q16" t="str">
        <f>IF(L16="1","Mischer AUF",IF(K16="1","Mischer ZU","Mischer STOP"))</f>
        <v>Mischer STOP</v>
      </c>
    </row>
    <row r="17" spans="1:17" hidden="1" x14ac:dyDescent="0.25">
      <c r="A17" t="s">
        <v>28</v>
      </c>
      <c r="B17" t="s">
        <v>4</v>
      </c>
      <c r="C17" t="s">
        <v>5</v>
      </c>
      <c r="D17" t="s">
        <v>6</v>
      </c>
      <c r="E17">
        <v>1</v>
      </c>
      <c r="F17" t="s">
        <v>29</v>
      </c>
      <c r="G17" t="s">
        <v>8</v>
      </c>
    </row>
    <row r="18" spans="1:17" x14ac:dyDescent="0.25">
      <c r="A18" t="s">
        <v>26</v>
      </c>
      <c r="B18" t="s">
        <v>1</v>
      </c>
      <c r="C18" s="3" t="s">
        <v>27</v>
      </c>
      <c r="D18" t="s">
        <v>390</v>
      </c>
      <c r="E18">
        <v>45</v>
      </c>
    </row>
    <row r="19" spans="1:17" hidden="1" x14ac:dyDescent="0.25">
      <c r="A19" t="s">
        <v>31</v>
      </c>
      <c r="B19" t="s">
        <v>4</v>
      </c>
      <c r="C19" t="s">
        <v>12</v>
      </c>
      <c r="D19" t="s">
        <v>6</v>
      </c>
      <c r="E19">
        <v>1</v>
      </c>
      <c r="F19" t="s">
        <v>13</v>
      </c>
      <c r="G19" t="s">
        <v>8</v>
      </c>
    </row>
    <row r="20" spans="1:17" x14ac:dyDescent="0.25">
      <c r="A20" s="1" t="s">
        <v>30</v>
      </c>
      <c r="B20" s="1" t="s">
        <v>1</v>
      </c>
      <c r="C20" s="1" t="s">
        <v>10</v>
      </c>
      <c r="E20" s="8">
        <f>HEX2DEC(G20)</f>
        <v>172</v>
      </c>
      <c r="F20" s="10" t="str">
        <f>HEX2BIN(G20)</f>
        <v>10101100</v>
      </c>
      <c r="G20" s="8" t="str">
        <f>MID(C20,7,FIND(":",C20,1)-1)</f>
        <v>AC</v>
      </c>
      <c r="H20" s="8" t="str">
        <f>MID(F20,1,FIND("0",F20,1)-1)</f>
        <v>1</v>
      </c>
      <c r="I20" s="8" t="str">
        <f>MID(F20,2,FIND("0",F20,1)-1)</f>
        <v>0</v>
      </c>
      <c r="J20" s="8" t="str">
        <f>MID(F20,3,FIND("0",F20,1)-1)</f>
        <v>1</v>
      </c>
      <c r="K20" s="8" t="str">
        <f>MID(F20,4,FIND("0",F20,1)-1)</f>
        <v>0</v>
      </c>
      <c r="L20" s="8" t="str">
        <f>MID(F20,5,FIND("0",F20,1)-1)</f>
        <v>1</v>
      </c>
      <c r="M20" s="8" t="str">
        <f>MID(F20,6,FIND("0",F20,1)-1)</f>
        <v>1</v>
      </c>
      <c r="N20" s="8" t="str">
        <f>MID(F20,7,FIND("0",F20,1)-1)</f>
        <v>0</v>
      </c>
      <c r="O20" s="8" t="str">
        <f>MID(F20,8,FIND("0",F20,1)-1)</f>
        <v>0</v>
      </c>
      <c r="P20" t="str">
        <f>IF(J20="1",IF(O20="0","Brenner AUS"),"Brenner EIN")</f>
        <v>Brenner AUS</v>
      </c>
      <c r="Q20" t="str">
        <f>IF(L20="1","Mischer AUF",IF(K20="1","Mischer ZU","Mischer STOP"))</f>
        <v>Mischer AUF</v>
      </c>
    </row>
    <row r="21" spans="1:17" hidden="1" x14ac:dyDescent="0.25">
      <c r="A21" t="s">
        <v>33</v>
      </c>
      <c r="B21" t="s">
        <v>4</v>
      </c>
      <c r="C21" t="s">
        <v>12</v>
      </c>
      <c r="D21" t="s">
        <v>6</v>
      </c>
      <c r="E21">
        <v>1</v>
      </c>
      <c r="F21" t="s">
        <v>17</v>
      </c>
      <c r="G21" t="s">
        <v>8</v>
      </c>
    </row>
    <row r="22" spans="1:17" x14ac:dyDescent="0.25">
      <c r="A22" s="1" t="s">
        <v>32</v>
      </c>
      <c r="B22" s="1" t="s">
        <v>1</v>
      </c>
      <c r="C22" s="1" t="s">
        <v>15</v>
      </c>
      <c r="E22" s="8">
        <f>HEX2DEC(G22)</f>
        <v>164</v>
      </c>
      <c r="F22" s="10" t="str">
        <f>HEX2BIN(G22)</f>
        <v>10100100</v>
      </c>
      <c r="G22" s="8" t="str">
        <f>MID(C22,7,FIND(":",C22,1)-1)</f>
        <v>A4</v>
      </c>
      <c r="H22" s="8" t="str">
        <f>MID(F22,1,FIND("0",F22,1)-1)</f>
        <v>1</v>
      </c>
      <c r="I22" s="8" t="str">
        <f>MID(F22,2,FIND("0",F22,1)-1)</f>
        <v>0</v>
      </c>
      <c r="J22" s="8" t="str">
        <f>MID(F22,3,FIND("0",F22,1)-1)</f>
        <v>1</v>
      </c>
      <c r="K22" s="8" t="str">
        <f>MID(F22,4,FIND("0",F22,1)-1)</f>
        <v>0</v>
      </c>
      <c r="L22" s="8" t="str">
        <f>MID(F22,5,FIND("0",F22,1)-1)</f>
        <v>0</v>
      </c>
      <c r="M22" s="8" t="str">
        <f>MID(F22,6,FIND("0",F22,1)-1)</f>
        <v>1</v>
      </c>
      <c r="N22" s="8" t="str">
        <f>MID(F22,7,FIND("0",F22,1)-1)</f>
        <v>0</v>
      </c>
      <c r="O22" s="8" t="str">
        <f>MID(F22,8,FIND("0",F22,1)-1)</f>
        <v>0</v>
      </c>
      <c r="P22" t="str">
        <f>IF(J22="1",IF(O22="0","Brenner AUS"),"Brenner EIN")</f>
        <v>Brenner AUS</v>
      </c>
      <c r="Q22" t="str">
        <f>IF(L22="1","Mischer AUF",IF(K22="1","Mischer ZU","Mischer STOP"))</f>
        <v>Mischer STOP</v>
      </c>
    </row>
    <row r="23" spans="1:17" hidden="1" x14ac:dyDescent="0.25">
      <c r="A23" t="s">
        <v>35</v>
      </c>
      <c r="B23" t="s">
        <v>4</v>
      </c>
      <c r="C23" t="s">
        <v>12</v>
      </c>
      <c r="D23" t="s">
        <v>6</v>
      </c>
      <c r="E23">
        <v>1</v>
      </c>
      <c r="F23" t="s">
        <v>13</v>
      </c>
      <c r="G23" t="s">
        <v>8</v>
      </c>
    </row>
    <row r="24" spans="1:17" x14ac:dyDescent="0.25">
      <c r="A24" s="1" t="s">
        <v>34</v>
      </c>
      <c r="B24" s="1" t="s">
        <v>1</v>
      </c>
      <c r="C24" s="1" t="s">
        <v>10</v>
      </c>
      <c r="E24" s="8">
        <f>HEX2DEC(G24)</f>
        <v>172</v>
      </c>
      <c r="F24" s="10" t="str">
        <f>HEX2BIN(G24)</f>
        <v>10101100</v>
      </c>
      <c r="G24" s="8" t="str">
        <f>MID(C24,7,FIND(":",C24,1)-1)</f>
        <v>AC</v>
      </c>
      <c r="H24" s="8" t="str">
        <f>MID(F24,1,FIND("0",F24,1)-1)</f>
        <v>1</v>
      </c>
      <c r="I24" s="8" t="str">
        <f>MID(F24,2,FIND("0",F24,1)-1)</f>
        <v>0</v>
      </c>
      <c r="J24" s="8" t="str">
        <f>MID(F24,3,FIND("0",F24,1)-1)</f>
        <v>1</v>
      </c>
      <c r="K24" s="8" t="str">
        <f>MID(F24,4,FIND("0",F24,1)-1)</f>
        <v>0</v>
      </c>
      <c r="L24" s="8" t="str">
        <f>MID(F24,5,FIND("0",F24,1)-1)</f>
        <v>1</v>
      </c>
      <c r="M24" s="8" t="str">
        <f>MID(F24,6,FIND("0",F24,1)-1)</f>
        <v>1</v>
      </c>
      <c r="N24" s="8" t="str">
        <f>MID(F24,7,FIND("0",F24,1)-1)</f>
        <v>0</v>
      </c>
      <c r="O24" s="8" t="str">
        <f>MID(F24,8,FIND("0",F24,1)-1)</f>
        <v>0</v>
      </c>
      <c r="P24" t="str">
        <f>IF(J24="1",IF(O24="0","Brenner AUS"),"Brenner EIN")</f>
        <v>Brenner AUS</v>
      </c>
      <c r="Q24" t="str">
        <f>IF(L24="1","Mischer AUF",IF(K24="1","Mischer ZU","Mischer STOP"))</f>
        <v>Mischer AUF</v>
      </c>
    </row>
    <row r="25" spans="1:17" hidden="1" x14ac:dyDescent="0.25">
      <c r="A25" t="s">
        <v>37</v>
      </c>
      <c r="B25" t="s">
        <v>4</v>
      </c>
      <c r="C25" t="s">
        <v>12</v>
      </c>
      <c r="D25" t="s">
        <v>6</v>
      </c>
      <c r="E25">
        <v>1</v>
      </c>
      <c r="F25" t="s">
        <v>17</v>
      </c>
      <c r="G25" t="s">
        <v>8</v>
      </c>
    </row>
    <row r="26" spans="1:17" x14ac:dyDescent="0.25">
      <c r="A26" s="1" t="s">
        <v>36</v>
      </c>
      <c r="B26" s="1" t="s">
        <v>1</v>
      </c>
      <c r="C26" s="1" t="s">
        <v>15</v>
      </c>
      <c r="E26" s="8">
        <f>HEX2DEC(G26)</f>
        <v>164</v>
      </c>
      <c r="F26" s="10" t="str">
        <f>HEX2BIN(G26)</f>
        <v>10100100</v>
      </c>
      <c r="G26" s="8" t="str">
        <f>MID(C26,7,FIND(":",C26,1)-1)</f>
        <v>A4</v>
      </c>
      <c r="H26" s="8" t="str">
        <f>MID(F26,1,FIND("0",F26,1)-1)</f>
        <v>1</v>
      </c>
      <c r="I26" s="8" t="str">
        <f>MID(F26,2,FIND("0",F26,1)-1)</f>
        <v>0</v>
      </c>
      <c r="J26" s="8" t="str">
        <f>MID(F26,3,FIND("0",F26,1)-1)</f>
        <v>1</v>
      </c>
      <c r="K26" s="8" t="str">
        <f>MID(F26,4,FIND("0",F26,1)-1)</f>
        <v>0</v>
      </c>
      <c r="L26" s="8" t="str">
        <f>MID(F26,5,FIND("0",F26,1)-1)</f>
        <v>0</v>
      </c>
      <c r="M26" s="8" t="str">
        <f>MID(F26,6,FIND("0",F26,1)-1)</f>
        <v>1</v>
      </c>
      <c r="N26" s="8" t="str">
        <f>MID(F26,7,FIND("0",F26,1)-1)</f>
        <v>0</v>
      </c>
      <c r="O26" s="8" t="str">
        <f>MID(F26,8,FIND("0",F26,1)-1)</f>
        <v>0</v>
      </c>
      <c r="P26" t="str">
        <f>IF(J26="1",IF(O26="0","Brenner AUS"),"Brenner EIN")</f>
        <v>Brenner AUS</v>
      </c>
      <c r="Q26" t="str">
        <f>IF(L26="1","Mischer AUF",IF(K26="1","Mischer ZU","Mischer STOP"))</f>
        <v>Mischer STOP</v>
      </c>
    </row>
    <row r="27" spans="1:17" hidden="1" x14ac:dyDescent="0.25">
      <c r="A27" t="s">
        <v>39</v>
      </c>
      <c r="B27" t="s">
        <v>4</v>
      </c>
      <c r="C27" t="s">
        <v>12</v>
      </c>
      <c r="D27" t="s">
        <v>6</v>
      </c>
      <c r="E27">
        <v>1</v>
      </c>
      <c r="F27" t="s">
        <v>13</v>
      </c>
      <c r="G27" t="s">
        <v>8</v>
      </c>
    </row>
    <row r="28" spans="1:17" x14ac:dyDescent="0.25">
      <c r="A28" s="1" t="s">
        <v>38</v>
      </c>
      <c r="B28" s="1" t="s">
        <v>1</v>
      </c>
      <c r="C28" s="1" t="s">
        <v>10</v>
      </c>
      <c r="E28" s="8">
        <f>HEX2DEC(G28)</f>
        <v>172</v>
      </c>
      <c r="F28" s="10" t="str">
        <f>HEX2BIN(G28)</f>
        <v>10101100</v>
      </c>
      <c r="G28" s="8" t="str">
        <f>MID(C28,7,FIND(":",C28,1)-1)</f>
        <v>AC</v>
      </c>
      <c r="H28" s="8" t="str">
        <f>MID(F28,1,FIND("0",F28,1)-1)</f>
        <v>1</v>
      </c>
      <c r="I28" s="8" t="str">
        <f>MID(F28,2,FIND("0",F28,1)-1)</f>
        <v>0</v>
      </c>
      <c r="J28" s="8" t="str">
        <f>MID(F28,3,FIND("0",F28,1)-1)</f>
        <v>1</v>
      </c>
      <c r="K28" s="8" t="str">
        <f>MID(F28,4,FIND("0",F28,1)-1)</f>
        <v>0</v>
      </c>
      <c r="L28" s="8" t="str">
        <f>MID(F28,5,FIND("0",F28,1)-1)</f>
        <v>1</v>
      </c>
      <c r="M28" s="8" t="str">
        <f>MID(F28,6,FIND("0",F28,1)-1)</f>
        <v>1</v>
      </c>
      <c r="N28" s="8" t="str">
        <f>MID(F28,7,FIND("0",F28,1)-1)</f>
        <v>0</v>
      </c>
      <c r="O28" s="8" t="str">
        <f>MID(F28,8,FIND("0",F28,1)-1)</f>
        <v>0</v>
      </c>
      <c r="P28" t="str">
        <f>IF(J28="1",IF(O28="0","Brenner AUS"),"Brenner EIN")</f>
        <v>Brenner AUS</v>
      </c>
      <c r="Q28" t="str">
        <f>IF(L28="1","Mischer AUF",IF(K28="1","Mischer ZU","Mischer STOP"))</f>
        <v>Mischer AUF</v>
      </c>
    </row>
    <row r="29" spans="1:17" hidden="1" x14ac:dyDescent="0.25">
      <c r="A29" t="s">
        <v>41</v>
      </c>
      <c r="B29" t="s">
        <v>4</v>
      </c>
      <c r="C29" t="s">
        <v>12</v>
      </c>
      <c r="D29" t="s">
        <v>6</v>
      </c>
      <c r="E29">
        <v>1</v>
      </c>
      <c r="F29" t="s">
        <v>17</v>
      </c>
      <c r="G29" t="s">
        <v>8</v>
      </c>
    </row>
    <row r="30" spans="1:17" x14ac:dyDescent="0.25">
      <c r="A30" s="1" t="s">
        <v>40</v>
      </c>
      <c r="B30" s="1" t="s">
        <v>1</v>
      </c>
      <c r="C30" s="1" t="s">
        <v>15</v>
      </c>
      <c r="E30" s="8">
        <f>HEX2DEC(G30)</f>
        <v>164</v>
      </c>
      <c r="F30" s="10" t="str">
        <f>HEX2BIN(G30)</f>
        <v>10100100</v>
      </c>
      <c r="G30" s="8" t="str">
        <f>MID(C30,7,FIND(":",C30,1)-1)</f>
        <v>A4</v>
      </c>
      <c r="H30" s="8" t="str">
        <f>MID(F30,1,FIND("0",F30,1)-1)</f>
        <v>1</v>
      </c>
      <c r="I30" s="8" t="str">
        <f>MID(F30,2,FIND("0",F30,1)-1)</f>
        <v>0</v>
      </c>
      <c r="J30" s="8" t="str">
        <f>MID(F30,3,FIND("0",F30,1)-1)</f>
        <v>1</v>
      </c>
      <c r="K30" s="8" t="str">
        <f>MID(F30,4,FIND("0",F30,1)-1)</f>
        <v>0</v>
      </c>
      <c r="L30" s="8" t="str">
        <f>MID(F30,5,FIND("0",F30,1)-1)</f>
        <v>0</v>
      </c>
      <c r="M30" s="8" t="str">
        <f>MID(F30,6,FIND("0",F30,1)-1)</f>
        <v>1</v>
      </c>
      <c r="N30" s="8" t="str">
        <f>MID(F30,7,FIND("0",F30,1)-1)</f>
        <v>0</v>
      </c>
      <c r="O30" s="8" t="str">
        <f>MID(F30,8,FIND("0",F30,1)-1)</f>
        <v>0</v>
      </c>
      <c r="P30" t="str">
        <f>IF(J30="1",IF(O30="0","Brenner AUS"),"Brenner EIN")</f>
        <v>Brenner AUS</v>
      </c>
      <c r="Q30" t="str">
        <f>IF(L30="1","Mischer AUF",IF(K30="1","Mischer ZU","Mischer STOP"))</f>
        <v>Mischer STOP</v>
      </c>
    </row>
    <row r="31" spans="1:17" hidden="1" x14ac:dyDescent="0.25">
      <c r="A31" t="s">
        <v>44</v>
      </c>
      <c r="B31" t="s">
        <v>4</v>
      </c>
      <c r="C31" t="s">
        <v>12</v>
      </c>
      <c r="D31" t="s">
        <v>6</v>
      </c>
      <c r="E31">
        <v>1</v>
      </c>
      <c r="F31" t="s">
        <v>45</v>
      </c>
      <c r="G31" t="s">
        <v>8</v>
      </c>
    </row>
    <row r="32" spans="1:17" x14ac:dyDescent="0.25">
      <c r="A32" s="1" t="s">
        <v>42</v>
      </c>
      <c r="B32" s="1" t="s">
        <v>1</v>
      </c>
      <c r="C32" s="1" t="s">
        <v>43</v>
      </c>
      <c r="E32" s="8">
        <f>HEX2DEC(G32)</f>
        <v>133</v>
      </c>
      <c r="F32" s="10" t="str">
        <f>HEX2BIN(G32)</f>
        <v>10000101</v>
      </c>
      <c r="G32" s="8" t="str">
        <f>MID(C32,7,FIND(":",C32,1)-1)</f>
        <v>85</v>
      </c>
      <c r="H32" s="8" t="str">
        <f>MID(F32,1,FIND("0",F32,1)-1)</f>
        <v>1</v>
      </c>
      <c r="I32" s="8" t="str">
        <f>MID(F32,2,FIND("0",F32,1)-1)</f>
        <v>0</v>
      </c>
      <c r="J32" s="8" t="str">
        <f>MID(F32,3,FIND("0",F32,1)-1)</f>
        <v>0</v>
      </c>
      <c r="K32" s="8" t="str">
        <f>MID(F32,4,FIND("0",F32,1)-1)</f>
        <v>0</v>
      </c>
      <c r="L32" s="8" t="str">
        <f>MID(F32,5,FIND("0",F32,1)-1)</f>
        <v>0</v>
      </c>
      <c r="M32" s="8" t="str">
        <f>MID(F32,6,FIND("0",F32,1)-1)</f>
        <v>1</v>
      </c>
      <c r="N32" s="8" t="str">
        <f>MID(F32,7,FIND("0",F32,1)-1)</f>
        <v>0</v>
      </c>
      <c r="O32" s="8" t="str">
        <f>MID(F32,8,FIND("0",F32,1)-1)</f>
        <v>1</v>
      </c>
      <c r="P32" t="str">
        <f>IF(J32="1",IF(O32="0","Brenner AUS"),"Brenner EIN")</f>
        <v>Brenner EIN</v>
      </c>
      <c r="Q32" t="str">
        <f>IF(L32="1","Mischer AUF",IF(K32="1","Mischer ZU","Mischer STOP"))</f>
        <v>Mischer STOP</v>
      </c>
    </row>
    <row r="33" spans="1:17" hidden="1" x14ac:dyDescent="0.25">
      <c r="A33" t="s">
        <v>48</v>
      </c>
      <c r="B33" t="s">
        <v>4</v>
      </c>
      <c r="C33" t="s">
        <v>5</v>
      </c>
      <c r="D33" t="s">
        <v>6</v>
      </c>
      <c r="E33">
        <v>1</v>
      </c>
      <c r="F33" t="s">
        <v>49</v>
      </c>
      <c r="G33" t="s">
        <v>8</v>
      </c>
    </row>
    <row r="34" spans="1:17" x14ac:dyDescent="0.25">
      <c r="A34" t="s">
        <v>46</v>
      </c>
      <c r="B34" t="s">
        <v>1</v>
      </c>
      <c r="C34" s="3" t="s">
        <v>47</v>
      </c>
      <c r="D34" t="s">
        <v>390</v>
      </c>
      <c r="E34">
        <v>44</v>
      </c>
    </row>
    <row r="35" spans="1:17" hidden="1" x14ac:dyDescent="0.25">
      <c r="A35" t="s">
        <v>52</v>
      </c>
      <c r="B35" t="s">
        <v>4</v>
      </c>
      <c r="C35" t="s">
        <v>12</v>
      </c>
      <c r="D35" t="s">
        <v>6</v>
      </c>
      <c r="E35">
        <v>1</v>
      </c>
      <c r="F35" t="s">
        <v>53</v>
      </c>
      <c r="G35" t="s">
        <v>8</v>
      </c>
    </row>
    <row r="36" spans="1:17" x14ac:dyDescent="0.25">
      <c r="A36" s="1" t="s">
        <v>50</v>
      </c>
      <c r="B36" s="1" t="s">
        <v>1</v>
      </c>
      <c r="C36" s="1" t="s">
        <v>51</v>
      </c>
      <c r="E36" s="8">
        <f>HEX2DEC(G36)</f>
        <v>141</v>
      </c>
      <c r="F36" s="10" t="str">
        <f>HEX2BIN(G36)</f>
        <v>10001101</v>
      </c>
      <c r="G36" s="8" t="str">
        <f>MID(C36,7,FIND(":",C36,1)-1)</f>
        <v>8D</v>
      </c>
      <c r="H36" s="8" t="str">
        <f>MID(F36,1,FIND("0",F36,1)-1)</f>
        <v>1</v>
      </c>
      <c r="I36" s="8" t="str">
        <f>MID(F36,2,FIND("0",F36,1)-1)</f>
        <v>0</v>
      </c>
      <c r="J36" s="8" t="str">
        <f>MID(F36,3,FIND("0",F36,1)-1)</f>
        <v>0</v>
      </c>
      <c r="K36" s="8" t="str">
        <f>MID(F36,4,FIND("0",F36,1)-1)</f>
        <v>0</v>
      </c>
      <c r="L36" s="8" t="str">
        <f>MID(F36,5,FIND("0",F36,1)-1)</f>
        <v>1</v>
      </c>
      <c r="M36" s="8" t="str">
        <f>MID(F36,6,FIND("0",F36,1)-1)</f>
        <v>1</v>
      </c>
      <c r="N36" s="8" t="str">
        <f>MID(F36,7,FIND("0",F36,1)-1)</f>
        <v>0</v>
      </c>
      <c r="O36" s="8" t="str">
        <f>MID(F36,8,FIND("0",F36,1)-1)</f>
        <v>1</v>
      </c>
      <c r="P36" t="str">
        <f>IF(J36="1",IF(O36="0","Brenner AUS"),"Brenner EIN")</f>
        <v>Brenner EIN</v>
      </c>
      <c r="Q36" t="str">
        <f>IF(L36="1","Mischer AUF",IF(K36="1","Mischer ZU","Mischer STOP"))</f>
        <v>Mischer AUF</v>
      </c>
    </row>
    <row r="37" spans="1:17" hidden="1" x14ac:dyDescent="0.25">
      <c r="A37" t="s">
        <v>55</v>
      </c>
      <c r="B37" t="s">
        <v>4</v>
      </c>
      <c r="C37" t="s">
        <v>12</v>
      </c>
      <c r="D37" t="s">
        <v>6</v>
      </c>
      <c r="E37">
        <v>1</v>
      </c>
      <c r="F37" t="s">
        <v>45</v>
      </c>
      <c r="G37" t="s">
        <v>8</v>
      </c>
    </row>
    <row r="38" spans="1:17" x14ac:dyDescent="0.25">
      <c r="A38" s="1" t="s">
        <v>54</v>
      </c>
      <c r="B38" s="1" t="s">
        <v>1</v>
      </c>
      <c r="C38" s="1" t="s">
        <v>43</v>
      </c>
      <c r="E38" s="8">
        <f>HEX2DEC(G38)</f>
        <v>133</v>
      </c>
      <c r="F38" s="10" t="str">
        <f>HEX2BIN(G38)</f>
        <v>10000101</v>
      </c>
      <c r="G38" s="8" t="str">
        <f>MID(C38,7,FIND(":",C38,1)-1)</f>
        <v>85</v>
      </c>
      <c r="H38" s="8" t="str">
        <f>MID(F38,1,FIND("0",F38,1)-1)</f>
        <v>1</v>
      </c>
      <c r="I38" s="8" t="str">
        <f>MID(F38,2,FIND("0",F38,1)-1)</f>
        <v>0</v>
      </c>
      <c r="J38" s="8" t="str">
        <f>MID(F38,3,FIND("0",F38,1)-1)</f>
        <v>0</v>
      </c>
      <c r="K38" s="8" t="str">
        <f>MID(F38,4,FIND("0",F38,1)-1)</f>
        <v>0</v>
      </c>
      <c r="L38" s="8" t="str">
        <f>MID(F38,5,FIND("0",F38,1)-1)</f>
        <v>0</v>
      </c>
      <c r="M38" s="8" t="str">
        <f>MID(F38,6,FIND("0",F38,1)-1)</f>
        <v>1</v>
      </c>
      <c r="N38" s="8" t="str">
        <f>MID(F38,7,FIND("0",F38,1)-1)</f>
        <v>0</v>
      </c>
      <c r="O38" s="8" t="str">
        <f>MID(F38,8,FIND("0",F38,1)-1)</f>
        <v>1</v>
      </c>
      <c r="P38" t="str">
        <f>IF(J38="1",IF(O38="0","Brenner AUS"),"Brenner EIN")</f>
        <v>Brenner EIN</v>
      </c>
      <c r="Q38" t="str">
        <f>IF(L38="1","Mischer AUF",IF(K38="1","Mischer ZU","Mischer STOP"))</f>
        <v>Mischer STOP</v>
      </c>
    </row>
    <row r="39" spans="1:17" hidden="1" x14ac:dyDescent="0.25">
      <c r="A39" t="s">
        <v>57</v>
      </c>
      <c r="B39" t="s">
        <v>4</v>
      </c>
      <c r="C39" t="s">
        <v>12</v>
      </c>
      <c r="D39" t="s">
        <v>6</v>
      </c>
      <c r="E39">
        <v>1</v>
      </c>
      <c r="F39" t="s">
        <v>53</v>
      </c>
      <c r="G39" t="s">
        <v>8</v>
      </c>
    </row>
    <row r="40" spans="1:17" x14ac:dyDescent="0.25">
      <c r="A40" s="1" t="s">
        <v>56</v>
      </c>
      <c r="B40" s="1" t="s">
        <v>1</v>
      </c>
      <c r="C40" s="1" t="s">
        <v>51</v>
      </c>
      <c r="E40" s="8">
        <f>HEX2DEC(G40)</f>
        <v>141</v>
      </c>
      <c r="F40" s="10" t="str">
        <f>HEX2BIN(G40)</f>
        <v>10001101</v>
      </c>
      <c r="G40" s="8" t="str">
        <f>MID(C40,7,FIND(":",C40,1)-1)</f>
        <v>8D</v>
      </c>
      <c r="H40" s="8" t="str">
        <f>MID(F40,1,FIND("0",F40,1)-1)</f>
        <v>1</v>
      </c>
      <c r="I40" s="8" t="str">
        <f>MID(F40,2,FIND("0",F40,1)-1)</f>
        <v>0</v>
      </c>
      <c r="J40" s="8" t="str">
        <f>MID(F40,3,FIND("0",F40,1)-1)</f>
        <v>0</v>
      </c>
      <c r="K40" s="8" t="str">
        <f>MID(F40,4,FIND("0",F40,1)-1)</f>
        <v>0</v>
      </c>
      <c r="L40" s="8" t="str">
        <f>MID(F40,5,FIND("0",F40,1)-1)</f>
        <v>1</v>
      </c>
      <c r="M40" s="8" t="str">
        <f>MID(F40,6,FIND("0",F40,1)-1)</f>
        <v>1</v>
      </c>
      <c r="N40" s="8" t="str">
        <f>MID(F40,7,FIND("0",F40,1)-1)</f>
        <v>0</v>
      </c>
      <c r="O40" s="8" t="str">
        <f>MID(F40,8,FIND("0",F40,1)-1)</f>
        <v>1</v>
      </c>
      <c r="P40" t="str">
        <f>IF(J40="1",IF(O40="0","Brenner AUS"),"Brenner EIN")</f>
        <v>Brenner EIN</v>
      </c>
      <c r="Q40" t="str">
        <f>IF(L40="1","Mischer AUF",IF(K40="1","Mischer ZU","Mischer STOP"))</f>
        <v>Mischer AUF</v>
      </c>
    </row>
    <row r="41" spans="1:17" hidden="1" x14ac:dyDescent="0.25">
      <c r="A41" t="s">
        <v>59</v>
      </c>
      <c r="B41" t="s">
        <v>4</v>
      </c>
      <c r="C41" t="s">
        <v>12</v>
      </c>
      <c r="D41" t="s">
        <v>6</v>
      </c>
      <c r="E41">
        <v>1</v>
      </c>
      <c r="F41" t="s">
        <v>45</v>
      </c>
      <c r="G41" t="s">
        <v>8</v>
      </c>
    </row>
    <row r="42" spans="1:17" x14ac:dyDescent="0.25">
      <c r="A42" s="1" t="s">
        <v>58</v>
      </c>
      <c r="B42" s="1" t="s">
        <v>1</v>
      </c>
      <c r="C42" s="1" t="s">
        <v>43</v>
      </c>
      <c r="E42" s="8">
        <f>HEX2DEC(G42)</f>
        <v>133</v>
      </c>
      <c r="F42" s="10" t="str">
        <f>HEX2BIN(G42)</f>
        <v>10000101</v>
      </c>
      <c r="G42" s="8" t="str">
        <f>MID(C42,7,FIND(":",C42,1)-1)</f>
        <v>85</v>
      </c>
      <c r="H42" s="8" t="str">
        <f>MID(F42,1,FIND("0",F42,1)-1)</f>
        <v>1</v>
      </c>
      <c r="I42" s="8" t="str">
        <f>MID(F42,2,FIND("0",F42,1)-1)</f>
        <v>0</v>
      </c>
      <c r="J42" s="8" t="str">
        <f>MID(F42,3,FIND("0",F42,1)-1)</f>
        <v>0</v>
      </c>
      <c r="K42" s="8" t="str">
        <f>MID(F42,4,FIND("0",F42,1)-1)</f>
        <v>0</v>
      </c>
      <c r="L42" s="8" t="str">
        <f>MID(F42,5,FIND("0",F42,1)-1)</f>
        <v>0</v>
      </c>
      <c r="M42" s="8" t="str">
        <f>MID(F42,6,FIND("0",F42,1)-1)</f>
        <v>1</v>
      </c>
      <c r="N42" s="8" t="str">
        <f>MID(F42,7,FIND("0",F42,1)-1)</f>
        <v>0</v>
      </c>
      <c r="O42" s="8" t="str">
        <f>MID(F42,8,FIND("0",F42,1)-1)</f>
        <v>1</v>
      </c>
      <c r="P42" t="str">
        <f>IF(J42="1",IF(O42="0","Brenner AUS"),"Brenner EIN")</f>
        <v>Brenner EIN</v>
      </c>
      <c r="Q42" t="str">
        <f>IF(L42="1","Mischer AUF",IF(K42="1","Mischer ZU","Mischer STOP"))</f>
        <v>Mischer STOP</v>
      </c>
    </row>
    <row r="43" spans="1:17" hidden="1" x14ac:dyDescent="0.25">
      <c r="A43" t="s">
        <v>62</v>
      </c>
      <c r="B43" t="s">
        <v>4</v>
      </c>
      <c r="C43" t="s">
        <v>5</v>
      </c>
      <c r="D43" t="s">
        <v>6</v>
      </c>
      <c r="E43">
        <v>1</v>
      </c>
      <c r="F43" t="s">
        <v>63</v>
      </c>
      <c r="G43" t="s">
        <v>8</v>
      </c>
    </row>
    <row r="44" spans="1:17" x14ac:dyDescent="0.25">
      <c r="A44" t="s">
        <v>60</v>
      </c>
      <c r="B44" t="s">
        <v>1</v>
      </c>
      <c r="C44" s="3" t="s">
        <v>61</v>
      </c>
      <c r="D44" t="s">
        <v>390</v>
      </c>
      <c r="E44">
        <v>43</v>
      </c>
    </row>
    <row r="45" spans="1:17" hidden="1" x14ac:dyDescent="0.25">
      <c r="A45" t="s">
        <v>65</v>
      </c>
      <c r="B45" t="s">
        <v>4</v>
      </c>
      <c r="C45" t="s">
        <v>12</v>
      </c>
      <c r="D45" t="s">
        <v>6</v>
      </c>
      <c r="E45">
        <v>1</v>
      </c>
      <c r="F45" t="s">
        <v>53</v>
      </c>
      <c r="G45" t="s">
        <v>8</v>
      </c>
    </row>
    <row r="46" spans="1:17" x14ac:dyDescent="0.25">
      <c r="A46" s="1" t="s">
        <v>64</v>
      </c>
      <c r="B46" s="1" t="s">
        <v>1</v>
      </c>
      <c r="C46" s="1" t="s">
        <v>51</v>
      </c>
      <c r="E46" s="8">
        <f>HEX2DEC(G46)</f>
        <v>141</v>
      </c>
      <c r="F46" s="10" t="str">
        <f>HEX2BIN(G46)</f>
        <v>10001101</v>
      </c>
      <c r="G46" s="8" t="str">
        <f>MID(C46,7,FIND(":",C46,1)-1)</f>
        <v>8D</v>
      </c>
      <c r="H46" s="8" t="str">
        <f>MID(F46,1,FIND("0",F46,1)-1)</f>
        <v>1</v>
      </c>
      <c r="I46" s="8" t="str">
        <f>MID(F46,2,FIND("0",F46,1)-1)</f>
        <v>0</v>
      </c>
      <c r="J46" s="8" t="str">
        <f>MID(F46,3,FIND("0",F46,1)-1)</f>
        <v>0</v>
      </c>
      <c r="K46" s="8" t="str">
        <f>MID(F46,4,FIND("0",F46,1)-1)</f>
        <v>0</v>
      </c>
      <c r="L46" s="8" t="str">
        <f>MID(F46,5,FIND("0",F46,1)-1)</f>
        <v>1</v>
      </c>
      <c r="M46" s="8" t="str">
        <f>MID(F46,6,FIND("0",F46,1)-1)</f>
        <v>1</v>
      </c>
      <c r="N46" s="8" t="str">
        <f>MID(F46,7,FIND("0",F46,1)-1)</f>
        <v>0</v>
      </c>
      <c r="O46" s="8" t="str">
        <f>MID(F46,8,FIND("0",F46,1)-1)</f>
        <v>1</v>
      </c>
      <c r="P46" t="str">
        <f>IF(J46="1",IF(O46="0","Brenner AUS"),"Brenner EIN")</f>
        <v>Brenner EIN</v>
      </c>
      <c r="Q46" t="str">
        <f>IF(L46="1","Mischer AUF",IF(K46="1","Mischer ZU","Mischer STOP"))</f>
        <v>Mischer AUF</v>
      </c>
    </row>
    <row r="47" spans="1:17" hidden="1" x14ac:dyDescent="0.25">
      <c r="A47" t="s">
        <v>67</v>
      </c>
      <c r="B47" t="s">
        <v>4</v>
      </c>
      <c r="C47" t="s">
        <v>12</v>
      </c>
      <c r="D47" t="s">
        <v>6</v>
      </c>
      <c r="E47">
        <v>1</v>
      </c>
      <c r="F47" t="s">
        <v>45</v>
      </c>
      <c r="G47" t="s">
        <v>8</v>
      </c>
    </row>
    <row r="48" spans="1:17" x14ac:dyDescent="0.25">
      <c r="A48" s="1" t="s">
        <v>66</v>
      </c>
      <c r="B48" s="1" t="s">
        <v>1</v>
      </c>
      <c r="C48" s="1" t="s">
        <v>43</v>
      </c>
      <c r="E48" s="8">
        <f>HEX2DEC(G48)</f>
        <v>133</v>
      </c>
      <c r="F48" s="10" t="str">
        <f>HEX2BIN(G48)</f>
        <v>10000101</v>
      </c>
      <c r="G48" s="8" t="str">
        <f>MID(C48,7,FIND(":",C48,1)-1)</f>
        <v>85</v>
      </c>
      <c r="H48" s="8" t="str">
        <f>MID(F48,1,FIND("0",F48,1)-1)</f>
        <v>1</v>
      </c>
      <c r="I48" s="8" t="str">
        <f>MID(F48,2,FIND("0",F48,1)-1)</f>
        <v>0</v>
      </c>
      <c r="J48" s="8" t="str">
        <f>MID(F48,3,FIND("0",F48,1)-1)</f>
        <v>0</v>
      </c>
      <c r="K48" s="8" t="str">
        <f>MID(F48,4,FIND("0",F48,1)-1)</f>
        <v>0</v>
      </c>
      <c r="L48" s="8" t="str">
        <f>MID(F48,5,FIND("0",F48,1)-1)</f>
        <v>0</v>
      </c>
      <c r="M48" s="8" t="str">
        <f>MID(F48,6,FIND("0",F48,1)-1)</f>
        <v>1</v>
      </c>
      <c r="N48" s="8" t="str">
        <f>MID(F48,7,FIND("0",F48,1)-1)</f>
        <v>0</v>
      </c>
      <c r="O48" s="8" t="str">
        <f>MID(F48,8,FIND("0",F48,1)-1)</f>
        <v>1</v>
      </c>
      <c r="P48" t="str">
        <f>IF(J48="1",IF(O48="0","Brenner AUS"),"Brenner EIN")</f>
        <v>Brenner EIN</v>
      </c>
      <c r="Q48" t="str">
        <f>IF(L48="1","Mischer AUF",IF(K48="1","Mischer ZU","Mischer STOP"))</f>
        <v>Mischer STOP</v>
      </c>
    </row>
    <row r="49" spans="1:17" hidden="1" x14ac:dyDescent="0.25">
      <c r="A49" t="s">
        <v>70</v>
      </c>
      <c r="B49" t="s">
        <v>4</v>
      </c>
      <c r="C49" t="s">
        <v>71</v>
      </c>
      <c r="D49" t="s">
        <v>6</v>
      </c>
      <c r="E49">
        <v>1</v>
      </c>
      <c r="F49" t="s">
        <v>72</v>
      </c>
      <c r="G49" t="s">
        <v>8</v>
      </c>
    </row>
    <row r="50" spans="1:17" x14ac:dyDescent="0.25">
      <c r="A50" t="s">
        <v>68</v>
      </c>
      <c r="B50" t="s">
        <v>1</v>
      </c>
      <c r="C50" s="2" t="s">
        <v>69</v>
      </c>
      <c r="D50" t="s">
        <v>3294</v>
      </c>
      <c r="E50" s="8">
        <f>HEX2DEC(G50)</f>
        <v>2</v>
      </c>
      <c r="F50" s="10" t="str">
        <f>HEX2BIN(G50)</f>
        <v>10</v>
      </c>
      <c r="G50" s="8" t="str">
        <f>MID(C50,7,FIND(":",C50,1)-1)</f>
        <v>02</v>
      </c>
    </row>
    <row r="51" spans="1:17" hidden="1" x14ac:dyDescent="0.25">
      <c r="A51" t="s">
        <v>74</v>
      </c>
      <c r="B51" t="s">
        <v>4</v>
      </c>
      <c r="C51" t="s">
        <v>12</v>
      </c>
      <c r="D51" t="s">
        <v>6</v>
      </c>
      <c r="E51">
        <v>1</v>
      </c>
      <c r="F51" t="s">
        <v>53</v>
      </c>
      <c r="G51" t="s">
        <v>8</v>
      </c>
    </row>
    <row r="52" spans="1:17" x14ac:dyDescent="0.25">
      <c r="A52" s="1" t="s">
        <v>73</v>
      </c>
      <c r="B52" s="1" t="s">
        <v>1</v>
      </c>
      <c r="C52" s="1" t="s">
        <v>51</v>
      </c>
      <c r="E52" s="8">
        <f>HEX2DEC(G52)</f>
        <v>141</v>
      </c>
      <c r="F52" s="10" t="str">
        <f>HEX2BIN(G52)</f>
        <v>10001101</v>
      </c>
      <c r="G52" s="8" t="str">
        <f>MID(C52,7,FIND(":",C52,1)-1)</f>
        <v>8D</v>
      </c>
      <c r="H52" s="8" t="str">
        <f>MID(F52,1,FIND("0",F52,1)-1)</f>
        <v>1</v>
      </c>
      <c r="I52" s="8" t="str">
        <f>MID(F52,2,FIND("0",F52,1)-1)</f>
        <v>0</v>
      </c>
      <c r="J52" s="8" t="str">
        <f>MID(F52,3,FIND("0",F52,1)-1)</f>
        <v>0</v>
      </c>
      <c r="K52" s="8" t="str">
        <f>MID(F52,4,FIND("0",F52,1)-1)</f>
        <v>0</v>
      </c>
      <c r="L52" s="8" t="str">
        <f>MID(F52,5,FIND("0",F52,1)-1)</f>
        <v>1</v>
      </c>
      <c r="M52" s="8" t="str">
        <f>MID(F52,6,FIND("0",F52,1)-1)</f>
        <v>1</v>
      </c>
      <c r="N52" s="8" t="str">
        <f>MID(F52,7,FIND("0",F52,1)-1)</f>
        <v>0</v>
      </c>
      <c r="O52" s="8" t="str">
        <f>MID(F52,8,FIND("0",F52,1)-1)</f>
        <v>1</v>
      </c>
      <c r="P52" t="str">
        <f>IF(J52="1",IF(O52="0","Brenner AUS"),"Brenner EIN")</f>
        <v>Brenner EIN</v>
      </c>
      <c r="Q52" t="str">
        <f>IF(L52="1","Mischer AUF",IF(K52="1","Mischer ZU","Mischer STOP"))</f>
        <v>Mischer AUF</v>
      </c>
    </row>
    <row r="53" spans="1:17" hidden="1" x14ac:dyDescent="0.25">
      <c r="A53" t="s">
        <v>76</v>
      </c>
      <c r="B53" t="s">
        <v>4</v>
      </c>
      <c r="C53" t="s">
        <v>12</v>
      </c>
      <c r="D53" t="s">
        <v>6</v>
      </c>
      <c r="E53">
        <v>1</v>
      </c>
      <c r="F53" t="s">
        <v>45</v>
      </c>
      <c r="G53" t="s">
        <v>8</v>
      </c>
    </row>
    <row r="54" spans="1:17" x14ac:dyDescent="0.25">
      <c r="A54" s="1" t="s">
        <v>75</v>
      </c>
      <c r="B54" s="1" t="s">
        <v>1</v>
      </c>
      <c r="C54" s="1" t="s">
        <v>43</v>
      </c>
      <c r="E54" s="8">
        <f>HEX2DEC(G54)</f>
        <v>133</v>
      </c>
      <c r="F54" s="10" t="str">
        <f>HEX2BIN(G54)</f>
        <v>10000101</v>
      </c>
      <c r="G54" s="8" t="str">
        <f>MID(C54,7,FIND(":",C54,1)-1)</f>
        <v>85</v>
      </c>
      <c r="H54" s="8" t="str">
        <f>MID(F54,1,FIND("0",F54,1)-1)</f>
        <v>1</v>
      </c>
      <c r="I54" s="8" t="str">
        <f>MID(F54,2,FIND("0",F54,1)-1)</f>
        <v>0</v>
      </c>
      <c r="J54" s="8" t="str">
        <f>MID(F54,3,FIND("0",F54,1)-1)</f>
        <v>0</v>
      </c>
      <c r="K54" s="8" t="str">
        <f>MID(F54,4,FIND("0",F54,1)-1)</f>
        <v>0</v>
      </c>
      <c r="L54" s="8" t="str">
        <f>MID(F54,5,FIND("0",F54,1)-1)</f>
        <v>0</v>
      </c>
      <c r="M54" s="8" t="str">
        <f>MID(F54,6,FIND("0",F54,1)-1)</f>
        <v>1</v>
      </c>
      <c r="N54" s="8" t="str">
        <f>MID(F54,7,FIND("0",F54,1)-1)</f>
        <v>0</v>
      </c>
      <c r="O54" s="8" t="str">
        <f>MID(F54,8,FIND("0",F54,1)-1)</f>
        <v>1</v>
      </c>
      <c r="P54" t="str">
        <f>IF(J54="1",IF(O54="0","Brenner AUS"),"Brenner EIN")</f>
        <v>Brenner EIN</v>
      </c>
      <c r="Q54" t="str">
        <f>IF(L54="1","Mischer AUF",IF(K54="1","Mischer ZU","Mischer STOP"))</f>
        <v>Mischer STOP</v>
      </c>
    </row>
    <row r="55" spans="1:17" hidden="1" x14ac:dyDescent="0.25">
      <c r="A55" t="s">
        <v>78</v>
      </c>
      <c r="B55" t="s">
        <v>4</v>
      </c>
      <c r="C55" t="s">
        <v>12</v>
      </c>
      <c r="D55" t="s">
        <v>6</v>
      </c>
      <c r="E55">
        <v>1</v>
      </c>
      <c r="F55" t="s">
        <v>53</v>
      </c>
      <c r="G55" t="s">
        <v>8</v>
      </c>
    </row>
    <row r="56" spans="1:17" x14ac:dyDescent="0.25">
      <c r="A56" s="1" t="s">
        <v>77</v>
      </c>
      <c r="B56" s="1" t="s">
        <v>1</v>
      </c>
      <c r="C56" s="1" t="s">
        <v>51</v>
      </c>
      <c r="E56" s="8">
        <f>HEX2DEC(G56)</f>
        <v>141</v>
      </c>
      <c r="F56" s="10" t="str">
        <f>HEX2BIN(G56)</f>
        <v>10001101</v>
      </c>
      <c r="G56" s="8" t="str">
        <f>MID(C56,7,FIND(":",C56,1)-1)</f>
        <v>8D</v>
      </c>
      <c r="H56" s="8" t="str">
        <f>MID(F56,1,FIND("0",F56,1)-1)</f>
        <v>1</v>
      </c>
      <c r="I56" s="8" t="str">
        <f>MID(F56,2,FIND("0",F56,1)-1)</f>
        <v>0</v>
      </c>
      <c r="J56" s="8" t="str">
        <f>MID(F56,3,FIND("0",F56,1)-1)</f>
        <v>0</v>
      </c>
      <c r="K56" s="8" t="str">
        <f>MID(F56,4,FIND("0",F56,1)-1)</f>
        <v>0</v>
      </c>
      <c r="L56" s="8" t="str">
        <f>MID(F56,5,FIND("0",F56,1)-1)</f>
        <v>1</v>
      </c>
      <c r="M56" s="8" t="str">
        <f>MID(F56,6,FIND("0",F56,1)-1)</f>
        <v>1</v>
      </c>
      <c r="N56" s="8" t="str">
        <f>MID(F56,7,FIND("0",F56,1)-1)</f>
        <v>0</v>
      </c>
      <c r="O56" s="8" t="str">
        <f>MID(F56,8,FIND("0",F56,1)-1)</f>
        <v>1</v>
      </c>
      <c r="P56" t="str">
        <f>IF(J56="1",IF(O56="0","Brenner AUS"),"Brenner EIN")</f>
        <v>Brenner EIN</v>
      </c>
      <c r="Q56" t="str">
        <f>IF(L56="1","Mischer AUF",IF(K56="1","Mischer ZU","Mischer STOP"))</f>
        <v>Mischer AUF</v>
      </c>
    </row>
    <row r="57" spans="1:17" hidden="1" x14ac:dyDescent="0.25">
      <c r="A57" t="s">
        <v>80</v>
      </c>
      <c r="B57" t="s">
        <v>4</v>
      </c>
      <c r="C57" t="s">
        <v>12</v>
      </c>
      <c r="D57" t="s">
        <v>6</v>
      </c>
      <c r="E57">
        <v>1</v>
      </c>
      <c r="F57" t="s">
        <v>45</v>
      </c>
      <c r="G57" t="s">
        <v>8</v>
      </c>
    </row>
    <row r="58" spans="1:17" x14ac:dyDescent="0.25">
      <c r="A58" s="1" t="s">
        <v>79</v>
      </c>
      <c r="B58" s="1" t="s">
        <v>1</v>
      </c>
      <c r="C58" s="1" t="s">
        <v>43</v>
      </c>
      <c r="E58" s="8">
        <f>HEX2DEC(G58)</f>
        <v>133</v>
      </c>
      <c r="F58" s="10" t="str">
        <f>HEX2BIN(G58)</f>
        <v>10000101</v>
      </c>
      <c r="G58" s="8" t="str">
        <f>MID(C58,7,FIND(":",C58,1)-1)</f>
        <v>85</v>
      </c>
      <c r="H58" s="8" t="str">
        <f>MID(F58,1,FIND("0",F58,1)-1)</f>
        <v>1</v>
      </c>
      <c r="I58" s="8" t="str">
        <f>MID(F58,2,FIND("0",F58,1)-1)</f>
        <v>0</v>
      </c>
      <c r="J58" s="8" t="str">
        <f>MID(F58,3,FIND("0",F58,1)-1)</f>
        <v>0</v>
      </c>
      <c r="K58" s="8" t="str">
        <f>MID(F58,4,FIND("0",F58,1)-1)</f>
        <v>0</v>
      </c>
      <c r="L58" s="8" t="str">
        <f>MID(F58,5,FIND("0",F58,1)-1)</f>
        <v>0</v>
      </c>
      <c r="M58" s="8" t="str">
        <f>MID(F58,6,FIND("0",F58,1)-1)</f>
        <v>1</v>
      </c>
      <c r="N58" s="8" t="str">
        <f>MID(F58,7,FIND("0",F58,1)-1)</f>
        <v>0</v>
      </c>
      <c r="O58" s="8" t="str">
        <f>MID(F58,8,FIND("0",F58,1)-1)</f>
        <v>1</v>
      </c>
      <c r="P58" t="str">
        <f>IF(J58="1",IF(O58="0","Brenner AUS"),"Brenner EIN")</f>
        <v>Brenner EIN</v>
      </c>
      <c r="Q58" t="str">
        <f>IF(L58="1","Mischer AUF",IF(K58="1","Mischer ZU","Mischer STOP"))</f>
        <v>Mischer STOP</v>
      </c>
    </row>
    <row r="59" spans="1:17" hidden="1" x14ac:dyDescent="0.25">
      <c r="A59" t="s">
        <v>83</v>
      </c>
      <c r="B59" t="s">
        <v>4</v>
      </c>
      <c r="C59" t="s">
        <v>5</v>
      </c>
      <c r="D59" t="s">
        <v>6</v>
      </c>
      <c r="E59">
        <v>1</v>
      </c>
      <c r="F59" t="s">
        <v>84</v>
      </c>
      <c r="G59" t="s">
        <v>8</v>
      </c>
    </row>
    <row r="60" spans="1:17" x14ac:dyDescent="0.25">
      <c r="A60" t="s">
        <v>81</v>
      </c>
      <c r="B60" t="s">
        <v>1</v>
      </c>
      <c r="C60" s="3" t="s">
        <v>82</v>
      </c>
      <c r="D60" t="s">
        <v>390</v>
      </c>
      <c r="E60">
        <v>42</v>
      </c>
    </row>
    <row r="61" spans="1:17" hidden="1" x14ac:dyDescent="0.25">
      <c r="A61" t="s">
        <v>86</v>
      </c>
      <c r="B61" t="s">
        <v>4</v>
      </c>
      <c r="C61" t="s">
        <v>12</v>
      </c>
      <c r="D61" t="s">
        <v>6</v>
      </c>
      <c r="E61">
        <v>1</v>
      </c>
      <c r="F61" t="s">
        <v>53</v>
      </c>
      <c r="G61" t="s">
        <v>8</v>
      </c>
    </row>
    <row r="62" spans="1:17" x14ac:dyDescent="0.25">
      <c r="A62" s="1" t="s">
        <v>85</v>
      </c>
      <c r="B62" s="1" t="s">
        <v>1</v>
      </c>
      <c r="C62" s="1" t="s">
        <v>51</v>
      </c>
      <c r="E62" s="8">
        <f>HEX2DEC(G62)</f>
        <v>141</v>
      </c>
      <c r="F62" s="10" t="str">
        <f>HEX2BIN(G62)</f>
        <v>10001101</v>
      </c>
      <c r="G62" s="8" t="str">
        <f>MID(C62,7,FIND(":",C62,1)-1)</f>
        <v>8D</v>
      </c>
      <c r="H62" s="8" t="str">
        <f>MID(F62,1,FIND("0",F62,1)-1)</f>
        <v>1</v>
      </c>
      <c r="I62" s="8" t="str">
        <f>MID(F62,2,FIND("0",F62,1)-1)</f>
        <v>0</v>
      </c>
      <c r="J62" s="8" t="str">
        <f>MID(F62,3,FIND("0",F62,1)-1)</f>
        <v>0</v>
      </c>
      <c r="K62" s="8" t="str">
        <f>MID(F62,4,FIND("0",F62,1)-1)</f>
        <v>0</v>
      </c>
      <c r="L62" s="8" t="str">
        <f>MID(F62,5,FIND("0",F62,1)-1)</f>
        <v>1</v>
      </c>
      <c r="M62" s="8" t="str">
        <f>MID(F62,6,FIND("0",F62,1)-1)</f>
        <v>1</v>
      </c>
      <c r="N62" s="8" t="str">
        <f>MID(F62,7,FIND("0",F62,1)-1)</f>
        <v>0</v>
      </c>
      <c r="O62" s="8" t="str">
        <f>MID(F62,8,FIND("0",F62,1)-1)</f>
        <v>1</v>
      </c>
      <c r="P62" t="str">
        <f>IF(J62="1",IF(O62="0","Brenner AUS"),"Brenner EIN")</f>
        <v>Brenner EIN</v>
      </c>
      <c r="Q62" t="str">
        <f>IF(L62="1","Mischer AUF",IF(K62="1","Mischer ZU","Mischer STOP"))</f>
        <v>Mischer AUF</v>
      </c>
    </row>
    <row r="63" spans="1:17" hidden="1" x14ac:dyDescent="0.25">
      <c r="A63" t="s">
        <v>88</v>
      </c>
      <c r="B63" t="s">
        <v>4</v>
      </c>
      <c r="C63" t="s">
        <v>12</v>
      </c>
      <c r="D63" t="s">
        <v>6</v>
      </c>
      <c r="E63">
        <v>1</v>
      </c>
      <c r="F63" t="s">
        <v>45</v>
      </c>
      <c r="G63" t="s">
        <v>8</v>
      </c>
    </row>
    <row r="64" spans="1:17" x14ac:dyDescent="0.25">
      <c r="A64" s="1" t="s">
        <v>87</v>
      </c>
      <c r="B64" s="1" t="s">
        <v>1</v>
      </c>
      <c r="C64" s="1" t="s">
        <v>43</v>
      </c>
      <c r="E64" s="8">
        <f>HEX2DEC(G64)</f>
        <v>133</v>
      </c>
      <c r="F64" s="10" t="str">
        <f>HEX2BIN(G64)</f>
        <v>10000101</v>
      </c>
      <c r="G64" s="8" t="str">
        <f>MID(C64,7,FIND(":",C64,1)-1)</f>
        <v>85</v>
      </c>
      <c r="H64" s="8" t="str">
        <f>MID(F64,1,FIND("0",F64,1)-1)</f>
        <v>1</v>
      </c>
      <c r="I64" s="8" t="str">
        <f>MID(F64,2,FIND("0",F64,1)-1)</f>
        <v>0</v>
      </c>
      <c r="J64" s="8" t="str">
        <f>MID(F64,3,FIND("0",F64,1)-1)</f>
        <v>0</v>
      </c>
      <c r="K64" s="8" t="str">
        <f>MID(F64,4,FIND("0",F64,1)-1)</f>
        <v>0</v>
      </c>
      <c r="L64" s="8" t="str">
        <f>MID(F64,5,FIND("0",F64,1)-1)</f>
        <v>0</v>
      </c>
      <c r="M64" s="8" t="str">
        <f>MID(F64,6,FIND("0",F64,1)-1)</f>
        <v>1</v>
      </c>
      <c r="N64" s="8" t="str">
        <f>MID(F64,7,FIND("0",F64,1)-1)</f>
        <v>0</v>
      </c>
      <c r="O64" s="8" t="str">
        <f>MID(F64,8,FIND("0",F64,1)-1)</f>
        <v>1</v>
      </c>
      <c r="P64" t="str">
        <f>IF(J64="1",IF(O64="0","Brenner AUS"),"Brenner EIN")</f>
        <v>Brenner EIN</v>
      </c>
      <c r="Q64" t="str">
        <f>IF(L64="1","Mischer AUF",IF(K64="1","Mischer ZU","Mischer STOP"))</f>
        <v>Mischer STOP</v>
      </c>
    </row>
    <row r="65" spans="1:17" hidden="1" x14ac:dyDescent="0.25">
      <c r="A65" t="s">
        <v>90</v>
      </c>
      <c r="B65" t="s">
        <v>4</v>
      </c>
      <c r="C65" t="s">
        <v>12</v>
      </c>
      <c r="D65" t="s">
        <v>6</v>
      </c>
      <c r="E65">
        <v>1</v>
      </c>
      <c r="F65" t="s">
        <v>53</v>
      </c>
      <c r="G65" t="s">
        <v>8</v>
      </c>
    </row>
    <row r="66" spans="1:17" hidden="1" x14ac:dyDescent="0.25">
      <c r="A66" t="s">
        <v>90</v>
      </c>
      <c r="B66" t="s">
        <v>4</v>
      </c>
      <c r="C66" t="s">
        <v>12</v>
      </c>
      <c r="D66" t="s">
        <v>6</v>
      </c>
      <c r="E66">
        <v>1</v>
      </c>
      <c r="F66" t="s">
        <v>45</v>
      </c>
      <c r="G66" t="s">
        <v>8</v>
      </c>
    </row>
    <row r="67" spans="1:17" x14ac:dyDescent="0.25">
      <c r="A67" s="1" t="s">
        <v>89</v>
      </c>
      <c r="B67" s="1" t="s">
        <v>1</v>
      </c>
      <c r="C67" s="1" t="s">
        <v>51</v>
      </c>
      <c r="E67" s="8">
        <f>HEX2DEC(G67)</f>
        <v>141</v>
      </c>
      <c r="F67" s="10" t="str">
        <f>HEX2BIN(G67)</f>
        <v>10001101</v>
      </c>
      <c r="G67" s="8" t="str">
        <f>MID(C67,7,FIND(":",C67,1)-1)</f>
        <v>8D</v>
      </c>
      <c r="H67" s="8" t="str">
        <f>MID(F67,1,FIND("0",F67,1)-1)</f>
        <v>1</v>
      </c>
      <c r="I67" s="8" t="str">
        <f>MID(F67,2,FIND("0",F67,1)-1)</f>
        <v>0</v>
      </c>
      <c r="J67" s="8" t="str">
        <f>MID(F67,3,FIND("0",F67,1)-1)</f>
        <v>0</v>
      </c>
      <c r="K67" s="8" t="str">
        <f>MID(F67,4,FIND("0",F67,1)-1)</f>
        <v>0</v>
      </c>
      <c r="L67" s="8" t="str">
        <f>MID(F67,5,FIND("0",F67,1)-1)</f>
        <v>1</v>
      </c>
      <c r="M67" s="8" t="str">
        <f>MID(F67,6,FIND("0",F67,1)-1)</f>
        <v>1</v>
      </c>
      <c r="N67" s="8" t="str">
        <f>MID(F67,7,FIND("0",F67,1)-1)</f>
        <v>0</v>
      </c>
      <c r="O67" s="8" t="str">
        <f>MID(F67,8,FIND("0",F67,1)-1)</f>
        <v>1</v>
      </c>
      <c r="P67" t="str">
        <f>IF(J67="1",IF(O67="0","Brenner AUS"),"Brenner EIN")</f>
        <v>Brenner EIN</v>
      </c>
      <c r="Q67" t="str">
        <f>IF(L67="1","Mischer AUF",IF(K67="1","Mischer ZU","Mischer STOP"))</f>
        <v>Mischer AUF</v>
      </c>
    </row>
    <row r="68" spans="1:17" x14ac:dyDescent="0.25">
      <c r="A68" s="1" t="s">
        <v>89</v>
      </c>
      <c r="B68" s="1" t="s">
        <v>1</v>
      </c>
      <c r="C68" s="1" t="s">
        <v>43</v>
      </c>
      <c r="E68" s="8">
        <f>HEX2DEC(G68)</f>
        <v>133</v>
      </c>
      <c r="F68" s="10" t="str">
        <f>HEX2BIN(G68)</f>
        <v>10000101</v>
      </c>
      <c r="G68" s="8" t="str">
        <f>MID(C68,7,FIND(":",C68,1)-1)</f>
        <v>85</v>
      </c>
      <c r="H68" s="8" t="str">
        <f>MID(F68,1,FIND("0",F68,1)-1)</f>
        <v>1</v>
      </c>
      <c r="I68" s="8" t="str">
        <f>MID(F68,2,FIND("0",F68,1)-1)</f>
        <v>0</v>
      </c>
      <c r="J68" s="8" t="str">
        <f>MID(F68,3,FIND("0",F68,1)-1)</f>
        <v>0</v>
      </c>
      <c r="K68" s="8" t="str">
        <f>MID(F68,4,FIND("0",F68,1)-1)</f>
        <v>0</v>
      </c>
      <c r="L68" s="8" t="str">
        <f>MID(F68,5,FIND("0",F68,1)-1)</f>
        <v>0</v>
      </c>
      <c r="M68" s="8" t="str">
        <f>MID(F68,6,FIND("0",F68,1)-1)</f>
        <v>1</v>
      </c>
      <c r="N68" s="8" t="str">
        <f>MID(F68,7,FIND("0",F68,1)-1)</f>
        <v>0</v>
      </c>
      <c r="O68" s="8" t="str">
        <f>MID(F68,8,FIND("0",F68,1)-1)</f>
        <v>1</v>
      </c>
      <c r="P68" t="str">
        <f>IF(J68="1",IF(O68="0","Brenner AUS"),"Brenner EIN")</f>
        <v>Brenner EIN</v>
      </c>
      <c r="Q68" t="str">
        <f>IF(L68="1","Mischer AUF",IF(K68="1","Mischer ZU","Mischer STOP"))</f>
        <v>Mischer STOP</v>
      </c>
    </row>
    <row r="69" spans="1:17" hidden="1" x14ac:dyDescent="0.25">
      <c r="A69" t="s">
        <v>92</v>
      </c>
      <c r="B69" t="s">
        <v>4</v>
      </c>
      <c r="C69" t="s">
        <v>12</v>
      </c>
      <c r="D69" t="s">
        <v>6</v>
      </c>
      <c r="E69">
        <v>1</v>
      </c>
      <c r="F69" t="s">
        <v>53</v>
      </c>
      <c r="G69" t="s">
        <v>8</v>
      </c>
    </row>
    <row r="70" spans="1:17" x14ac:dyDescent="0.25">
      <c r="A70" s="1" t="s">
        <v>91</v>
      </c>
      <c r="B70" s="1" t="s">
        <v>1</v>
      </c>
      <c r="C70" s="1" t="s">
        <v>51</v>
      </c>
      <c r="E70" s="8">
        <f>HEX2DEC(G70)</f>
        <v>141</v>
      </c>
      <c r="F70" s="10" t="str">
        <f>HEX2BIN(G70)</f>
        <v>10001101</v>
      </c>
      <c r="G70" s="8" t="str">
        <f>MID(C70,7,FIND(":",C70,1)-1)</f>
        <v>8D</v>
      </c>
      <c r="H70" s="8" t="str">
        <f>MID(F70,1,FIND("0",F70,1)-1)</f>
        <v>1</v>
      </c>
      <c r="I70" s="8" t="str">
        <f>MID(F70,2,FIND("0",F70,1)-1)</f>
        <v>0</v>
      </c>
      <c r="J70" s="8" t="str">
        <f>MID(F70,3,FIND("0",F70,1)-1)</f>
        <v>0</v>
      </c>
      <c r="K70" s="8" t="str">
        <f>MID(F70,4,FIND("0",F70,1)-1)</f>
        <v>0</v>
      </c>
      <c r="L70" s="8" t="str">
        <f>MID(F70,5,FIND("0",F70,1)-1)</f>
        <v>1</v>
      </c>
      <c r="M70" s="8" t="str">
        <f>MID(F70,6,FIND("0",F70,1)-1)</f>
        <v>1</v>
      </c>
      <c r="N70" s="8" t="str">
        <f>MID(F70,7,FIND("0",F70,1)-1)</f>
        <v>0</v>
      </c>
      <c r="O70" s="8" t="str">
        <f>MID(F70,8,FIND("0",F70,1)-1)</f>
        <v>1</v>
      </c>
      <c r="P70" t="str">
        <f>IF(J70="1",IF(O70="0","Brenner AUS"),"Brenner EIN")</f>
        <v>Brenner EIN</v>
      </c>
      <c r="Q70" t="str">
        <f>IF(L70="1","Mischer AUF",IF(K70="1","Mischer ZU","Mischer STOP"))</f>
        <v>Mischer AUF</v>
      </c>
    </row>
    <row r="71" spans="1:17" hidden="1" x14ac:dyDescent="0.25">
      <c r="A71" t="s">
        <v>94</v>
      </c>
      <c r="B71" t="s">
        <v>4</v>
      </c>
      <c r="C71" t="s">
        <v>12</v>
      </c>
      <c r="D71" t="s">
        <v>6</v>
      </c>
      <c r="E71">
        <v>1</v>
      </c>
      <c r="F71" t="s">
        <v>45</v>
      </c>
      <c r="G71" t="s">
        <v>8</v>
      </c>
    </row>
    <row r="72" spans="1:17" x14ac:dyDescent="0.25">
      <c r="A72" s="1" t="s">
        <v>93</v>
      </c>
      <c r="B72" s="1" t="s">
        <v>1</v>
      </c>
      <c r="C72" s="1" t="s">
        <v>43</v>
      </c>
      <c r="E72" s="8">
        <f>HEX2DEC(G72)</f>
        <v>133</v>
      </c>
      <c r="F72" s="10" t="str">
        <f>HEX2BIN(G72)</f>
        <v>10000101</v>
      </c>
      <c r="G72" s="8" t="str">
        <f>MID(C72,7,FIND(":",C72,1)-1)</f>
        <v>85</v>
      </c>
      <c r="H72" s="8" t="str">
        <f>MID(F72,1,FIND("0",F72,1)-1)</f>
        <v>1</v>
      </c>
      <c r="I72" s="8" t="str">
        <f>MID(F72,2,FIND("0",F72,1)-1)</f>
        <v>0</v>
      </c>
      <c r="J72" s="8" t="str">
        <f>MID(F72,3,FIND("0",F72,1)-1)</f>
        <v>0</v>
      </c>
      <c r="K72" s="8" t="str">
        <f>MID(F72,4,FIND("0",F72,1)-1)</f>
        <v>0</v>
      </c>
      <c r="L72" s="8" t="str">
        <f>MID(F72,5,FIND("0",F72,1)-1)</f>
        <v>0</v>
      </c>
      <c r="M72" s="8" t="str">
        <f>MID(F72,6,FIND("0",F72,1)-1)</f>
        <v>1</v>
      </c>
      <c r="N72" s="8" t="str">
        <f>MID(F72,7,FIND("0",F72,1)-1)</f>
        <v>0</v>
      </c>
      <c r="O72" s="8" t="str">
        <f>MID(F72,8,FIND("0",F72,1)-1)</f>
        <v>1</v>
      </c>
      <c r="P72" t="str">
        <f>IF(J72="1",IF(O72="0","Brenner AUS"),"Brenner EIN")</f>
        <v>Brenner EIN</v>
      </c>
      <c r="Q72" t="str">
        <f>IF(L72="1","Mischer AUF",IF(K72="1","Mischer ZU","Mischer STOP"))</f>
        <v>Mischer STOP</v>
      </c>
    </row>
    <row r="73" spans="1:17" hidden="1" x14ac:dyDescent="0.25">
      <c r="A73" t="s">
        <v>97</v>
      </c>
      <c r="B73" t="s">
        <v>4</v>
      </c>
      <c r="C73" t="s">
        <v>5</v>
      </c>
      <c r="D73" t="s">
        <v>6</v>
      </c>
      <c r="E73">
        <v>1</v>
      </c>
      <c r="F73" t="s">
        <v>98</v>
      </c>
      <c r="G73" t="s">
        <v>8</v>
      </c>
    </row>
    <row r="74" spans="1:17" x14ac:dyDescent="0.25">
      <c r="A74" t="s">
        <v>95</v>
      </c>
      <c r="B74" t="s">
        <v>1</v>
      </c>
      <c r="C74" s="3" t="s">
        <v>96</v>
      </c>
      <c r="D74" t="s">
        <v>390</v>
      </c>
      <c r="E74">
        <v>41</v>
      </c>
    </row>
    <row r="75" spans="1:17" hidden="1" x14ac:dyDescent="0.25">
      <c r="A75" t="s">
        <v>100</v>
      </c>
      <c r="B75" t="s">
        <v>4</v>
      </c>
      <c r="C75" t="s">
        <v>12</v>
      </c>
      <c r="D75" t="s">
        <v>6</v>
      </c>
      <c r="E75">
        <v>1</v>
      </c>
      <c r="F75" t="s">
        <v>53</v>
      </c>
      <c r="G75" t="s">
        <v>8</v>
      </c>
    </row>
    <row r="76" spans="1:17" x14ac:dyDescent="0.25">
      <c r="A76" s="1" t="s">
        <v>99</v>
      </c>
      <c r="B76" s="1" t="s">
        <v>1</v>
      </c>
      <c r="C76" s="1" t="s">
        <v>51</v>
      </c>
      <c r="E76" s="8">
        <f>HEX2DEC(G76)</f>
        <v>141</v>
      </c>
      <c r="F76" s="10" t="str">
        <f>HEX2BIN(G76)</f>
        <v>10001101</v>
      </c>
      <c r="G76" s="8" t="str">
        <f>MID(C76,7,FIND(":",C76,1)-1)</f>
        <v>8D</v>
      </c>
      <c r="H76" s="8" t="str">
        <f>MID(F76,1,FIND("0",F76,1)-1)</f>
        <v>1</v>
      </c>
      <c r="I76" s="8" t="str">
        <f>MID(F76,2,FIND("0",F76,1)-1)</f>
        <v>0</v>
      </c>
      <c r="J76" s="8" t="str">
        <f>MID(F76,3,FIND("0",F76,1)-1)</f>
        <v>0</v>
      </c>
      <c r="K76" s="8" t="str">
        <f>MID(F76,4,FIND("0",F76,1)-1)</f>
        <v>0</v>
      </c>
      <c r="L76" s="8" t="str">
        <f>MID(F76,5,FIND("0",F76,1)-1)</f>
        <v>1</v>
      </c>
      <c r="M76" s="8" t="str">
        <f>MID(F76,6,FIND("0",F76,1)-1)</f>
        <v>1</v>
      </c>
      <c r="N76" s="8" t="str">
        <f>MID(F76,7,FIND("0",F76,1)-1)</f>
        <v>0</v>
      </c>
      <c r="O76" s="8" t="str">
        <f>MID(F76,8,FIND("0",F76,1)-1)</f>
        <v>1</v>
      </c>
      <c r="P76" t="str">
        <f>IF(J76="1",IF(O76="0","Brenner AUS"),"Brenner EIN")</f>
        <v>Brenner EIN</v>
      </c>
      <c r="Q76" t="str">
        <f>IF(L76="1","Mischer AUF",IF(K76="1","Mischer ZU","Mischer STOP"))</f>
        <v>Mischer AUF</v>
      </c>
    </row>
    <row r="77" spans="1:17" hidden="1" x14ac:dyDescent="0.25">
      <c r="A77" t="s">
        <v>102</v>
      </c>
      <c r="B77" t="s">
        <v>4</v>
      </c>
      <c r="C77" t="s">
        <v>12</v>
      </c>
      <c r="D77" t="s">
        <v>6</v>
      </c>
      <c r="E77">
        <v>1</v>
      </c>
      <c r="F77" t="s">
        <v>45</v>
      </c>
      <c r="G77" t="s">
        <v>8</v>
      </c>
    </row>
    <row r="78" spans="1:17" x14ac:dyDescent="0.25">
      <c r="A78" s="1" t="s">
        <v>101</v>
      </c>
      <c r="B78" s="1" t="s">
        <v>1</v>
      </c>
      <c r="C78" s="1" t="s">
        <v>43</v>
      </c>
      <c r="E78" s="8">
        <f>HEX2DEC(G78)</f>
        <v>133</v>
      </c>
      <c r="F78" s="10" t="str">
        <f>HEX2BIN(G78)</f>
        <v>10000101</v>
      </c>
      <c r="G78" s="8" t="str">
        <f>MID(C78,7,FIND(":",C78,1)-1)</f>
        <v>85</v>
      </c>
      <c r="H78" s="8" t="str">
        <f>MID(F78,1,FIND("0",F78,1)-1)</f>
        <v>1</v>
      </c>
      <c r="I78" s="8" t="str">
        <f>MID(F78,2,FIND("0",F78,1)-1)</f>
        <v>0</v>
      </c>
      <c r="J78" s="8" t="str">
        <f>MID(F78,3,FIND("0",F78,1)-1)</f>
        <v>0</v>
      </c>
      <c r="K78" s="8" t="str">
        <f>MID(F78,4,FIND("0",F78,1)-1)</f>
        <v>0</v>
      </c>
      <c r="L78" s="8" t="str">
        <f>MID(F78,5,FIND("0",F78,1)-1)</f>
        <v>0</v>
      </c>
      <c r="M78" s="8" t="str">
        <f>MID(F78,6,FIND("0",F78,1)-1)</f>
        <v>1</v>
      </c>
      <c r="N78" s="8" t="str">
        <f>MID(F78,7,FIND("0",F78,1)-1)</f>
        <v>0</v>
      </c>
      <c r="O78" s="8" t="str">
        <f>MID(F78,8,FIND("0",F78,1)-1)</f>
        <v>1</v>
      </c>
      <c r="P78" t="str">
        <f>IF(J78="1",IF(O78="0","Brenner AUS"),"Brenner EIN")</f>
        <v>Brenner EIN</v>
      </c>
      <c r="Q78" t="str">
        <f>IF(L78="1","Mischer AUF",IF(K78="1","Mischer ZU","Mischer STOP"))</f>
        <v>Mischer STOP</v>
      </c>
    </row>
    <row r="79" spans="1:17" hidden="1" x14ac:dyDescent="0.25">
      <c r="A79" t="s">
        <v>105</v>
      </c>
      <c r="B79" t="s">
        <v>4</v>
      </c>
      <c r="C79" t="s">
        <v>71</v>
      </c>
      <c r="D79" t="s">
        <v>6</v>
      </c>
      <c r="E79">
        <v>1</v>
      </c>
      <c r="F79" t="s">
        <v>106</v>
      </c>
      <c r="G79" t="s">
        <v>8</v>
      </c>
    </row>
    <row r="80" spans="1:17" x14ac:dyDescent="0.25">
      <c r="A80" t="s">
        <v>103</v>
      </c>
      <c r="B80" t="s">
        <v>1</v>
      </c>
      <c r="C80" s="2" t="s">
        <v>104</v>
      </c>
      <c r="D80" t="s">
        <v>3294</v>
      </c>
      <c r="E80" s="8">
        <f>HEX2DEC(G80)</f>
        <v>3</v>
      </c>
      <c r="F80" s="10" t="str">
        <f>HEX2BIN(G80)</f>
        <v>11</v>
      </c>
      <c r="G80" s="8" t="str">
        <f>MID(C80,7,FIND(":",C80,1)-1)</f>
        <v>03</v>
      </c>
    </row>
    <row r="81" spans="1:17" hidden="1" x14ac:dyDescent="0.25">
      <c r="A81" t="s">
        <v>108</v>
      </c>
      <c r="B81" t="s">
        <v>4</v>
      </c>
      <c r="C81" t="s">
        <v>12</v>
      </c>
      <c r="D81" t="s">
        <v>6</v>
      </c>
      <c r="E81">
        <v>1</v>
      </c>
      <c r="F81" t="s">
        <v>53</v>
      </c>
      <c r="G81" t="s">
        <v>8</v>
      </c>
    </row>
    <row r="82" spans="1:17" x14ac:dyDescent="0.25">
      <c r="A82" s="1" t="s">
        <v>107</v>
      </c>
      <c r="B82" s="1" t="s">
        <v>1</v>
      </c>
      <c r="C82" s="1" t="s">
        <v>51</v>
      </c>
      <c r="E82" s="8">
        <f>HEX2DEC(G82)</f>
        <v>141</v>
      </c>
      <c r="F82" s="10" t="str">
        <f>HEX2BIN(G82)</f>
        <v>10001101</v>
      </c>
      <c r="G82" s="8" t="str">
        <f>MID(C82,7,FIND(":",C82,1)-1)</f>
        <v>8D</v>
      </c>
      <c r="H82" s="8" t="str">
        <f>MID(F82,1,FIND("0",F82,1)-1)</f>
        <v>1</v>
      </c>
      <c r="I82" s="8" t="str">
        <f>MID(F82,2,FIND("0",F82,1)-1)</f>
        <v>0</v>
      </c>
      <c r="J82" s="8" t="str">
        <f>MID(F82,3,FIND("0",F82,1)-1)</f>
        <v>0</v>
      </c>
      <c r="K82" s="8" t="str">
        <f>MID(F82,4,FIND("0",F82,1)-1)</f>
        <v>0</v>
      </c>
      <c r="L82" s="8" t="str">
        <f>MID(F82,5,FIND("0",F82,1)-1)</f>
        <v>1</v>
      </c>
      <c r="M82" s="8" t="str">
        <f>MID(F82,6,FIND("0",F82,1)-1)</f>
        <v>1</v>
      </c>
      <c r="N82" s="8" t="str">
        <f>MID(F82,7,FIND("0",F82,1)-1)</f>
        <v>0</v>
      </c>
      <c r="O82" s="8" t="str">
        <f>MID(F82,8,FIND("0",F82,1)-1)</f>
        <v>1</v>
      </c>
      <c r="P82" t="str">
        <f>IF(J82="1",IF(O82="0","Brenner AUS"),"Brenner EIN")</f>
        <v>Brenner EIN</v>
      </c>
      <c r="Q82" t="str">
        <f>IF(L82="1","Mischer AUF",IF(K82="1","Mischer ZU","Mischer STOP"))</f>
        <v>Mischer AUF</v>
      </c>
    </row>
    <row r="83" spans="1:17" x14ac:dyDescent="0.25">
      <c r="A83" s="1" t="s">
        <v>109</v>
      </c>
      <c r="B83" s="1" t="s">
        <v>1</v>
      </c>
      <c r="C83" s="1" t="s">
        <v>43</v>
      </c>
      <c r="E83" s="8">
        <f>HEX2DEC(G83)</f>
        <v>133</v>
      </c>
      <c r="F83" s="10" t="str">
        <f>HEX2BIN(G83)</f>
        <v>10000101</v>
      </c>
      <c r="G83" s="8" t="str">
        <f>MID(C83,7,FIND(":",C83,1)-1)</f>
        <v>85</v>
      </c>
      <c r="H83" s="8" t="str">
        <f>MID(F83,1,FIND("0",F83,1)-1)</f>
        <v>1</v>
      </c>
      <c r="I83" s="8" t="str">
        <f>MID(F83,2,FIND("0",F83,1)-1)</f>
        <v>0</v>
      </c>
      <c r="J83" s="8" t="str">
        <f>MID(F83,3,FIND("0",F83,1)-1)</f>
        <v>0</v>
      </c>
      <c r="K83" s="8" t="str">
        <f>MID(F83,4,FIND("0",F83,1)-1)</f>
        <v>0</v>
      </c>
      <c r="L83" s="8" t="str">
        <f>MID(F83,5,FIND("0",F83,1)-1)</f>
        <v>0</v>
      </c>
      <c r="M83" s="8" t="str">
        <f>MID(F83,6,FIND("0",F83,1)-1)</f>
        <v>1</v>
      </c>
      <c r="N83" s="8" t="str">
        <f>MID(F83,7,FIND("0",F83,1)-1)</f>
        <v>0</v>
      </c>
      <c r="O83" s="8" t="str">
        <f>MID(F83,8,FIND("0",F83,1)-1)</f>
        <v>1</v>
      </c>
      <c r="P83" t="str">
        <f>IF(J83="1",IF(O83="0","Brenner AUS"),"Brenner EIN")</f>
        <v>Brenner EIN</v>
      </c>
      <c r="Q83" t="str">
        <f>IF(L83="1","Mischer AUF",IF(K83="1","Mischer ZU","Mischer STOP"))</f>
        <v>Mischer STOP</v>
      </c>
    </row>
    <row r="84" spans="1:17" hidden="1" x14ac:dyDescent="0.25">
      <c r="A84" t="s">
        <v>111</v>
      </c>
      <c r="B84" t="s">
        <v>4</v>
      </c>
      <c r="C84" t="s">
        <v>12</v>
      </c>
      <c r="D84" t="s">
        <v>6</v>
      </c>
      <c r="E84">
        <v>1</v>
      </c>
      <c r="F84" t="s">
        <v>53</v>
      </c>
      <c r="G84" t="s">
        <v>8</v>
      </c>
    </row>
    <row r="85" spans="1:17" x14ac:dyDescent="0.25">
      <c r="A85" s="1" t="s">
        <v>110</v>
      </c>
      <c r="B85" s="1" t="s">
        <v>1</v>
      </c>
      <c r="C85" s="1" t="s">
        <v>51</v>
      </c>
      <c r="E85" s="8">
        <f>HEX2DEC(G85)</f>
        <v>141</v>
      </c>
      <c r="F85" s="10" t="str">
        <f>HEX2BIN(G85)</f>
        <v>10001101</v>
      </c>
      <c r="G85" s="8" t="str">
        <f>MID(C85,7,FIND(":",C85,1)-1)</f>
        <v>8D</v>
      </c>
      <c r="H85" s="8" t="str">
        <f>MID(F85,1,FIND("0",F85,1)-1)</f>
        <v>1</v>
      </c>
      <c r="I85" s="8" t="str">
        <f>MID(F85,2,FIND("0",F85,1)-1)</f>
        <v>0</v>
      </c>
      <c r="J85" s="8" t="str">
        <f>MID(F85,3,FIND("0",F85,1)-1)</f>
        <v>0</v>
      </c>
      <c r="K85" s="8" t="str">
        <f>MID(F85,4,FIND("0",F85,1)-1)</f>
        <v>0</v>
      </c>
      <c r="L85" s="8" t="str">
        <f>MID(F85,5,FIND("0",F85,1)-1)</f>
        <v>1</v>
      </c>
      <c r="M85" s="8" t="str">
        <f>MID(F85,6,FIND("0",F85,1)-1)</f>
        <v>1</v>
      </c>
      <c r="N85" s="8" t="str">
        <f>MID(F85,7,FIND("0",F85,1)-1)</f>
        <v>0</v>
      </c>
      <c r="O85" s="8" t="str">
        <f>MID(F85,8,FIND("0",F85,1)-1)</f>
        <v>1</v>
      </c>
      <c r="P85" t="str">
        <f>IF(J85="1",IF(O85="0","Brenner AUS"),"Brenner EIN")</f>
        <v>Brenner EIN</v>
      </c>
      <c r="Q85" t="str">
        <f>IF(L85="1","Mischer AUF",IF(K85="1","Mischer ZU","Mischer STOP"))</f>
        <v>Mischer AUF</v>
      </c>
    </row>
    <row r="86" spans="1:17" hidden="1" x14ac:dyDescent="0.25">
      <c r="A86" t="s">
        <v>113</v>
      </c>
      <c r="B86" t="s">
        <v>4</v>
      </c>
      <c r="C86" t="s">
        <v>12</v>
      </c>
      <c r="D86" t="s">
        <v>6</v>
      </c>
      <c r="E86">
        <v>1</v>
      </c>
      <c r="F86" t="s">
        <v>45</v>
      </c>
      <c r="G86" t="s">
        <v>8</v>
      </c>
    </row>
    <row r="87" spans="1:17" x14ac:dyDescent="0.25">
      <c r="A87" s="1" t="s">
        <v>112</v>
      </c>
      <c r="B87" s="1" t="s">
        <v>1</v>
      </c>
      <c r="C87" s="1" t="s">
        <v>43</v>
      </c>
      <c r="E87" s="8">
        <f>HEX2DEC(G87)</f>
        <v>133</v>
      </c>
      <c r="F87" s="10" t="str">
        <f>HEX2BIN(G87)</f>
        <v>10000101</v>
      </c>
      <c r="G87" s="8" t="str">
        <f>MID(C87,7,FIND(":",C87,1)-1)</f>
        <v>85</v>
      </c>
      <c r="H87" s="8" t="str">
        <f>MID(F87,1,FIND("0",F87,1)-1)</f>
        <v>1</v>
      </c>
      <c r="I87" s="8" t="str">
        <f>MID(F87,2,FIND("0",F87,1)-1)</f>
        <v>0</v>
      </c>
      <c r="J87" s="8" t="str">
        <f>MID(F87,3,FIND("0",F87,1)-1)</f>
        <v>0</v>
      </c>
      <c r="K87" s="8" t="str">
        <f>MID(F87,4,FIND("0",F87,1)-1)</f>
        <v>0</v>
      </c>
      <c r="L87" s="8" t="str">
        <f>MID(F87,5,FIND("0",F87,1)-1)</f>
        <v>0</v>
      </c>
      <c r="M87" s="8" t="str">
        <f>MID(F87,6,FIND("0",F87,1)-1)</f>
        <v>1</v>
      </c>
      <c r="N87" s="8" t="str">
        <f>MID(F87,7,FIND("0",F87,1)-1)</f>
        <v>0</v>
      </c>
      <c r="O87" s="8" t="str">
        <f>MID(F87,8,FIND("0",F87,1)-1)</f>
        <v>1</v>
      </c>
      <c r="P87" t="str">
        <f>IF(J87="1",IF(O87="0","Brenner AUS"),"Brenner EIN")</f>
        <v>Brenner EIN</v>
      </c>
      <c r="Q87" t="str">
        <f>IF(L87="1","Mischer AUF",IF(K87="1","Mischer ZU","Mischer STOP"))</f>
        <v>Mischer STOP</v>
      </c>
    </row>
    <row r="88" spans="1:17" hidden="1" x14ac:dyDescent="0.25">
      <c r="A88" t="s">
        <v>115</v>
      </c>
      <c r="B88" t="s">
        <v>4</v>
      </c>
      <c r="C88" t="s">
        <v>12</v>
      </c>
      <c r="D88" t="s">
        <v>6</v>
      </c>
      <c r="E88">
        <v>1</v>
      </c>
      <c r="F88" t="s">
        <v>53</v>
      </c>
      <c r="G88" t="s">
        <v>8</v>
      </c>
    </row>
    <row r="89" spans="1:17" x14ac:dyDescent="0.25">
      <c r="A89" s="1" t="s">
        <v>114</v>
      </c>
      <c r="B89" s="1" t="s">
        <v>1</v>
      </c>
      <c r="C89" s="1" t="s">
        <v>51</v>
      </c>
      <c r="E89" s="8">
        <f>HEX2DEC(G89)</f>
        <v>141</v>
      </c>
      <c r="F89" s="10" t="str">
        <f>HEX2BIN(G89)</f>
        <v>10001101</v>
      </c>
      <c r="G89" s="8" t="str">
        <f>MID(C89,7,FIND(":",C89,1)-1)</f>
        <v>8D</v>
      </c>
      <c r="H89" s="8" t="str">
        <f>MID(F89,1,FIND("0",F89,1)-1)</f>
        <v>1</v>
      </c>
      <c r="I89" s="8" t="str">
        <f>MID(F89,2,FIND("0",F89,1)-1)</f>
        <v>0</v>
      </c>
      <c r="J89" s="8" t="str">
        <f>MID(F89,3,FIND("0",F89,1)-1)</f>
        <v>0</v>
      </c>
      <c r="K89" s="8" t="str">
        <f>MID(F89,4,FIND("0",F89,1)-1)</f>
        <v>0</v>
      </c>
      <c r="L89" s="8" t="str">
        <f>MID(F89,5,FIND("0",F89,1)-1)</f>
        <v>1</v>
      </c>
      <c r="M89" s="8" t="str">
        <f>MID(F89,6,FIND("0",F89,1)-1)</f>
        <v>1</v>
      </c>
      <c r="N89" s="8" t="str">
        <f>MID(F89,7,FIND("0",F89,1)-1)</f>
        <v>0</v>
      </c>
      <c r="O89" s="8" t="str">
        <f>MID(F89,8,FIND("0",F89,1)-1)</f>
        <v>1</v>
      </c>
      <c r="P89" t="str">
        <f>IF(J89="1",IF(O89="0","Brenner AUS"),"Brenner EIN")</f>
        <v>Brenner EIN</v>
      </c>
      <c r="Q89" t="str">
        <f>IF(L89="1","Mischer AUF",IF(K89="1","Mischer ZU","Mischer STOP"))</f>
        <v>Mischer AUF</v>
      </c>
    </row>
    <row r="90" spans="1:17" hidden="1" x14ac:dyDescent="0.25">
      <c r="A90" t="s">
        <v>117</v>
      </c>
      <c r="B90" t="s">
        <v>4</v>
      </c>
      <c r="C90" t="s">
        <v>12</v>
      </c>
      <c r="D90" t="s">
        <v>6</v>
      </c>
      <c r="E90">
        <v>1</v>
      </c>
      <c r="F90" t="s">
        <v>45</v>
      </c>
      <c r="G90" t="s">
        <v>8</v>
      </c>
    </row>
    <row r="91" spans="1:17" x14ac:dyDescent="0.25">
      <c r="A91" s="1" t="s">
        <v>116</v>
      </c>
      <c r="B91" s="1" t="s">
        <v>1</v>
      </c>
      <c r="C91" s="1" t="s">
        <v>43</v>
      </c>
      <c r="E91" s="8">
        <f>HEX2DEC(G91)</f>
        <v>133</v>
      </c>
      <c r="F91" s="10" t="str">
        <f>HEX2BIN(G91)</f>
        <v>10000101</v>
      </c>
      <c r="G91" s="8" t="str">
        <f>MID(C91,7,FIND(":",C91,1)-1)</f>
        <v>85</v>
      </c>
      <c r="H91" s="8" t="str">
        <f>MID(F91,1,FIND("0",F91,1)-1)</f>
        <v>1</v>
      </c>
      <c r="I91" s="8" t="str">
        <f>MID(F91,2,FIND("0",F91,1)-1)</f>
        <v>0</v>
      </c>
      <c r="J91" s="8" t="str">
        <f>MID(F91,3,FIND("0",F91,1)-1)</f>
        <v>0</v>
      </c>
      <c r="K91" s="8" t="str">
        <f>MID(F91,4,FIND("0",F91,1)-1)</f>
        <v>0</v>
      </c>
      <c r="L91" s="8" t="str">
        <f>MID(F91,5,FIND("0",F91,1)-1)</f>
        <v>0</v>
      </c>
      <c r="M91" s="8" t="str">
        <f>MID(F91,6,FIND("0",F91,1)-1)</f>
        <v>1</v>
      </c>
      <c r="N91" s="8" t="str">
        <f>MID(F91,7,FIND("0",F91,1)-1)</f>
        <v>0</v>
      </c>
      <c r="O91" s="8" t="str">
        <f>MID(F91,8,FIND("0",F91,1)-1)</f>
        <v>1</v>
      </c>
      <c r="P91" t="str">
        <f>IF(J91="1",IF(O91="0","Brenner AUS"),"Brenner EIN")</f>
        <v>Brenner EIN</v>
      </c>
      <c r="Q91" t="str">
        <f>IF(L91="1","Mischer AUF",IF(K91="1","Mischer ZU","Mischer STOP"))</f>
        <v>Mischer STOP</v>
      </c>
    </row>
    <row r="92" spans="1:17" hidden="1" x14ac:dyDescent="0.25">
      <c r="A92" t="s">
        <v>119</v>
      </c>
      <c r="B92" t="s">
        <v>4</v>
      </c>
      <c r="C92" t="s">
        <v>5</v>
      </c>
      <c r="D92" t="s">
        <v>6</v>
      </c>
      <c r="E92">
        <v>1</v>
      </c>
      <c r="F92" t="s">
        <v>84</v>
      </c>
      <c r="G92" t="s">
        <v>8</v>
      </c>
    </row>
    <row r="93" spans="1:17" x14ac:dyDescent="0.25">
      <c r="A93" t="s">
        <v>118</v>
      </c>
      <c r="B93" t="s">
        <v>1</v>
      </c>
      <c r="C93" s="3" t="s">
        <v>82</v>
      </c>
      <c r="D93" t="s">
        <v>390</v>
      </c>
      <c r="E93">
        <v>42</v>
      </c>
    </row>
    <row r="94" spans="1:17" hidden="1" x14ac:dyDescent="0.25">
      <c r="A94" t="s">
        <v>121</v>
      </c>
      <c r="B94" t="s">
        <v>4</v>
      </c>
      <c r="C94" t="s">
        <v>12</v>
      </c>
      <c r="D94" t="s">
        <v>6</v>
      </c>
      <c r="E94">
        <v>1</v>
      </c>
      <c r="F94" t="s">
        <v>53</v>
      </c>
      <c r="G94" t="s">
        <v>8</v>
      </c>
    </row>
    <row r="95" spans="1:17" x14ac:dyDescent="0.25">
      <c r="A95" s="1" t="s">
        <v>120</v>
      </c>
      <c r="B95" s="1" t="s">
        <v>1</v>
      </c>
      <c r="C95" s="1" t="s">
        <v>51</v>
      </c>
      <c r="E95" s="8">
        <f>HEX2DEC(G95)</f>
        <v>141</v>
      </c>
      <c r="F95" s="10" t="str">
        <f>HEX2BIN(G95)</f>
        <v>10001101</v>
      </c>
      <c r="G95" s="8" t="str">
        <f>MID(C95,7,FIND(":",C95,1)-1)</f>
        <v>8D</v>
      </c>
      <c r="H95" s="8" t="str">
        <f>MID(F95,1,FIND("0",F95,1)-1)</f>
        <v>1</v>
      </c>
      <c r="I95" s="8" t="str">
        <f>MID(F95,2,FIND("0",F95,1)-1)</f>
        <v>0</v>
      </c>
      <c r="J95" s="8" t="str">
        <f>MID(F95,3,FIND("0",F95,1)-1)</f>
        <v>0</v>
      </c>
      <c r="K95" s="8" t="str">
        <f>MID(F95,4,FIND("0",F95,1)-1)</f>
        <v>0</v>
      </c>
      <c r="L95" s="8" t="str">
        <f>MID(F95,5,FIND("0",F95,1)-1)</f>
        <v>1</v>
      </c>
      <c r="M95" s="8" t="str">
        <f>MID(F95,6,FIND("0",F95,1)-1)</f>
        <v>1</v>
      </c>
      <c r="N95" s="8" t="str">
        <f>MID(F95,7,FIND("0",F95,1)-1)</f>
        <v>0</v>
      </c>
      <c r="O95" s="8" t="str">
        <f>MID(F95,8,FIND("0",F95,1)-1)</f>
        <v>1</v>
      </c>
      <c r="P95" t="str">
        <f>IF(J95="1",IF(O95="0","Brenner AUS"),"Brenner EIN")</f>
        <v>Brenner EIN</v>
      </c>
      <c r="Q95" t="str">
        <f>IF(L95="1","Mischer AUF",IF(K95="1","Mischer ZU","Mischer STOP"))</f>
        <v>Mischer AUF</v>
      </c>
    </row>
    <row r="96" spans="1:17" hidden="1" x14ac:dyDescent="0.25">
      <c r="A96" t="s">
        <v>123</v>
      </c>
      <c r="B96" t="s">
        <v>4</v>
      </c>
      <c r="C96" t="s">
        <v>12</v>
      </c>
      <c r="D96" t="s">
        <v>6</v>
      </c>
      <c r="E96">
        <v>1</v>
      </c>
      <c r="F96" t="s">
        <v>45</v>
      </c>
      <c r="G96" t="s">
        <v>8</v>
      </c>
    </row>
    <row r="97" spans="1:17" x14ac:dyDescent="0.25">
      <c r="A97" s="1" t="s">
        <v>122</v>
      </c>
      <c r="B97" s="1" t="s">
        <v>1</v>
      </c>
      <c r="C97" s="1" t="s">
        <v>43</v>
      </c>
      <c r="E97" s="8">
        <f>HEX2DEC(G97)</f>
        <v>133</v>
      </c>
      <c r="F97" s="10" t="str">
        <f>HEX2BIN(G97)</f>
        <v>10000101</v>
      </c>
      <c r="G97" s="8" t="str">
        <f>MID(C97,7,FIND(":",C97,1)-1)</f>
        <v>85</v>
      </c>
      <c r="H97" s="8" t="str">
        <f>MID(F97,1,FIND("0",F97,1)-1)</f>
        <v>1</v>
      </c>
      <c r="I97" s="8" t="str">
        <f>MID(F97,2,FIND("0",F97,1)-1)</f>
        <v>0</v>
      </c>
      <c r="J97" s="8" t="str">
        <f>MID(F97,3,FIND("0",F97,1)-1)</f>
        <v>0</v>
      </c>
      <c r="K97" s="8" t="str">
        <f>MID(F97,4,FIND("0",F97,1)-1)</f>
        <v>0</v>
      </c>
      <c r="L97" s="8" t="str">
        <f>MID(F97,5,FIND("0",F97,1)-1)</f>
        <v>0</v>
      </c>
      <c r="M97" s="8" t="str">
        <f>MID(F97,6,FIND("0",F97,1)-1)</f>
        <v>1</v>
      </c>
      <c r="N97" s="8" t="str">
        <f>MID(F97,7,FIND("0",F97,1)-1)</f>
        <v>0</v>
      </c>
      <c r="O97" s="8" t="str">
        <f>MID(F97,8,FIND("0",F97,1)-1)</f>
        <v>1</v>
      </c>
      <c r="P97" t="str">
        <f>IF(J97="1",IF(O97="0","Brenner AUS"),"Brenner EIN")</f>
        <v>Brenner EIN</v>
      </c>
      <c r="Q97" t="str">
        <f>IF(L97="1","Mischer AUF",IF(K97="1","Mischer ZU","Mischer STOP"))</f>
        <v>Mischer STOP</v>
      </c>
    </row>
    <row r="98" spans="1:17" hidden="1" x14ac:dyDescent="0.25">
      <c r="A98" t="s">
        <v>125</v>
      </c>
      <c r="B98" t="s">
        <v>4</v>
      </c>
      <c r="C98" t="s">
        <v>12</v>
      </c>
      <c r="D98" t="s">
        <v>6</v>
      </c>
      <c r="E98">
        <v>1</v>
      </c>
      <c r="F98" t="s">
        <v>53</v>
      </c>
      <c r="G98" t="s">
        <v>8</v>
      </c>
    </row>
    <row r="99" spans="1:17" x14ac:dyDescent="0.25">
      <c r="A99" s="1" t="s">
        <v>124</v>
      </c>
      <c r="B99" s="1" t="s">
        <v>1</v>
      </c>
      <c r="C99" s="1" t="s">
        <v>51</v>
      </c>
      <c r="E99" s="8">
        <f>HEX2DEC(G99)</f>
        <v>141</v>
      </c>
      <c r="F99" s="10" t="str">
        <f>HEX2BIN(G99)</f>
        <v>10001101</v>
      </c>
      <c r="G99" s="8" t="str">
        <f>MID(C99,7,FIND(":",C99,1)-1)</f>
        <v>8D</v>
      </c>
      <c r="H99" s="8" t="str">
        <f>MID(F99,1,FIND("0",F99,1)-1)</f>
        <v>1</v>
      </c>
      <c r="I99" s="8" t="str">
        <f>MID(F99,2,FIND("0",F99,1)-1)</f>
        <v>0</v>
      </c>
      <c r="J99" s="8" t="str">
        <f>MID(F99,3,FIND("0",F99,1)-1)</f>
        <v>0</v>
      </c>
      <c r="K99" s="8" t="str">
        <f>MID(F99,4,FIND("0",F99,1)-1)</f>
        <v>0</v>
      </c>
      <c r="L99" s="8" t="str">
        <f>MID(F99,5,FIND("0",F99,1)-1)</f>
        <v>1</v>
      </c>
      <c r="M99" s="8" t="str">
        <f>MID(F99,6,FIND("0",F99,1)-1)</f>
        <v>1</v>
      </c>
      <c r="N99" s="8" t="str">
        <f>MID(F99,7,FIND("0",F99,1)-1)</f>
        <v>0</v>
      </c>
      <c r="O99" s="8" t="str">
        <f>MID(F99,8,FIND("0",F99,1)-1)</f>
        <v>1</v>
      </c>
      <c r="P99" t="str">
        <f>IF(J99="1",IF(O99="0","Brenner AUS"),"Brenner EIN")</f>
        <v>Brenner EIN</v>
      </c>
      <c r="Q99" t="str">
        <f>IF(L99="1","Mischer AUF",IF(K99="1","Mischer ZU","Mischer STOP"))</f>
        <v>Mischer AUF</v>
      </c>
    </row>
    <row r="100" spans="1:17" hidden="1" x14ac:dyDescent="0.25">
      <c r="A100" t="s">
        <v>127</v>
      </c>
      <c r="B100" t="s">
        <v>4</v>
      </c>
      <c r="C100" t="s">
        <v>12</v>
      </c>
      <c r="D100" t="s">
        <v>6</v>
      </c>
      <c r="E100">
        <v>1</v>
      </c>
      <c r="F100" t="s">
        <v>45</v>
      </c>
      <c r="G100" t="s">
        <v>8</v>
      </c>
    </row>
    <row r="101" spans="1:17" x14ac:dyDescent="0.25">
      <c r="A101" s="1" t="s">
        <v>126</v>
      </c>
      <c r="B101" s="1" t="s">
        <v>1</v>
      </c>
      <c r="C101" s="1" t="s">
        <v>43</v>
      </c>
      <c r="E101" s="8">
        <f>HEX2DEC(G101)</f>
        <v>133</v>
      </c>
      <c r="F101" s="10" t="str">
        <f>HEX2BIN(G101)</f>
        <v>10000101</v>
      </c>
      <c r="G101" s="8" t="str">
        <f>MID(C101,7,FIND(":",C101,1)-1)</f>
        <v>85</v>
      </c>
      <c r="H101" s="8" t="str">
        <f>MID(F101,1,FIND("0",F101,1)-1)</f>
        <v>1</v>
      </c>
      <c r="I101" s="8" t="str">
        <f>MID(F101,2,FIND("0",F101,1)-1)</f>
        <v>0</v>
      </c>
      <c r="J101" s="8" t="str">
        <f>MID(F101,3,FIND("0",F101,1)-1)</f>
        <v>0</v>
      </c>
      <c r="K101" s="8" t="str">
        <f>MID(F101,4,FIND("0",F101,1)-1)</f>
        <v>0</v>
      </c>
      <c r="L101" s="8" t="str">
        <f>MID(F101,5,FIND("0",F101,1)-1)</f>
        <v>0</v>
      </c>
      <c r="M101" s="8" t="str">
        <f>MID(F101,6,FIND("0",F101,1)-1)</f>
        <v>1</v>
      </c>
      <c r="N101" s="8" t="str">
        <f>MID(F101,7,FIND("0",F101,1)-1)</f>
        <v>0</v>
      </c>
      <c r="O101" s="8" t="str">
        <f>MID(F101,8,FIND("0",F101,1)-1)</f>
        <v>1</v>
      </c>
      <c r="P101" t="str">
        <f>IF(J101="1",IF(O101="0","Brenner AUS"),"Brenner EIN")</f>
        <v>Brenner EIN</v>
      </c>
      <c r="Q101" t="str">
        <f>IF(L101="1","Mischer AUF",IF(K101="1","Mischer ZU","Mischer STOP"))</f>
        <v>Mischer STOP</v>
      </c>
    </row>
    <row r="102" spans="1:17" hidden="1" x14ac:dyDescent="0.25">
      <c r="A102" t="s">
        <v>129</v>
      </c>
      <c r="B102" t="s">
        <v>4</v>
      </c>
      <c r="C102" t="s">
        <v>5</v>
      </c>
      <c r="D102" t="s">
        <v>6</v>
      </c>
      <c r="E102">
        <v>1</v>
      </c>
      <c r="F102" t="s">
        <v>63</v>
      </c>
      <c r="G102" t="s">
        <v>8</v>
      </c>
    </row>
    <row r="103" spans="1:17" x14ac:dyDescent="0.25">
      <c r="A103" t="s">
        <v>128</v>
      </c>
      <c r="B103" t="s">
        <v>1</v>
      </c>
      <c r="C103" s="3" t="s">
        <v>61</v>
      </c>
      <c r="D103" t="s">
        <v>390</v>
      </c>
      <c r="E103">
        <v>43</v>
      </c>
    </row>
    <row r="104" spans="1:17" x14ac:dyDescent="0.25">
      <c r="A104" s="1" t="s">
        <v>130</v>
      </c>
      <c r="B104" s="1" t="s">
        <v>1</v>
      </c>
      <c r="C104" s="1" t="s">
        <v>51</v>
      </c>
      <c r="E104" s="8">
        <f>HEX2DEC(G104)</f>
        <v>141</v>
      </c>
      <c r="F104" s="10" t="str">
        <f>HEX2BIN(G104)</f>
        <v>10001101</v>
      </c>
      <c r="G104" s="8" t="str">
        <f>MID(C104,7,FIND(":",C104,1)-1)</f>
        <v>8D</v>
      </c>
      <c r="H104" s="8" t="str">
        <f>MID(F104,1,FIND("0",F104,1)-1)</f>
        <v>1</v>
      </c>
      <c r="I104" s="8" t="str">
        <f>MID(F104,2,FIND("0",F104,1)-1)</f>
        <v>0</v>
      </c>
      <c r="J104" s="8" t="str">
        <f>MID(F104,3,FIND("0",F104,1)-1)</f>
        <v>0</v>
      </c>
      <c r="K104" s="8" t="str">
        <f>MID(F104,4,FIND("0",F104,1)-1)</f>
        <v>0</v>
      </c>
      <c r="L104" s="8" t="str">
        <f>MID(F104,5,FIND("0",F104,1)-1)</f>
        <v>1</v>
      </c>
      <c r="M104" s="8" t="str">
        <f>MID(F104,6,FIND("0",F104,1)-1)</f>
        <v>1</v>
      </c>
      <c r="N104" s="8" t="str">
        <f>MID(F104,7,FIND("0",F104,1)-1)</f>
        <v>0</v>
      </c>
      <c r="O104" s="8" t="str">
        <f>MID(F104,8,FIND("0",F104,1)-1)</f>
        <v>1</v>
      </c>
      <c r="P104" t="str">
        <f>IF(J104="1",IF(O104="0","Brenner AUS"),"Brenner EIN")</f>
        <v>Brenner EIN</v>
      </c>
      <c r="Q104" t="str">
        <f>IF(L104="1","Mischer AUF",IF(K104="1","Mischer ZU","Mischer STOP"))</f>
        <v>Mischer AUF</v>
      </c>
    </row>
    <row r="105" spans="1:17" hidden="1" x14ac:dyDescent="0.25">
      <c r="A105" t="s">
        <v>132</v>
      </c>
      <c r="B105" t="s">
        <v>4</v>
      </c>
      <c r="C105" t="s">
        <v>5</v>
      </c>
      <c r="D105" t="s">
        <v>6</v>
      </c>
      <c r="E105">
        <v>1</v>
      </c>
      <c r="F105" t="s">
        <v>49</v>
      </c>
      <c r="G105" t="s">
        <v>8</v>
      </c>
    </row>
    <row r="106" spans="1:17" x14ac:dyDescent="0.25">
      <c r="A106" t="s">
        <v>131</v>
      </c>
      <c r="B106" t="s">
        <v>1</v>
      </c>
      <c r="C106" s="3" t="s">
        <v>47</v>
      </c>
      <c r="D106" t="s">
        <v>390</v>
      </c>
      <c r="E106">
        <v>44</v>
      </c>
    </row>
    <row r="107" spans="1:17" hidden="1" x14ac:dyDescent="0.25">
      <c r="A107" t="s">
        <v>135</v>
      </c>
      <c r="B107" t="s">
        <v>4</v>
      </c>
      <c r="C107" t="s">
        <v>71</v>
      </c>
      <c r="D107" t="s">
        <v>6</v>
      </c>
      <c r="E107">
        <v>1</v>
      </c>
      <c r="F107" t="s">
        <v>136</v>
      </c>
      <c r="G107" t="s">
        <v>8</v>
      </c>
    </row>
    <row r="108" spans="1:17" hidden="1" x14ac:dyDescent="0.25">
      <c r="A108" t="s">
        <v>135</v>
      </c>
      <c r="B108" t="s">
        <v>4</v>
      </c>
      <c r="C108" t="s">
        <v>12</v>
      </c>
      <c r="D108" t="s">
        <v>6</v>
      </c>
      <c r="E108">
        <v>1</v>
      </c>
      <c r="F108" t="s">
        <v>53</v>
      </c>
      <c r="G108" t="s">
        <v>8</v>
      </c>
    </row>
    <row r="109" spans="1:17" x14ac:dyDescent="0.25">
      <c r="A109" t="s">
        <v>133</v>
      </c>
      <c r="B109" t="s">
        <v>1</v>
      </c>
      <c r="C109" s="2" t="s">
        <v>134</v>
      </c>
      <c r="D109" t="s">
        <v>3294</v>
      </c>
      <c r="E109" s="8">
        <f>HEX2DEC(G109)</f>
        <v>4</v>
      </c>
      <c r="F109" s="10" t="str">
        <f>HEX2BIN(G109)</f>
        <v>100</v>
      </c>
      <c r="G109" s="8" t="str">
        <f>MID(C109,7,FIND(":",C109,1)-1)</f>
        <v>04</v>
      </c>
    </row>
    <row r="110" spans="1:17" x14ac:dyDescent="0.25">
      <c r="A110" s="1" t="s">
        <v>133</v>
      </c>
      <c r="B110" s="1" t="s">
        <v>1</v>
      </c>
      <c r="C110" s="1" t="s">
        <v>51</v>
      </c>
      <c r="E110" s="8">
        <f>HEX2DEC(G110)</f>
        <v>141</v>
      </c>
      <c r="F110" s="10" t="str">
        <f>HEX2BIN(G110)</f>
        <v>10001101</v>
      </c>
      <c r="G110" s="8" t="str">
        <f>MID(C110,7,FIND(":",C110,1)-1)</f>
        <v>8D</v>
      </c>
      <c r="H110" s="8" t="str">
        <f>MID(F110,1,FIND("0",F110,1)-1)</f>
        <v>1</v>
      </c>
      <c r="I110" s="8" t="str">
        <f>MID(F110,2,FIND("0",F110,1)-1)</f>
        <v>0</v>
      </c>
      <c r="J110" s="8" t="str">
        <f>MID(F110,3,FIND("0",F110,1)-1)</f>
        <v>0</v>
      </c>
      <c r="K110" s="8" t="str">
        <f>MID(F110,4,FIND("0",F110,1)-1)</f>
        <v>0</v>
      </c>
      <c r="L110" s="8" t="str">
        <f>MID(F110,5,FIND("0",F110,1)-1)</f>
        <v>1</v>
      </c>
      <c r="M110" s="8" t="str">
        <f>MID(F110,6,FIND("0",F110,1)-1)</f>
        <v>1</v>
      </c>
      <c r="N110" s="8" t="str">
        <f>MID(F110,7,FIND("0",F110,1)-1)</f>
        <v>0</v>
      </c>
      <c r="O110" s="8" t="str">
        <f>MID(F110,8,FIND("0",F110,1)-1)</f>
        <v>1</v>
      </c>
      <c r="P110" t="str">
        <f>IF(J110="1",IF(O110="0","Brenner AUS"),"Brenner EIN")</f>
        <v>Brenner EIN</v>
      </c>
      <c r="Q110" t="str">
        <f>IF(L110="1","Mischer AUF",IF(K110="1","Mischer ZU","Mischer STOP"))</f>
        <v>Mischer AUF</v>
      </c>
    </row>
    <row r="111" spans="1:17" hidden="1" x14ac:dyDescent="0.25">
      <c r="A111" t="s">
        <v>138</v>
      </c>
      <c r="B111" t="s">
        <v>4</v>
      </c>
      <c r="C111" t="s">
        <v>12</v>
      </c>
      <c r="D111" t="s">
        <v>6</v>
      </c>
      <c r="E111">
        <v>1</v>
      </c>
      <c r="F111" t="s">
        <v>45</v>
      </c>
      <c r="G111" t="s">
        <v>8</v>
      </c>
    </row>
    <row r="112" spans="1:17" x14ac:dyDescent="0.25">
      <c r="A112" s="1" t="s">
        <v>137</v>
      </c>
      <c r="B112" s="1" t="s">
        <v>1</v>
      </c>
      <c r="C112" s="1" t="s">
        <v>43</v>
      </c>
      <c r="E112" s="8">
        <f>HEX2DEC(G112)</f>
        <v>133</v>
      </c>
      <c r="F112" s="10" t="str">
        <f>HEX2BIN(G112)</f>
        <v>10000101</v>
      </c>
      <c r="G112" s="8" t="str">
        <f>MID(C112,7,FIND(":",C112,1)-1)</f>
        <v>85</v>
      </c>
      <c r="H112" s="8" t="str">
        <f>MID(F112,1,FIND("0",F112,1)-1)</f>
        <v>1</v>
      </c>
      <c r="I112" s="8" t="str">
        <f>MID(F112,2,FIND("0",F112,1)-1)</f>
        <v>0</v>
      </c>
      <c r="J112" s="8" t="str">
        <f>MID(F112,3,FIND("0",F112,1)-1)</f>
        <v>0</v>
      </c>
      <c r="K112" s="8" t="str">
        <f>MID(F112,4,FIND("0",F112,1)-1)</f>
        <v>0</v>
      </c>
      <c r="L112" s="8" t="str">
        <f>MID(F112,5,FIND("0",F112,1)-1)</f>
        <v>0</v>
      </c>
      <c r="M112" s="8" t="str">
        <f>MID(F112,6,FIND("0",F112,1)-1)</f>
        <v>1</v>
      </c>
      <c r="N112" s="8" t="str">
        <f>MID(F112,7,FIND("0",F112,1)-1)</f>
        <v>0</v>
      </c>
      <c r="O112" s="8" t="str">
        <f>MID(F112,8,FIND("0",F112,1)-1)</f>
        <v>1</v>
      </c>
      <c r="P112" t="str">
        <f>IF(J112="1",IF(O112="0","Brenner AUS"),"Brenner EIN")</f>
        <v>Brenner EIN</v>
      </c>
      <c r="Q112" t="str">
        <f>IF(L112="1","Mischer AUF",IF(K112="1","Mischer ZU","Mischer STOP"))</f>
        <v>Mischer STOP</v>
      </c>
    </row>
    <row r="113" spans="1:17" hidden="1" x14ac:dyDescent="0.25">
      <c r="A113" t="s">
        <v>140</v>
      </c>
      <c r="B113" t="s">
        <v>4</v>
      </c>
      <c r="C113" t="s">
        <v>12</v>
      </c>
      <c r="D113" t="s">
        <v>6</v>
      </c>
      <c r="E113">
        <v>1</v>
      </c>
      <c r="F113" t="s">
        <v>53</v>
      </c>
      <c r="G113" t="s">
        <v>8</v>
      </c>
    </row>
    <row r="114" spans="1:17" x14ac:dyDescent="0.25">
      <c r="A114" s="1" t="s">
        <v>139</v>
      </c>
      <c r="B114" s="1" t="s">
        <v>1</v>
      </c>
      <c r="C114" s="1" t="s">
        <v>51</v>
      </c>
      <c r="E114" s="8">
        <f>HEX2DEC(G114)</f>
        <v>141</v>
      </c>
      <c r="F114" s="10" t="str">
        <f>HEX2BIN(G114)</f>
        <v>10001101</v>
      </c>
      <c r="G114" s="8" t="str">
        <f>MID(C114,7,FIND(":",C114,1)-1)</f>
        <v>8D</v>
      </c>
      <c r="H114" s="8" t="str">
        <f>MID(F114,1,FIND("0",F114,1)-1)</f>
        <v>1</v>
      </c>
      <c r="I114" s="8" t="str">
        <f>MID(F114,2,FIND("0",F114,1)-1)</f>
        <v>0</v>
      </c>
      <c r="J114" s="8" t="str">
        <f>MID(F114,3,FIND("0",F114,1)-1)</f>
        <v>0</v>
      </c>
      <c r="K114" s="8" t="str">
        <f>MID(F114,4,FIND("0",F114,1)-1)</f>
        <v>0</v>
      </c>
      <c r="L114" s="8" t="str">
        <f>MID(F114,5,FIND("0",F114,1)-1)</f>
        <v>1</v>
      </c>
      <c r="M114" s="8" t="str">
        <f>MID(F114,6,FIND("0",F114,1)-1)</f>
        <v>1</v>
      </c>
      <c r="N114" s="8" t="str">
        <f>MID(F114,7,FIND("0",F114,1)-1)</f>
        <v>0</v>
      </c>
      <c r="O114" s="8" t="str">
        <f>MID(F114,8,FIND("0",F114,1)-1)</f>
        <v>1</v>
      </c>
      <c r="P114" t="str">
        <f>IF(J114="1",IF(O114="0","Brenner AUS"),"Brenner EIN")</f>
        <v>Brenner EIN</v>
      </c>
      <c r="Q114" t="str">
        <f>IF(L114="1","Mischer AUF",IF(K114="1","Mischer ZU","Mischer STOP"))</f>
        <v>Mischer AUF</v>
      </c>
    </row>
    <row r="115" spans="1:17" hidden="1" x14ac:dyDescent="0.25">
      <c r="A115" t="s">
        <v>142</v>
      </c>
      <c r="B115" t="s">
        <v>4</v>
      </c>
      <c r="C115" t="s">
        <v>12</v>
      </c>
      <c r="D115" t="s">
        <v>6</v>
      </c>
      <c r="E115">
        <v>1</v>
      </c>
      <c r="F115" t="s">
        <v>45</v>
      </c>
      <c r="G115" t="s">
        <v>8</v>
      </c>
    </row>
    <row r="116" spans="1:17" x14ac:dyDescent="0.25">
      <c r="A116" s="1" t="s">
        <v>141</v>
      </c>
      <c r="B116" s="1" t="s">
        <v>1</v>
      </c>
      <c r="C116" s="1" t="s">
        <v>43</v>
      </c>
      <c r="E116" s="8">
        <f>HEX2DEC(G116)</f>
        <v>133</v>
      </c>
      <c r="F116" s="10" t="str">
        <f>HEX2BIN(G116)</f>
        <v>10000101</v>
      </c>
      <c r="G116" s="8" t="str">
        <f>MID(C116,7,FIND(":",C116,1)-1)</f>
        <v>85</v>
      </c>
      <c r="H116" s="8" t="str">
        <f>MID(F116,1,FIND("0",F116,1)-1)</f>
        <v>1</v>
      </c>
      <c r="I116" s="8" t="str">
        <f>MID(F116,2,FIND("0",F116,1)-1)</f>
        <v>0</v>
      </c>
      <c r="J116" s="8" t="str">
        <f>MID(F116,3,FIND("0",F116,1)-1)</f>
        <v>0</v>
      </c>
      <c r="K116" s="8" t="str">
        <f>MID(F116,4,FIND("0",F116,1)-1)</f>
        <v>0</v>
      </c>
      <c r="L116" s="8" t="str">
        <f>MID(F116,5,FIND("0",F116,1)-1)</f>
        <v>0</v>
      </c>
      <c r="M116" s="8" t="str">
        <f>MID(F116,6,FIND("0",F116,1)-1)</f>
        <v>1</v>
      </c>
      <c r="N116" s="8" t="str">
        <f>MID(F116,7,FIND("0",F116,1)-1)</f>
        <v>0</v>
      </c>
      <c r="O116" s="8" t="str">
        <f>MID(F116,8,FIND("0",F116,1)-1)</f>
        <v>1</v>
      </c>
      <c r="P116" t="str">
        <f>IF(J116="1",IF(O116="0","Brenner AUS"),"Brenner EIN")</f>
        <v>Brenner EIN</v>
      </c>
      <c r="Q116" t="str">
        <f>IF(L116="1","Mischer AUF",IF(K116="1","Mischer ZU","Mischer STOP"))</f>
        <v>Mischer STOP</v>
      </c>
    </row>
    <row r="117" spans="1:17" hidden="1" x14ac:dyDescent="0.25">
      <c r="A117" t="s">
        <v>144</v>
      </c>
      <c r="B117" t="s">
        <v>4</v>
      </c>
      <c r="C117" t="s">
        <v>5</v>
      </c>
      <c r="D117" t="s">
        <v>6</v>
      </c>
      <c r="E117">
        <v>1</v>
      </c>
      <c r="F117" t="s">
        <v>29</v>
      </c>
      <c r="G117" t="s">
        <v>8</v>
      </c>
    </row>
    <row r="118" spans="1:17" x14ac:dyDescent="0.25">
      <c r="A118" t="s">
        <v>143</v>
      </c>
      <c r="B118" t="s">
        <v>1</v>
      </c>
      <c r="C118" s="3" t="s">
        <v>27</v>
      </c>
      <c r="D118" t="s">
        <v>390</v>
      </c>
      <c r="E118">
        <v>45</v>
      </c>
    </row>
    <row r="119" spans="1:17" hidden="1" x14ac:dyDescent="0.25">
      <c r="A119" t="s">
        <v>147</v>
      </c>
      <c r="B119" t="s">
        <v>4</v>
      </c>
      <c r="C119" t="s">
        <v>148</v>
      </c>
      <c r="D119" t="s">
        <v>6</v>
      </c>
      <c r="E119">
        <v>1</v>
      </c>
      <c r="F119" t="s">
        <v>149</v>
      </c>
      <c r="G119" t="s">
        <v>8</v>
      </c>
    </row>
    <row r="120" spans="1:17" x14ac:dyDescent="0.25">
      <c r="A120" t="s">
        <v>145</v>
      </c>
      <c r="B120" t="s">
        <v>1</v>
      </c>
      <c r="C120" s="4" t="s">
        <v>146</v>
      </c>
      <c r="D120" t="s">
        <v>1443</v>
      </c>
      <c r="E120" s="8">
        <f>HEX2DEC(G120)</f>
        <v>5</v>
      </c>
      <c r="F120" s="10" t="str">
        <f>HEX2BIN(G120)</f>
        <v>101</v>
      </c>
      <c r="G120" s="8" t="str">
        <f>MID(C120,7,FIND(":",C120,1)-1)</f>
        <v>05</v>
      </c>
    </row>
    <row r="121" spans="1:17" hidden="1" x14ac:dyDescent="0.25">
      <c r="A121" t="s">
        <v>151</v>
      </c>
      <c r="B121" t="s">
        <v>4</v>
      </c>
      <c r="C121" t="s">
        <v>5</v>
      </c>
      <c r="D121" t="s">
        <v>6</v>
      </c>
      <c r="E121">
        <v>1</v>
      </c>
      <c r="F121" t="s">
        <v>7</v>
      </c>
      <c r="G121" t="s">
        <v>8</v>
      </c>
    </row>
    <row r="122" spans="1:17" x14ac:dyDescent="0.25">
      <c r="A122" t="s">
        <v>150</v>
      </c>
      <c r="B122" t="s">
        <v>1</v>
      </c>
      <c r="C122" s="3" t="s">
        <v>2</v>
      </c>
      <c r="D122" t="s">
        <v>390</v>
      </c>
      <c r="E122">
        <v>46</v>
      </c>
    </row>
    <row r="123" spans="1:17" hidden="1" x14ac:dyDescent="0.25">
      <c r="A123" t="s">
        <v>153</v>
      </c>
      <c r="B123" t="s">
        <v>4</v>
      </c>
      <c r="C123" t="s">
        <v>12</v>
      </c>
      <c r="D123" t="s">
        <v>6</v>
      </c>
      <c r="E123">
        <v>1</v>
      </c>
      <c r="F123" t="s">
        <v>53</v>
      </c>
      <c r="G123" t="s">
        <v>8</v>
      </c>
    </row>
    <row r="124" spans="1:17" x14ac:dyDescent="0.25">
      <c r="A124" s="1" t="s">
        <v>152</v>
      </c>
      <c r="B124" s="1" t="s">
        <v>1</v>
      </c>
      <c r="C124" s="1" t="s">
        <v>51</v>
      </c>
      <c r="E124" s="8">
        <f>HEX2DEC(G124)</f>
        <v>141</v>
      </c>
      <c r="F124" s="10" t="str">
        <f>HEX2BIN(G124)</f>
        <v>10001101</v>
      </c>
      <c r="G124" s="8" t="str">
        <f>MID(C124,7,FIND(":",C124,1)-1)</f>
        <v>8D</v>
      </c>
      <c r="H124" s="8" t="str">
        <f>MID(F124,1,FIND("0",F124,1)-1)</f>
        <v>1</v>
      </c>
      <c r="I124" s="8" t="str">
        <f>MID(F124,2,FIND("0",F124,1)-1)</f>
        <v>0</v>
      </c>
      <c r="J124" s="8" t="str">
        <f>MID(F124,3,FIND("0",F124,1)-1)</f>
        <v>0</v>
      </c>
      <c r="K124" s="8" t="str">
        <f>MID(F124,4,FIND("0",F124,1)-1)</f>
        <v>0</v>
      </c>
      <c r="L124" s="8" t="str">
        <f>MID(F124,5,FIND("0",F124,1)-1)</f>
        <v>1</v>
      </c>
      <c r="M124" s="8" t="str">
        <f>MID(F124,6,FIND("0",F124,1)-1)</f>
        <v>1</v>
      </c>
      <c r="N124" s="8" t="str">
        <f>MID(F124,7,FIND("0",F124,1)-1)</f>
        <v>0</v>
      </c>
      <c r="O124" s="8" t="str">
        <f>MID(F124,8,FIND("0",F124,1)-1)</f>
        <v>1</v>
      </c>
      <c r="P124" t="str">
        <f>IF(J124="1",IF(O124="0","Brenner AUS"),"Brenner EIN")</f>
        <v>Brenner EIN</v>
      </c>
      <c r="Q124" t="str">
        <f>IF(L124="1","Mischer AUF",IF(K124="1","Mischer ZU","Mischer STOP"))</f>
        <v>Mischer AUF</v>
      </c>
    </row>
    <row r="125" spans="1:17" hidden="1" x14ac:dyDescent="0.25">
      <c r="A125" t="s">
        <v>155</v>
      </c>
      <c r="B125" t="s">
        <v>4</v>
      </c>
      <c r="C125" t="s">
        <v>12</v>
      </c>
      <c r="D125" t="s">
        <v>6</v>
      </c>
      <c r="E125">
        <v>1</v>
      </c>
      <c r="F125" t="s">
        <v>45</v>
      </c>
      <c r="G125" t="s">
        <v>8</v>
      </c>
    </row>
    <row r="126" spans="1:17" x14ac:dyDescent="0.25">
      <c r="A126" s="1" t="s">
        <v>154</v>
      </c>
      <c r="B126" s="1" t="s">
        <v>1</v>
      </c>
      <c r="C126" s="1" t="s">
        <v>43</v>
      </c>
      <c r="E126" s="8">
        <f>HEX2DEC(G126)</f>
        <v>133</v>
      </c>
      <c r="F126" s="10" t="str">
        <f>HEX2BIN(G126)</f>
        <v>10000101</v>
      </c>
      <c r="G126" s="8" t="str">
        <f>MID(C126,7,FIND(":",C126,1)-1)</f>
        <v>85</v>
      </c>
      <c r="H126" s="8" t="str">
        <f>MID(F126,1,FIND("0",F126,1)-1)</f>
        <v>1</v>
      </c>
      <c r="I126" s="8" t="str">
        <f>MID(F126,2,FIND("0",F126,1)-1)</f>
        <v>0</v>
      </c>
      <c r="J126" s="8" t="str">
        <f>MID(F126,3,FIND("0",F126,1)-1)</f>
        <v>0</v>
      </c>
      <c r="K126" s="8" t="str">
        <f>MID(F126,4,FIND("0",F126,1)-1)</f>
        <v>0</v>
      </c>
      <c r="L126" s="8" t="str">
        <f>MID(F126,5,FIND("0",F126,1)-1)</f>
        <v>0</v>
      </c>
      <c r="M126" s="8" t="str">
        <f>MID(F126,6,FIND("0",F126,1)-1)</f>
        <v>1</v>
      </c>
      <c r="N126" s="8" t="str">
        <f>MID(F126,7,FIND("0",F126,1)-1)</f>
        <v>0</v>
      </c>
      <c r="O126" s="8" t="str">
        <f>MID(F126,8,FIND("0",F126,1)-1)</f>
        <v>1</v>
      </c>
      <c r="P126" t="str">
        <f>IF(J126="1",IF(O126="0","Brenner AUS"),"Brenner EIN")</f>
        <v>Brenner EIN</v>
      </c>
      <c r="Q126" t="str">
        <f>IF(L126="1","Mischer AUF",IF(K126="1","Mischer ZU","Mischer STOP"))</f>
        <v>Mischer STOP</v>
      </c>
    </row>
    <row r="127" spans="1:17" hidden="1" x14ac:dyDescent="0.25">
      <c r="A127" t="s">
        <v>158</v>
      </c>
      <c r="B127" t="s">
        <v>4</v>
      </c>
      <c r="C127" t="s">
        <v>148</v>
      </c>
      <c r="D127" t="s">
        <v>6</v>
      </c>
      <c r="E127">
        <v>1</v>
      </c>
      <c r="F127" t="s">
        <v>72</v>
      </c>
      <c r="G127" t="s">
        <v>8</v>
      </c>
    </row>
    <row r="128" spans="1:17" x14ac:dyDescent="0.25">
      <c r="A128" t="s">
        <v>156</v>
      </c>
      <c r="B128" t="s">
        <v>1</v>
      </c>
      <c r="C128" s="4" t="s">
        <v>157</v>
      </c>
      <c r="D128" t="s">
        <v>1443</v>
      </c>
      <c r="E128" s="8">
        <f>HEX2DEC(G128)</f>
        <v>2</v>
      </c>
      <c r="F128" s="10" t="str">
        <f>HEX2BIN(G128)</f>
        <v>10</v>
      </c>
      <c r="G128" s="8" t="str">
        <f>MID(C128,7,FIND(":",C128,1)-1)</f>
        <v>02</v>
      </c>
    </row>
    <row r="129" spans="1:7" hidden="1" x14ac:dyDescent="0.25">
      <c r="A129" t="s">
        <v>161</v>
      </c>
      <c r="B129" t="s">
        <v>4</v>
      </c>
      <c r="C129" t="s">
        <v>5</v>
      </c>
      <c r="D129" t="s">
        <v>6</v>
      </c>
      <c r="E129">
        <v>1</v>
      </c>
      <c r="F129" t="s">
        <v>162</v>
      </c>
      <c r="G129" t="s">
        <v>8</v>
      </c>
    </row>
    <row r="130" spans="1:7" x14ac:dyDescent="0.25">
      <c r="A130" t="s">
        <v>159</v>
      </c>
      <c r="B130" t="s">
        <v>1</v>
      </c>
      <c r="C130" s="3" t="s">
        <v>160</v>
      </c>
      <c r="D130" t="s">
        <v>390</v>
      </c>
      <c r="E130">
        <v>47</v>
      </c>
    </row>
    <row r="131" spans="1:7" hidden="1" x14ac:dyDescent="0.25"/>
    <row r="132" spans="1:7" hidden="1" x14ac:dyDescent="0.25"/>
    <row r="133" spans="1:7" hidden="1" x14ac:dyDescent="0.25"/>
    <row r="134" spans="1:7" hidden="1" x14ac:dyDescent="0.25"/>
    <row r="135" spans="1:7" hidden="1" x14ac:dyDescent="0.25"/>
    <row r="136" spans="1:7" hidden="1" x14ac:dyDescent="0.25"/>
    <row r="137" spans="1:7" hidden="1" x14ac:dyDescent="0.25"/>
    <row r="138" spans="1:7" hidden="1" x14ac:dyDescent="0.25"/>
    <row r="139" spans="1:7" hidden="1" x14ac:dyDescent="0.25"/>
    <row r="140" spans="1:7" hidden="1" x14ac:dyDescent="0.25"/>
    <row r="141" spans="1:7" hidden="1" x14ac:dyDescent="0.25"/>
    <row r="142" spans="1:7" hidden="1" x14ac:dyDescent="0.25"/>
    <row r="143" spans="1:7" hidden="1" x14ac:dyDescent="0.25"/>
    <row r="144" spans="1:7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</sheetData>
  <autoFilter ref="A2:M228">
    <filterColumn colId="1">
      <filters>
        <filter val="&lt;&lt;&lt;"/>
      </filters>
    </filterColumn>
    <sortState ref="A2:G227">
      <sortCondition ref="A1:A22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pane xSplit="3" ySplit="2" topLeftCell="E3" activePane="bottomRight" state="frozenSplit"/>
      <selection pane="topRight" activeCell="M1" sqref="M1"/>
      <selection pane="bottomLeft" activeCell="A8" sqref="A8"/>
      <selection pane="bottomRight" activeCell="E5" sqref="E5:G5"/>
    </sheetView>
  </sheetViews>
  <sheetFormatPr baseColWidth="10" defaultRowHeight="15" x14ac:dyDescent="0.25"/>
  <cols>
    <col min="1" max="1" width="35.85546875" customWidth="1"/>
    <col min="2" max="2" width="27.140625" bestFit="1" customWidth="1"/>
    <col min="3" max="3" width="28.5703125" bestFit="1" customWidth="1"/>
    <col min="4" max="4" width="38.28515625" customWidth="1"/>
    <col min="5" max="6" width="19.5703125" bestFit="1" customWidth="1"/>
    <col min="7" max="7" width="8.28515625" customWidth="1"/>
    <col min="8" max="8" width="9.85546875" customWidth="1"/>
    <col min="9" max="12" width="8.85546875" customWidth="1"/>
    <col min="13" max="14" width="8.42578125" customWidth="1"/>
    <col min="15" max="15" width="13" bestFit="1" customWidth="1"/>
    <col min="16" max="16" width="13" customWidth="1"/>
    <col min="17" max="17" width="13" bestFit="1" customWidth="1"/>
  </cols>
  <sheetData>
    <row r="1" spans="1:17" ht="90" x14ac:dyDescent="0.25">
      <c r="J1" s="20" t="s">
        <v>2600</v>
      </c>
      <c r="K1" s="19" t="s">
        <v>2602</v>
      </c>
      <c r="L1" s="23" t="s">
        <v>2601</v>
      </c>
      <c r="M1" s="8"/>
      <c r="N1" s="46" t="s">
        <v>3297</v>
      </c>
      <c r="O1" s="20" t="s">
        <v>2604</v>
      </c>
      <c r="P1" s="13"/>
      <c r="Q1" s="12"/>
    </row>
    <row r="2" spans="1:17" x14ac:dyDescent="0.25">
      <c r="E2" s="8" t="s">
        <v>496</v>
      </c>
      <c r="F2" s="8" t="s">
        <v>2596</v>
      </c>
      <c r="G2" s="8" t="s">
        <v>1320</v>
      </c>
      <c r="H2" s="8" t="s">
        <v>2595</v>
      </c>
      <c r="I2" s="8" t="s">
        <v>2594</v>
      </c>
      <c r="J2" s="22" t="s">
        <v>2587</v>
      </c>
      <c r="K2" s="28" t="s">
        <v>2103</v>
      </c>
      <c r="L2" s="24" t="s">
        <v>2593</v>
      </c>
      <c r="M2" s="8" t="s">
        <v>2592</v>
      </c>
      <c r="N2" s="45" t="s">
        <v>2591</v>
      </c>
      <c r="O2" s="22" t="s">
        <v>3293</v>
      </c>
      <c r="P2" s="21" t="s">
        <v>2598</v>
      </c>
      <c r="Q2" s="29" t="s">
        <v>2599</v>
      </c>
    </row>
    <row r="3" spans="1:17" x14ac:dyDescent="0.25">
      <c r="A3" t="s">
        <v>3419</v>
      </c>
      <c r="B3" t="s">
        <v>1</v>
      </c>
      <c r="C3">
        <v>2</v>
      </c>
    </row>
    <row r="4" spans="1:17" x14ac:dyDescent="0.25">
      <c r="A4" t="s">
        <v>3419</v>
      </c>
      <c r="B4" t="s">
        <v>3312</v>
      </c>
      <c r="C4">
        <v>10</v>
      </c>
    </row>
    <row r="5" spans="1:17" x14ac:dyDescent="0.25">
      <c r="A5" t="s">
        <v>3419</v>
      </c>
      <c r="B5" t="s">
        <v>1</v>
      </c>
      <c r="C5" s="4" t="s">
        <v>146</v>
      </c>
      <c r="D5" t="s">
        <v>1443</v>
      </c>
      <c r="E5" s="8">
        <f>HEX2DEC(G5)</f>
        <v>5</v>
      </c>
      <c r="F5" s="10" t="str">
        <f>HEX2BIN(G5)</f>
        <v>101</v>
      </c>
      <c r="G5" s="8" t="str">
        <f>MID(C5,7,FIND(":",C5,1)-1)</f>
        <v>05</v>
      </c>
    </row>
    <row r="6" spans="1:17" x14ac:dyDescent="0.25">
      <c r="A6" t="s">
        <v>3420</v>
      </c>
      <c r="B6" t="s">
        <v>4</v>
      </c>
      <c r="C6" t="s">
        <v>148</v>
      </c>
      <c r="D6" t="s">
        <v>6</v>
      </c>
      <c r="E6">
        <v>1</v>
      </c>
      <c r="F6" t="s">
        <v>149</v>
      </c>
      <c r="G6" t="s">
        <v>8</v>
      </c>
    </row>
    <row r="7" spans="1:17" x14ac:dyDescent="0.25">
      <c r="A7" t="s">
        <v>3421</v>
      </c>
      <c r="B7" t="s">
        <v>1454</v>
      </c>
      <c r="C7" t="s">
        <v>1455</v>
      </c>
      <c r="D7" t="s">
        <v>176</v>
      </c>
      <c r="E7" t="s">
        <v>177</v>
      </c>
      <c r="F7" s="5">
        <v>500000</v>
      </c>
      <c r="G7" t="s">
        <v>1456</v>
      </c>
      <c r="H7" t="s">
        <v>178</v>
      </c>
      <c r="I7">
        <v>0</v>
      </c>
      <c r="J7" t="s">
        <v>179</v>
      </c>
      <c r="K7" t="s">
        <v>163</v>
      </c>
      <c r="L7" t="s">
        <v>180</v>
      </c>
    </row>
    <row r="8" spans="1:17" x14ac:dyDescent="0.25">
      <c r="A8" t="s">
        <v>3419</v>
      </c>
      <c r="B8" t="s">
        <v>3312</v>
      </c>
      <c r="C8">
        <v>10</v>
      </c>
    </row>
    <row r="9" spans="1:17" x14ac:dyDescent="0.25">
      <c r="A9" t="s">
        <v>3422</v>
      </c>
      <c r="B9" t="s">
        <v>1</v>
      </c>
      <c r="C9">
        <v>2</v>
      </c>
    </row>
    <row r="10" spans="1:17" x14ac:dyDescent="0.25">
      <c r="A10" t="s">
        <v>3422</v>
      </c>
      <c r="B10" t="s">
        <v>3312</v>
      </c>
      <c r="C10">
        <v>10</v>
      </c>
    </row>
    <row r="11" spans="1:17" x14ac:dyDescent="0.25">
      <c r="A11" t="s">
        <v>3422</v>
      </c>
      <c r="B11" t="s">
        <v>1</v>
      </c>
      <c r="C11" s="3" t="s">
        <v>3423</v>
      </c>
      <c r="D11" t="s">
        <v>390</v>
      </c>
      <c r="E11" s="8">
        <f>HEX2DEC(G11)</f>
        <v>32</v>
      </c>
      <c r="F11" s="10" t="str">
        <f>HEX2BIN(G11)</f>
        <v>100000</v>
      </c>
      <c r="G11" s="8" t="str">
        <f>MID(C11,7,FIND(":",C11,1)-1)</f>
        <v>20</v>
      </c>
    </row>
    <row r="12" spans="1:17" x14ac:dyDescent="0.25">
      <c r="A12" t="s">
        <v>3424</v>
      </c>
      <c r="B12" t="s">
        <v>4</v>
      </c>
      <c r="C12" t="s">
        <v>5</v>
      </c>
      <c r="D12" t="s">
        <v>6</v>
      </c>
      <c r="E12">
        <v>1</v>
      </c>
      <c r="F12" t="s">
        <v>1587</v>
      </c>
      <c r="G12" t="s">
        <v>8</v>
      </c>
    </row>
    <row r="13" spans="1:17" x14ac:dyDescent="0.25">
      <c r="A13" t="s">
        <v>3425</v>
      </c>
      <c r="B13" t="s">
        <v>862</v>
      </c>
      <c r="C13" t="s">
        <v>176</v>
      </c>
      <c r="D13" t="s">
        <v>177</v>
      </c>
      <c r="E13" s="5">
        <v>3200000</v>
      </c>
      <c r="F13" t="s">
        <v>863</v>
      </c>
      <c r="G13" t="s">
        <v>178</v>
      </c>
      <c r="H13">
        <v>0</v>
      </c>
      <c r="I13" t="s">
        <v>179</v>
      </c>
      <c r="J13" t="s">
        <v>163</v>
      </c>
      <c r="K13" t="s">
        <v>180</v>
      </c>
    </row>
    <row r="14" spans="1:17" x14ac:dyDescent="0.25">
      <c r="A14" t="s">
        <v>3422</v>
      </c>
      <c r="B14" t="s">
        <v>3312</v>
      </c>
      <c r="C14">
        <v>10</v>
      </c>
    </row>
    <row r="15" spans="1:17" x14ac:dyDescent="0.25">
      <c r="A15" t="s">
        <v>3426</v>
      </c>
      <c r="B15" t="s">
        <v>3427</v>
      </c>
      <c r="C15" t="s">
        <v>3428</v>
      </c>
      <c r="D15" t="s">
        <v>3429</v>
      </c>
      <c r="E15" t="s">
        <v>3430</v>
      </c>
    </row>
    <row r="16" spans="1:17" x14ac:dyDescent="0.25">
      <c r="A16" t="s">
        <v>3431</v>
      </c>
      <c r="B16" t="s">
        <v>3312</v>
      </c>
      <c r="C16">
        <v>2</v>
      </c>
    </row>
    <row r="17" spans="1:17" x14ac:dyDescent="0.25">
      <c r="A17" t="s">
        <v>3431</v>
      </c>
      <c r="B17" t="s">
        <v>1</v>
      </c>
      <c r="C17">
        <v>10</v>
      </c>
    </row>
    <row r="18" spans="1:17" x14ac:dyDescent="0.25">
      <c r="A18" t="s">
        <v>3431</v>
      </c>
      <c r="B18" t="s">
        <v>3312</v>
      </c>
      <c r="C18" s="43" t="s">
        <v>3432</v>
      </c>
    </row>
    <row r="19" spans="1:17" x14ac:dyDescent="0.25">
      <c r="A19" t="s">
        <v>3431</v>
      </c>
      <c r="B19" t="s">
        <v>1</v>
      </c>
      <c r="C19">
        <v>10</v>
      </c>
    </row>
    <row r="20" spans="1:17" x14ac:dyDescent="0.25">
      <c r="A20" t="s">
        <v>3433</v>
      </c>
      <c r="B20" t="s">
        <v>1</v>
      </c>
      <c r="C20">
        <v>2</v>
      </c>
    </row>
    <row r="21" spans="1:17" x14ac:dyDescent="0.25">
      <c r="A21" t="s">
        <v>3433</v>
      </c>
      <c r="B21" t="s">
        <v>3312</v>
      </c>
      <c r="C21">
        <v>10</v>
      </c>
    </row>
    <row r="22" spans="1:17" x14ac:dyDescent="0.25">
      <c r="A22" t="s">
        <v>3433</v>
      </c>
      <c r="B22" t="s">
        <v>1</v>
      </c>
      <c r="C22" t="s">
        <v>3434</v>
      </c>
    </row>
    <row r="23" spans="1:17" x14ac:dyDescent="0.25">
      <c r="A23" t="s">
        <v>3435</v>
      </c>
      <c r="B23" t="s">
        <v>4</v>
      </c>
      <c r="C23" t="s">
        <v>1325</v>
      </c>
      <c r="D23" t="s">
        <v>6</v>
      </c>
      <c r="E23">
        <v>5</v>
      </c>
      <c r="F23" t="s">
        <v>266</v>
      </c>
      <c r="G23" t="s">
        <v>1326</v>
      </c>
      <c r="H23">
        <v>0</v>
      </c>
      <c r="I23">
        <v>0</v>
      </c>
      <c r="J23">
        <v>0</v>
      </c>
      <c r="K23" t="s">
        <v>8</v>
      </c>
    </row>
    <row r="24" spans="1:17" x14ac:dyDescent="0.25">
      <c r="A24" t="s">
        <v>3433</v>
      </c>
      <c r="B24" t="s">
        <v>3312</v>
      </c>
      <c r="C24">
        <v>10</v>
      </c>
    </row>
    <row r="25" spans="1:17" x14ac:dyDescent="0.25">
      <c r="A25" t="s">
        <v>3436</v>
      </c>
      <c r="B25" t="s">
        <v>1</v>
      </c>
      <c r="C25">
        <v>2</v>
      </c>
    </row>
    <row r="26" spans="1:17" x14ac:dyDescent="0.25">
      <c r="A26" t="s">
        <v>3436</v>
      </c>
      <c r="B26" t="s">
        <v>3312</v>
      </c>
      <c r="C26">
        <v>10</v>
      </c>
    </row>
    <row r="27" spans="1:17" x14ac:dyDescent="0.25">
      <c r="A27" t="s">
        <v>3436</v>
      </c>
      <c r="B27" t="s">
        <v>1</v>
      </c>
      <c r="C27" s="1" t="s">
        <v>10</v>
      </c>
      <c r="D27" s="42" t="s">
        <v>3295</v>
      </c>
      <c r="E27" s="8">
        <f>HEX2DEC(G27)</f>
        <v>172</v>
      </c>
      <c r="F27" s="10" t="str">
        <f>HEX2BIN(G27)</f>
        <v>10101100</v>
      </c>
      <c r="G27" s="8" t="str">
        <f>MID(C27,7,FIND(":",C27,1)-1)</f>
        <v>AC</v>
      </c>
      <c r="H27" s="8" t="str">
        <f>MID(F27,1,FIND("0",F27,1)-1)</f>
        <v>1</v>
      </c>
      <c r="I27" s="8" t="str">
        <f>MID(F27,2,FIND("0",F27,1)-1)</f>
        <v>0</v>
      </c>
      <c r="J27" s="8" t="str">
        <f>MID(F27,3,FIND("0",F27,1)-1)</f>
        <v>1</v>
      </c>
      <c r="K27" s="8" t="str">
        <f>MID(F27,4,FIND("0",F27,1)-1)</f>
        <v>0</v>
      </c>
      <c r="L27" s="8" t="str">
        <f>MID(F27,5,FIND("0",F27,1)-1)</f>
        <v>1</v>
      </c>
      <c r="M27" s="8" t="str">
        <f>MID(F27,6,FIND("0",F27,1)-1)</f>
        <v>1</v>
      </c>
      <c r="N27" s="8" t="str">
        <f>MID(F27,7,FIND("0",F27,1)-1)</f>
        <v>0</v>
      </c>
      <c r="O27" s="8" t="str">
        <f>MID(F27,8,FIND("0",F27,1)-1)</f>
        <v>0</v>
      </c>
      <c r="P27" t="str">
        <f>IF(J27="1",IF(O27="0","Brenner AUS"),"Brenner EIN")</f>
        <v>Brenner AUS</v>
      </c>
      <c r="Q27" t="str">
        <f>IF(L27="1","Mischer AUF",IF(K27="1","Mischer ZU","Mischer STOP"))</f>
        <v>Mischer AUF</v>
      </c>
    </row>
    <row r="28" spans="1:17" x14ac:dyDescent="0.25">
      <c r="A28" t="s">
        <v>3437</v>
      </c>
      <c r="B28" t="s">
        <v>4</v>
      </c>
      <c r="C28" t="s">
        <v>12</v>
      </c>
      <c r="D28" t="s">
        <v>6</v>
      </c>
      <c r="E28">
        <v>1</v>
      </c>
      <c r="F28" t="s">
        <v>13</v>
      </c>
      <c r="G28" t="s">
        <v>8</v>
      </c>
    </row>
    <row r="29" spans="1:17" x14ac:dyDescent="0.25">
      <c r="A29" t="s">
        <v>3438</v>
      </c>
      <c r="B29" t="s">
        <v>3315</v>
      </c>
      <c r="C29" t="s">
        <v>3316</v>
      </c>
      <c r="D29" t="s">
        <v>176</v>
      </c>
      <c r="E29" t="s">
        <v>177</v>
      </c>
      <c r="F29" t="s">
        <v>3317</v>
      </c>
    </row>
    <row r="30" spans="1:17" x14ac:dyDescent="0.25">
      <c r="A30" t="s">
        <v>3436</v>
      </c>
      <c r="B30" t="s">
        <v>3312</v>
      </c>
      <c r="C30">
        <v>10</v>
      </c>
    </row>
    <row r="31" spans="1:17" x14ac:dyDescent="0.25">
      <c r="A31" t="s">
        <v>3439</v>
      </c>
      <c r="B31" t="s">
        <v>1</v>
      </c>
      <c r="C31">
        <v>2</v>
      </c>
    </row>
    <row r="32" spans="1:17" x14ac:dyDescent="0.25">
      <c r="A32" t="s">
        <v>3439</v>
      </c>
      <c r="B32" t="s">
        <v>3312</v>
      </c>
      <c r="C32">
        <v>10</v>
      </c>
    </row>
    <row r="33" spans="1:17" x14ac:dyDescent="0.25">
      <c r="A33" t="s">
        <v>3439</v>
      </c>
      <c r="B33" t="s">
        <v>1</v>
      </c>
      <c r="C33" s="1" t="s">
        <v>15</v>
      </c>
      <c r="D33" s="42" t="s">
        <v>3295</v>
      </c>
      <c r="E33" s="8">
        <f>HEX2DEC(G33)</f>
        <v>164</v>
      </c>
      <c r="F33" s="10" t="str">
        <f>HEX2BIN(G33)</f>
        <v>10100100</v>
      </c>
      <c r="G33" s="8" t="str">
        <f>MID(C33,7,FIND(":",C33,1)-1)</f>
        <v>A4</v>
      </c>
      <c r="H33" s="8" t="str">
        <f>MID(F33,1,FIND("0",F33,1)-1)</f>
        <v>1</v>
      </c>
      <c r="I33" s="8" t="str">
        <f>MID(F33,2,FIND("0",F33,1)-1)</f>
        <v>0</v>
      </c>
      <c r="J33" s="8" t="str">
        <f>MID(F33,3,FIND("0",F33,1)-1)</f>
        <v>1</v>
      </c>
      <c r="K33" s="8" t="str">
        <f>MID(F33,4,FIND("0",F33,1)-1)</f>
        <v>0</v>
      </c>
      <c r="L33" s="8" t="str">
        <f>MID(F33,5,FIND("0",F33,1)-1)</f>
        <v>0</v>
      </c>
      <c r="M33" s="8" t="str">
        <f>MID(F33,6,FIND("0",F33,1)-1)</f>
        <v>1</v>
      </c>
      <c r="N33" s="8" t="str">
        <f>MID(F33,7,FIND("0",F33,1)-1)</f>
        <v>0</v>
      </c>
      <c r="O33" s="8" t="str">
        <f>MID(F33,8,FIND("0",F33,1)-1)</f>
        <v>0</v>
      </c>
      <c r="P33" t="str">
        <f>IF(J33="1",IF(O33="0","Brenner AUS"),"Brenner EIN")</f>
        <v>Brenner AUS</v>
      </c>
      <c r="Q33" t="str">
        <f>IF(L33="1","Mischer AUF",IF(K33="1","Mischer ZU","Mischer STOP"))</f>
        <v>Mischer STOP</v>
      </c>
    </row>
    <row r="34" spans="1:17" x14ac:dyDescent="0.25">
      <c r="A34" t="s">
        <v>3440</v>
      </c>
      <c r="B34" t="s">
        <v>4</v>
      </c>
      <c r="C34" t="s">
        <v>12</v>
      </c>
      <c r="D34" t="s">
        <v>6</v>
      </c>
      <c r="E34">
        <v>1</v>
      </c>
      <c r="F34" t="s">
        <v>17</v>
      </c>
      <c r="G34" t="s">
        <v>8</v>
      </c>
    </row>
    <row r="35" spans="1:17" x14ac:dyDescent="0.25">
      <c r="A35" t="s">
        <v>3441</v>
      </c>
      <c r="B35" t="s">
        <v>3315</v>
      </c>
      <c r="C35" t="s">
        <v>3316</v>
      </c>
      <c r="D35" t="s">
        <v>176</v>
      </c>
      <c r="E35" t="s">
        <v>177</v>
      </c>
      <c r="F35" t="s">
        <v>3310</v>
      </c>
    </row>
    <row r="36" spans="1:17" x14ac:dyDescent="0.25">
      <c r="A36" t="s">
        <v>3439</v>
      </c>
      <c r="B36" t="s">
        <v>3312</v>
      </c>
      <c r="C36">
        <v>10</v>
      </c>
    </row>
    <row r="37" spans="1:17" x14ac:dyDescent="0.25">
      <c r="A37" t="s">
        <v>3442</v>
      </c>
      <c r="B37" t="s">
        <v>3427</v>
      </c>
      <c r="C37" t="s">
        <v>3428</v>
      </c>
      <c r="D37" t="s">
        <v>3429</v>
      </c>
      <c r="E37" t="s">
        <v>3430</v>
      </c>
    </row>
    <row r="38" spans="1:17" x14ac:dyDescent="0.25">
      <c r="A38" t="s">
        <v>3443</v>
      </c>
      <c r="B38" t="s">
        <v>3312</v>
      </c>
      <c r="C38">
        <v>2</v>
      </c>
    </row>
    <row r="39" spans="1:17" x14ac:dyDescent="0.25">
      <c r="A39" t="s">
        <v>3443</v>
      </c>
      <c r="B39" t="s">
        <v>1</v>
      </c>
      <c r="C39">
        <v>10</v>
      </c>
    </row>
    <row r="40" spans="1:17" x14ac:dyDescent="0.25">
      <c r="A40" t="s">
        <v>3443</v>
      </c>
      <c r="B40" t="s">
        <v>3312</v>
      </c>
      <c r="C40" s="43" t="s">
        <v>3432</v>
      </c>
    </row>
    <row r="41" spans="1:17" x14ac:dyDescent="0.25">
      <c r="A41" t="s">
        <v>3443</v>
      </c>
      <c r="B41" t="s">
        <v>1</v>
      </c>
      <c r="C41">
        <v>10</v>
      </c>
    </row>
    <row r="42" spans="1:17" x14ac:dyDescent="0.25">
      <c r="A42" t="s">
        <v>3444</v>
      </c>
      <c r="B42" t="s">
        <v>1</v>
      </c>
      <c r="C42">
        <v>2</v>
      </c>
    </row>
    <row r="43" spans="1:17" x14ac:dyDescent="0.25">
      <c r="A43" t="s">
        <v>3444</v>
      </c>
      <c r="B43" t="s">
        <v>3312</v>
      </c>
      <c r="C43">
        <v>10</v>
      </c>
    </row>
    <row r="44" spans="1:17" x14ac:dyDescent="0.25">
      <c r="A44" t="s">
        <v>3444</v>
      </c>
      <c r="B44" t="s">
        <v>1</v>
      </c>
      <c r="C44" s="4" t="s">
        <v>146</v>
      </c>
      <c r="D44" t="s">
        <v>1443</v>
      </c>
      <c r="E44" s="8">
        <f>HEX2DEC(G44)</f>
        <v>5</v>
      </c>
      <c r="F44" s="10" t="str">
        <f>HEX2BIN(G44)</f>
        <v>101</v>
      </c>
      <c r="G44" s="8" t="str">
        <f>MID(C44,7,FIND(":",C44,1)-1)</f>
        <v>05</v>
      </c>
    </row>
    <row r="45" spans="1:17" x14ac:dyDescent="0.25">
      <c r="A45" t="s">
        <v>3445</v>
      </c>
      <c r="B45" t="s">
        <v>4</v>
      </c>
      <c r="C45" t="s">
        <v>148</v>
      </c>
      <c r="D45" t="s">
        <v>6</v>
      </c>
      <c r="E45">
        <v>1</v>
      </c>
      <c r="F45" t="s">
        <v>149</v>
      </c>
      <c r="G45" t="s">
        <v>8</v>
      </c>
    </row>
    <row r="46" spans="1:17" x14ac:dyDescent="0.25">
      <c r="A46" t="s">
        <v>3446</v>
      </c>
      <c r="B46" t="s">
        <v>1454</v>
      </c>
      <c r="C46" t="s">
        <v>1455</v>
      </c>
      <c r="D46" t="s">
        <v>176</v>
      </c>
      <c r="E46" t="s">
        <v>177</v>
      </c>
      <c r="F46" s="5">
        <v>500000</v>
      </c>
      <c r="G46" t="s">
        <v>1456</v>
      </c>
      <c r="H46" t="s">
        <v>178</v>
      </c>
      <c r="I46">
        <v>0</v>
      </c>
      <c r="J46" t="s">
        <v>179</v>
      </c>
      <c r="K46" t="s">
        <v>163</v>
      </c>
      <c r="L46" t="s">
        <v>180</v>
      </c>
    </row>
    <row r="47" spans="1:17" x14ac:dyDescent="0.25">
      <c r="A47" t="s">
        <v>3444</v>
      </c>
      <c r="B47" t="s">
        <v>3312</v>
      </c>
      <c r="C47">
        <v>10</v>
      </c>
    </row>
    <row r="48" spans="1:17" x14ac:dyDescent="0.25">
      <c r="A48" t="s">
        <v>3447</v>
      </c>
      <c r="B48" t="s">
        <v>3427</v>
      </c>
      <c r="C48" t="s">
        <v>3428</v>
      </c>
      <c r="D48" t="s">
        <v>3429</v>
      </c>
      <c r="E48" t="s">
        <v>3430</v>
      </c>
    </row>
    <row r="49" spans="1:11" x14ac:dyDescent="0.25">
      <c r="A49" t="s">
        <v>3448</v>
      </c>
      <c r="B49" t="s">
        <v>3312</v>
      </c>
      <c r="C49">
        <v>2</v>
      </c>
    </row>
    <row r="50" spans="1:11" x14ac:dyDescent="0.25">
      <c r="A50" t="s">
        <v>3448</v>
      </c>
      <c r="B50" t="s">
        <v>1</v>
      </c>
      <c r="C50">
        <v>10</v>
      </c>
    </row>
    <row r="51" spans="1:11" x14ac:dyDescent="0.25">
      <c r="A51" t="s">
        <v>3448</v>
      </c>
      <c r="B51" t="s">
        <v>3312</v>
      </c>
      <c r="C51" s="43" t="s">
        <v>3432</v>
      </c>
    </row>
    <row r="52" spans="1:11" x14ac:dyDescent="0.25">
      <c r="A52" t="s">
        <v>3448</v>
      </c>
      <c r="B52" t="s">
        <v>1</v>
      </c>
      <c r="C52">
        <v>10</v>
      </c>
    </row>
    <row r="53" spans="1:11" x14ac:dyDescent="0.25">
      <c r="A53" t="s">
        <v>3449</v>
      </c>
      <c r="B53" t="s">
        <v>1</v>
      </c>
      <c r="C53">
        <v>2</v>
      </c>
    </row>
    <row r="54" spans="1:11" x14ac:dyDescent="0.25">
      <c r="A54" t="s">
        <v>3449</v>
      </c>
      <c r="B54" t="s">
        <v>3312</v>
      </c>
      <c r="C54">
        <v>10</v>
      </c>
    </row>
    <row r="55" spans="1:11" x14ac:dyDescent="0.25">
      <c r="A55" t="s">
        <v>3449</v>
      </c>
      <c r="B55" t="s">
        <v>1</v>
      </c>
      <c r="C55" t="s">
        <v>3434</v>
      </c>
    </row>
    <row r="56" spans="1:11" x14ac:dyDescent="0.25">
      <c r="A56" t="s">
        <v>3450</v>
      </c>
      <c r="B56" t="s">
        <v>4</v>
      </c>
      <c r="C56" t="s">
        <v>1325</v>
      </c>
      <c r="D56" t="s">
        <v>6</v>
      </c>
      <c r="E56">
        <v>5</v>
      </c>
      <c r="F56" t="s">
        <v>266</v>
      </c>
      <c r="G56" t="s">
        <v>1326</v>
      </c>
      <c r="H56">
        <v>0</v>
      </c>
      <c r="I56">
        <v>0</v>
      </c>
      <c r="J56">
        <v>0</v>
      </c>
      <c r="K56" t="s">
        <v>8</v>
      </c>
    </row>
    <row r="57" spans="1:11" x14ac:dyDescent="0.25">
      <c r="A57" t="s">
        <v>3449</v>
      </c>
      <c r="B57" t="s">
        <v>3312</v>
      </c>
      <c r="C57">
        <v>10</v>
      </c>
    </row>
  </sheetData>
  <autoFilter ref="A2:Q57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73"/>
  <sheetViews>
    <sheetView workbookViewId="0">
      <pane xSplit="3" ySplit="2" topLeftCell="E3" activePane="bottomRight" state="frozenSplit"/>
      <selection pane="topRight" activeCell="E1" sqref="E1"/>
      <selection pane="bottomLeft" activeCell="A5" sqref="A5"/>
      <selection pane="bottomRight" activeCell="D4" sqref="D4:Q4"/>
    </sheetView>
  </sheetViews>
  <sheetFormatPr baseColWidth="10" defaultRowHeight="15" x14ac:dyDescent="0.25"/>
  <cols>
    <col min="1" max="1" width="35.85546875" customWidth="1"/>
    <col min="2" max="2" width="27.140625" bestFit="1" customWidth="1"/>
    <col min="3" max="3" width="28.5703125" bestFit="1" customWidth="1"/>
    <col min="4" max="4" width="38.28515625" customWidth="1"/>
    <col min="5" max="6" width="19.5703125" bestFit="1" customWidth="1"/>
    <col min="7" max="7" width="8.28515625" customWidth="1"/>
    <col min="8" max="8" width="9.85546875" customWidth="1"/>
    <col min="9" max="12" width="8.85546875" customWidth="1"/>
    <col min="13" max="14" width="8.42578125" customWidth="1"/>
    <col min="15" max="15" width="13" bestFit="1" customWidth="1"/>
    <col min="16" max="16" width="13" customWidth="1"/>
    <col min="17" max="17" width="13" bestFit="1" customWidth="1"/>
  </cols>
  <sheetData>
    <row r="1" spans="1:17" ht="90" x14ac:dyDescent="0.25">
      <c r="J1" s="20" t="s">
        <v>2600</v>
      </c>
      <c r="K1" s="19" t="s">
        <v>2602</v>
      </c>
      <c r="L1" s="23" t="s">
        <v>2601</v>
      </c>
      <c r="M1" s="8"/>
      <c r="N1" s="46" t="s">
        <v>3297</v>
      </c>
      <c r="O1" s="20" t="s">
        <v>2604</v>
      </c>
      <c r="P1" s="13"/>
      <c r="Q1" s="12"/>
    </row>
    <row r="2" spans="1:17" x14ac:dyDescent="0.25">
      <c r="E2" s="8" t="s">
        <v>496</v>
      </c>
      <c r="F2" s="8" t="s">
        <v>2596</v>
      </c>
      <c r="G2" s="8" t="s">
        <v>1320</v>
      </c>
      <c r="H2" s="8" t="s">
        <v>2595</v>
      </c>
      <c r="I2" s="8" t="s">
        <v>2594</v>
      </c>
      <c r="J2" s="22" t="s">
        <v>2587</v>
      </c>
      <c r="K2" s="28" t="s">
        <v>2103</v>
      </c>
      <c r="L2" s="24" t="s">
        <v>2593</v>
      </c>
      <c r="M2" s="8" t="s">
        <v>2592</v>
      </c>
      <c r="N2" s="45" t="s">
        <v>2591</v>
      </c>
      <c r="O2" s="22" t="s">
        <v>3293</v>
      </c>
      <c r="P2" s="21" t="s">
        <v>2598</v>
      </c>
      <c r="Q2" s="29" t="s">
        <v>2599</v>
      </c>
    </row>
    <row r="3" spans="1:17" hidden="1" x14ac:dyDescent="0.25">
      <c r="A3" t="s">
        <v>3311</v>
      </c>
      <c r="B3" t="s">
        <v>3312</v>
      </c>
      <c r="C3">
        <v>10</v>
      </c>
    </row>
    <row r="4" spans="1:17" x14ac:dyDescent="0.25">
      <c r="A4" t="s">
        <v>3311</v>
      </c>
      <c r="B4" s="1" t="s">
        <v>1</v>
      </c>
      <c r="C4" s="1" t="s">
        <v>51</v>
      </c>
      <c r="E4" s="8">
        <f>HEX2DEC(G4)</f>
        <v>141</v>
      </c>
      <c r="F4" s="10" t="str">
        <f>HEX2BIN(G4)</f>
        <v>10001101</v>
      </c>
      <c r="G4" s="8" t="str">
        <f>MID(C4,7,FIND(":",C4,1)-1)</f>
        <v>8D</v>
      </c>
      <c r="H4" s="8" t="str">
        <f>MID(F4,1,FIND("0",F4,1)-1)</f>
        <v>1</v>
      </c>
      <c r="I4" s="8" t="str">
        <f>MID(F4,2,FIND("0",F4,1)-1)</f>
        <v>0</v>
      </c>
      <c r="J4" s="8" t="str">
        <f>MID(F4,3,FIND("0",F4,1)-1)</f>
        <v>0</v>
      </c>
      <c r="K4" s="8" t="str">
        <f>MID(F4,4,FIND("0",F4,1)-1)</f>
        <v>0</v>
      </c>
      <c r="L4" s="8" t="str">
        <f>MID(F4,5,FIND("0",F4,1)-1)</f>
        <v>1</v>
      </c>
      <c r="M4" s="8" t="str">
        <f>MID(F4,6,FIND("0",F4,1)-1)</f>
        <v>1</v>
      </c>
      <c r="N4" s="8" t="str">
        <f>MID(F4,7,FIND("0",F4,1)-1)</f>
        <v>0</v>
      </c>
      <c r="O4" s="8" t="str">
        <f>MID(F4,8,FIND("0",F4,1)-1)</f>
        <v>1</v>
      </c>
      <c r="P4" t="str">
        <f>IF(J4="1",IF(O4="0","Brenner AUS"),"Brenner EIN")</f>
        <v>Brenner EIN</v>
      </c>
      <c r="Q4" t="str">
        <f>IF(L4="1","Mischer AUF",IF(K4="1","Mischer ZU","Mischer STOP"))</f>
        <v>Mischer AUF</v>
      </c>
    </row>
    <row r="5" spans="1:17" hidden="1" x14ac:dyDescent="0.25">
      <c r="A5" t="s">
        <v>3311</v>
      </c>
      <c r="B5" t="s">
        <v>3312</v>
      </c>
      <c r="C5">
        <v>10</v>
      </c>
    </row>
    <row r="6" spans="1:17" hidden="1" x14ac:dyDescent="0.25">
      <c r="A6" t="s">
        <v>3318</v>
      </c>
      <c r="B6" t="s">
        <v>3312</v>
      </c>
      <c r="C6">
        <v>10</v>
      </c>
    </row>
    <row r="7" spans="1:17" x14ac:dyDescent="0.25">
      <c r="A7" t="s">
        <v>3318</v>
      </c>
      <c r="B7" s="1" t="s">
        <v>1</v>
      </c>
      <c r="C7" s="1" t="s">
        <v>43</v>
      </c>
      <c r="E7" s="8">
        <f>HEX2DEC(G7)</f>
        <v>133</v>
      </c>
      <c r="F7" s="10" t="str">
        <f>HEX2BIN(G7)</f>
        <v>10000101</v>
      </c>
      <c r="G7" s="8" t="str">
        <f>MID(C7,7,FIND(":",C7,1)-1)</f>
        <v>85</v>
      </c>
      <c r="H7" s="8" t="str">
        <f>MID(F7,1,FIND("0",F7,1)-1)</f>
        <v>1</v>
      </c>
      <c r="I7" s="8" t="str">
        <f>MID(F7,2,FIND("0",F7,1)-1)</f>
        <v>0</v>
      </c>
      <c r="J7" s="8" t="str">
        <f>MID(F7,3,FIND("0",F7,1)-1)</f>
        <v>0</v>
      </c>
      <c r="K7" s="8" t="str">
        <f>MID(F7,4,FIND("0",F7,1)-1)</f>
        <v>0</v>
      </c>
      <c r="L7" s="8" t="str">
        <f>MID(F7,5,FIND("0",F7,1)-1)</f>
        <v>0</v>
      </c>
      <c r="M7" s="8" t="str">
        <f>MID(F7,6,FIND("0",F7,1)-1)</f>
        <v>1</v>
      </c>
      <c r="N7" s="8" t="str">
        <f>MID(F7,7,FIND("0",F7,1)-1)</f>
        <v>0</v>
      </c>
      <c r="O7" s="8" t="str">
        <f>MID(F7,8,FIND("0",F7,1)-1)</f>
        <v>1</v>
      </c>
      <c r="P7" t="str">
        <f>IF(J7="1",IF(O7="0","Brenner AUS"),"Brenner EIN")</f>
        <v>Brenner EIN</v>
      </c>
      <c r="Q7" t="str">
        <f>IF(L7="1","Mischer AUF",IF(K7="1","Mischer ZU","Mischer STOP"))</f>
        <v>Mischer STOP</v>
      </c>
    </row>
    <row r="8" spans="1:17" hidden="1" x14ac:dyDescent="0.25">
      <c r="A8" t="s">
        <v>3318</v>
      </c>
      <c r="B8" t="s">
        <v>3312</v>
      </c>
      <c r="C8">
        <v>10</v>
      </c>
    </row>
    <row r="9" spans="1:17" hidden="1" x14ac:dyDescent="0.25">
      <c r="A9" t="s">
        <v>3321</v>
      </c>
      <c r="B9" t="s">
        <v>3312</v>
      </c>
      <c r="C9">
        <v>10</v>
      </c>
    </row>
    <row r="10" spans="1:17" x14ac:dyDescent="0.25">
      <c r="A10" t="s">
        <v>3321</v>
      </c>
      <c r="B10" t="s">
        <v>1</v>
      </c>
      <c r="C10" s="3" t="s">
        <v>1104</v>
      </c>
      <c r="D10" t="s">
        <v>390</v>
      </c>
      <c r="E10" s="8">
        <f>HEX2DEC(G10)</f>
        <v>58</v>
      </c>
      <c r="F10" s="10" t="str">
        <f>HEX2BIN(G10)</f>
        <v>111010</v>
      </c>
      <c r="G10" s="8" t="str">
        <f>MID(C10,7,FIND(":",C10,1)-1)</f>
        <v>3A</v>
      </c>
    </row>
    <row r="11" spans="1:17" hidden="1" x14ac:dyDescent="0.25">
      <c r="A11" t="s">
        <v>3321</v>
      </c>
      <c r="B11" t="s">
        <v>3312</v>
      </c>
      <c r="C11">
        <v>10</v>
      </c>
    </row>
    <row r="12" spans="1:17" hidden="1" x14ac:dyDescent="0.25">
      <c r="A12" t="s">
        <v>3324</v>
      </c>
      <c r="B12" t="s">
        <v>3312</v>
      </c>
      <c r="C12">
        <v>10</v>
      </c>
    </row>
    <row r="13" spans="1:17" x14ac:dyDescent="0.25">
      <c r="A13" t="s">
        <v>3324</v>
      </c>
      <c r="B13" t="s">
        <v>1</v>
      </c>
      <c r="C13" s="2" t="s">
        <v>3325</v>
      </c>
      <c r="D13" t="s">
        <v>2670</v>
      </c>
      <c r="E13" s="8">
        <f>HEX2DEC(G13)</f>
        <v>48</v>
      </c>
      <c r="F13" s="10" t="str">
        <f>HEX2BIN(G13)</f>
        <v>110000</v>
      </c>
      <c r="G13" s="8" t="str">
        <f>MID(C13,7,FIND(":",C13,1)-1)</f>
        <v>30</v>
      </c>
    </row>
    <row r="14" spans="1:17" x14ac:dyDescent="0.25">
      <c r="A14" t="s">
        <v>3326</v>
      </c>
      <c r="B14" t="s">
        <v>4</v>
      </c>
      <c r="C14" s="2" t="s">
        <v>71</v>
      </c>
      <c r="D14" t="s">
        <v>6</v>
      </c>
      <c r="E14">
        <v>1</v>
      </c>
      <c r="F14" t="s">
        <v>231</v>
      </c>
      <c r="G14" t="s">
        <v>8</v>
      </c>
    </row>
    <row r="15" spans="1:17" x14ac:dyDescent="0.25">
      <c r="A15" t="s">
        <v>3327</v>
      </c>
      <c r="B15" t="s">
        <v>3328</v>
      </c>
      <c r="C15" s="2" t="s">
        <v>3329</v>
      </c>
      <c r="D15" t="s">
        <v>3330</v>
      </c>
      <c r="E15" t="s">
        <v>3331</v>
      </c>
      <c r="F15">
        <v>1</v>
      </c>
      <c r="G15" t="s">
        <v>3332</v>
      </c>
      <c r="H15">
        <v>1</v>
      </c>
      <c r="I15" t="s">
        <v>3333</v>
      </c>
      <c r="J15">
        <v>48</v>
      </c>
      <c r="K15">
        <v>76</v>
      </c>
    </row>
    <row r="16" spans="1:17" x14ac:dyDescent="0.25">
      <c r="A16" t="s">
        <v>3334</v>
      </c>
      <c r="B16" t="s">
        <v>3335</v>
      </c>
      <c r="C16" s="2" t="s">
        <v>3336</v>
      </c>
      <c r="D16" t="s">
        <v>3337</v>
      </c>
      <c r="E16" t="s">
        <v>3338</v>
      </c>
      <c r="F16" t="s">
        <v>3331</v>
      </c>
      <c r="G16" s="51">
        <v>4.1666666666666664E-2</v>
      </c>
      <c r="H16">
        <v>48</v>
      </c>
    </row>
    <row r="17" spans="1:17" hidden="1" x14ac:dyDescent="0.25">
      <c r="A17" t="s">
        <v>3324</v>
      </c>
      <c r="B17" t="s">
        <v>3312</v>
      </c>
      <c r="C17">
        <v>10</v>
      </c>
    </row>
    <row r="18" spans="1:17" hidden="1" x14ac:dyDescent="0.25">
      <c r="A18" t="s">
        <v>3339</v>
      </c>
      <c r="B18" t="s">
        <v>3312</v>
      </c>
      <c r="C18">
        <v>10</v>
      </c>
    </row>
    <row r="19" spans="1:17" x14ac:dyDescent="0.25">
      <c r="A19" t="s">
        <v>3339</v>
      </c>
      <c r="B19" s="1" t="s">
        <v>1</v>
      </c>
      <c r="C19" s="1" t="s">
        <v>51</v>
      </c>
      <c r="E19" s="8">
        <f>HEX2DEC(G19)</f>
        <v>141</v>
      </c>
      <c r="F19" s="10" t="str">
        <f>HEX2BIN(G19)</f>
        <v>10001101</v>
      </c>
      <c r="G19" s="8" t="str">
        <f>MID(C19,7,FIND(":",C19,1)-1)</f>
        <v>8D</v>
      </c>
      <c r="H19" s="8" t="str">
        <f>MID(F19,1,FIND("0",F19,1)-1)</f>
        <v>1</v>
      </c>
      <c r="I19" s="8" t="str">
        <f>MID(F19,2,FIND("0",F19,1)-1)</f>
        <v>0</v>
      </c>
      <c r="J19" s="8" t="str">
        <f>MID(F19,3,FIND("0",F19,1)-1)</f>
        <v>0</v>
      </c>
      <c r="K19" s="8" t="str">
        <f>MID(F19,4,FIND("0",F19,1)-1)</f>
        <v>0</v>
      </c>
      <c r="L19" s="8" t="str">
        <f>MID(F19,5,FIND("0",F19,1)-1)</f>
        <v>1</v>
      </c>
      <c r="M19" s="8" t="str">
        <f>MID(F19,6,FIND("0",F19,1)-1)</f>
        <v>1</v>
      </c>
      <c r="N19" s="8" t="str">
        <f>MID(F19,7,FIND("0",F19,1)-1)</f>
        <v>0</v>
      </c>
      <c r="O19" s="8" t="str">
        <f>MID(F19,8,FIND("0",F19,1)-1)</f>
        <v>1</v>
      </c>
      <c r="P19" t="str">
        <f>IF(J19="1",IF(O19="0","Brenner AUS"),"Brenner EIN")</f>
        <v>Brenner EIN</v>
      </c>
      <c r="Q19" t="str">
        <f>IF(L19="1","Mischer AUF",IF(K19="1","Mischer ZU","Mischer STOP"))</f>
        <v>Mischer AUF</v>
      </c>
    </row>
    <row r="20" spans="1:17" hidden="1" x14ac:dyDescent="0.25">
      <c r="A20" t="s">
        <v>3339</v>
      </c>
      <c r="B20" t="s">
        <v>3312</v>
      </c>
      <c r="C20">
        <v>10</v>
      </c>
    </row>
    <row r="21" spans="1:17" hidden="1" x14ac:dyDescent="0.25">
      <c r="A21" t="s">
        <v>3344</v>
      </c>
      <c r="B21" t="s">
        <v>3312</v>
      </c>
      <c r="C21">
        <v>10</v>
      </c>
    </row>
    <row r="22" spans="1:17" x14ac:dyDescent="0.25">
      <c r="A22" t="s">
        <v>3344</v>
      </c>
      <c r="B22" s="1" t="s">
        <v>1</v>
      </c>
      <c r="C22" s="1" t="s">
        <v>43</v>
      </c>
      <c r="E22" s="8">
        <f>HEX2DEC(G22)</f>
        <v>133</v>
      </c>
      <c r="F22" s="10" t="str">
        <f>HEX2BIN(G22)</f>
        <v>10000101</v>
      </c>
      <c r="G22" s="8" t="str">
        <f>MID(C22,7,FIND(":",C22,1)-1)</f>
        <v>85</v>
      </c>
      <c r="H22" s="8" t="str">
        <f>MID(F22,1,FIND("0",F22,1)-1)</f>
        <v>1</v>
      </c>
      <c r="I22" s="8" t="str">
        <f>MID(F22,2,FIND("0",F22,1)-1)</f>
        <v>0</v>
      </c>
      <c r="J22" s="8" t="str">
        <f>MID(F22,3,FIND("0",F22,1)-1)</f>
        <v>0</v>
      </c>
      <c r="K22" s="8" t="str">
        <f>MID(F22,4,FIND("0",F22,1)-1)</f>
        <v>0</v>
      </c>
      <c r="L22" s="8" t="str">
        <f>MID(F22,5,FIND("0",F22,1)-1)</f>
        <v>0</v>
      </c>
      <c r="M22" s="8" t="str">
        <f>MID(F22,6,FIND("0",F22,1)-1)</f>
        <v>1</v>
      </c>
      <c r="N22" s="8" t="str">
        <f>MID(F22,7,FIND("0",F22,1)-1)</f>
        <v>0</v>
      </c>
      <c r="O22" s="8" t="str">
        <f>MID(F22,8,FIND("0",F22,1)-1)</f>
        <v>1</v>
      </c>
      <c r="P22" t="str">
        <f>IF(J22="1",IF(O22="0","Brenner AUS"),"Brenner EIN")</f>
        <v>Brenner EIN</v>
      </c>
      <c r="Q22" t="str">
        <f>IF(L22="1","Mischer AUF",IF(K22="1","Mischer ZU","Mischer STOP"))</f>
        <v>Mischer STOP</v>
      </c>
    </row>
    <row r="23" spans="1:17" hidden="1" x14ac:dyDescent="0.25">
      <c r="A23" t="s">
        <v>3344</v>
      </c>
      <c r="B23" t="s">
        <v>3312</v>
      </c>
      <c r="C23">
        <v>10</v>
      </c>
    </row>
    <row r="24" spans="1:17" hidden="1" x14ac:dyDescent="0.25">
      <c r="A24" t="s">
        <v>3347</v>
      </c>
      <c r="B24" t="s">
        <v>3312</v>
      </c>
      <c r="C24">
        <v>10</v>
      </c>
    </row>
    <row r="25" spans="1:17" x14ac:dyDescent="0.25">
      <c r="A25" t="s">
        <v>3347</v>
      </c>
      <c r="B25" s="1" t="s">
        <v>1</v>
      </c>
      <c r="C25" s="1" t="s">
        <v>51</v>
      </c>
      <c r="E25" s="8">
        <f>HEX2DEC(G25)</f>
        <v>141</v>
      </c>
      <c r="F25" s="10" t="str">
        <f>HEX2BIN(G25)</f>
        <v>10001101</v>
      </c>
      <c r="G25" s="8" t="str">
        <f>MID(C25,7,FIND(":",C25,1)-1)</f>
        <v>8D</v>
      </c>
      <c r="H25" s="8" t="str">
        <f>MID(F25,1,FIND("0",F25,1)-1)</f>
        <v>1</v>
      </c>
      <c r="I25" s="8" t="str">
        <f>MID(F25,2,FIND("0",F25,1)-1)</f>
        <v>0</v>
      </c>
      <c r="J25" s="8" t="str">
        <f>MID(F25,3,FIND("0",F25,1)-1)</f>
        <v>0</v>
      </c>
      <c r="K25" s="8" t="str">
        <f>MID(F25,4,FIND("0",F25,1)-1)</f>
        <v>0</v>
      </c>
      <c r="L25" s="8" t="str">
        <f>MID(F25,5,FIND("0",F25,1)-1)</f>
        <v>1</v>
      </c>
      <c r="M25" s="8" t="str">
        <f>MID(F25,6,FIND("0",F25,1)-1)</f>
        <v>1</v>
      </c>
      <c r="N25" s="8" t="str">
        <f>MID(F25,7,FIND("0",F25,1)-1)</f>
        <v>0</v>
      </c>
      <c r="O25" s="8" t="str">
        <f>MID(F25,8,FIND("0",F25,1)-1)</f>
        <v>1</v>
      </c>
      <c r="P25" t="str">
        <f>IF(J25="1",IF(O25="0","Brenner AUS"),"Brenner EIN")</f>
        <v>Brenner EIN</v>
      </c>
      <c r="Q25" t="str">
        <f>IF(L25="1","Mischer AUF",IF(K25="1","Mischer ZU","Mischer STOP"))</f>
        <v>Mischer AUF</v>
      </c>
    </row>
    <row r="26" spans="1:17" hidden="1" x14ac:dyDescent="0.25">
      <c r="A26" t="s">
        <v>3347</v>
      </c>
      <c r="B26" t="s">
        <v>3312</v>
      </c>
      <c r="C26">
        <v>10</v>
      </c>
    </row>
    <row r="27" spans="1:17" hidden="1" x14ac:dyDescent="0.25">
      <c r="A27" t="s">
        <v>3350</v>
      </c>
      <c r="B27" t="s">
        <v>3312</v>
      </c>
      <c r="C27">
        <v>10</v>
      </c>
    </row>
    <row r="28" spans="1:17" x14ac:dyDescent="0.25">
      <c r="A28" t="s">
        <v>3350</v>
      </c>
      <c r="B28" s="1" t="s">
        <v>1</v>
      </c>
      <c r="C28" s="1" t="s">
        <v>43</v>
      </c>
      <c r="E28" s="8">
        <f>HEX2DEC(G28)</f>
        <v>133</v>
      </c>
      <c r="F28" s="10" t="str">
        <f>HEX2BIN(G28)</f>
        <v>10000101</v>
      </c>
      <c r="G28" s="8" t="str">
        <f>MID(C28,7,FIND(":",C28,1)-1)</f>
        <v>85</v>
      </c>
      <c r="H28" s="8" t="str">
        <f>MID(F28,1,FIND("0",F28,1)-1)</f>
        <v>1</v>
      </c>
      <c r="I28" s="8" t="str">
        <f>MID(F28,2,FIND("0",F28,1)-1)</f>
        <v>0</v>
      </c>
      <c r="J28" s="8" t="str">
        <f>MID(F28,3,FIND("0",F28,1)-1)</f>
        <v>0</v>
      </c>
      <c r="K28" s="8" t="str">
        <f>MID(F28,4,FIND("0",F28,1)-1)</f>
        <v>0</v>
      </c>
      <c r="L28" s="8" t="str">
        <f>MID(F28,5,FIND("0",F28,1)-1)</f>
        <v>0</v>
      </c>
      <c r="M28" s="8" t="str">
        <f>MID(F28,6,FIND("0",F28,1)-1)</f>
        <v>1</v>
      </c>
      <c r="N28" s="8" t="str">
        <f>MID(F28,7,FIND("0",F28,1)-1)</f>
        <v>0</v>
      </c>
      <c r="O28" s="8" t="str">
        <f>MID(F28,8,FIND("0",F28,1)-1)</f>
        <v>1</v>
      </c>
      <c r="P28" t="str">
        <f>IF(J28="1",IF(O28="0","Brenner AUS"),"Brenner EIN")</f>
        <v>Brenner EIN</v>
      </c>
      <c r="Q28" t="str">
        <f>IF(L28="1","Mischer AUF",IF(K28="1","Mischer ZU","Mischer STOP"))</f>
        <v>Mischer STOP</v>
      </c>
    </row>
    <row r="29" spans="1:17" hidden="1" x14ac:dyDescent="0.25">
      <c r="A29" t="s">
        <v>3350</v>
      </c>
      <c r="B29" t="s">
        <v>3312</v>
      </c>
      <c r="C29">
        <v>10</v>
      </c>
    </row>
    <row r="30" spans="1:17" hidden="1" x14ac:dyDescent="0.25">
      <c r="A30" t="s">
        <v>3353</v>
      </c>
      <c r="B30" t="s">
        <v>3312</v>
      </c>
      <c r="C30">
        <v>10</v>
      </c>
    </row>
    <row r="31" spans="1:17" x14ac:dyDescent="0.25">
      <c r="A31" t="s">
        <v>3353</v>
      </c>
      <c r="B31" s="1" t="s">
        <v>1</v>
      </c>
      <c r="C31" s="1" t="s">
        <v>15</v>
      </c>
      <c r="E31" s="8">
        <f>HEX2DEC(G31)</f>
        <v>164</v>
      </c>
      <c r="F31" s="10" t="str">
        <f>HEX2BIN(G31)</f>
        <v>10100100</v>
      </c>
      <c r="G31" s="8" t="str">
        <f>MID(C31,7,FIND(":",C31,1)-1)</f>
        <v>A4</v>
      </c>
      <c r="H31" s="8" t="str">
        <f>MID(F31,1,FIND("0",F31,1)-1)</f>
        <v>1</v>
      </c>
      <c r="I31" s="8" t="str">
        <f>MID(F31,2,FIND("0",F31,1)-1)</f>
        <v>0</v>
      </c>
      <c r="J31" s="8" t="str">
        <f>MID(F31,3,FIND("0",F31,1)-1)</f>
        <v>1</v>
      </c>
      <c r="K31" s="8" t="str">
        <f>MID(F31,4,FIND("0",F31,1)-1)</f>
        <v>0</v>
      </c>
      <c r="L31" s="8" t="str">
        <f>MID(F31,5,FIND("0",F31,1)-1)</f>
        <v>0</v>
      </c>
      <c r="M31" s="8" t="str">
        <f>MID(F31,6,FIND("0",F31,1)-1)</f>
        <v>1</v>
      </c>
      <c r="N31" s="8" t="str">
        <f>MID(F31,7,FIND("0",F31,1)-1)</f>
        <v>0</v>
      </c>
      <c r="O31" s="8" t="str">
        <f>MID(F31,8,FIND("0",F31,1)-1)</f>
        <v>0</v>
      </c>
      <c r="P31" t="str">
        <f>IF(J31="1",IF(O31="0","Brenner AUS"),"Brenner EIN")</f>
        <v>Brenner AUS</v>
      </c>
      <c r="Q31" t="str">
        <f>IF(L31="1","Mischer AUF",IF(K31="1","Mischer ZU","Mischer STOP"))</f>
        <v>Mischer STOP</v>
      </c>
    </row>
    <row r="32" spans="1:17" hidden="1" x14ac:dyDescent="0.25">
      <c r="A32" t="s">
        <v>3353</v>
      </c>
      <c r="B32" t="s">
        <v>3312</v>
      </c>
      <c r="C32">
        <v>10</v>
      </c>
    </row>
    <row r="33" spans="1:17" hidden="1" x14ac:dyDescent="0.25">
      <c r="A33" t="s">
        <v>3359</v>
      </c>
      <c r="B33" t="s">
        <v>3312</v>
      </c>
      <c r="C33">
        <v>10</v>
      </c>
    </row>
    <row r="34" spans="1:17" x14ac:dyDescent="0.25">
      <c r="A34" t="s">
        <v>3359</v>
      </c>
      <c r="B34" t="s">
        <v>1</v>
      </c>
      <c r="C34" s="3" t="s">
        <v>334</v>
      </c>
      <c r="D34" t="s">
        <v>390</v>
      </c>
      <c r="E34" s="8">
        <f>HEX2DEC(G34)</f>
        <v>60</v>
      </c>
      <c r="F34" s="10" t="str">
        <f>HEX2BIN(G34)</f>
        <v>111100</v>
      </c>
      <c r="G34" s="8" t="str">
        <f>MID(C34,7,FIND(":",C34,1)-1)</f>
        <v>3C</v>
      </c>
    </row>
    <row r="35" spans="1:17" hidden="1" x14ac:dyDescent="0.25">
      <c r="A35" t="s">
        <v>3359</v>
      </c>
      <c r="B35" t="s">
        <v>3312</v>
      </c>
      <c r="C35">
        <v>10</v>
      </c>
    </row>
    <row r="36" spans="1:17" hidden="1" x14ac:dyDescent="0.25">
      <c r="A36" t="s">
        <v>3362</v>
      </c>
      <c r="B36" t="s">
        <v>3312</v>
      </c>
      <c r="C36">
        <v>10</v>
      </c>
    </row>
    <row r="37" spans="1:17" x14ac:dyDescent="0.25">
      <c r="A37" t="s">
        <v>3362</v>
      </c>
      <c r="B37" s="1" t="s">
        <v>1</v>
      </c>
      <c r="C37" s="1" t="s">
        <v>10</v>
      </c>
      <c r="E37" s="8">
        <f>HEX2DEC(G37)</f>
        <v>172</v>
      </c>
      <c r="F37" s="10" t="str">
        <f>HEX2BIN(G37)</f>
        <v>10101100</v>
      </c>
      <c r="G37" s="8" t="str">
        <f>MID(C37,7,FIND(":",C37,1)-1)</f>
        <v>AC</v>
      </c>
      <c r="H37" s="8" t="str">
        <f>MID(F37,1,FIND("0",F37,1)-1)</f>
        <v>1</v>
      </c>
      <c r="I37" s="8" t="str">
        <f>MID(F37,2,FIND("0",F37,1)-1)</f>
        <v>0</v>
      </c>
      <c r="J37" s="8" t="str">
        <f>MID(F37,3,FIND("0",F37,1)-1)</f>
        <v>1</v>
      </c>
      <c r="K37" s="8" t="str">
        <f>MID(F37,4,FIND("0",F37,1)-1)</f>
        <v>0</v>
      </c>
      <c r="L37" s="8" t="str">
        <f>MID(F37,5,FIND("0",F37,1)-1)</f>
        <v>1</v>
      </c>
      <c r="M37" s="8" t="str">
        <f>MID(F37,6,FIND("0",F37,1)-1)</f>
        <v>1</v>
      </c>
      <c r="N37" s="8" t="str">
        <f>MID(F37,7,FIND("0",F37,1)-1)</f>
        <v>0</v>
      </c>
      <c r="O37" s="8" t="str">
        <f>MID(F37,8,FIND("0",F37,1)-1)</f>
        <v>0</v>
      </c>
      <c r="P37" t="str">
        <f>IF(J37="1",IF(O37="0","Brenner AUS"),"Brenner EIN")</f>
        <v>Brenner AUS</v>
      </c>
      <c r="Q37" t="str">
        <f>IF(L37="1","Mischer AUF",IF(K37="1","Mischer ZU","Mischer STOP"))</f>
        <v>Mischer AUF</v>
      </c>
    </row>
    <row r="38" spans="1:17" hidden="1" x14ac:dyDescent="0.25">
      <c r="A38" t="s">
        <v>3362</v>
      </c>
      <c r="B38" t="s">
        <v>3312</v>
      </c>
      <c r="C38">
        <v>10</v>
      </c>
    </row>
    <row r="39" spans="1:17" hidden="1" x14ac:dyDescent="0.25">
      <c r="A39" t="s">
        <v>3365</v>
      </c>
      <c r="B39" t="s">
        <v>3312</v>
      </c>
      <c r="C39">
        <v>10</v>
      </c>
    </row>
    <row r="40" spans="1:17" x14ac:dyDescent="0.25">
      <c r="A40" t="s">
        <v>3365</v>
      </c>
      <c r="B40" s="1" t="s">
        <v>1</v>
      </c>
      <c r="C40" s="1" t="s">
        <v>15</v>
      </c>
      <c r="E40" s="8">
        <f>HEX2DEC(G40)</f>
        <v>164</v>
      </c>
      <c r="F40" s="10" t="str">
        <f>HEX2BIN(G40)</f>
        <v>10100100</v>
      </c>
      <c r="G40" s="8" t="str">
        <f>MID(C40,7,FIND(":",C40,1)-1)</f>
        <v>A4</v>
      </c>
      <c r="H40" s="8" t="str">
        <f>MID(F40,1,FIND("0",F40,1)-1)</f>
        <v>1</v>
      </c>
      <c r="I40" s="8" t="str">
        <f>MID(F40,2,FIND("0",F40,1)-1)</f>
        <v>0</v>
      </c>
      <c r="J40" s="8" t="str">
        <f>MID(F40,3,FIND("0",F40,1)-1)</f>
        <v>1</v>
      </c>
      <c r="K40" s="8" t="str">
        <f>MID(F40,4,FIND("0",F40,1)-1)</f>
        <v>0</v>
      </c>
      <c r="L40" s="8" t="str">
        <f>MID(F40,5,FIND("0",F40,1)-1)</f>
        <v>0</v>
      </c>
      <c r="M40" s="8" t="str">
        <f>MID(F40,6,FIND("0",F40,1)-1)</f>
        <v>1</v>
      </c>
      <c r="N40" s="8" t="str">
        <f>MID(F40,7,FIND("0",F40,1)-1)</f>
        <v>0</v>
      </c>
      <c r="O40" s="8" t="str">
        <f>MID(F40,8,FIND("0",F40,1)-1)</f>
        <v>0</v>
      </c>
      <c r="P40" t="str">
        <f>IF(J40="1",IF(O40="0","Brenner AUS"),"Brenner EIN")</f>
        <v>Brenner AUS</v>
      </c>
      <c r="Q40" t="str">
        <f>IF(L40="1","Mischer AUF",IF(K40="1","Mischer ZU","Mischer STOP"))</f>
        <v>Mischer STOP</v>
      </c>
    </row>
    <row r="41" spans="1:17" hidden="1" x14ac:dyDescent="0.25">
      <c r="A41" t="s">
        <v>3365</v>
      </c>
      <c r="B41" t="s">
        <v>3312</v>
      </c>
      <c r="C41">
        <v>10</v>
      </c>
    </row>
    <row r="42" spans="1:17" hidden="1" x14ac:dyDescent="0.25">
      <c r="A42" t="s">
        <v>3368</v>
      </c>
      <c r="B42" t="s">
        <v>3312</v>
      </c>
      <c r="C42">
        <v>10</v>
      </c>
    </row>
    <row r="43" spans="1:17" x14ac:dyDescent="0.25">
      <c r="A43" t="s">
        <v>3368</v>
      </c>
      <c r="B43" t="s">
        <v>1</v>
      </c>
      <c r="C43" s="3" t="s">
        <v>342</v>
      </c>
      <c r="D43" t="s">
        <v>390</v>
      </c>
      <c r="E43" s="8">
        <f>HEX2DEC(G43)</f>
        <v>61</v>
      </c>
      <c r="F43" s="10" t="str">
        <f>HEX2BIN(G43)</f>
        <v>111101</v>
      </c>
      <c r="G43" s="8" t="str">
        <f>MID(C43,7,FIND(":",C43,1)-1)</f>
        <v>3D</v>
      </c>
    </row>
    <row r="44" spans="1:17" hidden="1" x14ac:dyDescent="0.25">
      <c r="A44" t="s">
        <v>3368</v>
      </c>
      <c r="B44" t="s">
        <v>3312</v>
      </c>
      <c r="C44">
        <v>10</v>
      </c>
    </row>
    <row r="45" spans="1:17" hidden="1" x14ac:dyDescent="0.25">
      <c r="A45" t="s">
        <v>3371</v>
      </c>
      <c r="B45" t="s">
        <v>3312</v>
      </c>
      <c r="C45">
        <v>10</v>
      </c>
    </row>
    <row r="46" spans="1:17" x14ac:dyDescent="0.25">
      <c r="A46" t="s">
        <v>3371</v>
      </c>
      <c r="B46" s="1" t="s">
        <v>1</v>
      </c>
      <c r="C46" s="1" t="s">
        <v>10</v>
      </c>
      <c r="E46" s="8">
        <f>HEX2DEC(G46)</f>
        <v>172</v>
      </c>
      <c r="F46" s="10" t="str">
        <f>HEX2BIN(G46)</f>
        <v>10101100</v>
      </c>
      <c r="G46" s="8" t="str">
        <f>MID(C46,7,FIND(":",C46,1)-1)</f>
        <v>AC</v>
      </c>
      <c r="H46" s="8" t="str">
        <f>MID(F46,1,FIND("0",F46,1)-1)</f>
        <v>1</v>
      </c>
      <c r="I46" s="8" t="str">
        <f>MID(F46,2,FIND("0",F46,1)-1)</f>
        <v>0</v>
      </c>
      <c r="J46" s="8" t="str">
        <f>MID(F46,3,FIND("0",F46,1)-1)</f>
        <v>1</v>
      </c>
      <c r="K46" s="8" t="str">
        <f>MID(F46,4,FIND("0",F46,1)-1)</f>
        <v>0</v>
      </c>
      <c r="L46" s="8" t="str">
        <f>MID(F46,5,FIND("0",F46,1)-1)</f>
        <v>1</v>
      </c>
      <c r="M46" s="8" t="str">
        <f>MID(F46,6,FIND("0",F46,1)-1)</f>
        <v>1</v>
      </c>
      <c r="N46" s="8" t="str">
        <f>MID(F46,7,FIND("0",F46,1)-1)</f>
        <v>0</v>
      </c>
      <c r="O46" s="8" t="str">
        <f>MID(F46,8,FIND("0",F46,1)-1)</f>
        <v>0</v>
      </c>
      <c r="P46" t="str">
        <f>IF(J46="1",IF(O46="0","Brenner AUS"),"Brenner EIN")</f>
        <v>Brenner AUS</v>
      </c>
      <c r="Q46" t="str">
        <f>IF(L46="1","Mischer AUF",IF(K46="1","Mischer ZU","Mischer STOP"))</f>
        <v>Mischer AUF</v>
      </c>
    </row>
    <row r="47" spans="1:17" hidden="1" x14ac:dyDescent="0.25">
      <c r="A47" t="s">
        <v>3371</v>
      </c>
      <c r="B47" t="s">
        <v>3312</v>
      </c>
      <c r="C47">
        <v>10</v>
      </c>
    </row>
    <row r="48" spans="1:17" hidden="1" x14ac:dyDescent="0.25">
      <c r="A48" t="s">
        <v>3374</v>
      </c>
      <c r="B48" t="s">
        <v>3312</v>
      </c>
      <c r="C48">
        <v>10</v>
      </c>
    </row>
    <row r="49" spans="1:17" x14ac:dyDescent="0.25">
      <c r="A49" t="s">
        <v>3374</v>
      </c>
      <c r="B49" s="1" t="s">
        <v>1</v>
      </c>
      <c r="C49" s="1" t="s">
        <v>15</v>
      </c>
      <c r="E49" s="8">
        <f>HEX2DEC(G49)</f>
        <v>164</v>
      </c>
      <c r="F49" s="10" t="str">
        <f>HEX2BIN(G49)</f>
        <v>10100100</v>
      </c>
      <c r="G49" s="8" t="str">
        <f>MID(C49,7,FIND(":",C49,1)-1)</f>
        <v>A4</v>
      </c>
      <c r="H49" s="8" t="str">
        <f>MID(F49,1,FIND("0",F49,1)-1)</f>
        <v>1</v>
      </c>
      <c r="I49" s="8" t="str">
        <f>MID(F49,2,FIND("0",F49,1)-1)</f>
        <v>0</v>
      </c>
      <c r="J49" s="8" t="str">
        <f>MID(F49,3,FIND("0",F49,1)-1)</f>
        <v>1</v>
      </c>
      <c r="K49" s="8" t="str">
        <f>MID(F49,4,FIND("0",F49,1)-1)</f>
        <v>0</v>
      </c>
      <c r="L49" s="8" t="str">
        <f>MID(F49,5,FIND("0",F49,1)-1)</f>
        <v>0</v>
      </c>
      <c r="M49" s="8" t="str">
        <f>MID(F49,6,FIND("0",F49,1)-1)</f>
        <v>1</v>
      </c>
      <c r="N49" s="8" t="str">
        <f>MID(F49,7,FIND("0",F49,1)-1)</f>
        <v>0</v>
      </c>
      <c r="O49" s="8" t="str">
        <f>MID(F49,8,FIND("0",F49,1)-1)</f>
        <v>0</v>
      </c>
      <c r="P49" t="str">
        <f>IF(J49="1",IF(O49="0","Brenner AUS"),"Brenner EIN")</f>
        <v>Brenner AUS</v>
      </c>
      <c r="Q49" t="str">
        <f>IF(L49="1","Mischer AUF",IF(K49="1","Mischer ZU","Mischer STOP"))</f>
        <v>Mischer STOP</v>
      </c>
    </row>
    <row r="50" spans="1:17" hidden="1" x14ac:dyDescent="0.25">
      <c r="A50" t="s">
        <v>3374</v>
      </c>
      <c r="B50" t="s">
        <v>3312</v>
      </c>
      <c r="C50">
        <v>10</v>
      </c>
    </row>
    <row r="51" spans="1:17" hidden="1" x14ac:dyDescent="0.25">
      <c r="A51" t="s">
        <v>3377</v>
      </c>
      <c r="B51" t="s">
        <v>3312</v>
      </c>
      <c r="C51">
        <v>10</v>
      </c>
    </row>
    <row r="52" spans="1:17" x14ac:dyDescent="0.25">
      <c r="A52" t="s">
        <v>3377</v>
      </c>
      <c r="B52" s="1" t="s">
        <v>1</v>
      </c>
      <c r="C52" s="1" t="s">
        <v>10</v>
      </c>
      <c r="E52" s="8">
        <f>HEX2DEC(G52)</f>
        <v>172</v>
      </c>
      <c r="F52" s="10" t="str">
        <f>HEX2BIN(G52)</f>
        <v>10101100</v>
      </c>
      <c r="G52" s="8" t="str">
        <f>MID(C52,7,FIND(":",C52,1)-1)</f>
        <v>AC</v>
      </c>
      <c r="H52" s="8" t="str">
        <f>MID(F52,1,FIND("0",F52,1)-1)</f>
        <v>1</v>
      </c>
      <c r="I52" s="8" t="str">
        <f>MID(F52,2,FIND("0",F52,1)-1)</f>
        <v>0</v>
      </c>
      <c r="J52" s="8" t="str">
        <f>MID(F52,3,FIND("0",F52,1)-1)</f>
        <v>1</v>
      </c>
      <c r="K52" s="8" t="str">
        <f>MID(F52,4,FIND("0",F52,1)-1)</f>
        <v>0</v>
      </c>
      <c r="L52" s="8" t="str">
        <f>MID(F52,5,FIND("0",F52,1)-1)</f>
        <v>1</v>
      </c>
      <c r="M52" s="8" t="str">
        <f>MID(F52,6,FIND("0",F52,1)-1)</f>
        <v>1</v>
      </c>
      <c r="N52" s="8" t="str">
        <f>MID(F52,7,FIND("0",F52,1)-1)</f>
        <v>0</v>
      </c>
      <c r="O52" s="8" t="str">
        <f>MID(F52,8,FIND("0",F52,1)-1)</f>
        <v>0</v>
      </c>
      <c r="P52" t="str">
        <f>IF(J52="1",IF(O52="0","Brenner AUS"),"Brenner EIN")</f>
        <v>Brenner AUS</v>
      </c>
      <c r="Q52" t="str">
        <f>IF(L52="1","Mischer AUF",IF(K52="1","Mischer ZU","Mischer STOP"))</f>
        <v>Mischer AUF</v>
      </c>
    </row>
    <row r="53" spans="1:17" hidden="1" x14ac:dyDescent="0.25">
      <c r="A53" t="s">
        <v>3377</v>
      </c>
      <c r="B53" t="s">
        <v>3312</v>
      </c>
      <c r="C53">
        <v>10</v>
      </c>
    </row>
    <row r="54" spans="1:17" hidden="1" x14ac:dyDescent="0.25">
      <c r="A54" t="s">
        <v>3380</v>
      </c>
      <c r="B54" t="s">
        <v>3312</v>
      </c>
      <c r="C54">
        <v>10</v>
      </c>
    </row>
    <row r="55" spans="1:17" x14ac:dyDescent="0.25">
      <c r="A55" t="s">
        <v>3380</v>
      </c>
      <c r="B55" s="1" t="s">
        <v>1</v>
      </c>
      <c r="C55" s="1" t="s">
        <v>15</v>
      </c>
      <c r="E55" s="8">
        <f>HEX2DEC(G55)</f>
        <v>164</v>
      </c>
      <c r="F55" s="10" t="str">
        <f>HEX2BIN(G55)</f>
        <v>10100100</v>
      </c>
      <c r="G55" s="8" t="str">
        <f>MID(C55,7,FIND(":",C55,1)-1)</f>
        <v>A4</v>
      </c>
      <c r="H55" s="8" t="str">
        <f>MID(F55,1,FIND("0",F55,1)-1)</f>
        <v>1</v>
      </c>
      <c r="I55" s="8" t="str">
        <f>MID(F55,2,FIND("0",F55,1)-1)</f>
        <v>0</v>
      </c>
      <c r="J55" s="8" t="str">
        <f>MID(F55,3,FIND("0",F55,1)-1)</f>
        <v>1</v>
      </c>
      <c r="K55" s="8" t="str">
        <f>MID(F55,4,FIND("0",F55,1)-1)</f>
        <v>0</v>
      </c>
      <c r="L55" s="8" t="str">
        <f>MID(F55,5,FIND("0",F55,1)-1)</f>
        <v>0</v>
      </c>
      <c r="M55" s="8" t="str">
        <f>MID(F55,6,FIND("0",F55,1)-1)</f>
        <v>1</v>
      </c>
      <c r="N55" s="8" t="str">
        <f>MID(F55,7,FIND("0",F55,1)-1)</f>
        <v>0</v>
      </c>
      <c r="O55" s="8" t="str">
        <f>MID(F55,8,FIND("0",F55,1)-1)</f>
        <v>0</v>
      </c>
      <c r="P55" t="str">
        <f>IF(J55="1",IF(O55="0","Brenner AUS"),"Brenner EIN")</f>
        <v>Brenner AUS</v>
      </c>
      <c r="Q55" t="str">
        <f>IF(L55="1","Mischer AUF",IF(K55="1","Mischer ZU","Mischer STOP"))</f>
        <v>Mischer STOP</v>
      </c>
    </row>
    <row r="56" spans="1:17" hidden="1" x14ac:dyDescent="0.25">
      <c r="A56" t="s">
        <v>3380</v>
      </c>
      <c r="B56" t="s">
        <v>3312</v>
      </c>
      <c r="C56">
        <v>10</v>
      </c>
    </row>
    <row r="57" spans="1:17" hidden="1" x14ac:dyDescent="0.25">
      <c r="A57" t="s">
        <v>3383</v>
      </c>
      <c r="B57" t="s">
        <v>3312</v>
      </c>
      <c r="C57">
        <v>10</v>
      </c>
    </row>
    <row r="58" spans="1:17" x14ac:dyDescent="0.25">
      <c r="A58" t="s">
        <v>3383</v>
      </c>
      <c r="B58" t="s">
        <v>1</v>
      </c>
      <c r="C58" s="3" t="s">
        <v>357</v>
      </c>
      <c r="D58" t="s">
        <v>390</v>
      </c>
      <c r="E58" s="8">
        <f>HEX2DEC(G58)</f>
        <v>63</v>
      </c>
      <c r="F58" s="10" t="str">
        <f>HEX2BIN(G58)</f>
        <v>111111</v>
      </c>
      <c r="G58" s="8" t="str">
        <f>MID(C58,7,FIND(":",C58,1)-1)</f>
        <v>3F</v>
      </c>
    </row>
    <row r="59" spans="1:17" hidden="1" x14ac:dyDescent="0.25">
      <c r="A59" t="s">
        <v>3383</v>
      </c>
      <c r="B59" t="s">
        <v>3312</v>
      </c>
      <c r="C59">
        <v>10</v>
      </c>
    </row>
    <row r="60" spans="1:17" hidden="1" x14ac:dyDescent="0.25">
      <c r="A60" t="s">
        <v>3386</v>
      </c>
      <c r="B60" t="s">
        <v>3312</v>
      </c>
      <c r="C60">
        <v>10</v>
      </c>
    </row>
    <row r="61" spans="1:17" x14ac:dyDescent="0.25">
      <c r="A61" t="s">
        <v>3386</v>
      </c>
      <c r="B61" t="s">
        <v>1</v>
      </c>
      <c r="C61" s="6" t="s">
        <v>1712</v>
      </c>
      <c r="D61" t="s">
        <v>1442</v>
      </c>
      <c r="E61" s="8">
        <f>HEX2DEC(G61)</f>
        <v>31</v>
      </c>
      <c r="F61" s="10" t="str">
        <f>HEX2BIN(G61)</f>
        <v>11111</v>
      </c>
      <c r="G61" s="8" t="str">
        <f>MID(C61,7,FIND(":",C61,1)-1)</f>
        <v>1F</v>
      </c>
    </row>
    <row r="62" spans="1:17" hidden="1" x14ac:dyDescent="0.25">
      <c r="A62" t="s">
        <v>3386</v>
      </c>
      <c r="B62" t="s">
        <v>3312</v>
      </c>
      <c r="C62">
        <v>10</v>
      </c>
    </row>
    <row r="63" spans="1:17" hidden="1" x14ac:dyDescent="0.25">
      <c r="A63" t="s">
        <v>3389</v>
      </c>
      <c r="B63" t="s">
        <v>3312</v>
      </c>
      <c r="C63">
        <v>10</v>
      </c>
    </row>
    <row r="64" spans="1:17" x14ac:dyDescent="0.25">
      <c r="A64" t="s">
        <v>3389</v>
      </c>
      <c r="B64" t="s">
        <v>1</v>
      </c>
      <c r="C64" s="4" t="s">
        <v>146</v>
      </c>
      <c r="D64" t="s">
        <v>1443</v>
      </c>
      <c r="E64" s="8">
        <f>HEX2DEC(G64)</f>
        <v>5</v>
      </c>
      <c r="F64" s="10" t="str">
        <f>HEX2BIN(G64)</f>
        <v>101</v>
      </c>
      <c r="G64" s="8" t="str">
        <f>MID(C64,7,FIND(":",C64,1)-1)</f>
        <v>05</v>
      </c>
    </row>
    <row r="65" spans="1:17" hidden="1" x14ac:dyDescent="0.25">
      <c r="A65" t="s">
        <v>3389</v>
      </c>
      <c r="B65" t="s">
        <v>3312</v>
      </c>
      <c r="C65">
        <v>10</v>
      </c>
    </row>
    <row r="66" spans="1:17" hidden="1" x14ac:dyDescent="0.25">
      <c r="A66" t="s">
        <v>3392</v>
      </c>
      <c r="B66" t="s">
        <v>3312</v>
      </c>
      <c r="C66">
        <v>10</v>
      </c>
    </row>
    <row r="67" spans="1:17" x14ac:dyDescent="0.25">
      <c r="A67" t="s">
        <v>3392</v>
      </c>
      <c r="B67" t="s">
        <v>1</v>
      </c>
      <c r="C67" s="3" t="s">
        <v>367</v>
      </c>
      <c r="D67" t="s">
        <v>390</v>
      </c>
      <c r="E67" s="8">
        <f>HEX2DEC(G67)</f>
        <v>64</v>
      </c>
      <c r="F67" s="10" t="str">
        <f>HEX2BIN(G67)</f>
        <v>1000000</v>
      </c>
      <c r="G67" s="8" t="str">
        <f>MID(C67,7,FIND(":",C67,1)-1)</f>
        <v>40</v>
      </c>
    </row>
    <row r="68" spans="1:17" hidden="1" x14ac:dyDescent="0.25">
      <c r="A68" t="s">
        <v>3392</v>
      </c>
      <c r="B68" t="s">
        <v>3312</v>
      </c>
      <c r="C68">
        <v>10</v>
      </c>
    </row>
    <row r="69" spans="1:17" hidden="1" x14ac:dyDescent="0.25">
      <c r="A69" t="s">
        <v>3395</v>
      </c>
      <c r="B69" t="s">
        <v>3312</v>
      </c>
      <c r="C69">
        <v>10</v>
      </c>
    </row>
    <row r="70" spans="1:17" x14ac:dyDescent="0.25">
      <c r="A70" t="s">
        <v>3395</v>
      </c>
      <c r="B70" s="1" t="s">
        <v>1</v>
      </c>
      <c r="C70" s="1" t="s">
        <v>10</v>
      </c>
      <c r="E70" s="8">
        <f>HEX2DEC(G70)</f>
        <v>172</v>
      </c>
      <c r="F70" s="10" t="str">
        <f>HEX2BIN(G70)</f>
        <v>10101100</v>
      </c>
      <c r="G70" s="8" t="str">
        <f>MID(C70,7,FIND(":",C70,1)-1)</f>
        <v>AC</v>
      </c>
      <c r="H70" s="8" t="str">
        <f>MID(F70,1,FIND("0",F70,1)-1)</f>
        <v>1</v>
      </c>
      <c r="I70" s="8" t="str">
        <f>MID(F70,2,FIND("0",F70,1)-1)</f>
        <v>0</v>
      </c>
      <c r="J70" s="8" t="str">
        <f>MID(F70,3,FIND("0",F70,1)-1)</f>
        <v>1</v>
      </c>
      <c r="K70" s="8" t="str">
        <f>MID(F70,4,FIND("0",F70,1)-1)</f>
        <v>0</v>
      </c>
      <c r="L70" s="8" t="str">
        <f>MID(F70,5,FIND("0",F70,1)-1)</f>
        <v>1</v>
      </c>
      <c r="M70" s="8" t="str">
        <f>MID(F70,6,FIND("0",F70,1)-1)</f>
        <v>1</v>
      </c>
      <c r="N70" s="8" t="str">
        <f>MID(F70,7,FIND("0",F70,1)-1)</f>
        <v>0</v>
      </c>
      <c r="O70" s="8" t="str">
        <f>MID(F70,8,FIND("0",F70,1)-1)</f>
        <v>0</v>
      </c>
      <c r="P70" t="str">
        <f>IF(J70="1",IF(O70="0","Brenner AUS"),"Brenner EIN")</f>
        <v>Brenner AUS</v>
      </c>
      <c r="Q70" t="str">
        <f>IF(L70="1","Mischer AUF",IF(K70="1","Mischer ZU","Mischer STOP"))</f>
        <v>Mischer AUF</v>
      </c>
    </row>
    <row r="71" spans="1:17" hidden="1" x14ac:dyDescent="0.25">
      <c r="A71" t="s">
        <v>3395</v>
      </c>
      <c r="B71" t="s">
        <v>3312</v>
      </c>
      <c r="C71">
        <v>10</v>
      </c>
    </row>
    <row r="72" spans="1:17" hidden="1" x14ac:dyDescent="0.25">
      <c r="A72" t="s">
        <v>3395</v>
      </c>
      <c r="B72" t="s">
        <v>3312</v>
      </c>
      <c r="C72">
        <v>10</v>
      </c>
    </row>
    <row r="73" spans="1:17" x14ac:dyDescent="0.25">
      <c r="A73" t="s">
        <v>3395</v>
      </c>
      <c r="B73" s="1" t="s">
        <v>1</v>
      </c>
      <c r="C73" s="1" t="s">
        <v>15</v>
      </c>
      <c r="E73" s="8">
        <f>HEX2DEC(G73)</f>
        <v>164</v>
      </c>
      <c r="F73" s="10" t="str">
        <f>HEX2BIN(G73)</f>
        <v>10100100</v>
      </c>
      <c r="G73" s="8" t="str">
        <f>MID(C73,7,FIND(":",C73,1)-1)</f>
        <v>A4</v>
      </c>
      <c r="H73" s="8" t="str">
        <f>MID(F73,1,FIND("0",F73,1)-1)</f>
        <v>1</v>
      </c>
      <c r="I73" s="8" t="str">
        <f>MID(F73,2,FIND("0",F73,1)-1)</f>
        <v>0</v>
      </c>
      <c r="J73" s="8" t="str">
        <f>MID(F73,3,FIND("0",F73,1)-1)</f>
        <v>1</v>
      </c>
      <c r="K73" s="8" t="str">
        <f>MID(F73,4,FIND("0",F73,1)-1)</f>
        <v>0</v>
      </c>
      <c r="L73" s="8" t="str">
        <f>MID(F73,5,FIND("0",F73,1)-1)</f>
        <v>0</v>
      </c>
      <c r="M73" s="8" t="str">
        <f>MID(F73,6,FIND("0",F73,1)-1)</f>
        <v>1</v>
      </c>
      <c r="N73" s="8" t="str">
        <f>MID(F73,7,FIND("0",F73,1)-1)</f>
        <v>0</v>
      </c>
      <c r="O73" s="8" t="str">
        <f>MID(F73,8,FIND("0",F73,1)-1)</f>
        <v>0</v>
      </c>
      <c r="P73" t="str">
        <f>IF(J73="1",IF(O73="0","Brenner AUS"),"Brenner EIN")</f>
        <v>Brenner AUS</v>
      </c>
      <c r="Q73" t="str">
        <f>IF(L73="1","Mischer AUF",IF(K73="1","Mischer ZU","Mischer STOP"))</f>
        <v>Mischer STOP</v>
      </c>
    </row>
    <row r="74" spans="1:17" hidden="1" x14ac:dyDescent="0.25">
      <c r="A74" t="s">
        <v>3399</v>
      </c>
      <c r="B74" t="s">
        <v>3312</v>
      </c>
      <c r="C74">
        <v>10</v>
      </c>
    </row>
    <row r="75" spans="1:17" hidden="1" x14ac:dyDescent="0.25">
      <c r="A75" t="s">
        <v>3400</v>
      </c>
      <c r="B75" t="s">
        <v>3312</v>
      </c>
      <c r="C75">
        <v>10</v>
      </c>
    </row>
    <row r="76" spans="1:17" x14ac:dyDescent="0.25">
      <c r="A76" t="s">
        <v>3400</v>
      </c>
      <c r="B76" t="s">
        <v>1</v>
      </c>
      <c r="C76" s="4" t="s">
        <v>236</v>
      </c>
      <c r="D76" t="s">
        <v>1443</v>
      </c>
      <c r="E76" s="8">
        <f>HEX2DEC(G76)</f>
        <v>255</v>
      </c>
      <c r="F76" s="10" t="str">
        <f>HEX2BIN(G76)</f>
        <v>11111111</v>
      </c>
      <c r="G76" s="8" t="str">
        <f>MID(C76,7,FIND(":",C76,1)-1)</f>
        <v>FF</v>
      </c>
    </row>
    <row r="77" spans="1:17" hidden="1" x14ac:dyDescent="0.25">
      <c r="A77" t="s">
        <v>3400</v>
      </c>
      <c r="B77" t="s">
        <v>3312</v>
      </c>
      <c r="C77">
        <v>10</v>
      </c>
    </row>
    <row r="78" spans="1:17" hidden="1" x14ac:dyDescent="0.25">
      <c r="A78" t="s">
        <v>3403</v>
      </c>
      <c r="B78" t="s">
        <v>3312</v>
      </c>
      <c r="C78">
        <v>10</v>
      </c>
    </row>
    <row r="79" spans="1:17" x14ac:dyDescent="0.25">
      <c r="A79" t="s">
        <v>3403</v>
      </c>
      <c r="B79" t="s">
        <v>1</v>
      </c>
      <c r="C79" s="6" t="s">
        <v>1585</v>
      </c>
      <c r="D79" t="s">
        <v>1442</v>
      </c>
      <c r="E79" s="8">
        <f>HEX2DEC(G79)</f>
        <v>32</v>
      </c>
      <c r="F79" s="10" t="str">
        <f>HEX2BIN(G79)</f>
        <v>100000</v>
      </c>
      <c r="G79" s="8" t="str">
        <f>MID(C79,7,FIND(":",C79,1)-1)</f>
        <v>20</v>
      </c>
    </row>
    <row r="80" spans="1:17" hidden="1" x14ac:dyDescent="0.25">
      <c r="A80" t="s">
        <v>3403</v>
      </c>
      <c r="B80" t="s">
        <v>3312</v>
      </c>
      <c r="C80">
        <v>10</v>
      </c>
    </row>
    <row r="81" spans="1:17" hidden="1" x14ac:dyDescent="0.25">
      <c r="A81" t="s">
        <v>3406</v>
      </c>
      <c r="B81" t="s">
        <v>3312</v>
      </c>
      <c r="C81">
        <v>10</v>
      </c>
    </row>
    <row r="82" spans="1:17" x14ac:dyDescent="0.25">
      <c r="A82" t="s">
        <v>3406</v>
      </c>
      <c r="B82" t="s">
        <v>1</v>
      </c>
      <c r="C82" s="4" t="s">
        <v>392</v>
      </c>
      <c r="D82" t="s">
        <v>1443</v>
      </c>
      <c r="E82" s="8">
        <f>HEX2DEC(G82)</f>
        <v>251</v>
      </c>
      <c r="F82" s="10" t="str">
        <f>HEX2BIN(G82)</f>
        <v>11111011</v>
      </c>
      <c r="G82" s="8" t="str">
        <f>MID(C82,7,FIND(":",C82,1)-1)</f>
        <v>FB</v>
      </c>
    </row>
    <row r="83" spans="1:17" hidden="1" x14ac:dyDescent="0.25">
      <c r="A83" t="s">
        <v>3406</v>
      </c>
      <c r="B83" t="s">
        <v>3312</v>
      </c>
      <c r="C83">
        <v>10</v>
      </c>
    </row>
    <row r="84" spans="1:17" hidden="1" x14ac:dyDescent="0.25">
      <c r="A84" t="s">
        <v>3409</v>
      </c>
      <c r="B84" t="s">
        <v>3312</v>
      </c>
      <c r="C84">
        <v>10</v>
      </c>
    </row>
    <row r="85" spans="1:17" x14ac:dyDescent="0.25">
      <c r="A85" t="s">
        <v>3409</v>
      </c>
      <c r="B85" t="s">
        <v>1</v>
      </c>
      <c r="C85" s="3" t="s">
        <v>375</v>
      </c>
      <c r="D85" t="s">
        <v>390</v>
      </c>
      <c r="E85" s="8">
        <f>HEX2DEC(G85)</f>
        <v>65</v>
      </c>
      <c r="F85" s="10" t="str">
        <f>HEX2BIN(G85)</f>
        <v>1000001</v>
      </c>
      <c r="G85" s="8" t="str">
        <f>MID(C85,7,FIND(":",C85,1)-1)</f>
        <v>41</v>
      </c>
    </row>
    <row r="86" spans="1:17" hidden="1" x14ac:dyDescent="0.25">
      <c r="A86" t="s">
        <v>3409</v>
      </c>
      <c r="B86" t="s">
        <v>3312</v>
      </c>
      <c r="C86">
        <v>10</v>
      </c>
    </row>
    <row r="87" spans="1:17" hidden="1" x14ac:dyDescent="0.25">
      <c r="A87" t="s">
        <v>3412</v>
      </c>
      <c r="B87" t="s">
        <v>3312</v>
      </c>
      <c r="C87">
        <v>10</v>
      </c>
    </row>
    <row r="88" spans="1:17" x14ac:dyDescent="0.25">
      <c r="A88" t="s">
        <v>3412</v>
      </c>
      <c r="B88" s="1" t="s">
        <v>1</v>
      </c>
      <c r="C88" s="1" t="s">
        <v>361</v>
      </c>
      <c r="E88" s="8">
        <f>HEX2DEC(G88)</f>
        <v>180</v>
      </c>
      <c r="F88" s="10" t="str">
        <f>HEX2BIN(G88)</f>
        <v>10110100</v>
      </c>
      <c r="G88" s="8" t="str">
        <f>MID(C88,7,FIND(":",C88,1)-1)</f>
        <v>B4</v>
      </c>
      <c r="H88" s="8" t="str">
        <f>MID(F88,1,FIND("0",F88,1)-1)</f>
        <v>1</v>
      </c>
      <c r="I88" s="8" t="str">
        <f>MID(F88,2,FIND("0",F88,1)-1)</f>
        <v>0</v>
      </c>
      <c r="J88" s="8" t="str">
        <f>MID(F88,3,FIND("0",F88,1)-1)</f>
        <v>1</v>
      </c>
      <c r="K88" s="8" t="str">
        <f>MID(F88,4,FIND("0",F88,1)-1)</f>
        <v>1</v>
      </c>
      <c r="L88" s="8" t="str">
        <f>MID(F88,5,FIND("0",F88,1)-1)</f>
        <v>0</v>
      </c>
      <c r="M88" s="8" t="str">
        <f>MID(F88,6,FIND("0",F88,1)-1)</f>
        <v>1</v>
      </c>
      <c r="N88" s="8" t="str">
        <f>MID(F88,7,FIND("0",F88,1)-1)</f>
        <v>0</v>
      </c>
      <c r="O88" s="8" t="str">
        <f>MID(F88,8,FIND("0",F88,1)-1)</f>
        <v>0</v>
      </c>
      <c r="P88" t="str">
        <f>IF(J88="1",IF(O88="0","Brenner AUS"),"Brenner EIN")</f>
        <v>Brenner AUS</v>
      </c>
      <c r="Q88" t="str">
        <f>IF(L88="1","Mischer AUF",IF(K88="1","Mischer ZU","Mischer STOP"))</f>
        <v>Mischer ZU</v>
      </c>
    </row>
    <row r="89" spans="1:17" hidden="1" x14ac:dyDescent="0.25">
      <c r="A89" t="s">
        <v>3412</v>
      </c>
      <c r="B89" t="s">
        <v>3312</v>
      </c>
      <c r="C89">
        <v>10</v>
      </c>
    </row>
    <row r="90" spans="1:17" hidden="1" x14ac:dyDescent="0.25">
      <c r="A90" t="s">
        <v>3416</v>
      </c>
      <c r="B90" t="s">
        <v>3312</v>
      </c>
      <c r="C90">
        <v>10</v>
      </c>
    </row>
    <row r="91" spans="1:17" x14ac:dyDescent="0.25">
      <c r="A91" t="s">
        <v>3416</v>
      </c>
      <c r="B91" s="1" t="s">
        <v>1</v>
      </c>
      <c r="C91" s="1" t="s">
        <v>15</v>
      </c>
      <c r="E91" s="8">
        <f>HEX2DEC(G91)</f>
        <v>164</v>
      </c>
      <c r="F91" s="10" t="str">
        <f>HEX2BIN(G91)</f>
        <v>10100100</v>
      </c>
      <c r="G91" s="8" t="str">
        <f>MID(C91,7,FIND(":",C91,1)-1)</f>
        <v>A4</v>
      </c>
      <c r="H91" s="8" t="str">
        <f>MID(F91,1,FIND("0",F91,1)-1)</f>
        <v>1</v>
      </c>
      <c r="I91" s="8" t="str">
        <f>MID(F91,2,FIND("0",F91,1)-1)</f>
        <v>0</v>
      </c>
      <c r="J91" s="8" t="str">
        <f>MID(F91,3,FIND("0",F91,1)-1)</f>
        <v>1</v>
      </c>
      <c r="K91" s="8" t="str">
        <f>MID(F91,4,FIND("0",F91,1)-1)</f>
        <v>0</v>
      </c>
      <c r="L91" s="8" t="str">
        <f>MID(F91,5,FIND("0",F91,1)-1)</f>
        <v>0</v>
      </c>
      <c r="M91" s="8" t="str">
        <f>MID(F91,6,FIND("0",F91,1)-1)</f>
        <v>1</v>
      </c>
      <c r="N91" s="8" t="str">
        <f>MID(F91,7,FIND("0",F91,1)-1)</f>
        <v>0</v>
      </c>
      <c r="O91" s="8" t="str">
        <f>MID(F91,8,FIND("0",F91,1)-1)</f>
        <v>0</v>
      </c>
      <c r="P91" t="str">
        <f>IF(J91="1",IF(O91="0","Brenner AUS"),"Brenner EIN")</f>
        <v>Brenner AUS</v>
      </c>
      <c r="Q91" t="str">
        <f>IF(L91="1","Mischer AUF",IF(K91="1","Mischer ZU","Mischer STOP"))</f>
        <v>Mischer STOP</v>
      </c>
    </row>
    <row r="92" spans="1:17" hidden="1" x14ac:dyDescent="0.25">
      <c r="A92" t="s">
        <v>3416</v>
      </c>
      <c r="B92" t="s">
        <v>3312</v>
      </c>
      <c r="C92">
        <v>10</v>
      </c>
    </row>
    <row r="95" spans="1:17" x14ac:dyDescent="0.25">
      <c r="A95" t="s">
        <v>3311</v>
      </c>
      <c r="B95" t="s">
        <v>1</v>
      </c>
      <c r="C95">
        <v>2</v>
      </c>
    </row>
    <row r="96" spans="1:17" x14ac:dyDescent="0.25">
      <c r="A96" t="s">
        <v>3311</v>
      </c>
      <c r="B96" t="s">
        <v>3312</v>
      </c>
      <c r="C96">
        <v>10</v>
      </c>
    </row>
    <row r="97" spans="1:11" x14ac:dyDescent="0.25">
      <c r="A97" t="s">
        <v>3311</v>
      </c>
      <c r="B97" t="s">
        <v>1</v>
      </c>
      <c r="C97" t="s">
        <v>51</v>
      </c>
    </row>
    <row r="98" spans="1:11" x14ac:dyDescent="0.25">
      <c r="A98" t="s">
        <v>3313</v>
      </c>
      <c r="B98" t="s">
        <v>4</v>
      </c>
      <c r="C98" t="s">
        <v>12</v>
      </c>
      <c r="D98" t="s">
        <v>6</v>
      </c>
      <c r="E98">
        <v>1</v>
      </c>
      <c r="F98" t="s">
        <v>53</v>
      </c>
      <c r="G98" t="s">
        <v>8</v>
      </c>
    </row>
    <row r="99" spans="1:11" x14ac:dyDescent="0.25">
      <c r="A99" t="s">
        <v>3314</v>
      </c>
      <c r="B99" t="s">
        <v>3315</v>
      </c>
      <c r="C99" t="s">
        <v>3316</v>
      </c>
      <c r="D99" t="s">
        <v>176</v>
      </c>
      <c r="E99" t="s">
        <v>177</v>
      </c>
      <c r="F99" t="s">
        <v>3317</v>
      </c>
    </row>
    <row r="100" spans="1:11" x14ac:dyDescent="0.25">
      <c r="A100" t="s">
        <v>3311</v>
      </c>
      <c r="B100" t="s">
        <v>3312</v>
      </c>
      <c r="C100">
        <v>10</v>
      </c>
    </row>
    <row r="101" spans="1:11" x14ac:dyDescent="0.25">
      <c r="A101" t="s">
        <v>3318</v>
      </c>
      <c r="B101" t="s">
        <v>1</v>
      </c>
      <c r="C101">
        <v>2</v>
      </c>
    </row>
    <row r="102" spans="1:11" x14ac:dyDescent="0.25">
      <c r="A102" t="s">
        <v>3318</v>
      </c>
      <c r="B102" t="s">
        <v>3312</v>
      </c>
      <c r="C102">
        <v>10</v>
      </c>
    </row>
    <row r="103" spans="1:11" x14ac:dyDescent="0.25">
      <c r="A103" t="s">
        <v>3318</v>
      </c>
      <c r="B103" t="s">
        <v>1</v>
      </c>
      <c r="C103" t="s">
        <v>43</v>
      </c>
    </row>
    <row r="104" spans="1:11" x14ac:dyDescent="0.25">
      <c r="A104" t="s">
        <v>3319</v>
      </c>
      <c r="B104" t="s">
        <v>4</v>
      </c>
      <c r="C104" t="s">
        <v>12</v>
      </c>
      <c r="D104" t="s">
        <v>6</v>
      </c>
      <c r="E104">
        <v>1</v>
      </c>
      <c r="F104" t="s">
        <v>45</v>
      </c>
      <c r="G104" t="s">
        <v>8</v>
      </c>
    </row>
    <row r="105" spans="1:11" x14ac:dyDescent="0.25">
      <c r="A105" t="s">
        <v>3320</v>
      </c>
      <c r="B105" t="s">
        <v>3315</v>
      </c>
      <c r="C105" t="s">
        <v>3316</v>
      </c>
      <c r="D105" t="s">
        <v>176</v>
      </c>
      <c r="E105" t="s">
        <v>177</v>
      </c>
      <c r="F105" t="s">
        <v>3310</v>
      </c>
    </row>
    <row r="106" spans="1:11" x14ac:dyDescent="0.25">
      <c r="A106" t="s">
        <v>3318</v>
      </c>
      <c r="B106" t="s">
        <v>3312</v>
      </c>
      <c r="C106">
        <v>10</v>
      </c>
    </row>
    <row r="107" spans="1:11" x14ac:dyDescent="0.25">
      <c r="A107" t="s">
        <v>3321</v>
      </c>
      <c r="B107" t="s">
        <v>1</v>
      </c>
      <c r="C107">
        <v>2</v>
      </c>
    </row>
    <row r="108" spans="1:11" x14ac:dyDescent="0.25">
      <c r="A108" t="s">
        <v>3321</v>
      </c>
      <c r="B108" t="s">
        <v>3312</v>
      </c>
      <c r="C108">
        <v>10</v>
      </c>
    </row>
    <row r="109" spans="1:11" x14ac:dyDescent="0.25">
      <c r="A109" t="s">
        <v>3321</v>
      </c>
      <c r="B109" t="s">
        <v>1</v>
      </c>
      <c r="C109" t="s">
        <v>1104</v>
      </c>
    </row>
    <row r="110" spans="1:11" x14ac:dyDescent="0.25">
      <c r="A110" t="s">
        <v>3322</v>
      </c>
      <c r="B110" t="s">
        <v>4</v>
      </c>
      <c r="C110" t="s">
        <v>5</v>
      </c>
      <c r="D110" t="s">
        <v>6</v>
      </c>
      <c r="E110">
        <v>1</v>
      </c>
      <c r="F110" t="s">
        <v>1106</v>
      </c>
      <c r="G110" t="s">
        <v>8</v>
      </c>
    </row>
    <row r="111" spans="1:11" x14ac:dyDescent="0.25">
      <c r="A111" t="s">
        <v>3323</v>
      </c>
      <c r="B111" t="s">
        <v>862</v>
      </c>
      <c r="C111" t="s">
        <v>176</v>
      </c>
      <c r="D111" t="s">
        <v>177</v>
      </c>
      <c r="E111" s="5">
        <v>5800000</v>
      </c>
      <c r="F111" t="s">
        <v>863</v>
      </c>
      <c r="G111" t="s">
        <v>178</v>
      </c>
      <c r="H111">
        <v>0</v>
      </c>
      <c r="I111" t="s">
        <v>179</v>
      </c>
      <c r="J111" t="s">
        <v>163</v>
      </c>
      <c r="K111" t="s">
        <v>180</v>
      </c>
    </row>
    <row r="112" spans="1:11" x14ac:dyDescent="0.25">
      <c r="A112" t="s">
        <v>3321</v>
      </c>
      <c r="B112" t="s">
        <v>3312</v>
      </c>
      <c r="C112">
        <v>10</v>
      </c>
    </row>
    <row r="113" spans="1:14" x14ac:dyDescent="0.25">
      <c r="A113" t="s">
        <v>3324</v>
      </c>
      <c r="B113" t="s">
        <v>1</v>
      </c>
      <c r="C113">
        <v>2</v>
      </c>
    </row>
    <row r="114" spans="1:14" x14ac:dyDescent="0.25">
      <c r="A114" t="s">
        <v>3324</v>
      </c>
      <c r="B114" t="s">
        <v>3312</v>
      </c>
      <c r="C114">
        <v>10</v>
      </c>
    </row>
    <row r="115" spans="1:14" x14ac:dyDescent="0.25">
      <c r="A115" t="s">
        <v>3324</v>
      </c>
      <c r="B115" t="s">
        <v>1</v>
      </c>
      <c r="C115" s="2" t="s">
        <v>3325</v>
      </c>
    </row>
    <row r="116" spans="1:14" x14ac:dyDescent="0.25">
      <c r="A116" t="s">
        <v>3326</v>
      </c>
      <c r="B116" t="s">
        <v>4</v>
      </c>
      <c r="C116" s="2" t="s">
        <v>71</v>
      </c>
      <c r="D116" t="s">
        <v>6</v>
      </c>
      <c r="E116">
        <v>1</v>
      </c>
      <c r="F116" t="s">
        <v>231</v>
      </c>
      <c r="G116" t="s">
        <v>8</v>
      </c>
    </row>
    <row r="117" spans="1:14" x14ac:dyDescent="0.25">
      <c r="A117" t="s">
        <v>3327</v>
      </c>
      <c r="B117" t="s">
        <v>3328</v>
      </c>
      <c r="C117" s="2" t="s">
        <v>3329</v>
      </c>
      <c r="D117" t="s">
        <v>3330</v>
      </c>
      <c r="E117" t="s">
        <v>3331</v>
      </c>
      <c r="F117">
        <v>1</v>
      </c>
      <c r="G117" t="s">
        <v>3332</v>
      </c>
      <c r="H117">
        <v>1</v>
      </c>
      <c r="I117" t="s">
        <v>3333</v>
      </c>
      <c r="J117">
        <v>48</v>
      </c>
      <c r="K117">
        <v>76</v>
      </c>
    </row>
    <row r="118" spans="1:14" x14ac:dyDescent="0.25">
      <c r="A118" t="s">
        <v>3334</v>
      </c>
      <c r="B118" t="s">
        <v>3335</v>
      </c>
      <c r="C118" s="2" t="s">
        <v>3336</v>
      </c>
      <c r="D118" t="s">
        <v>3337</v>
      </c>
      <c r="E118" t="s">
        <v>3338</v>
      </c>
      <c r="F118" t="s">
        <v>3331</v>
      </c>
      <c r="G118" s="51">
        <v>4.1666666666666664E-2</v>
      </c>
      <c r="H118">
        <v>48</v>
      </c>
    </row>
    <row r="119" spans="1:14" x14ac:dyDescent="0.25">
      <c r="A119" t="s">
        <v>3324</v>
      </c>
      <c r="B119" t="s">
        <v>3312</v>
      </c>
      <c r="C119">
        <v>10</v>
      </c>
    </row>
    <row r="120" spans="1:14" x14ac:dyDescent="0.25">
      <c r="A120" t="s">
        <v>3339</v>
      </c>
      <c r="B120" t="s">
        <v>1</v>
      </c>
      <c r="C120">
        <v>2</v>
      </c>
    </row>
    <row r="121" spans="1:14" x14ac:dyDescent="0.25">
      <c r="A121" t="s">
        <v>3339</v>
      </c>
      <c r="B121" t="s">
        <v>3312</v>
      </c>
      <c r="C121">
        <v>10</v>
      </c>
    </row>
    <row r="122" spans="1:14" x14ac:dyDescent="0.25">
      <c r="A122" t="s">
        <v>3339</v>
      </c>
      <c r="B122" t="s">
        <v>1</v>
      </c>
      <c r="C122" t="s">
        <v>51</v>
      </c>
    </row>
    <row r="123" spans="1:14" x14ac:dyDescent="0.25">
      <c r="A123" t="s">
        <v>3340</v>
      </c>
      <c r="B123" t="s">
        <v>4</v>
      </c>
      <c r="C123" t="s">
        <v>12</v>
      </c>
      <c r="D123" t="s">
        <v>6</v>
      </c>
      <c r="E123">
        <v>1</v>
      </c>
      <c r="F123" t="s">
        <v>53</v>
      </c>
      <c r="G123" t="s">
        <v>8</v>
      </c>
    </row>
    <row r="124" spans="1:14" x14ac:dyDescent="0.25">
      <c r="A124" t="s">
        <v>3341</v>
      </c>
      <c r="B124" t="s">
        <v>3315</v>
      </c>
      <c r="C124" t="s">
        <v>3316</v>
      </c>
      <c r="D124" t="s">
        <v>176</v>
      </c>
      <c r="E124" t="s">
        <v>177</v>
      </c>
      <c r="F124" t="s">
        <v>3317</v>
      </c>
    </row>
    <row r="125" spans="1:14" x14ac:dyDescent="0.25">
      <c r="A125" t="s">
        <v>3339</v>
      </c>
      <c r="B125" t="s">
        <v>3312</v>
      </c>
      <c r="C125">
        <v>10</v>
      </c>
    </row>
    <row r="126" spans="1:14" x14ac:dyDescent="0.25">
      <c r="A126" t="s">
        <v>3342</v>
      </c>
      <c r="B126" t="s">
        <v>3306</v>
      </c>
      <c r="C126" t="s">
        <v>1448</v>
      </c>
      <c r="D126" t="s">
        <v>3305</v>
      </c>
      <c r="E126" t="s">
        <v>3343</v>
      </c>
      <c r="F126" t="s">
        <v>176</v>
      </c>
      <c r="G126" t="s">
        <v>177</v>
      </c>
      <c r="H126" s="5">
        <v>-6300000</v>
      </c>
      <c r="I126" t="s">
        <v>1461</v>
      </c>
      <c r="J126" t="s">
        <v>178</v>
      </c>
      <c r="K126">
        <v>0</v>
      </c>
      <c r="L126" t="s">
        <v>179</v>
      </c>
      <c r="M126" t="s">
        <v>163</v>
      </c>
      <c r="N126" t="s">
        <v>180</v>
      </c>
    </row>
    <row r="127" spans="1:14" x14ac:dyDescent="0.25">
      <c r="A127" t="s">
        <v>3344</v>
      </c>
      <c r="B127" t="s">
        <v>1</v>
      </c>
      <c r="C127">
        <v>2</v>
      </c>
    </row>
    <row r="128" spans="1:14" x14ac:dyDescent="0.25">
      <c r="A128" t="s">
        <v>3344</v>
      </c>
      <c r="B128" t="s">
        <v>3312</v>
      </c>
      <c r="C128">
        <v>10</v>
      </c>
    </row>
    <row r="129" spans="1:7" x14ac:dyDescent="0.25">
      <c r="A129" t="s">
        <v>3344</v>
      </c>
      <c r="B129" t="s">
        <v>1</v>
      </c>
      <c r="C129" t="s">
        <v>43</v>
      </c>
    </row>
    <row r="130" spans="1:7" x14ac:dyDescent="0.25">
      <c r="A130" t="s">
        <v>3345</v>
      </c>
      <c r="B130" t="s">
        <v>4</v>
      </c>
      <c r="C130" t="s">
        <v>12</v>
      </c>
      <c r="D130" t="s">
        <v>6</v>
      </c>
      <c r="E130">
        <v>1</v>
      </c>
      <c r="F130" t="s">
        <v>45</v>
      </c>
      <c r="G130" t="s">
        <v>8</v>
      </c>
    </row>
    <row r="131" spans="1:7" x14ac:dyDescent="0.25">
      <c r="A131" t="s">
        <v>3346</v>
      </c>
      <c r="B131" t="s">
        <v>3315</v>
      </c>
      <c r="C131" t="s">
        <v>3316</v>
      </c>
      <c r="D131" t="s">
        <v>176</v>
      </c>
      <c r="E131" t="s">
        <v>177</v>
      </c>
      <c r="F131" t="s">
        <v>3310</v>
      </c>
    </row>
    <row r="132" spans="1:7" x14ac:dyDescent="0.25">
      <c r="A132" t="s">
        <v>3344</v>
      </c>
      <c r="B132" t="s">
        <v>3312</v>
      </c>
      <c r="C132">
        <v>10</v>
      </c>
    </row>
    <row r="133" spans="1:7" x14ac:dyDescent="0.25">
      <c r="A133" t="s">
        <v>3347</v>
      </c>
      <c r="B133" t="s">
        <v>1</v>
      </c>
      <c r="C133">
        <v>2</v>
      </c>
    </row>
    <row r="134" spans="1:7" x14ac:dyDescent="0.25">
      <c r="A134" t="s">
        <v>3347</v>
      </c>
      <c r="B134" t="s">
        <v>3312</v>
      </c>
      <c r="C134">
        <v>10</v>
      </c>
    </row>
    <row r="135" spans="1:7" x14ac:dyDescent="0.25">
      <c r="A135" t="s">
        <v>3347</v>
      </c>
      <c r="B135" t="s">
        <v>1</v>
      </c>
      <c r="C135" t="s">
        <v>51</v>
      </c>
    </row>
    <row r="136" spans="1:7" x14ac:dyDescent="0.25">
      <c r="A136" t="s">
        <v>3348</v>
      </c>
      <c r="B136" t="s">
        <v>4</v>
      </c>
      <c r="C136" t="s">
        <v>12</v>
      </c>
      <c r="D136" t="s">
        <v>6</v>
      </c>
      <c r="E136">
        <v>1</v>
      </c>
      <c r="F136" t="s">
        <v>53</v>
      </c>
      <c r="G136" t="s">
        <v>8</v>
      </c>
    </row>
    <row r="137" spans="1:7" x14ac:dyDescent="0.25">
      <c r="A137" t="s">
        <v>3349</v>
      </c>
      <c r="B137" t="s">
        <v>3315</v>
      </c>
      <c r="C137" t="s">
        <v>3316</v>
      </c>
      <c r="D137" t="s">
        <v>176</v>
      </c>
      <c r="E137" t="s">
        <v>177</v>
      </c>
      <c r="F137" t="s">
        <v>3317</v>
      </c>
    </row>
    <row r="138" spans="1:7" x14ac:dyDescent="0.25">
      <c r="A138" t="s">
        <v>3347</v>
      </c>
      <c r="B138" t="s">
        <v>3312</v>
      </c>
      <c r="C138">
        <v>10</v>
      </c>
    </row>
    <row r="139" spans="1:7" x14ac:dyDescent="0.25">
      <c r="A139" t="s">
        <v>3350</v>
      </c>
      <c r="B139" t="s">
        <v>1</v>
      </c>
      <c r="C139">
        <v>2</v>
      </c>
    </row>
    <row r="140" spans="1:7" x14ac:dyDescent="0.25">
      <c r="A140" t="s">
        <v>3350</v>
      </c>
      <c r="B140" t="s">
        <v>3312</v>
      </c>
      <c r="C140">
        <v>10</v>
      </c>
    </row>
    <row r="141" spans="1:7" x14ac:dyDescent="0.25">
      <c r="A141" t="s">
        <v>3350</v>
      </c>
      <c r="B141" t="s">
        <v>1</v>
      </c>
      <c r="C141" t="s">
        <v>43</v>
      </c>
    </row>
    <row r="142" spans="1:7" x14ac:dyDescent="0.25">
      <c r="A142" t="s">
        <v>3351</v>
      </c>
      <c r="B142" t="s">
        <v>4</v>
      </c>
      <c r="C142" t="s">
        <v>12</v>
      </c>
      <c r="D142" t="s">
        <v>6</v>
      </c>
      <c r="E142">
        <v>1</v>
      </c>
      <c r="F142" t="s">
        <v>45</v>
      </c>
      <c r="G142" t="s">
        <v>8</v>
      </c>
    </row>
    <row r="143" spans="1:7" x14ac:dyDescent="0.25">
      <c r="A143" t="s">
        <v>3352</v>
      </c>
      <c r="B143" t="s">
        <v>3315</v>
      </c>
      <c r="C143" t="s">
        <v>3316</v>
      </c>
      <c r="D143" t="s">
        <v>176</v>
      </c>
      <c r="E143" t="s">
        <v>177</v>
      </c>
      <c r="F143" t="s">
        <v>3310</v>
      </c>
    </row>
    <row r="144" spans="1:7" x14ac:dyDescent="0.25">
      <c r="A144" t="s">
        <v>3350</v>
      </c>
      <c r="B144" t="s">
        <v>3312</v>
      </c>
      <c r="C144">
        <v>10</v>
      </c>
    </row>
    <row r="145" spans="1:11" x14ac:dyDescent="0.25">
      <c r="A145" t="s">
        <v>3353</v>
      </c>
      <c r="B145" t="s">
        <v>1</v>
      </c>
      <c r="C145">
        <v>2</v>
      </c>
    </row>
    <row r="146" spans="1:11" x14ac:dyDescent="0.25">
      <c r="A146" t="s">
        <v>3353</v>
      </c>
      <c r="B146" t="s">
        <v>3312</v>
      </c>
      <c r="C146">
        <v>10</v>
      </c>
    </row>
    <row r="147" spans="1:11" x14ac:dyDescent="0.25">
      <c r="A147" t="s">
        <v>3353</v>
      </c>
      <c r="B147" t="s">
        <v>1</v>
      </c>
      <c r="C147" t="s">
        <v>15</v>
      </c>
    </row>
    <row r="148" spans="1:11" x14ac:dyDescent="0.25">
      <c r="A148" t="s">
        <v>3354</v>
      </c>
      <c r="B148" t="s">
        <v>4</v>
      </c>
      <c r="C148" t="s">
        <v>12</v>
      </c>
      <c r="D148" t="s">
        <v>6</v>
      </c>
      <c r="E148">
        <v>1</v>
      </c>
      <c r="F148" t="s">
        <v>17</v>
      </c>
      <c r="G148" t="s">
        <v>8</v>
      </c>
    </row>
    <row r="149" spans="1:11" x14ac:dyDescent="0.25">
      <c r="A149" t="s">
        <v>3355</v>
      </c>
      <c r="B149" t="s">
        <v>3356</v>
      </c>
      <c r="C149" t="s">
        <v>3357</v>
      </c>
      <c r="D149" t="s">
        <v>176</v>
      </c>
      <c r="E149" t="s">
        <v>177</v>
      </c>
      <c r="F149" t="s">
        <v>3317</v>
      </c>
    </row>
    <row r="150" spans="1:11" x14ac:dyDescent="0.25">
      <c r="A150" t="s">
        <v>3355</v>
      </c>
      <c r="B150" t="s">
        <v>3356</v>
      </c>
      <c r="C150" t="s">
        <v>3358</v>
      </c>
      <c r="D150" t="s">
        <v>176</v>
      </c>
      <c r="E150" t="s">
        <v>177</v>
      </c>
      <c r="F150" t="s">
        <v>3310</v>
      </c>
    </row>
    <row r="151" spans="1:11" x14ac:dyDescent="0.25">
      <c r="A151" t="s">
        <v>3353</v>
      </c>
      <c r="B151" t="s">
        <v>3312</v>
      </c>
      <c r="C151">
        <v>10</v>
      </c>
    </row>
    <row r="152" spans="1:11" x14ac:dyDescent="0.25">
      <c r="A152" t="s">
        <v>3359</v>
      </c>
      <c r="B152" t="s">
        <v>1</v>
      </c>
      <c r="C152">
        <v>2</v>
      </c>
    </row>
    <row r="153" spans="1:11" x14ac:dyDescent="0.25">
      <c r="A153" t="s">
        <v>3359</v>
      </c>
      <c r="B153" t="s">
        <v>3312</v>
      </c>
      <c r="C153">
        <v>10</v>
      </c>
    </row>
    <row r="154" spans="1:11" x14ac:dyDescent="0.25">
      <c r="A154" t="s">
        <v>3359</v>
      </c>
      <c r="B154" t="s">
        <v>1</v>
      </c>
      <c r="C154" t="s">
        <v>334</v>
      </c>
    </row>
    <row r="155" spans="1:11" x14ac:dyDescent="0.25">
      <c r="A155" t="s">
        <v>3360</v>
      </c>
      <c r="B155" t="s">
        <v>4</v>
      </c>
      <c r="C155" t="s">
        <v>5</v>
      </c>
      <c r="D155" t="s">
        <v>6</v>
      </c>
      <c r="E155">
        <v>1</v>
      </c>
      <c r="F155" t="s">
        <v>336</v>
      </c>
      <c r="G155" t="s">
        <v>8</v>
      </c>
    </row>
    <row r="156" spans="1:11" x14ac:dyDescent="0.25">
      <c r="A156" t="s">
        <v>3361</v>
      </c>
      <c r="B156" t="s">
        <v>862</v>
      </c>
      <c r="C156" t="s">
        <v>176</v>
      </c>
      <c r="D156" t="s">
        <v>177</v>
      </c>
      <c r="E156" s="5">
        <v>6000000</v>
      </c>
      <c r="F156" t="s">
        <v>863</v>
      </c>
      <c r="G156" t="s">
        <v>178</v>
      </c>
      <c r="H156">
        <v>0</v>
      </c>
      <c r="I156" t="s">
        <v>179</v>
      </c>
      <c r="J156" t="s">
        <v>163</v>
      </c>
      <c r="K156" t="s">
        <v>180</v>
      </c>
    </row>
    <row r="157" spans="1:11" x14ac:dyDescent="0.25">
      <c r="A157" t="s">
        <v>3359</v>
      </c>
      <c r="B157" t="s">
        <v>3312</v>
      </c>
      <c r="C157">
        <v>10</v>
      </c>
    </row>
    <row r="158" spans="1:11" x14ac:dyDescent="0.25">
      <c r="A158" t="s">
        <v>3362</v>
      </c>
      <c r="B158" t="s">
        <v>1</v>
      </c>
      <c r="C158">
        <v>2</v>
      </c>
    </row>
    <row r="159" spans="1:11" x14ac:dyDescent="0.25">
      <c r="A159" t="s">
        <v>3362</v>
      </c>
      <c r="B159" t="s">
        <v>3312</v>
      </c>
      <c r="C159">
        <v>10</v>
      </c>
    </row>
    <row r="160" spans="1:11" x14ac:dyDescent="0.25">
      <c r="A160" t="s">
        <v>3362</v>
      </c>
      <c r="B160" t="s">
        <v>1</v>
      </c>
      <c r="C160" t="s">
        <v>10</v>
      </c>
    </row>
    <row r="161" spans="1:11" x14ac:dyDescent="0.25">
      <c r="A161" t="s">
        <v>3363</v>
      </c>
      <c r="B161" t="s">
        <v>4</v>
      </c>
      <c r="C161" t="s">
        <v>12</v>
      </c>
      <c r="D161" t="s">
        <v>6</v>
      </c>
      <c r="E161">
        <v>1</v>
      </c>
      <c r="F161" t="s">
        <v>13</v>
      </c>
      <c r="G161" t="s">
        <v>8</v>
      </c>
    </row>
    <row r="162" spans="1:11" x14ac:dyDescent="0.25">
      <c r="A162" t="s">
        <v>3364</v>
      </c>
      <c r="B162" t="s">
        <v>3315</v>
      </c>
      <c r="C162" t="s">
        <v>3316</v>
      </c>
      <c r="D162" t="s">
        <v>176</v>
      </c>
      <c r="E162" t="s">
        <v>177</v>
      </c>
      <c r="F162" t="s">
        <v>3317</v>
      </c>
    </row>
    <row r="163" spans="1:11" x14ac:dyDescent="0.25">
      <c r="A163" t="s">
        <v>3362</v>
      </c>
      <c r="B163" t="s">
        <v>3312</v>
      </c>
      <c r="C163">
        <v>10</v>
      </c>
    </row>
    <row r="164" spans="1:11" x14ac:dyDescent="0.25">
      <c r="A164" t="s">
        <v>3365</v>
      </c>
      <c r="B164" t="s">
        <v>1</v>
      </c>
      <c r="C164">
        <v>2</v>
      </c>
    </row>
    <row r="165" spans="1:11" x14ac:dyDescent="0.25">
      <c r="A165" t="s">
        <v>3365</v>
      </c>
      <c r="B165" t="s">
        <v>3312</v>
      </c>
      <c r="C165">
        <v>10</v>
      </c>
    </row>
    <row r="166" spans="1:11" x14ac:dyDescent="0.25">
      <c r="A166" t="s">
        <v>3365</v>
      </c>
      <c r="B166" t="s">
        <v>1</v>
      </c>
      <c r="C166" t="s">
        <v>15</v>
      </c>
    </row>
    <row r="167" spans="1:11" x14ac:dyDescent="0.25">
      <c r="A167" t="s">
        <v>3366</v>
      </c>
      <c r="B167" t="s">
        <v>4</v>
      </c>
      <c r="C167" t="s">
        <v>12</v>
      </c>
      <c r="D167" t="s">
        <v>6</v>
      </c>
      <c r="E167">
        <v>1</v>
      </c>
      <c r="F167" t="s">
        <v>17</v>
      </c>
      <c r="G167" t="s">
        <v>8</v>
      </c>
    </row>
    <row r="168" spans="1:11" x14ac:dyDescent="0.25">
      <c r="A168" t="s">
        <v>3367</v>
      </c>
      <c r="B168" t="s">
        <v>3315</v>
      </c>
      <c r="C168" t="s">
        <v>3316</v>
      </c>
      <c r="D168" t="s">
        <v>176</v>
      </c>
      <c r="E168" t="s">
        <v>177</v>
      </c>
      <c r="F168" t="s">
        <v>3310</v>
      </c>
    </row>
    <row r="169" spans="1:11" x14ac:dyDescent="0.25">
      <c r="A169" t="s">
        <v>3365</v>
      </c>
      <c r="B169" t="s">
        <v>3312</v>
      </c>
      <c r="C169">
        <v>10</v>
      </c>
    </row>
    <row r="170" spans="1:11" x14ac:dyDescent="0.25">
      <c r="A170" t="s">
        <v>3368</v>
      </c>
      <c r="B170" t="s">
        <v>1</v>
      </c>
      <c r="C170">
        <v>2</v>
      </c>
    </row>
    <row r="171" spans="1:11" x14ac:dyDescent="0.25">
      <c r="A171" t="s">
        <v>3368</v>
      </c>
      <c r="B171" t="s">
        <v>3312</v>
      </c>
      <c r="C171">
        <v>10</v>
      </c>
    </row>
    <row r="172" spans="1:11" x14ac:dyDescent="0.25">
      <c r="A172" t="s">
        <v>3368</v>
      </c>
      <c r="B172" t="s">
        <v>1</v>
      </c>
      <c r="C172" t="s">
        <v>342</v>
      </c>
    </row>
    <row r="173" spans="1:11" x14ac:dyDescent="0.25">
      <c r="A173" t="s">
        <v>3369</v>
      </c>
      <c r="B173" t="s">
        <v>4</v>
      </c>
      <c r="C173" t="s">
        <v>5</v>
      </c>
      <c r="D173" t="s">
        <v>6</v>
      </c>
      <c r="E173">
        <v>1</v>
      </c>
      <c r="F173" t="s">
        <v>344</v>
      </c>
      <c r="G173" t="s">
        <v>8</v>
      </c>
    </row>
    <row r="174" spans="1:11" x14ac:dyDescent="0.25">
      <c r="A174" t="s">
        <v>3370</v>
      </c>
      <c r="B174" t="s">
        <v>862</v>
      </c>
      <c r="C174" t="s">
        <v>176</v>
      </c>
      <c r="D174" t="s">
        <v>177</v>
      </c>
      <c r="E174" s="5">
        <v>6100000</v>
      </c>
      <c r="F174" t="s">
        <v>863</v>
      </c>
      <c r="G174" t="s">
        <v>178</v>
      </c>
      <c r="H174">
        <v>0</v>
      </c>
      <c r="I174" t="s">
        <v>179</v>
      </c>
      <c r="J174" t="s">
        <v>163</v>
      </c>
      <c r="K174" t="s">
        <v>180</v>
      </c>
    </row>
    <row r="175" spans="1:11" x14ac:dyDescent="0.25">
      <c r="A175" t="s">
        <v>3368</v>
      </c>
      <c r="B175" t="s">
        <v>3312</v>
      </c>
      <c r="C175">
        <v>10</v>
      </c>
    </row>
    <row r="176" spans="1:11" x14ac:dyDescent="0.25">
      <c r="A176" t="s">
        <v>3371</v>
      </c>
      <c r="B176" t="s">
        <v>1</v>
      </c>
      <c r="C176">
        <v>2</v>
      </c>
    </row>
    <row r="177" spans="1:7" x14ac:dyDescent="0.25">
      <c r="A177" t="s">
        <v>3371</v>
      </c>
      <c r="B177" t="s">
        <v>3312</v>
      </c>
      <c r="C177">
        <v>10</v>
      </c>
    </row>
    <row r="178" spans="1:7" x14ac:dyDescent="0.25">
      <c r="A178" t="s">
        <v>3371</v>
      </c>
      <c r="B178" t="s">
        <v>1</v>
      </c>
      <c r="C178" t="s">
        <v>10</v>
      </c>
    </row>
    <row r="179" spans="1:7" x14ac:dyDescent="0.25">
      <c r="A179" t="s">
        <v>3372</v>
      </c>
      <c r="B179" t="s">
        <v>4</v>
      </c>
      <c r="C179" t="s">
        <v>12</v>
      </c>
      <c r="D179" t="s">
        <v>6</v>
      </c>
      <c r="E179">
        <v>1</v>
      </c>
      <c r="F179" t="s">
        <v>13</v>
      </c>
      <c r="G179" t="s">
        <v>8</v>
      </c>
    </row>
    <row r="180" spans="1:7" x14ac:dyDescent="0.25">
      <c r="A180" t="s">
        <v>3373</v>
      </c>
      <c r="B180" t="s">
        <v>3315</v>
      </c>
      <c r="C180" t="s">
        <v>3316</v>
      </c>
      <c r="D180" t="s">
        <v>176</v>
      </c>
      <c r="E180" t="s">
        <v>177</v>
      </c>
      <c r="F180" t="s">
        <v>3317</v>
      </c>
    </row>
    <row r="181" spans="1:7" x14ac:dyDescent="0.25">
      <c r="A181" t="s">
        <v>3371</v>
      </c>
      <c r="B181" t="s">
        <v>3312</v>
      </c>
      <c r="C181">
        <v>10</v>
      </c>
    </row>
    <row r="182" spans="1:7" x14ac:dyDescent="0.25">
      <c r="A182" t="s">
        <v>3374</v>
      </c>
      <c r="B182" t="s">
        <v>1</v>
      </c>
      <c r="C182">
        <v>2</v>
      </c>
    </row>
    <row r="183" spans="1:7" x14ac:dyDescent="0.25">
      <c r="A183" t="s">
        <v>3374</v>
      </c>
      <c r="B183" t="s">
        <v>3312</v>
      </c>
      <c r="C183">
        <v>10</v>
      </c>
    </row>
    <row r="184" spans="1:7" x14ac:dyDescent="0.25">
      <c r="A184" t="s">
        <v>3374</v>
      </c>
      <c r="B184" t="s">
        <v>1</v>
      </c>
      <c r="C184" t="s">
        <v>15</v>
      </c>
    </row>
    <row r="185" spans="1:7" x14ac:dyDescent="0.25">
      <c r="A185" t="s">
        <v>3375</v>
      </c>
      <c r="B185" t="s">
        <v>4</v>
      </c>
      <c r="C185" t="s">
        <v>12</v>
      </c>
      <c r="D185" t="s">
        <v>6</v>
      </c>
      <c r="E185">
        <v>1</v>
      </c>
      <c r="F185" t="s">
        <v>17</v>
      </c>
      <c r="G185" t="s">
        <v>8</v>
      </c>
    </row>
    <row r="186" spans="1:7" x14ac:dyDescent="0.25">
      <c r="A186" t="s">
        <v>3376</v>
      </c>
      <c r="B186" t="s">
        <v>3315</v>
      </c>
      <c r="C186" t="s">
        <v>3316</v>
      </c>
      <c r="D186" t="s">
        <v>176</v>
      </c>
      <c r="E186" t="s">
        <v>177</v>
      </c>
      <c r="F186" t="s">
        <v>3310</v>
      </c>
    </row>
    <row r="187" spans="1:7" x14ac:dyDescent="0.25">
      <c r="A187" t="s">
        <v>3374</v>
      </c>
      <c r="B187" t="s">
        <v>3312</v>
      </c>
      <c r="C187">
        <v>10</v>
      </c>
    </row>
    <row r="188" spans="1:7" x14ac:dyDescent="0.25">
      <c r="A188" t="s">
        <v>3377</v>
      </c>
      <c r="B188" t="s">
        <v>1</v>
      </c>
      <c r="C188">
        <v>2</v>
      </c>
    </row>
    <row r="189" spans="1:7" x14ac:dyDescent="0.25">
      <c r="A189" t="s">
        <v>3377</v>
      </c>
      <c r="B189" t="s">
        <v>3312</v>
      </c>
      <c r="C189">
        <v>10</v>
      </c>
    </row>
    <row r="190" spans="1:7" x14ac:dyDescent="0.25">
      <c r="A190" t="s">
        <v>3377</v>
      </c>
      <c r="B190" t="s">
        <v>1</v>
      </c>
      <c r="C190" t="s">
        <v>10</v>
      </c>
    </row>
    <row r="191" spans="1:7" x14ac:dyDescent="0.25">
      <c r="A191" t="s">
        <v>3378</v>
      </c>
      <c r="B191" t="s">
        <v>4</v>
      </c>
      <c r="C191" t="s">
        <v>12</v>
      </c>
      <c r="D191" t="s">
        <v>6</v>
      </c>
      <c r="E191">
        <v>1</v>
      </c>
      <c r="F191" t="s">
        <v>13</v>
      </c>
      <c r="G191" t="s">
        <v>8</v>
      </c>
    </row>
    <row r="192" spans="1:7" x14ac:dyDescent="0.25">
      <c r="A192" t="s">
        <v>3379</v>
      </c>
      <c r="B192" t="s">
        <v>3315</v>
      </c>
      <c r="C192" t="s">
        <v>3316</v>
      </c>
      <c r="D192" t="s">
        <v>176</v>
      </c>
      <c r="E192" t="s">
        <v>177</v>
      </c>
      <c r="F192" t="s">
        <v>3317</v>
      </c>
    </row>
    <row r="193" spans="1:11" x14ac:dyDescent="0.25">
      <c r="A193" t="s">
        <v>3377</v>
      </c>
      <c r="B193" t="s">
        <v>3312</v>
      </c>
      <c r="C193">
        <v>10</v>
      </c>
    </row>
    <row r="194" spans="1:11" x14ac:dyDescent="0.25">
      <c r="A194" t="s">
        <v>3380</v>
      </c>
      <c r="B194" t="s">
        <v>1</v>
      </c>
      <c r="C194">
        <v>2</v>
      </c>
    </row>
    <row r="195" spans="1:11" x14ac:dyDescent="0.25">
      <c r="A195" t="s">
        <v>3380</v>
      </c>
      <c r="B195" t="s">
        <v>3312</v>
      </c>
      <c r="C195">
        <v>10</v>
      </c>
    </row>
    <row r="196" spans="1:11" x14ac:dyDescent="0.25">
      <c r="A196" t="s">
        <v>3380</v>
      </c>
      <c r="B196" t="s">
        <v>1</v>
      </c>
      <c r="C196" t="s">
        <v>15</v>
      </c>
    </row>
    <row r="197" spans="1:11" x14ac:dyDescent="0.25">
      <c r="A197" t="s">
        <v>3381</v>
      </c>
      <c r="B197" t="s">
        <v>4</v>
      </c>
      <c r="C197" t="s">
        <v>12</v>
      </c>
      <c r="D197" t="s">
        <v>6</v>
      </c>
      <c r="E197">
        <v>1</v>
      </c>
      <c r="F197" t="s">
        <v>17</v>
      </c>
      <c r="G197" t="s">
        <v>8</v>
      </c>
    </row>
    <row r="198" spans="1:11" x14ac:dyDescent="0.25">
      <c r="A198" t="s">
        <v>3382</v>
      </c>
      <c r="B198" t="s">
        <v>3315</v>
      </c>
      <c r="C198" t="s">
        <v>3316</v>
      </c>
      <c r="D198" t="s">
        <v>176</v>
      </c>
      <c r="E198" t="s">
        <v>177</v>
      </c>
      <c r="F198" t="s">
        <v>3310</v>
      </c>
    </row>
    <row r="199" spans="1:11" x14ac:dyDescent="0.25">
      <c r="A199" t="s">
        <v>3380</v>
      </c>
      <c r="B199" t="s">
        <v>3312</v>
      </c>
      <c r="C199">
        <v>10</v>
      </c>
    </row>
    <row r="200" spans="1:11" x14ac:dyDescent="0.25">
      <c r="A200" t="s">
        <v>3383</v>
      </c>
      <c r="B200" t="s">
        <v>1</v>
      </c>
      <c r="C200">
        <v>2</v>
      </c>
    </row>
    <row r="201" spans="1:11" x14ac:dyDescent="0.25">
      <c r="A201" t="s">
        <v>3383</v>
      </c>
      <c r="B201" t="s">
        <v>3312</v>
      </c>
      <c r="C201">
        <v>10</v>
      </c>
    </row>
    <row r="202" spans="1:11" x14ac:dyDescent="0.25">
      <c r="A202" t="s">
        <v>3383</v>
      </c>
      <c r="B202" t="s">
        <v>1</v>
      </c>
      <c r="C202" t="s">
        <v>357</v>
      </c>
    </row>
    <row r="203" spans="1:11" x14ac:dyDescent="0.25">
      <c r="A203" t="s">
        <v>3384</v>
      </c>
      <c r="B203" t="s">
        <v>4</v>
      </c>
      <c r="C203" t="s">
        <v>5</v>
      </c>
      <c r="D203" t="s">
        <v>6</v>
      </c>
      <c r="E203">
        <v>1</v>
      </c>
      <c r="F203" t="s">
        <v>359</v>
      </c>
      <c r="G203" t="s">
        <v>8</v>
      </c>
    </row>
    <row r="204" spans="1:11" x14ac:dyDescent="0.25">
      <c r="A204" t="s">
        <v>3385</v>
      </c>
      <c r="B204" t="s">
        <v>862</v>
      </c>
      <c r="C204" t="s">
        <v>176</v>
      </c>
      <c r="D204" t="s">
        <v>177</v>
      </c>
      <c r="E204" s="5">
        <v>6300000</v>
      </c>
      <c r="F204" t="s">
        <v>863</v>
      </c>
      <c r="G204" t="s">
        <v>178</v>
      </c>
      <c r="H204">
        <v>0</v>
      </c>
      <c r="I204" t="s">
        <v>179</v>
      </c>
      <c r="J204" t="s">
        <v>163</v>
      </c>
      <c r="K204" t="s">
        <v>180</v>
      </c>
    </row>
    <row r="205" spans="1:11" x14ac:dyDescent="0.25">
      <c r="A205" t="s">
        <v>3383</v>
      </c>
      <c r="B205" t="s">
        <v>3312</v>
      </c>
      <c r="C205">
        <v>10</v>
      </c>
    </row>
    <row r="206" spans="1:11" x14ac:dyDescent="0.25">
      <c r="A206" t="s">
        <v>3386</v>
      </c>
      <c r="B206" t="s">
        <v>1</v>
      </c>
      <c r="C206">
        <v>2</v>
      </c>
    </row>
    <row r="207" spans="1:11" x14ac:dyDescent="0.25">
      <c r="A207" t="s">
        <v>3386</v>
      </c>
      <c r="B207" t="s">
        <v>3312</v>
      </c>
      <c r="C207">
        <v>10</v>
      </c>
    </row>
    <row r="208" spans="1:11" x14ac:dyDescent="0.25">
      <c r="A208" t="s">
        <v>3386</v>
      </c>
      <c r="B208" t="s">
        <v>1</v>
      </c>
      <c r="C208" t="s">
        <v>1712</v>
      </c>
    </row>
    <row r="209" spans="1:13" x14ac:dyDescent="0.25">
      <c r="A209" t="s">
        <v>3387</v>
      </c>
      <c r="B209" t="s">
        <v>4</v>
      </c>
      <c r="C209" t="s">
        <v>233</v>
      </c>
      <c r="D209" t="s">
        <v>6</v>
      </c>
      <c r="E209">
        <v>1</v>
      </c>
      <c r="F209" t="s">
        <v>1147</v>
      </c>
      <c r="G209" t="s">
        <v>8</v>
      </c>
    </row>
    <row r="210" spans="1:13" x14ac:dyDescent="0.25">
      <c r="A210" t="s">
        <v>3388</v>
      </c>
      <c r="B210" t="s">
        <v>1454</v>
      </c>
      <c r="C210" t="s">
        <v>1485</v>
      </c>
      <c r="D210" t="s">
        <v>176</v>
      </c>
      <c r="E210" t="s">
        <v>177</v>
      </c>
      <c r="F210" s="5">
        <v>3100000</v>
      </c>
      <c r="G210" t="s">
        <v>863</v>
      </c>
      <c r="H210" t="s">
        <v>178</v>
      </c>
      <c r="I210">
        <v>0</v>
      </c>
      <c r="J210" t="s">
        <v>179</v>
      </c>
      <c r="K210" t="s">
        <v>163</v>
      </c>
      <c r="L210" t="s">
        <v>180</v>
      </c>
    </row>
    <row r="211" spans="1:13" x14ac:dyDescent="0.25">
      <c r="A211" t="s">
        <v>3386</v>
      </c>
      <c r="B211" t="s">
        <v>3312</v>
      </c>
      <c r="C211">
        <v>10</v>
      </c>
    </row>
    <row r="212" spans="1:13" x14ac:dyDescent="0.25">
      <c r="A212" t="s">
        <v>3388</v>
      </c>
      <c r="B212" t="s">
        <v>3306</v>
      </c>
      <c r="C212" t="s">
        <v>3307</v>
      </c>
      <c r="D212" t="s">
        <v>3308</v>
      </c>
      <c r="E212" t="s">
        <v>176</v>
      </c>
      <c r="F212" t="s">
        <v>177</v>
      </c>
      <c r="G212" s="5">
        <v>301554</v>
      </c>
      <c r="H212" t="s">
        <v>3309</v>
      </c>
      <c r="I212" t="s">
        <v>178</v>
      </c>
      <c r="J212">
        <v>2</v>
      </c>
      <c r="K212" t="s">
        <v>179</v>
      </c>
      <c r="L212" t="s">
        <v>163</v>
      </c>
      <c r="M212" t="s">
        <v>180</v>
      </c>
    </row>
    <row r="213" spans="1:13" x14ac:dyDescent="0.25">
      <c r="A213" t="s">
        <v>3389</v>
      </c>
      <c r="B213" t="s">
        <v>1</v>
      </c>
      <c r="C213">
        <v>2</v>
      </c>
    </row>
    <row r="214" spans="1:13" x14ac:dyDescent="0.25">
      <c r="A214" t="s">
        <v>3389</v>
      </c>
      <c r="B214" t="s">
        <v>3312</v>
      </c>
      <c r="C214">
        <v>10</v>
      </c>
    </row>
    <row r="215" spans="1:13" x14ac:dyDescent="0.25">
      <c r="A215" t="s">
        <v>3389</v>
      </c>
      <c r="B215" t="s">
        <v>1</v>
      </c>
      <c r="C215" t="s">
        <v>146</v>
      </c>
    </row>
    <row r="216" spans="1:13" x14ac:dyDescent="0.25">
      <c r="A216" t="s">
        <v>3390</v>
      </c>
      <c r="B216" t="s">
        <v>4</v>
      </c>
      <c r="C216" t="s">
        <v>148</v>
      </c>
      <c r="D216" t="s">
        <v>6</v>
      </c>
      <c r="E216">
        <v>1</v>
      </c>
      <c r="F216" t="s">
        <v>149</v>
      </c>
      <c r="G216" t="s">
        <v>8</v>
      </c>
    </row>
    <row r="217" spans="1:13" x14ac:dyDescent="0.25">
      <c r="A217" t="s">
        <v>3391</v>
      </c>
      <c r="B217" t="s">
        <v>1454</v>
      </c>
      <c r="C217" t="s">
        <v>1455</v>
      </c>
      <c r="D217" t="s">
        <v>176</v>
      </c>
      <c r="E217" t="s">
        <v>177</v>
      </c>
      <c r="F217" s="5">
        <v>500000</v>
      </c>
      <c r="G217" t="s">
        <v>1456</v>
      </c>
      <c r="H217" t="s">
        <v>178</v>
      </c>
      <c r="I217">
        <v>0</v>
      </c>
      <c r="J217" t="s">
        <v>179</v>
      </c>
      <c r="K217" t="s">
        <v>163</v>
      </c>
      <c r="L217" t="s">
        <v>180</v>
      </c>
    </row>
    <row r="218" spans="1:13" x14ac:dyDescent="0.25">
      <c r="A218" t="s">
        <v>3389</v>
      </c>
      <c r="B218" t="s">
        <v>3312</v>
      </c>
      <c r="C218">
        <v>10</v>
      </c>
    </row>
    <row r="219" spans="1:13" x14ac:dyDescent="0.25">
      <c r="A219" t="s">
        <v>3392</v>
      </c>
      <c r="B219" t="s">
        <v>1</v>
      </c>
      <c r="C219">
        <v>2</v>
      </c>
    </row>
    <row r="220" spans="1:13" x14ac:dyDescent="0.25">
      <c r="A220" t="s">
        <v>3392</v>
      </c>
      <c r="B220" t="s">
        <v>3312</v>
      </c>
      <c r="C220">
        <v>10</v>
      </c>
    </row>
    <row r="221" spans="1:13" x14ac:dyDescent="0.25">
      <c r="A221" t="s">
        <v>3392</v>
      </c>
      <c r="B221" t="s">
        <v>1</v>
      </c>
      <c r="C221" t="s">
        <v>367</v>
      </c>
    </row>
    <row r="222" spans="1:13" x14ac:dyDescent="0.25">
      <c r="A222" t="s">
        <v>3393</v>
      </c>
      <c r="B222" t="s">
        <v>4</v>
      </c>
      <c r="C222" t="s">
        <v>5</v>
      </c>
      <c r="D222" t="s">
        <v>6</v>
      </c>
      <c r="E222">
        <v>1</v>
      </c>
      <c r="F222" t="s">
        <v>813</v>
      </c>
      <c r="G222" t="s">
        <v>8</v>
      </c>
    </row>
    <row r="223" spans="1:13" x14ac:dyDescent="0.25">
      <c r="A223" t="s">
        <v>3394</v>
      </c>
      <c r="B223" t="s">
        <v>862</v>
      </c>
      <c r="C223" t="s">
        <v>176</v>
      </c>
      <c r="D223" t="s">
        <v>177</v>
      </c>
      <c r="E223" s="5">
        <v>6400000</v>
      </c>
      <c r="F223" t="s">
        <v>863</v>
      </c>
      <c r="G223" t="s">
        <v>178</v>
      </c>
      <c r="H223">
        <v>0</v>
      </c>
      <c r="I223" t="s">
        <v>179</v>
      </c>
      <c r="J223" t="s">
        <v>163</v>
      </c>
      <c r="K223" t="s">
        <v>180</v>
      </c>
    </row>
    <row r="224" spans="1:13" x14ac:dyDescent="0.25">
      <c r="A224" t="s">
        <v>3392</v>
      </c>
      <c r="B224" t="s">
        <v>3312</v>
      </c>
      <c r="C224">
        <v>10</v>
      </c>
    </row>
    <row r="225" spans="1:14" x14ac:dyDescent="0.25">
      <c r="A225" t="s">
        <v>3395</v>
      </c>
      <c r="B225" t="s">
        <v>1</v>
      </c>
      <c r="C225">
        <v>2</v>
      </c>
    </row>
    <row r="226" spans="1:14" x14ac:dyDescent="0.25">
      <c r="A226" t="s">
        <v>3395</v>
      </c>
      <c r="B226" t="s">
        <v>3312</v>
      </c>
      <c r="C226">
        <v>10</v>
      </c>
    </row>
    <row r="227" spans="1:14" x14ac:dyDescent="0.25">
      <c r="A227" t="s">
        <v>3395</v>
      </c>
      <c r="B227" t="s">
        <v>1</v>
      </c>
      <c r="C227" t="s">
        <v>10</v>
      </c>
    </row>
    <row r="228" spans="1:14" x14ac:dyDescent="0.25">
      <c r="A228" t="s">
        <v>3396</v>
      </c>
      <c r="B228" t="s">
        <v>4</v>
      </c>
      <c r="C228" t="s">
        <v>12</v>
      </c>
      <c r="D228" t="s">
        <v>6</v>
      </c>
      <c r="E228">
        <v>1</v>
      </c>
      <c r="F228" t="s">
        <v>13</v>
      </c>
      <c r="G228" t="s">
        <v>8</v>
      </c>
    </row>
    <row r="229" spans="1:14" x14ac:dyDescent="0.25">
      <c r="A229" t="s">
        <v>3397</v>
      </c>
      <c r="B229" t="s">
        <v>3315</v>
      </c>
      <c r="C229" t="s">
        <v>3316</v>
      </c>
      <c r="D229" t="s">
        <v>176</v>
      </c>
      <c r="E229" t="s">
        <v>177</v>
      </c>
      <c r="F229" t="s">
        <v>3317</v>
      </c>
    </row>
    <row r="230" spans="1:14" x14ac:dyDescent="0.25">
      <c r="A230" t="s">
        <v>3395</v>
      </c>
      <c r="B230" t="s">
        <v>3312</v>
      </c>
      <c r="C230">
        <v>10</v>
      </c>
    </row>
    <row r="231" spans="1:14" x14ac:dyDescent="0.25">
      <c r="A231" t="s">
        <v>3398</v>
      </c>
      <c r="B231" t="s">
        <v>3306</v>
      </c>
      <c r="C231" t="s">
        <v>1448</v>
      </c>
      <c r="D231" t="s">
        <v>3305</v>
      </c>
      <c r="E231" t="s">
        <v>3343</v>
      </c>
      <c r="F231" t="s">
        <v>176</v>
      </c>
      <c r="G231" t="s">
        <v>177</v>
      </c>
      <c r="H231" s="5">
        <v>-6500000</v>
      </c>
      <c r="I231" t="s">
        <v>1461</v>
      </c>
      <c r="J231" t="s">
        <v>178</v>
      </c>
      <c r="K231">
        <v>0</v>
      </c>
      <c r="L231" t="s">
        <v>179</v>
      </c>
      <c r="M231" t="s">
        <v>163</v>
      </c>
      <c r="N231" t="s">
        <v>180</v>
      </c>
    </row>
    <row r="232" spans="1:14" x14ac:dyDescent="0.25">
      <c r="A232" t="s">
        <v>3395</v>
      </c>
      <c r="B232" t="s">
        <v>1</v>
      </c>
      <c r="C232">
        <v>2</v>
      </c>
    </row>
    <row r="233" spans="1:14" x14ac:dyDescent="0.25">
      <c r="A233" t="s">
        <v>3395</v>
      </c>
      <c r="B233" t="s">
        <v>3312</v>
      </c>
      <c r="C233">
        <v>10</v>
      </c>
    </row>
    <row r="234" spans="1:14" x14ac:dyDescent="0.25">
      <c r="A234" t="s">
        <v>3395</v>
      </c>
      <c r="B234" t="s">
        <v>1</v>
      </c>
      <c r="C234" t="s">
        <v>15</v>
      </c>
    </row>
    <row r="235" spans="1:14" x14ac:dyDescent="0.25">
      <c r="A235" t="s">
        <v>3396</v>
      </c>
      <c r="B235" t="s">
        <v>4</v>
      </c>
      <c r="C235" t="s">
        <v>12</v>
      </c>
      <c r="D235" t="s">
        <v>6</v>
      </c>
      <c r="E235">
        <v>1</v>
      </c>
      <c r="F235" t="s">
        <v>17</v>
      </c>
      <c r="G235" t="s">
        <v>8</v>
      </c>
    </row>
    <row r="236" spans="1:14" x14ac:dyDescent="0.25">
      <c r="A236" t="s">
        <v>3397</v>
      </c>
      <c r="B236" t="s">
        <v>3315</v>
      </c>
      <c r="C236" t="s">
        <v>3316</v>
      </c>
      <c r="D236" t="s">
        <v>176</v>
      </c>
      <c r="E236" t="s">
        <v>177</v>
      </c>
      <c r="F236" t="s">
        <v>3310</v>
      </c>
    </row>
    <row r="237" spans="1:14" x14ac:dyDescent="0.25">
      <c r="A237" t="s">
        <v>3399</v>
      </c>
      <c r="B237" t="s">
        <v>3312</v>
      </c>
      <c r="C237">
        <v>10</v>
      </c>
    </row>
    <row r="238" spans="1:14" x14ac:dyDescent="0.25">
      <c r="A238" t="s">
        <v>3400</v>
      </c>
      <c r="B238" t="s">
        <v>1</v>
      </c>
      <c r="C238">
        <v>2</v>
      </c>
    </row>
    <row r="239" spans="1:14" x14ac:dyDescent="0.25">
      <c r="A239" t="s">
        <v>3400</v>
      </c>
      <c r="B239" t="s">
        <v>3312</v>
      </c>
      <c r="C239">
        <v>10</v>
      </c>
    </row>
    <row r="240" spans="1:14" x14ac:dyDescent="0.25">
      <c r="A240" t="s">
        <v>3400</v>
      </c>
      <c r="B240" t="s">
        <v>1</v>
      </c>
      <c r="C240" t="s">
        <v>236</v>
      </c>
    </row>
    <row r="241" spans="1:12" x14ac:dyDescent="0.25">
      <c r="A241" t="s">
        <v>3401</v>
      </c>
      <c r="B241" t="s">
        <v>4</v>
      </c>
      <c r="C241" t="s">
        <v>148</v>
      </c>
      <c r="D241" t="s">
        <v>6</v>
      </c>
      <c r="E241">
        <v>1</v>
      </c>
      <c r="F241" t="s">
        <v>238</v>
      </c>
      <c r="G241" t="s">
        <v>8</v>
      </c>
    </row>
    <row r="242" spans="1:12" x14ac:dyDescent="0.25">
      <c r="A242" t="s">
        <v>3402</v>
      </c>
      <c r="B242" t="s">
        <v>1454</v>
      </c>
      <c r="C242" t="s">
        <v>1455</v>
      </c>
      <c r="D242" t="s">
        <v>176</v>
      </c>
      <c r="E242" t="s">
        <v>177</v>
      </c>
      <c r="F242" s="5">
        <v>-100000</v>
      </c>
      <c r="G242" t="s">
        <v>1456</v>
      </c>
      <c r="H242" t="s">
        <v>178</v>
      </c>
      <c r="I242">
        <v>0</v>
      </c>
      <c r="J242" t="s">
        <v>179</v>
      </c>
      <c r="K242" t="s">
        <v>163</v>
      </c>
      <c r="L242" t="s">
        <v>180</v>
      </c>
    </row>
    <row r="243" spans="1:12" x14ac:dyDescent="0.25">
      <c r="A243" t="s">
        <v>3400</v>
      </c>
      <c r="B243" t="s">
        <v>3312</v>
      </c>
      <c r="C243">
        <v>10</v>
      </c>
    </row>
    <row r="244" spans="1:12" x14ac:dyDescent="0.25">
      <c r="A244" t="s">
        <v>3403</v>
      </c>
      <c r="B244" t="s">
        <v>1</v>
      </c>
      <c r="C244">
        <v>2</v>
      </c>
    </row>
    <row r="245" spans="1:12" x14ac:dyDescent="0.25">
      <c r="A245" t="s">
        <v>3403</v>
      </c>
      <c r="B245" t="s">
        <v>3312</v>
      </c>
      <c r="C245">
        <v>10</v>
      </c>
    </row>
    <row r="246" spans="1:12" x14ac:dyDescent="0.25">
      <c r="A246" t="s">
        <v>3403</v>
      </c>
      <c r="B246" t="s">
        <v>1</v>
      </c>
      <c r="C246" t="s">
        <v>1585</v>
      </c>
    </row>
    <row r="247" spans="1:12" x14ac:dyDescent="0.25">
      <c r="A247" t="s">
        <v>3404</v>
      </c>
      <c r="B247" t="s">
        <v>4</v>
      </c>
      <c r="C247" t="s">
        <v>233</v>
      </c>
      <c r="D247" t="s">
        <v>6</v>
      </c>
      <c r="E247">
        <v>1</v>
      </c>
      <c r="F247" t="s">
        <v>1587</v>
      </c>
      <c r="G247" t="s">
        <v>8</v>
      </c>
    </row>
    <row r="248" spans="1:12" x14ac:dyDescent="0.25">
      <c r="A248" t="s">
        <v>3405</v>
      </c>
      <c r="B248" t="s">
        <v>1454</v>
      </c>
      <c r="C248" t="s">
        <v>1485</v>
      </c>
      <c r="D248" t="s">
        <v>176</v>
      </c>
      <c r="E248" t="s">
        <v>177</v>
      </c>
      <c r="F248" s="5">
        <v>3200000</v>
      </c>
      <c r="G248" t="s">
        <v>863</v>
      </c>
      <c r="H248" t="s">
        <v>178</v>
      </c>
      <c r="I248">
        <v>0</v>
      </c>
      <c r="J248" t="s">
        <v>179</v>
      </c>
      <c r="K248" t="s">
        <v>163</v>
      </c>
      <c r="L248" t="s">
        <v>180</v>
      </c>
    </row>
    <row r="249" spans="1:12" x14ac:dyDescent="0.25">
      <c r="A249" t="s">
        <v>3403</v>
      </c>
      <c r="B249" t="s">
        <v>3312</v>
      </c>
      <c r="C249">
        <v>10</v>
      </c>
    </row>
    <row r="250" spans="1:12" x14ac:dyDescent="0.25">
      <c r="A250" t="s">
        <v>3406</v>
      </c>
      <c r="B250" t="s">
        <v>1</v>
      </c>
      <c r="C250">
        <v>2</v>
      </c>
    </row>
    <row r="251" spans="1:12" x14ac:dyDescent="0.25">
      <c r="A251" t="s">
        <v>3406</v>
      </c>
      <c r="B251" t="s">
        <v>3312</v>
      </c>
      <c r="C251">
        <v>10</v>
      </c>
    </row>
    <row r="252" spans="1:12" x14ac:dyDescent="0.25">
      <c r="A252" t="s">
        <v>3406</v>
      </c>
      <c r="B252" t="s">
        <v>1</v>
      </c>
      <c r="C252" t="s">
        <v>392</v>
      </c>
    </row>
    <row r="253" spans="1:12" x14ac:dyDescent="0.25">
      <c r="A253" t="s">
        <v>3407</v>
      </c>
      <c r="B253" t="s">
        <v>4</v>
      </c>
      <c r="C253" t="s">
        <v>148</v>
      </c>
      <c r="D253" t="s">
        <v>6</v>
      </c>
      <c r="E253">
        <v>1</v>
      </c>
      <c r="F253" t="s">
        <v>394</v>
      </c>
      <c r="G253" t="s">
        <v>8</v>
      </c>
    </row>
    <row r="254" spans="1:12" x14ac:dyDescent="0.25">
      <c r="A254" t="s">
        <v>3408</v>
      </c>
      <c r="B254" t="s">
        <v>1454</v>
      </c>
      <c r="C254" t="s">
        <v>1455</v>
      </c>
      <c r="D254" t="s">
        <v>176</v>
      </c>
      <c r="E254" t="s">
        <v>177</v>
      </c>
      <c r="F254" s="5">
        <v>-500000</v>
      </c>
      <c r="G254" t="s">
        <v>1456</v>
      </c>
      <c r="H254" t="s">
        <v>178</v>
      </c>
      <c r="I254">
        <v>0</v>
      </c>
      <c r="J254" t="s">
        <v>179</v>
      </c>
      <c r="K254" t="s">
        <v>163</v>
      </c>
      <c r="L254" t="s">
        <v>180</v>
      </c>
    </row>
    <row r="255" spans="1:12" x14ac:dyDescent="0.25">
      <c r="A255" t="s">
        <v>3406</v>
      </c>
      <c r="B255" t="s">
        <v>3312</v>
      </c>
      <c r="C255">
        <v>10</v>
      </c>
    </row>
    <row r="256" spans="1:12" x14ac:dyDescent="0.25">
      <c r="A256" t="s">
        <v>3409</v>
      </c>
      <c r="B256" t="s">
        <v>1</v>
      </c>
      <c r="C256">
        <v>2</v>
      </c>
    </row>
    <row r="257" spans="1:11" x14ac:dyDescent="0.25">
      <c r="A257" t="s">
        <v>3409</v>
      </c>
      <c r="B257" t="s">
        <v>3312</v>
      </c>
      <c r="C257">
        <v>10</v>
      </c>
    </row>
    <row r="258" spans="1:11" x14ac:dyDescent="0.25">
      <c r="A258" t="s">
        <v>3409</v>
      </c>
      <c r="B258" t="s">
        <v>1</v>
      </c>
      <c r="C258" t="s">
        <v>375</v>
      </c>
    </row>
    <row r="259" spans="1:11" x14ac:dyDescent="0.25">
      <c r="A259" t="s">
        <v>3410</v>
      </c>
      <c r="B259" t="s">
        <v>4</v>
      </c>
      <c r="C259" t="s">
        <v>5</v>
      </c>
      <c r="D259" t="s">
        <v>6</v>
      </c>
      <c r="E259">
        <v>1</v>
      </c>
      <c r="F259" t="s">
        <v>377</v>
      </c>
      <c r="G259" t="s">
        <v>8</v>
      </c>
    </row>
    <row r="260" spans="1:11" x14ac:dyDescent="0.25">
      <c r="A260" t="s">
        <v>3411</v>
      </c>
      <c r="B260" t="s">
        <v>862</v>
      </c>
      <c r="C260" t="s">
        <v>176</v>
      </c>
      <c r="D260" t="s">
        <v>177</v>
      </c>
      <c r="E260" s="5">
        <v>6500000</v>
      </c>
      <c r="F260" t="s">
        <v>863</v>
      </c>
      <c r="G260" t="s">
        <v>178</v>
      </c>
      <c r="H260">
        <v>0</v>
      </c>
      <c r="I260" t="s">
        <v>179</v>
      </c>
      <c r="J260" t="s">
        <v>163</v>
      </c>
      <c r="K260" t="s">
        <v>180</v>
      </c>
    </row>
    <row r="261" spans="1:11" x14ac:dyDescent="0.25">
      <c r="A261" t="s">
        <v>3409</v>
      </c>
      <c r="B261" t="s">
        <v>3312</v>
      </c>
      <c r="C261">
        <v>10</v>
      </c>
    </row>
    <row r="262" spans="1:11" x14ac:dyDescent="0.25">
      <c r="A262" t="s">
        <v>3412</v>
      </c>
      <c r="B262" t="s">
        <v>1</v>
      </c>
      <c r="C262">
        <v>2</v>
      </c>
    </row>
    <row r="263" spans="1:11" x14ac:dyDescent="0.25">
      <c r="A263" t="s">
        <v>3412</v>
      </c>
      <c r="B263" t="s">
        <v>3312</v>
      </c>
      <c r="C263">
        <v>10</v>
      </c>
    </row>
    <row r="264" spans="1:11" x14ac:dyDescent="0.25">
      <c r="A264" t="s">
        <v>3412</v>
      </c>
      <c r="B264" t="s">
        <v>1</v>
      </c>
      <c r="C264" t="s">
        <v>361</v>
      </c>
    </row>
    <row r="265" spans="1:11" x14ac:dyDescent="0.25">
      <c r="A265" t="s">
        <v>3413</v>
      </c>
      <c r="B265" t="s">
        <v>4</v>
      </c>
      <c r="C265" t="s">
        <v>12</v>
      </c>
      <c r="D265" t="s">
        <v>6</v>
      </c>
      <c r="E265">
        <v>1</v>
      </c>
      <c r="F265" t="s">
        <v>363</v>
      </c>
      <c r="G265" t="s">
        <v>8</v>
      </c>
    </row>
    <row r="266" spans="1:11" x14ac:dyDescent="0.25">
      <c r="A266" t="s">
        <v>3414</v>
      </c>
      <c r="B266" t="s">
        <v>3315</v>
      </c>
      <c r="C266" t="s">
        <v>3415</v>
      </c>
      <c r="D266" t="s">
        <v>176</v>
      </c>
      <c r="E266" t="s">
        <v>177</v>
      </c>
      <c r="F266" t="s">
        <v>3317</v>
      </c>
    </row>
    <row r="267" spans="1:11" x14ac:dyDescent="0.25">
      <c r="A267" t="s">
        <v>3412</v>
      </c>
      <c r="B267" t="s">
        <v>3312</v>
      </c>
      <c r="C267">
        <v>10</v>
      </c>
    </row>
    <row r="268" spans="1:11" x14ac:dyDescent="0.25">
      <c r="A268" t="s">
        <v>3416</v>
      </c>
      <c r="B268" t="s">
        <v>1</v>
      </c>
      <c r="C268">
        <v>2</v>
      </c>
    </row>
    <row r="269" spans="1:11" x14ac:dyDescent="0.25">
      <c r="A269" t="s">
        <v>3416</v>
      </c>
      <c r="B269" t="s">
        <v>3312</v>
      </c>
      <c r="C269">
        <v>10</v>
      </c>
    </row>
    <row r="270" spans="1:11" x14ac:dyDescent="0.25">
      <c r="A270" t="s">
        <v>3416</v>
      </c>
      <c r="B270" t="s">
        <v>1</v>
      </c>
      <c r="C270" t="s">
        <v>15</v>
      </c>
    </row>
    <row r="271" spans="1:11" x14ac:dyDescent="0.25">
      <c r="A271" t="s">
        <v>3417</v>
      </c>
      <c r="B271" t="s">
        <v>4</v>
      </c>
      <c r="C271" t="s">
        <v>12</v>
      </c>
      <c r="D271" t="s">
        <v>6</v>
      </c>
      <c r="E271">
        <v>1</v>
      </c>
      <c r="F271" t="s">
        <v>17</v>
      </c>
      <c r="G271" t="s">
        <v>8</v>
      </c>
    </row>
    <row r="272" spans="1:11" x14ac:dyDescent="0.25">
      <c r="A272" t="s">
        <v>3418</v>
      </c>
      <c r="B272" t="s">
        <v>3315</v>
      </c>
      <c r="C272" t="s">
        <v>3415</v>
      </c>
      <c r="D272" t="s">
        <v>176</v>
      </c>
      <c r="E272" t="s">
        <v>177</v>
      </c>
      <c r="F272" t="s">
        <v>3310</v>
      </c>
    </row>
    <row r="273" spans="1:3" x14ac:dyDescent="0.25">
      <c r="A273" t="s">
        <v>3416</v>
      </c>
      <c r="B273" t="s">
        <v>3312</v>
      </c>
      <c r="C273">
        <v>10</v>
      </c>
    </row>
  </sheetData>
  <autoFilter ref="A2:Q92">
    <filterColumn colId="1">
      <filters>
        <filter val="&lt;&lt;&lt;"/>
        <filter val="Parameter"/>
        <filter val="Parameter:"/>
        <filter val="Received"/>
      </filters>
    </filterColumn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95"/>
  <sheetViews>
    <sheetView workbookViewId="0">
      <pane xSplit="3" ySplit="2" topLeftCell="D3" activePane="bottomRight" state="frozenSplit"/>
      <selection activeCell="M8" sqref="M8"/>
      <selection pane="topRight" activeCell="M8" sqref="M8"/>
      <selection pane="bottomLeft" activeCell="M8" sqref="M8"/>
      <selection pane="bottomRight" activeCell="I43" sqref="I43"/>
    </sheetView>
  </sheetViews>
  <sheetFormatPr baseColWidth="10" defaultRowHeight="15" x14ac:dyDescent="0.25"/>
  <cols>
    <col min="1" max="1" width="37.5703125" bestFit="1" customWidth="1"/>
    <col min="2" max="2" width="27.140625" bestFit="1" customWidth="1"/>
    <col min="3" max="3" width="26.7109375" bestFit="1" customWidth="1"/>
    <col min="4" max="4" width="20.5703125" customWidth="1"/>
    <col min="5" max="6" width="13.140625" bestFit="1" customWidth="1"/>
    <col min="7" max="7" width="9.85546875" bestFit="1" customWidth="1"/>
    <col min="8" max="11" width="11" customWidth="1"/>
    <col min="12" max="12" width="12.28515625" customWidth="1"/>
    <col min="13" max="13" width="11" customWidth="1"/>
    <col min="14" max="14" width="12.7109375" customWidth="1"/>
    <col min="15" max="15" width="13" bestFit="1" customWidth="1"/>
    <col min="16" max="16" width="13" customWidth="1"/>
    <col min="17" max="17" width="13" bestFit="1" customWidth="1"/>
  </cols>
  <sheetData>
    <row r="1" spans="1:17" ht="60" x14ac:dyDescent="0.25">
      <c r="J1" s="20" t="s">
        <v>2600</v>
      </c>
      <c r="K1" s="19" t="s">
        <v>2602</v>
      </c>
      <c r="L1" s="23" t="s">
        <v>2601</v>
      </c>
      <c r="M1" s="8"/>
      <c r="N1" s="46" t="s">
        <v>3297</v>
      </c>
      <c r="O1" s="20" t="s">
        <v>2604</v>
      </c>
      <c r="P1" s="13"/>
      <c r="Q1" s="12"/>
    </row>
    <row r="2" spans="1:17" x14ac:dyDescent="0.25">
      <c r="E2" s="8" t="s">
        <v>496</v>
      </c>
      <c r="F2" s="8" t="s">
        <v>2596</v>
      </c>
      <c r="G2" s="8" t="s">
        <v>1320</v>
      </c>
      <c r="H2" s="8" t="s">
        <v>2595</v>
      </c>
      <c r="I2" s="8" t="s">
        <v>2594</v>
      </c>
      <c r="J2" s="22" t="s">
        <v>2587</v>
      </c>
      <c r="K2" s="28" t="s">
        <v>2103</v>
      </c>
      <c r="L2" s="24" t="s">
        <v>2593</v>
      </c>
      <c r="M2" s="8" t="s">
        <v>2592</v>
      </c>
      <c r="N2" s="45" t="s">
        <v>2591</v>
      </c>
      <c r="O2" s="22" t="s">
        <v>3293</v>
      </c>
      <c r="P2" s="21" t="s">
        <v>2598</v>
      </c>
      <c r="Q2" s="29" t="s">
        <v>2599</v>
      </c>
    </row>
    <row r="3" spans="1:17" x14ac:dyDescent="0.25">
      <c r="A3" t="s">
        <v>3199</v>
      </c>
      <c r="B3" t="s">
        <v>1</v>
      </c>
      <c r="C3" s="4" t="s">
        <v>222</v>
      </c>
      <c r="D3" t="s">
        <v>1443</v>
      </c>
      <c r="E3" s="8">
        <f>HEX2DEC(G3)</f>
        <v>3</v>
      </c>
      <c r="F3" s="10" t="str">
        <f>HEX2BIN(G3)</f>
        <v>11</v>
      </c>
      <c r="G3" s="8" t="str">
        <f>MID(C3,7,FIND(":",C3,1)-1)</f>
        <v>03</v>
      </c>
    </row>
    <row r="4" spans="1:17" hidden="1" x14ac:dyDescent="0.25">
      <c r="A4" t="s">
        <v>3200</v>
      </c>
      <c r="B4" t="s">
        <v>4</v>
      </c>
      <c r="C4" t="s">
        <v>148</v>
      </c>
      <c r="D4" t="s">
        <v>6</v>
      </c>
      <c r="E4">
        <v>1</v>
      </c>
      <c r="F4" t="s">
        <v>106</v>
      </c>
      <c r="G4" t="s">
        <v>8</v>
      </c>
    </row>
    <row r="5" spans="1:17" hidden="1" x14ac:dyDescent="0.25">
      <c r="A5" t="s">
        <v>3201</v>
      </c>
      <c r="B5" t="s">
        <v>1454</v>
      </c>
      <c r="C5" t="s">
        <v>1455</v>
      </c>
      <c r="D5" t="s">
        <v>176</v>
      </c>
      <c r="E5" t="s">
        <v>177</v>
      </c>
      <c r="F5" s="5">
        <v>300000</v>
      </c>
      <c r="G5" t="s">
        <v>1456</v>
      </c>
      <c r="H5" t="s">
        <v>178</v>
      </c>
      <c r="I5">
        <v>0</v>
      </c>
      <c r="J5" t="s">
        <v>179</v>
      </c>
      <c r="K5" t="s">
        <v>163</v>
      </c>
      <c r="L5" t="s">
        <v>180</v>
      </c>
    </row>
    <row r="6" spans="1:17" x14ac:dyDescent="0.25">
      <c r="A6" t="s">
        <v>3202</v>
      </c>
      <c r="B6" t="s">
        <v>1</v>
      </c>
      <c r="C6" s="3" t="s">
        <v>253</v>
      </c>
      <c r="D6" t="s">
        <v>390</v>
      </c>
      <c r="E6" s="8">
        <f>HEX2DEC(G6)</f>
        <v>50</v>
      </c>
      <c r="F6" s="10" t="str">
        <f>HEX2BIN(G6)</f>
        <v>110010</v>
      </c>
      <c r="G6" s="8" t="str">
        <f>MID(C6,7,FIND(":",C6,1)-1)</f>
        <v>32</v>
      </c>
    </row>
    <row r="7" spans="1:17" hidden="1" x14ac:dyDescent="0.25">
      <c r="A7" t="s">
        <v>3203</v>
      </c>
      <c r="B7" t="s">
        <v>4</v>
      </c>
      <c r="C7" t="s">
        <v>5</v>
      </c>
      <c r="D7" t="s">
        <v>6</v>
      </c>
      <c r="E7">
        <v>1</v>
      </c>
      <c r="F7" t="s">
        <v>254</v>
      </c>
      <c r="G7" t="s">
        <v>8</v>
      </c>
    </row>
    <row r="8" spans="1:17" x14ac:dyDescent="0.25">
      <c r="A8" s="1" t="s">
        <v>3204</v>
      </c>
      <c r="B8" s="1" t="s">
        <v>1</v>
      </c>
      <c r="C8" s="1" t="s">
        <v>10</v>
      </c>
      <c r="E8" s="8">
        <f>HEX2DEC(G8)</f>
        <v>172</v>
      </c>
      <c r="F8" s="10" t="str">
        <f>HEX2BIN(G8)</f>
        <v>10101100</v>
      </c>
      <c r="G8" s="8" t="str">
        <f>MID(C8,7,FIND(":",C8,1)-1)</f>
        <v>AC</v>
      </c>
      <c r="H8" s="8" t="str">
        <f>MID(F8,1,FIND("0",F8,1)-1)</f>
        <v>1</v>
      </c>
      <c r="I8" s="8" t="str">
        <f>MID(F8,2,FIND("0",F8,1)-1)</f>
        <v>0</v>
      </c>
      <c r="J8" s="8" t="str">
        <f>MID(F8,3,FIND("0",F8,1)-1)</f>
        <v>1</v>
      </c>
      <c r="K8" s="8" t="str">
        <f>MID(F8,4,FIND("0",F8,1)-1)</f>
        <v>0</v>
      </c>
      <c r="L8" s="8" t="str">
        <f>MID(F8,5,FIND("0",F8,1)-1)</f>
        <v>1</v>
      </c>
      <c r="M8" s="8" t="str">
        <f>MID(F8,6,FIND("0",F8,1)-1)</f>
        <v>1</v>
      </c>
      <c r="N8" s="8" t="str">
        <f>MID(F8,7,FIND("0",F8,1)-1)</f>
        <v>0</v>
      </c>
      <c r="O8" s="8" t="str">
        <f>MID(F8,8,FIND("0",F8,1)-1)</f>
        <v>0</v>
      </c>
      <c r="P8" t="str">
        <f>IF(J8="1",IF(O8="0","Brenner AUS"),"Brenner EIN")</f>
        <v>Brenner AUS</v>
      </c>
      <c r="Q8" t="str">
        <f>IF(L8="1","Mischer AUF",IF(K8="1","Mischer ZU","Mischer STOP"))</f>
        <v>Mischer AUF</v>
      </c>
    </row>
    <row r="9" spans="1:17" hidden="1" x14ac:dyDescent="0.25">
      <c r="A9" t="s">
        <v>3205</v>
      </c>
      <c r="B9" t="s">
        <v>4</v>
      </c>
      <c r="C9" t="s">
        <v>12</v>
      </c>
      <c r="D9" t="s">
        <v>6</v>
      </c>
      <c r="E9">
        <v>1</v>
      </c>
      <c r="F9" t="s">
        <v>13</v>
      </c>
      <c r="G9" t="s">
        <v>8</v>
      </c>
    </row>
    <row r="10" spans="1:17" x14ac:dyDescent="0.25">
      <c r="A10" s="1" t="s">
        <v>3204</v>
      </c>
      <c r="B10" s="1" t="s">
        <v>1</v>
      </c>
      <c r="C10" s="1" t="s">
        <v>15</v>
      </c>
      <c r="E10" s="8">
        <f>HEX2DEC(G10)</f>
        <v>164</v>
      </c>
      <c r="F10" s="10" t="str">
        <f>HEX2BIN(G10)</f>
        <v>10100100</v>
      </c>
      <c r="G10" s="8" t="str">
        <f>MID(C10,7,FIND(":",C10,1)-1)</f>
        <v>A4</v>
      </c>
      <c r="H10" s="8" t="str">
        <f>MID(F10,1,FIND("0",F10,1)-1)</f>
        <v>1</v>
      </c>
      <c r="I10" s="8" t="str">
        <f>MID(F10,2,FIND("0",F10,1)-1)</f>
        <v>0</v>
      </c>
      <c r="J10" s="8" t="str">
        <f>MID(F10,3,FIND("0",F10,1)-1)</f>
        <v>1</v>
      </c>
      <c r="K10" s="8" t="str">
        <f>MID(F10,4,FIND("0",F10,1)-1)</f>
        <v>0</v>
      </c>
      <c r="L10" s="8" t="str">
        <f>MID(F10,5,FIND("0",F10,1)-1)</f>
        <v>0</v>
      </c>
      <c r="M10" s="8" t="str">
        <f>MID(F10,6,FIND("0",F10,1)-1)</f>
        <v>1</v>
      </c>
      <c r="N10" s="8" t="str">
        <f>MID(F10,7,FIND("0",F10,1)-1)</f>
        <v>0</v>
      </c>
      <c r="O10" s="8" t="str">
        <f>MID(F10,8,FIND("0",F10,1)-1)</f>
        <v>0</v>
      </c>
      <c r="P10" t="str">
        <f>IF(J10="1",IF(O10="0","Brenner AUS"),"Brenner EIN")</f>
        <v>Brenner AUS</v>
      </c>
      <c r="Q10" t="str">
        <f>IF(L10="1","Mischer AUF",IF(K10="1","Mischer ZU","Mischer STOP"))</f>
        <v>Mischer STOP</v>
      </c>
    </row>
    <row r="11" spans="1:17" hidden="1" x14ac:dyDescent="0.25">
      <c r="A11" t="s">
        <v>3206</v>
      </c>
      <c r="B11" t="s">
        <v>4</v>
      </c>
      <c r="C11" t="s">
        <v>12</v>
      </c>
      <c r="D11" t="s">
        <v>6</v>
      </c>
      <c r="E11">
        <v>1</v>
      </c>
      <c r="F11" t="s">
        <v>17</v>
      </c>
      <c r="G11" t="s">
        <v>8</v>
      </c>
    </row>
    <row r="12" spans="1:17" x14ac:dyDescent="0.25">
      <c r="A12" t="s">
        <v>3207</v>
      </c>
      <c r="B12" t="s">
        <v>1</v>
      </c>
      <c r="C12" s="4" t="s">
        <v>157</v>
      </c>
      <c r="D12" t="s">
        <v>1443</v>
      </c>
      <c r="E12" s="8">
        <f>HEX2DEC(G12)</f>
        <v>2</v>
      </c>
      <c r="F12" s="10" t="str">
        <f>HEX2BIN(G12)</f>
        <v>10</v>
      </c>
      <c r="G12" s="8" t="str">
        <f>MID(C12,7,FIND(":",C12,1)-1)</f>
        <v>02</v>
      </c>
    </row>
    <row r="13" spans="1:17" hidden="1" x14ac:dyDescent="0.25">
      <c r="A13" t="s">
        <v>3208</v>
      </c>
      <c r="B13" t="s">
        <v>4</v>
      </c>
      <c r="C13" s="4" t="s">
        <v>148</v>
      </c>
      <c r="D13" t="s">
        <v>6</v>
      </c>
      <c r="E13">
        <v>1</v>
      </c>
      <c r="F13" t="s">
        <v>72</v>
      </c>
      <c r="G13" t="s">
        <v>8</v>
      </c>
    </row>
    <row r="14" spans="1:17" x14ac:dyDescent="0.25">
      <c r="A14" t="s">
        <v>3207</v>
      </c>
      <c r="B14" t="s">
        <v>1</v>
      </c>
      <c r="C14" s="3" t="s">
        <v>240</v>
      </c>
      <c r="D14" t="s">
        <v>390</v>
      </c>
      <c r="E14" s="8">
        <f>HEX2DEC(G14)</f>
        <v>49</v>
      </c>
      <c r="F14" s="10" t="str">
        <f>HEX2BIN(G14)</f>
        <v>110001</v>
      </c>
      <c r="G14" s="8" t="str">
        <f>MID(C14,7,FIND(":",C14,1)-1)</f>
        <v>31</v>
      </c>
    </row>
    <row r="15" spans="1:17" hidden="1" x14ac:dyDescent="0.25">
      <c r="A15" t="s">
        <v>3209</v>
      </c>
      <c r="B15" t="s">
        <v>4</v>
      </c>
      <c r="C15" s="4" t="s">
        <v>5</v>
      </c>
      <c r="D15" t="s">
        <v>6</v>
      </c>
      <c r="E15">
        <v>1</v>
      </c>
      <c r="F15" t="s">
        <v>242</v>
      </c>
      <c r="G15" t="s">
        <v>8</v>
      </c>
    </row>
    <row r="16" spans="1:17" x14ac:dyDescent="0.25">
      <c r="A16" s="1" t="s">
        <v>3210</v>
      </c>
      <c r="B16" s="1" t="s">
        <v>1</v>
      </c>
      <c r="C16" s="1" t="s">
        <v>10</v>
      </c>
      <c r="E16" s="8">
        <f t="shared" ref="E16:E17" si="0">HEX2DEC(G16)</f>
        <v>172</v>
      </c>
      <c r="F16" s="10" t="str">
        <f t="shared" ref="F16:F17" si="1">HEX2BIN(G16)</f>
        <v>10101100</v>
      </c>
      <c r="G16" s="8" t="str">
        <f t="shared" ref="G16:G17" si="2">MID(C16,7,FIND(":",C16,1)-1)</f>
        <v>AC</v>
      </c>
      <c r="H16" s="8" t="str">
        <f>MID(F16,1,FIND("0",F16,1)-1)</f>
        <v>1</v>
      </c>
      <c r="I16" s="8" t="str">
        <f>MID(F16,2,FIND("0",F16,1)-1)</f>
        <v>0</v>
      </c>
      <c r="J16" s="8" t="str">
        <f>MID(F16,3,FIND("0",F16,1)-1)</f>
        <v>1</v>
      </c>
      <c r="K16" s="8" t="str">
        <f>MID(F16,4,FIND("0",F16,1)-1)</f>
        <v>0</v>
      </c>
      <c r="L16" s="8" t="str">
        <f>MID(F16,5,FIND("0",F16,1)-1)</f>
        <v>1</v>
      </c>
      <c r="M16" s="8" t="str">
        <f>MID(F16,6,FIND("0",F16,1)-1)</f>
        <v>1</v>
      </c>
      <c r="N16" s="8" t="str">
        <f>MID(F16,7,FIND("0",F16,1)-1)</f>
        <v>0</v>
      </c>
      <c r="O16" s="8" t="str">
        <f>MID(F16,8,FIND("0",F16,1)-1)</f>
        <v>0</v>
      </c>
      <c r="P16" t="str">
        <f>IF(J16="1",IF(O16="0","Brenner AUS"),"Brenner EIN")</f>
        <v>Brenner AUS</v>
      </c>
      <c r="Q16" t="str">
        <f>IF(L16="1","Mischer AUF",IF(K16="1","Mischer ZU","Mischer STOP"))</f>
        <v>Mischer AUF</v>
      </c>
    </row>
    <row r="17" spans="1:17" x14ac:dyDescent="0.25">
      <c r="A17" s="1" t="s">
        <v>3210</v>
      </c>
      <c r="B17" s="1" t="s">
        <v>1</v>
      </c>
      <c r="C17" s="1" t="s">
        <v>15</v>
      </c>
      <c r="E17" s="8">
        <f t="shared" si="0"/>
        <v>164</v>
      </c>
      <c r="F17" s="10" t="str">
        <f t="shared" si="1"/>
        <v>10100100</v>
      </c>
      <c r="G17" s="8" t="str">
        <f t="shared" si="2"/>
        <v>A4</v>
      </c>
      <c r="H17" s="8" t="str">
        <f>MID(F17,1,FIND("0",F17,1)-1)</f>
        <v>1</v>
      </c>
      <c r="I17" s="8" t="str">
        <f>MID(F17,2,FIND("0",F17,1)-1)</f>
        <v>0</v>
      </c>
      <c r="J17" s="8" t="str">
        <f>MID(F17,3,FIND("0",F17,1)-1)</f>
        <v>1</v>
      </c>
      <c r="K17" s="8" t="str">
        <f>MID(F17,4,FIND("0",F17,1)-1)</f>
        <v>0</v>
      </c>
      <c r="L17" s="8" t="str">
        <f>MID(F17,5,FIND("0",F17,1)-1)</f>
        <v>0</v>
      </c>
      <c r="M17" s="8" t="str">
        <f>MID(F17,6,FIND("0",F17,1)-1)</f>
        <v>1</v>
      </c>
      <c r="N17" s="8" t="str">
        <f>MID(F17,7,FIND("0",F17,1)-1)</f>
        <v>0</v>
      </c>
      <c r="O17" s="8" t="str">
        <f>MID(F17,8,FIND("0",F17,1)-1)</f>
        <v>0</v>
      </c>
      <c r="P17" t="str">
        <f>IF(J17="1",IF(O17="0","Brenner AUS"),"Brenner EIN")</f>
        <v>Brenner AUS</v>
      </c>
      <c r="Q17" t="str">
        <f>IF(L17="1","Mischer AUF",IF(K17="1","Mischer ZU","Mischer STOP"))</f>
        <v>Mischer STOP</v>
      </c>
    </row>
    <row r="18" spans="1:17" hidden="1" x14ac:dyDescent="0.25">
      <c r="A18" t="s">
        <v>3211</v>
      </c>
      <c r="B18" t="s">
        <v>4</v>
      </c>
      <c r="C18" s="4" t="s">
        <v>12</v>
      </c>
      <c r="D18" t="s">
        <v>6</v>
      </c>
      <c r="E18">
        <v>1</v>
      </c>
      <c r="F18" t="s">
        <v>17</v>
      </c>
      <c r="G18" t="s">
        <v>8</v>
      </c>
    </row>
    <row r="19" spans="1:17" x14ac:dyDescent="0.25">
      <c r="A19" t="s">
        <v>3212</v>
      </c>
      <c r="B19" t="s">
        <v>1</v>
      </c>
      <c r="C19" s="3" t="s">
        <v>229</v>
      </c>
      <c r="D19" t="s">
        <v>390</v>
      </c>
      <c r="E19" s="8">
        <f>HEX2DEC(G19)</f>
        <v>48</v>
      </c>
      <c r="F19" s="10" t="str">
        <f>HEX2BIN(G19)</f>
        <v>110000</v>
      </c>
      <c r="G19" s="8" t="str">
        <f>MID(C19,7,FIND(":",C19,1)-1)</f>
        <v>30</v>
      </c>
    </row>
    <row r="20" spans="1:17" hidden="1" x14ac:dyDescent="0.25">
      <c r="A20" t="s">
        <v>3213</v>
      </c>
      <c r="B20" t="s">
        <v>4</v>
      </c>
      <c r="C20" s="4" t="s">
        <v>5</v>
      </c>
      <c r="D20" t="s">
        <v>6</v>
      </c>
      <c r="E20">
        <v>1</v>
      </c>
      <c r="F20" t="s">
        <v>231</v>
      </c>
      <c r="G20" t="s">
        <v>8</v>
      </c>
    </row>
    <row r="21" spans="1:17" x14ac:dyDescent="0.25">
      <c r="A21" t="s">
        <v>3214</v>
      </c>
      <c r="B21" t="s">
        <v>1</v>
      </c>
      <c r="C21" s="4" t="s">
        <v>222</v>
      </c>
      <c r="D21" t="s">
        <v>1443</v>
      </c>
      <c r="E21" s="8">
        <f>HEX2DEC(G21)</f>
        <v>3</v>
      </c>
      <c r="F21" s="10" t="str">
        <f>HEX2BIN(G21)</f>
        <v>11</v>
      </c>
      <c r="G21" s="8" t="str">
        <f>MID(C21,7,FIND(":",C21,1)-1)</f>
        <v>03</v>
      </c>
    </row>
    <row r="22" spans="1:17" hidden="1" x14ac:dyDescent="0.25">
      <c r="A22" t="s">
        <v>3215</v>
      </c>
      <c r="B22" t="s">
        <v>4</v>
      </c>
      <c r="C22" s="4" t="s">
        <v>148</v>
      </c>
      <c r="D22" t="s">
        <v>6</v>
      </c>
      <c r="E22">
        <v>1</v>
      </c>
      <c r="F22" t="s">
        <v>106</v>
      </c>
      <c r="G22" t="s">
        <v>8</v>
      </c>
    </row>
    <row r="23" spans="1:17" x14ac:dyDescent="0.25">
      <c r="A23" s="1" t="s">
        <v>3216</v>
      </c>
      <c r="B23" s="1" t="s">
        <v>1</v>
      </c>
      <c r="C23" s="1" t="s">
        <v>10</v>
      </c>
      <c r="E23" s="8">
        <f>HEX2DEC(G23)</f>
        <v>172</v>
      </c>
      <c r="F23" s="10" t="str">
        <f>HEX2BIN(G23)</f>
        <v>10101100</v>
      </c>
      <c r="G23" s="8" t="str">
        <f>MID(C23,7,FIND(":",C23,1)-1)</f>
        <v>AC</v>
      </c>
      <c r="H23" s="8" t="str">
        <f>MID(F23,1,FIND("0",F23,1)-1)</f>
        <v>1</v>
      </c>
      <c r="I23" s="8" t="str">
        <f>MID(F23,2,FIND("0",F23,1)-1)</f>
        <v>0</v>
      </c>
      <c r="J23" s="8" t="str">
        <f>MID(F23,3,FIND("0",F23,1)-1)</f>
        <v>1</v>
      </c>
      <c r="K23" s="8" t="str">
        <f>MID(F23,4,FIND("0",F23,1)-1)</f>
        <v>0</v>
      </c>
      <c r="L23" s="8" t="str">
        <f>MID(F23,5,FIND("0",F23,1)-1)</f>
        <v>1</v>
      </c>
      <c r="M23" s="8" t="str">
        <f>MID(F23,6,FIND("0",F23,1)-1)</f>
        <v>1</v>
      </c>
      <c r="N23" s="8" t="str">
        <f>MID(F23,7,FIND("0",F23,1)-1)</f>
        <v>0</v>
      </c>
      <c r="O23" s="8" t="str">
        <f>MID(F23,8,FIND("0",F23,1)-1)</f>
        <v>0</v>
      </c>
      <c r="P23" t="str">
        <f>IF(J23="1",IF(O23="0","Brenner AUS"),"Brenner EIN")</f>
        <v>Brenner AUS</v>
      </c>
      <c r="Q23" t="str">
        <f>IF(L23="1","Mischer AUF",IF(K23="1","Mischer ZU","Mischer STOP"))</f>
        <v>Mischer AUF</v>
      </c>
    </row>
    <row r="24" spans="1:17" hidden="1" x14ac:dyDescent="0.25">
      <c r="A24" t="s">
        <v>3217</v>
      </c>
      <c r="B24" t="s">
        <v>4</v>
      </c>
      <c r="C24" s="4" t="s">
        <v>12</v>
      </c>
      <c r="D24" t="s">
        <v>6</v>
      </c>
      <c r="E24">
        <v>1</v>
      </c>
      <c r="F24" t="s">
        <v>13</v>
      </c>
      <c r="G24" t="s">
        <v>8</v>
      </c>
    </row>
    <row r="25" spans="1:17" x14ac:dyDescent="0.25">
      <c r="A25" s="1" t="s">
        <v>3218</v>
      </c>
      <c r="B25" s="1" t="s">
        <v>1</v>
      </c>
      <c r="C25" s="1" t="s">
        <v>15</v>
      </c>
      <c r="E25" s="8">
        <f>HEX2DEC(G25)</f>
        <v>164</v>
      </c>
      <c r="F25" s="10" t="str">
        <f>HEX2BIN(G25)</f>
        <v>10100100</v>
      </c>
      <c r="G25" s="8" t="str">
        <f>MID(C25,7,FIND(":",C25,1)-1)</f>
        <v>A4</v>
      </c>
      <c r="H25" s="8" t="str">
        <f>MID(F25,1,FIND("0",F25,1)-1)</f>
        <v>1</v>
      </c>
      <c r="I25" s="8" t="str">
        <f>MID(F25,2,FIND("0",F25,1)-1)</f>
        <v>0</v>
      </c>
      <c r="J25" s="8" t="str">
        <f>MID(F25,3,FIND("0",F25,1)-1)</f>
        <v>1</v>
      </c>
      <c r="K25" s="8" t="str">
        <f>MID(F25,4,FIND("0",F25,1)-1)</f>
        <v>0</v>
      </c>
      <c r="L25" s="8" t="str">
        <f>MID(F25,5,FIND("0",F25,1)-1)</f>
        <v>0</v>
      </c>
      <c r="M25" s="8" t="str">
        <f>MID(F25,6,FIND("0",F25,1)-1)</f>
        <v>1</v>
      </c>
      <c r="N25" s="8" t="str">
        <f>MID(F25,7,FIND("0",F25,1)-1)</f>
        <v>0</v>
      </c>
      <c r="O25" s="8" t="str">
        <f>MID(F25,8,FIND("0",F25,1)-1)</f>
        <v>0</v>
      </c>
      <c r="P25" t="str">
        <f>IF(J25="1",IF(O25="0","Brenner AUS"),"Brenner EIN")</f>
        <v>Brenner AUS</v>
      </c>
      <c r="Q25" t="str">
        <f>IF(L25="1","Mischer AUF",IF(K25="1","Mischer ZU","Mischer STOP"))</f>
        <v>Mischer STOP</v>
      </c>
    </row>
    <row r="26" spans="1:17" hidden="1" x14ac:dyDescent="0.25">
      <c r="A26" t="s">
        <v>3219</v>
      </c>
      <c r="B26" t="s">
        <v>4</v>
      </c>
      <c r="C26" s="4" t="s">
        <v>12</v>
      </c>
      <c r="D26" t="s">
        <v>6</v>
      </c>
      <c r="E26">
        <v>1</v>
      </c>
      <c r="F26" t="s">
        <v>17</v>
      </c>
      <c r="G26" t="s">
        <v>8</v>
      </c>
    </row>
    <row r="27" spans="1:17" x14ac:dyDescent="0.25">
      <c r="A27" t="s">
        <v>3220</v>
      </c>
      <c r="B27" s="38" t="s">
        <v>1</v>
      </c>
      <c r="C27" s="39" t="s">
        <v>1404</v>
      </c>
      <c r="E27" s="8">
        <f>HEX2DEC(G27)</f>
        <v>41</v>
      </c>
      <c r="F27" s="10" t="str">
        <f>HEX2BIN(G27)</f>
        <v>101001</v>
      </c>
      <c r="G27" s="8" t="str">
        <f>MID(C27,7,FIND(":",C27,1)-1)</f>
        <v>29</v>
      </c>
    </row>
    <row r="28" spans="1:17" hidden="1" x14ac:dyDescent="0.25">
      <c r="A28" t="s">
        <v>3221</v>
      </c>
      <c r="B28" t="s">
        <v>4</v>
      </c>
      <c r="C28" s="4" t="s">
        <v>1406</v>
      </c>
      <c r="D28" t="s">
        <v>6</v>
      </c>
      <c r="E28">
        <v>1</v>
      </c>
      <c r="F28" t="s">
        <v>84</v>
      </c>
      <c r="G28" t="s">
        <v>8</v>
      </c>
    </row>
    <row r="29" spans="1:17" x14ac:dyDescent="0.25">
      <c r="A29" t="s">
        <v>3222</v>
      </c>
      <c r="B29" t="s">
        <v>1</v>
      </c>
      <c r="C29" s="4" t="s">
        <v>418</v>
      </c>
      <c r="D29" t="s">
        <v>1443</v>
      </c>
      <c r="E29" s="8">
        <f>HEX2DEC(G29)</f>
        <v>4</v>
      </c>
      <c r="F29" s="10" t="str">
        <f>HEX2BIN(G29)</f>
        <v>100</v>
      </c>
      <c r="G29" s="8" t="str">
        <f>MID(C29,7,FIND(":",C29,1)-1)</f>
        <v>04</v>
      </c>
    </row>
    <row r="30" spans="1:17" hidden="1" x14ac:dyDescent="0.25">
      <c r="A30" t="s">
        <v>3223</v>
      </c>
      <c r="B30" t="s">
        <v>4</v>
      </c>
      <c r="C30" t="s">
        <v>148</v>
      </c>
      <c r="D30" t="s">
        <v>6</v>
      </c>
      <c r="E30">
        <v>1</v>
      </c>
      <c r="F30" t="s">
        <v>136</v>
      </c>
      <c r="G30" t="s">
        <v>8</v>
      </c>
    </row>
    <row r="31" spans="1:17" x14ac:dyDescent="0.25">
      <c r="A31" t="s">
        <v>3224</v>
      </c>
      <c r="B31" t="s">
        <v>1</v>
      </c>
      <c r="C31" s="3" t="s">
        <v>160</v>
      </c>
      <c r="D31" t="s">
        <v>390</v>
      </c>
      <c r="E31" s="8">
        <f>HEX2DEC(G31)</f>
        <v>47</v>
      </c>
      <c r="F31" s="10" t="str">
        <f>HEX2BIN(G31)</f>
        <v>101111</v>
      </c>
      <c r="G31" s="8" t="str">
        <f>MID(C31,7,FIND(":",C31,1)-1)</f>
        <v>2F</v>
      </c>
    </row>
    <row r="32" spans="1:17" hidden="1" x14ac:dyDescent="0.25">
      <c r="A32" t="s">
        <v>3225</v>
      </c>
      <c r="B32" t="s">
        <v>4</v>
      </c>
      <c r="C32" t="s">
        <v>5</v>
      </c>
      <c r="D32" t="s">
        <v>6</v>
      </c>
      <c r="E32">
        <v>1</v>
      </c>
      <c r="F32" t="s">
        <v>162</v>
      </c>
      <c r="G32" t="s">
        <v>8</v>
      </c>
    </row>
    <row r="33" spans="1:17" hidden="1" x14ac:dyDescent="0.25">
      <c r="A33" t="s">
        <v>3226</v>
      </c>
      <c r="B33" t="s">
        <v>3227</v>
      </c>
      <c r="C33" t="s">
        <v>3228</v>
      </c>
      <c r="D33" t="s">
        <v>3229</v>
      </c>
      <c r="E33">
        <v>2</v>
      </c>
      <c r="F33" t="s">
        <v>177</v>
      </c>
      <c r="G33">
        <v>2</v>
      </c>
    </row>
    <row r="34" spans="1:17" hidden="1" x14ac:dyDescent="0.25">
      <c r="A34" t="s">
        <v>3231</v>
      </c>
      <c r="B34" t="s">
        <v>4</v>
      </c>
      <c r="C34" t="s">
        <v>12</v>
      </c>
      <c r="D34" t="s">
        <v>6</v>
      </c>
      <c r="E34">
        <v>1</v>
      </c>
      <c r="F34" t="s">
        <v>13</v>
      </c>
      <c r="G34" t="s">
        <v>8</v>
      </c>
    </row>
    <row r="35" spans="1:17" x14ac:dyDescent="0.25">
      <c r="A35" s="1" t="s">
        <v>3230</v>
      </c>
      <c r="B35" s="1" t="s">
        <v>1</v>
      </c>
      <c r="C35" s="1" t="s">
        <v>15</v>
      </c>
      <c r="E35" s="8">
        <f>HEX2DEC(G35)</f>
        <v>164</v>
      </c>
      <c r="F35" s="10" t="str">
        <f>HEX2BIN(G35)</f>
        <v>10100100</v>
      </c>
      <c r="G35" s="8" t="str">
        <f>MID(C35,7,FIND(":",C35,1)-1)</f>
        <v>A4</v>
      </c>
      <c r="H35" s="8" t="str">
        <f>MID(F35,1,FIND("0",F35,1)-1)</f>
        <v>1</v>
      </c>
      <c r="I35" s="8" t="str">
        <f>MID(F35,2,FIND("0",F35,1)-1)</f>
        <v>0</v>
      </c>
      <c r="J35" s="8" t="str">
        <f>MID(F35,3,FIND("0",F35,1)-1)</f>
        <v>1</v>
      </c>
      <c r="K35" s="8" t="str">
        <f>MID(F35,4,FIND("0",F35,1)-1)</f>
        <v>0</v>
      </c>
      <c r="L35" s="8" t="str">
        <f>MID(F35,5,FIND("0",F35,1)-1)</f>
        <v>0</v>
      </c>
      <c r="M35" s="8" t="str">
        <f>MID(F35,6,FIND("0",F35,1)-1)</f>
        <v>1</v>
      </c>
      <c r="N35" s="8" t="str">
        <f>MID(F35,7,FIND("0",F35,1)-1)</f>
        <v>0</v>
      </c>
      <c r="O35" s="8" t="str">
        <f>MID(F35,8,FIND("0",F35,1)-1)</f>
        <v>0</v>
      </c>
      <c r="P35" t="str">
        <f>IF(J35="1",IF(O35="0","Brenner AUS"),"Brenner EIN")</f>
        <v>Brenner AUS</v>
      </c>
      <c r="Q35" t="str">
        <f>IF(L35="1","Mischer AUF",IF(K35="1","Mischer ZU","Mischer STOP"))</f>
        <v>Mischer STOP</v>
      </c>
    </row>
    <row r="36" spans="1:17" hidden="1" x14ac:dyDescent="0.25">
      <c r="A36" t="s">
        <v>3231</v>
      </c>
      <c r="B36" t="s">
        <v>4</v>
      </c>
      <c r="C36" t="s">
        <v>12</v>
      </c>
      <c r="D36" t="s">
        <v>6</v>
      </c>
      <c r="E36">
        <v>1</v>
      </c>
      <c r="F36" t="s">
        <v>17</v>
      </c>
      <c r="G36" t="s">
        <v>8</v>
      </c>
    </row>
    <row r="37" spans="1:17" x14ac:dyDescent="0.25">
      <c r="A37" t="s">
        <v>3232</v>
      </c>
      <c r="B37" t="s">
        <v>1</v>
      </c>
      <c r="C37" s="41" t="s">
        <v>3233</v>
      </c>
      <c r="D37" t="s">
        <v>3292</v>
      </c>
      <c r="E37" s="8">
        <f>HEX2DEC(G37)</f>
        <v>9</v>
      </c>
      <c r="F37" s="10" t="str">
        <f>HEX2BIN(G37)</f>
        <v>1001</v>
      </c>
      <c r="G37" s="8" t="str">
        <f>MID(C37,7,FIND(":",C37,1)-1)</f>
        <v>09</v>
      </c>
    </row>
    <row r="38" spans="1:17" hidden="1" x14ac:dyDescent="0.25">
      <c r="A38" t="s">
        <v>3234</v>
      </c>
      <c r="B38" t="s">
        <v>4</v>
      </c>
      <c r="C38" t="s">
        <v>1479</v>
      </c>
      <c r="D38" t="s">
        <v>6</v>
      </c>
      <c r="E38">
        <v>1</v>
      </c>
      <c r="F38" t="s">
        <v>788</v>
      </c>
      <c r="G38" t="s">
        <v>8</v>
      </c>
    </row>
    <row r="39" spans="1:17" x14ac:dyDescent="0.25">
      <c r="A39" s="1" t="s">
        <v>3235</v>
      </c>
      <c r="B39" s="1" t="s">
        <v>1</v>
      </c>
      <c r="C39" s="1" t="s">
        <v>10</v>
      </c>
      <c r="E39" s="8">
        <f>HEX2DEC(G39)</f>
        <v>172</v>
      </c>
      <c r="F39" s="10" t="str">
        <f>HEX2BIN(G39)</f>
        <v>10101100</v>
      </c>
      <c r="G39" s="8" t="str">
        <f>MID(C39,7,FIND(":",C39,1)-1)</f>
        <v>AC</v>
      </c>
      <c r="H39" s="8" t="str">
        <f>MID(F39,1,FIND("0",F39,1)-1)</f>
        <v>1</v>
      </c>
      <c r="I39" s="8" t="str">
        <f>MID(F39,2,FIND("0",F39,1)-1)</f>
        <v>0</v>
      </c>
      <c r="J39" s="8" t="str">
        <f>MID(F39,3,FIND("0",F39,1)-1)</f>
        <v>1</v>
      </c>
      <c r="K39" s="8" t="str">
        <f>MID(F39,4,FIND("0",F39,1)-1)</f>
        <v>0</v>
      </c>
      <c r="L39" s="8" t="str">
        <f>MID(F39,5,FIND("0",F39,1)-1)</f>
        <v>1</v>
      </c>
      <c r="M39" s="8" t="str">
        <f>MID(F39,6,FIND("0",F39,1)-1)</f>
        <v>1</v>
      </c>
      <c r="N39" s="8" t="str">
        <f>MID(F39,7,FIND("0",F39,1)-1)</f>
        <v>0</v>
      </c>
      <c r="O39" s="8" t="str">
        <f>MID(F39,8,FIND("0",F39,1)-1)</f>
        <v>0</v>
      </c>
      <c r="P39" t="str">
        <f>IF(J39="1",IF(O39="0","Brenner AUS"),"Brenner EIN")</f>
        <v>Brenner AUS</v>
      </c>
      <c r="Q39" t="str">
        <f>IF(L39="1","Mischer AUF",IF(K39="1","Mischer ZU","Mischer STOP"))</f>
        <v>Mischer AUF</v>
      </c>
    </row>
    <row r="40" spans="1:17" hidden="1" x14ac:dyDescent="0.25">
      <c r="A40" t="s">
        <v>3236</v>
      </c>
      <c r="B40" t="s">
        <v>4</v>
      </c>
      <c r="C40" t="s">
        <v>12</v>
      </c>
      <c r="D40" t="s">
        <v>6</v>
      </c>
      <c r="E40">
        <v>1</v>
      </c>
      <c r="F40" t="s">
        <v>13</v>
      </c>
      <c r="G40" t="s">
        <v>8</v>
      </c>
    </row>
    <row r="41" spans="1:17" x14ac:dyDescent="0.25">
      <c r="A41" s="1" t="s">
        <v>3235</v>
      </c>
      <c r="B41" s="1" t="s">
        <v>1</v>
      </c>
      <c r="C41" s="1" t="s">
        <v>15</v>
      </c>
      <c r="E41" s="8">
        <f>HEX2DEC(G41)</f>
        <v>164</v>
      </c>
      <c r="F41" s="10" t="str">
        <f>HEX2BIN(G41)</f>
        <v>10100100</v>
      </c>
      <c r="G41" s="8" t="str">
        <f>MID(C41,7,FIND(":",C41,1)-1)</f>
        <v>A4</v>
      </c>
      <c r="H41" s="8" t="str">
        <f>MID(F41,1,FIND("0",F41,1)-1)</f>
        <v>1</v>
      </c>
      <c r="I41" s="8" t="str">
        <f>MID(F41,2,FIND("0",F41,1)-1)</f>
        <v>0</v>
      </c>
      <c r="J41" s="8" t="str">
        <f>MID(F41,3,FIND("0",F41,1)-1)</f>
        <v>1</v>
      </c>
      <c r="K41" s="8" t="str">
        <f>MID(F41,4,FIND("0",F41,1)-1)</f>
        <v>0</v>
      </c>
      <c r="L41" s="8" t="str">
        <f>MID(F41,5,FIND("0",F41,1)-1)</f>
        <v>0</v>
      </c>
      <c r="M41" s="8" t="str">
        <f>MID(F41,6,FIND("0",F41,1)-1)</f>
        <v>1</v>
      </c>
      <c r="N41" s="8" t="str">
        <f>MID(F41,7,FIND("0",F41,1)-1)</f>
        <v>0</v>
      </c>
      <c r="O41" s="8" t="str">
        <f>MID(F41,8,FIND("0",F41,1)-1)</f>
        <v>0</v>
      </c>
      <c r="P41" t="str">
        <f>IF(J41="1",IF(O41="0","Brenner AUS"),"Brenner EIN")</f>
        <v>Brenner AUS</v>
      </c>
      <c r="Q41" t="str">
        <f>IF(L41="1","Mischer AUF",IF(K41="1","Mischer ZU","Mischer STOP"))</f>
        <v>Mischer STOP</v>
      </c>
    </row>
    <row r="42" spans="1:17" hidden="1" x14ac:dyDescent="0.25">
      <c r="A42" t="s">
        <v>3236</v>
      </c>
      <c r="B42" t="s">
        <v>4</v>
      </c>
      <c r="C42" t="s">
        <v>12</v>
      </c>
      <c r="D42" t="s">
        <v>6</v>
      </c>
      <c r="E42">
        <v>1</v>
      </c>
      <c r="F42" t="s">
        <v>17</v>
      </c>
      <c r="G42" t="s">
        <v>8</v>
      </c>
    </row>
    <row r="43" spans="1:17" x14ac:dyDescent="0.25">
      <c r="A43" t="s">
        <v>3237</v>
      </c>
      <c r="B43" t="s">
        <v>1</v>
      </c>
      <c r="C43" s="3" t="s">
        <v>2</v>
      </c>
      <c r="D43" t="s">
        <v>390</v>
      </c>
      <c r="E43" s="8">
        <f>HEX2DEC(G43)</f>
        <v>46</v>
      </c>
      <c r="F43" s="10" t="str">
        <f>HEX2BIN(G43)</f>
        <v>101110</v>
      </c>
      <c r="G43" s="8" t="str">
        <f>MID(C43,7,FIND(":",C43,1)-1)</f>
        <v>2E</v>
      </c>
    </row>
    <row r="44" spans="1:17" hidden="1" x14ac:dyDescent="0.25">
      <c r="A44" t="s">
        <v>3238</v>
      </c>
      <c r="B44" t="s">
        <v>4</v>
      </c>
      <c r="C44" t="s">
        <v>5</v>
      </c>
      <c r="D44" t="s">
        <v>6</v>
      </c>
      <c r="E44">
        <v>1</v>
      </c>
      <c r="F44" t="s">
        <v>7</v>
      </c>
      <c r="G44" t="s">
        <v>8</v>
      </c>
    </row>
    <row r="45" spans="1:17" hidden="1" x14ac:dyDescent="0.25">
      <c r="A45" t="s">
        <v>3239</v>
      </c>
      <c r="B45" t="s">
        <v>862</v>
      </c>
      <c r="C45" t="s">
        <v>176</v>
      </c>
      <c r="D45" t="s">
        <v>177</v>
      </c>
      <c r="E45" s="5">
        <v>4600000</v>
      </c>
      <c r="F45" t="s">
        <v>3240</v>
      </c>
      <c r="G45" t="s">
        <v>178</v>
      </c>
      <c r="H45">
        <v>0</v>
      </c>
      <c r="I45" t="s">
        <v>179</v>
      </c>
      <c r="J45" t="s">
        <v>163</v>
      </c>
      <c r="K45" t="s">
        <v>180</v>
      </c>
    </row>
    <row r="46" spans="1:17" x14ac:dyDescent="0.25">
      <c r="A46" t="s">
        <v>3241</v>
      </c>
      <c r="B46" t="s">
        <v>1</v>
      </c>
      <c r="C46" s="41" t="s">
        <v>3242</v>
      </c>
      <c r="D46" t="s">
        <v>3292</v>
      </c>
      <c r="E46" s="8">
        <f>HEX2DEC(G46)</f>
        <v>11</v>
      </c>
      <c r="F46" s="10" t="str">
        <f>HEX2BIN(G46)</f>
        <v>1011</v>
      </c>
      <c r="G46" s="8" t="str">
        <f>MID(C46,7,FIND(":",C46,1)-1)</f>
        <v>0B</v>
      </c>
    </row>
    <row r="47" spans="1:17" hidden="1" x14ac:dyDescent="0.25">
      <c r="A47" t="s">
        <v>3243</v>
      </c>
      <c r="B47" t="s">
        <v>4</v>
      </c>
      <c r="C47" t="s">
        <v>1479</v>
      </c>
      <c r="D47" t="s">
        <v>6</v>
      </c>
      <c r="E47">
        <v>1</v>
      </c>
      <c r="F47" t="s">
        <v>2719</v>
      </c>
      <c r="G47" t="s">
        <v>8</v>
      </c>
    </row>
    <row r="48" spans="1:17" x14ac:dyDescent="0.25">
      <c r="A48" s="1" t="s">
        <v>3244</v>
      </c>
      <c r="B48" s="1" t="s">
        <v>1</v>
      </c>
      <c r="C48" s="1" t="s">
        <v>10</v>
      </c>
      <c r="E48" s="8">
        <f>HEX2DEC(G48)</f>
        <v>172</v>
      </c>
      <c r="F48" s="10" t="str">
        <f>HEX2BIN(G48)</f>
        <v>10101100</v>
      </c>
      <c r="G48" s="8" t="str">
        <f>MID(C48,7,FIND(":",C48,1)-1)</f>
        <v>AC</v>
      </c>
      <c r="H48" s="8" t="str">
        <f>MID(F48,1,FIND("0",F48,1)-1)</f>
        <v>1</v>
      </c>
      <c r="I48" s="8" t="str">
        <f>MID(F48,2,FIND("0",F48,1)-1)</f>
        <v>0</v>
      </c>
      <c r="J48" s="8" t="str">
        <f>MID(F48,3,FIND("0",F48,1)-1)</f>
        <v>1</v>
      </c>
      <c r="K48" s="8" t="str">
        <f>MID(F48,4,FIND("0",F48,1)-1)</f>
        <v>0</v>
      </c>
      <c r="L48" s="8" t="str">
        <f>MID(F48,5,FIND("0",F48,1)-1)</f>
        <v>1</v>
      </c>
      <c r="M48" s="8" t="str">
        <f>MID(F48,6,FIND("0",F48,1)-1)</f>
        <v>1</v>
      </c>
      <c r="N48" s="8" t="str">
        <f>MID(F48,7,FIND("0",F48,1)-1)</f>
        <v>0</v>
      </c>
      <c r="O48" s="8" t="str">
        <f>MID(F48,8,FIND("0",F48,1)-1)</f>
        <v>0</v>
      </c>
      <c r="P48" t="str">
        <f>IF(J48="1",IF(O48="0","Brenner AUS"),"Brenner EIN")</f>
        <v>Brenner AUS</v>
      </c>
      <c r="Q48" t="str">
        <f>IF(L48="1","Mischer AUF",IF(K48="1","Mischer ZU","Mischer STOP"))</f>
        <v>Mischer AUF</v>
      </c>
    </row>
    <row r="49" spans="1:17" hidden="1" x14ac:dyDescent="0.25">
      <c r="A49" t="s">
        <v>3245</v>
      </c>
      <c r="B49" t="s">
        <v>4</v>
      </c>
      <c r="C49" t="s">
        <v>12</v>
      </c>
      <c r="D49" t="s">
        <v>6</v>
      </c>
      <c r="E49">
        <v>1</v>
      </c>
      <c r="F49" t="s">
        <v>13</v>
      </c>
      <c r="G49" t="s">
        <v>8</v>
      </c>
    </row>
    <row r="50" spans="1:17" x14ac:dyDescent="0.25">
      <c r="A50" s="1" t="s">
        <v>3246</v>
      </c>
      <c r="B50" s="1" t="s">
        <v>1</v>
      </c>
      <c r="C50" s="1" t="s">
        <v>15</v>
      </c>
      <c r="E50" s="8">
        <f>HEX2DEC(G50)</f>
        <v>164</v>
      </c>
      <c r="F50" s="10" t="str">
        <f>HEX2BIN(G50)</f>
        <v>10100100</v>
      </c>
      <c r="G50" s="8" t="str">
        <f>MID(C50,7,FIND(":",C50,1)-1)</f>
        <v>A4</v>
      </c>
      <c r="H50" s="8" t="str">
        <f>MID(F50,1,FIND("0",F50,1)-1)</f>
        <v>1</v>
      </c>
      <c r="I50" s="8" t="str">
        <f>MID(F50,2,FIND("0",F50,1)-1)</f>
        <v>0</v>
      </c>
      <c r="J50" s="8" t="str">
        <f>MID(F50,3,FIND("0",F50,1)-1)</f>
        <v>1</v>
      </c>
      <c r="K50" s="8" t="str">
        <f>MID(F50,4,FIND("0",F50,1)-1)</f>
        <v>0</v>
      </c>
      <c r="L50" s="8" t="str">
        <f>MID(F50,5,FIND("0",F50,1)-1)</f>
        <v>0</v>
      </c>
      <c r="M50" s="8" t="str">
        <f>MID(F50,6,FIND("0",F50,1)-1)</f>
        <v>1</v>
      </c>
      <c r="N50" s="8" t="str">
        <f>MID(F50,7,FIND("0",F50,1)-1)</f>
        <v>0</v>
      </c>
      <c r="O50" s="8" t="str">
        <f>MID(F50,8,FIND("0",F50,1)-1)</f>
        <v>0</v>
      </c>
      <c r="P50" t="str">
        <f>IF(J50="1",IF(O50="0","Brenner AUS"),"Brenner EIN")</f>
        <v>Brenner AUS</v>
      </c>
      <c r="Q50" t="str">
        <f>IF(L50="1","Mischer AUF",IF(K50="1","Mischer ZU","Mischer STOP"))</f>
        <v>Mischer STOP</v>
      </c>
    </row>
    <row r="51" spans="1:17" hidden="1" x14ac:dyDescent="0.25">
      <c r="A51" t="s">
        <v>3247</v>
      </c>
      <c r="B51" t="s">
        <v>3227</v>
      </c>
      <c r="C51" t="s">
        <v>3228</v>
      </c>
      <c r="D51" t="s">
        <v>3229</v>
      </c>
      <c r="E51">
        <v>2</v>
      </c>
      <c r="F51" t="s">
        <v>177</v>
      </c>
      <c r="G51">
        <v>1</v>
      </c>
    </row>
    <row r="52" spans="1:17" x14ac:dyDescent="0.25">
      <c r="A52" s="1" t="s">
        <v>3248</v>
      </c>
      <c r="B52" s="1" t="s">
        <v>1</v>
      </c>
      <c r="C52" s="1" t="s">
        <v>10</v>
      </c>
      <c r="E52" s="8">
        <f t="shared" ref="E52:E53" si="3">HEX2DEC(G52)</f>
        <v>172</v>
      </c>
      <c r="F52" s="10" t="str">
        <f t="shared" ref="F52:F53" si="4">HEX2BIN(G52)</f>
        <v>10101100</v>
      </c>
      <c r="G52" s="8" t="str">
        <f t="shared" ref="G52:G53" si="5">MID(C52,7,FIND(":",C52,1)-1)</f>
        <v>AC</v>
      </c>
      <c r="H52" s="8" t="str">
        <f>MID(F52,1,FIND("0",F52,1)-1)</f>
        <v>1</v>
      </c>
      <c r="I52" s="8" t="str">
        <f>MID(F52,2,FIND("0",F52,1)-1)</f>
        <v>0</v>
      </c>
      <c r="J52" s="8" t="str">
        <f>MID(F52,3,FIND("0",F52,1)-1)</f>
        <v>1</v>
      </c>
      <c r="K52" s="8" t="str">
        <f>MID(F52,4,FIND("0",F52,1)-1)</f>
        <v>0</v>
      </c>
      <c r="L52" s="8" t="str">
        <f>MID(F52,5,FIND("0",F52,1)-1)</f>
        <v>1</v>
      </c>
      <c r="M52" s="8" t="str">
        <f>MID(F52,6,FIND("0",F52,1)-1)</f>
        <v>1</v>
      </c>
      <c r="N52" s="8" t="str">
        <f>MID(F52,7,FIND("0",F52,1)-1)</f>
        <v>0</v>
      </c>
      <c r="O52" s="8" t="str">
        <f>MID(F52,8,FIND("0",F52,1)-1)</f>
        <v>0</v>
      </c>
      <c r="P52" t="str">
        <f>IF(J52="1",IF(O52="0","Brenner AUS"),"Brenner EIN")</f>
        <v>Brenner AUS</v>
      </c>
      <c r="Q52" t="str">
        <f>IF(L52="1","Mischer AUF",IF(K52="1","Mischer ZU","Mischer STOP"))</f>
        <v>Mischer AUF</v>
      </c>
    </row>
    <row r="53" spans="1:17" x14ac:dyDescent="0.25">
      <c r="A53" s="1" t="s">
        <v>3249</v>
      </c>
      <c r="B53" s="1" t="s">
        <v>1</v>
      </c>
      <c r="C53" s="1" t="s">
        <v>15</v>
      </c>
      <c r="E53" s="8">
        <f t="shared" si="3"/>
        <v>164</v>
      </c>
      <c r="F53" s="10" t="str">
        <f t="shared" si="4"/>
        <v>10100100</v>
      </c>
      <c r="G53" s="8" t="str">
        <f t="shared" si="5"/>
        <v>A4</v>
      </c>
      <c r="H53" s="8" t="str">
        <f>MID(F53,1,FIND("0",F53,1)-1)</f>
        <v>1</v>
      </c>
      <c r="I53" s="8" t="str">
        <f>MID(F53,2,FIND("0",F53,1)-1)</f>
        <v>0</v>
      </c>
      <c r="J53" s="8" t="str">
        <f>MID(F53,3,FIND("0",F53,1)-1)</f>
        <v>1</v>
      </c>
      <c r="K53" s="8" t="str">
        <f>MID(F53,4,FIND("0",F53,1)-1)</f>
        <v>0</v>
      </c>
      <c r="L53" s="8" t="str">
        <f>MID(F53,5,FIND("0",F53,1)-1)</f>
        <v>0</v>
      </c>
      <c r="M53" s="8" t="str">
        <f>MID(F53,6,FIND("0",F53,1)-1)</f>
        <v>1</v>
      </c>
      <c r="N53" s="8" t="str">
        <f>MID(F53,7,FIND("0",F53,1)-1)</f>
        <v>0</v>
      </c>
      <c r="O53" s="8" t="str">
        <f>MID(F53,8,FIND("0",F53,1)-1)</f>
        <v>0</v>
      </c>
      <c r="P53" t="str">
        <f>IF(J53="1",IF(O53="0","Brenner AUS"),"Brenner EIN")</f>
        <v>Brenner AUS</v>
      </c>
      <c r="Q53" t="str">
        <f>IF(L53="1","Mischer AUF",IF(K53="1","Mischer ZU","Mischer STOP"))</f>
        <v>Mischer STOP</v>
      </c>
    </row>
    <row r="54" spans="1:17" hidden="1" x14ac:dyDescent="0.25">
      <c r="A54" t="s">
        <v>3250</v>
      </c>
      <c r="B54" t="s">
        <v>4</v>
      </c>
      <c r="C54" t="s">
        <v>12</v>
      </c>
      <c r="D54" t="s">
        <v>6</v>
      </c>
      <c r="E54">
        <v>1</v>
      </c>
      <c r="F54" t="s">
        <v>17</v>
      </c>
      <c r="G54" t="s">
        <v>8</v>
      </c>
    </row>
    <row r="55" spans="1:17" x14ac:dyDescent="0.25">
      <c r="A55" t="s">
        <v>3251</v>
      </c>
      <c r="B55" t="s">
        <v>1</v>
      </c>
      <c r="C55" s="3" t="s">
        <v>209</v>
      </c>
      <c r="D55" t="s">
        <v>390</v>
      </c>
      <c r="E55" s="8">
        <f t="shared" ref="E55:E56" si="6">HEX2DEC(G55)</f>
        <v>45</v>
      </c>
      <c r="F55" s="10" t="str">
        <f t="shared" ref="F55:F56" si="7">HEX2BIN(G55)</f>
        <v>101101</v>
      </c>
      <c r="G55" s="8" t="str">
        <f t="shared" ref="G55:G56" si="8">MID(C55,7,FIND(":",C55,1)-1)</f>
        <v>2D</v>
      </c>
    </row>
    <row r="56" spans="1:17" x14ac:dyDescent="0.25">
      <c r="A56" t="s">
        <v>3251</v>
      </c>
      <c r="B56" t="s">
        <v>1</v>
      </c>
      <c r="C56" s="41" t="s">
        <v>3252</v>
      </c>
      <c r="D56" t="s">
        <v>3292</v>
      </c>
      <c r="E56" s="8">
        <f t="shared" si="6"/>
        <v>15</v>
      </c>
      <c r="F56" s="10" t="str">
        <f t="shared" si="7"/>
        <v>1111</v>
      </c>
      <c r="G56" s="8" t="str">
        <f t="shared" si="8"/>
        <v>0F</v>
      </c>
    </row>
    <row r="57" spans="1:17" hidden="1" x14ac:dyDescent="0.25">
      <c r="A57" t="s">
        <v>3253</v>
      </c>
      <c r="B57" t="s">
        <v>4</v>
      </c>
      <c r="C57" t="s">
        <v>1479</v>
      </c>
      <c r="D57" t="s">
        <v>6</v>
      </c>
      <c r="E57">
        <v>1</v>
      </c>
      <c r="F57" t="s">
        <v>3254</v>
      </c>
      <c r="G57" t="s">
        <v>8</v>
      </c>
    </row>
    <row r="58" spans="1:17" hidden="1" x14ac:dyDescent="0.25">
      <c r="A58" t="s">
        <v>3255</v>
      </c>
      <c r="B58" t="s">
        <v>4</v>
      </c>
      <c r="C58" t="s">
        <v>1425</v>
      </c>
      <c r="D58" t="s">
        <v>6</v>
      </c>
      <c r="E58">
        <v>1</v>
      </c>
      <c r="F58" t="s">
        <v>234</v>
      </c>
      <c r="G58" t="s">
        <v>8</v>
      </c>
    </row>
    <row r="59" spans="1:17" x14ac:dyDescent="0.25">
      <c r="A59" s="1" t="s">
        <v>3256</v>
      </c>
      <c r="B59" s="1" t="s">
        <v>1</v>
      </c>
      <c r="C59" s="1" t="s">
        <v>10</v>
      </c>
      <c r="E59" s="8">
        <f>HEX2DEC(G59)</f>
        <v>172</v>
      </c>
      <c r="F59" s="10" t="str">
        <f>HEX2BIN(G59)</f>
        <v>10101100</v>
      </c>
      <c r="G59" s="8" t="str">
        <f>MID(C59,7,FIND(":",C59,1)-1)</f>
        <v>AC</v>
      </c>
      <c r="H59" s="8" t="str">
        <f>MID(F59,1,FIND("0",F59,1)-1)</f>
        <v>1</v>
      </c>
      <c r="I59" s="8" t="str">
        <f>MID(F59,2,FIND("0",F59,1)-1)</f>
        <v>0</v>
      </c>
      <c r="J59" s="8" t="str">
        <f>MID(F59,3,FIND("0",F59,1)-1)</f>
        <v>1</v>
      </c>
      <c r="K59" s="8" t="str">
        <f>MID(F59,4,FIND("0",F59,1)-1)</f>
        <v>0</v>
      </c>
      <c r="L59" s="8" t="str">
        <f>MID(F59,5,FIND("0",F59,1)-1)</f>
        <v>1</v>
      </c>
      <c r="M59" s="8" t="str">
        <f>MID(F59,6,FIND("0",F59,1)-1)</f>
        <v>1</v>
      </c>
      <c r="N59" s="8" t="str">
        <f>MID(F59,7,FIND("0",F59,1)-1)</f>
        <v>0</v>
      </c>
      <c r="O59" s="8" t="str">
        <f>MID(F59,8,FIND("0",F59,1)-1)</f>
        <v>0</v>
      </c>
      <c r="P59" t="str">
        <f>IF(J59="1",IF(O59="0","Brenner AUS"),"Brenner EIN")</f>
        <v>Brenner AUS</v>
      </c>
      <c r="Q59" t="str">
        <f>IF(L59="1","Mischer AUF",IF(K59="1","Mischer ZU","Mischer STOP"))</f>
        <v>Mischer AUF</v>
      </c>
    </row>
    <row r="60" spans="1:17" hidden="1" x14ac:dyDescent="0.25">
      <c r="A60" t="s">
        <v>3257</v>
      </c>
      <c r="B60" t="s">
        <v>4</v>
      </c>
      <c r="C60" t="s">
        <v>12</v>
      </c>
      <c r="D60" t="s">
        <v>6</v>
      </c>
      <c r="E60">
        <v>1</v>
      </c>
      <c r="F60" t="s">
        <v>13</v>
      </c>
      <c r="G60" t="s">
        <v>8</v>
      </c>
    </row>
    <row r="61" spans="1:17" x14ac:dyDescent="0.25">
      <c r="A61" s="1" t="s">
        <v>3256</v>
      </c>
      <c r="B61" s="1" t="s">
        <v>1</v>
      </c>
      <c r="C61" s="1" t="s">
        <v>15</v>
      </c>
      <c r="E61" s="8">
        <f>HEX2DEC(G61)</f>
        <v>164</v>
      </c>
      <c r="F61" s="10" t="str">
        <f>HEX2BIN(G61)</f>
        <v>10100100</v>
      </c>
      <c r="G61" s="8" t="str">
        <f>MID(C61,7,FIND(":",C61,1)-1)</f>
        <v>A4</v>
      </c>
      <c r="H61" s="8" t="str">
        <f>MID(F61,1,FIND("0",F61,1)-1)</f>
        <v>1</v>
      </c>
      <c r="I61" s="8" t="str">
        <f>MID(F61,2,FIND("0",F61,1)-1)</f>
        <v>0</v>
      </c>
      <c r="J61" s="8" t="str">
        <f>MID(F61,3,FIND("0",F61,1)-1)</f>
        <v>1</v>
      </c>
      <c r="K61" s="8" t="str">
        <f>MID(F61,4,FIND("0",F61,1)-1)</f>
        <v>0</v>
      </c>
      <c r="L61" s="8" t="str">
        <f>MID(F61,5,FIND("0",F61,1)-1)</f>
        <v>0</v>
      </c>
      <c r="M61" s="8" t="str">
        <f>MID(F61,6,FIND("0",F61,1)-1)</f>
        <v>1</v>
      </c>
      <c r="N61" s="8" t="str">
        <f>MID(F61,7,FIND("0",F61,1)-1)</f>
        <v>0</v>
      </c>
      <c r="O61" s="8" t="str">
        <f>MID(F61,8,FIND("0",F61,1)-1)</f>
        <v>0</v>
      </c>
      <c r="P61" t="str">
        <f>IF(J61="1",IF(O61="0","Brenner AUS"),"Brenner EIN")</f>
        <v>Brenner AUS</v>
      </c>
      <c r="Q61" t="str">
        <f>IF(L61="1","Mischer AUF",IF(K61="1","Mischer ZU","Mischer STOP"))</f>
        <v>Mischer STOP</v>
      </c>
    </row>
    <row r="62" spans="1:17" hidden="1" x14ac:dyDescent="0.25">
      <c r="A62" t="s">
        <v>3258</v>
      </c>
      <c r="B62" t="s">
        <v>4</v>
      </c>
      <c r="C62" t="s">
        <v>12</v>
      </c>
      <c r="D62" t="s">
        <v>6</v>
      </c>
      <c r="E62">
        <v>1</v>
      </c>
      <c r="F62" t="s">
        <v>17</v>
      </c>
      <c r="G62" t="s">
        <v>8</v>
      </c>
    </row>
    <row r="63" spans="1:17" x14ac:dyDescent="0.25">
      <c r="A63" t="s">
        <v>3259</v>
      </c>
      <c r="B63" t="s">
        <v>1</v>
      </c>
      <c r="C63" s="41" t="s">
        <v>3260</v>
      </c>
      <c r="D63" t="s">
        <v>3292</v>
      </c>
      <c r="E63" s="8">
        <f>HEX2DEC(G63)</f>
        <v>24</v>
      </c>
      <c r="F63" s="10" t="str">
        <f>HEX2BIN(G63)</f>
        <v>11000</v>
      </c>
      <c r="G63" s="8" t="str">
        <f>MID(C63,7,FIND(":",C63,1)-1)</f>
        <v>18</v>
      </c>
    </row>
    <row r="64" spans="1:17" hidden="1" x14ac:dyDescent="0.25">
      <c r="A64" t="s">
        <v>3261</v>
      </c>
      <c r="B64" t="s">
        <v>4</v>
      </c>
      <c r="C64" t="s">
        <v>1479</v>
      </c>
      <c r="D64" t="s">
        <v>6</v>
      </c>
      <c r="E64">
        <v>1</v>
      </c>
      <c r="F64" t="s">
        <v>972</v>
      </c>
      <c r="G64" t="s">
        <v>8</v>
      </c>
    </row>
    <row r="65" spans="1:17" x14ac:dyDescent="0.25">
      <c r="A65" s="1" t="s">
        <v>3262</v>
      </c>
      <c r="B65" s="1" t="s">
        <v>1</v>
      </c>
      <c r="C65" s="1" t="s">
        <v>10</v>
      </c>
      <c r="E65" s="8">
        <f>HEX2DEC(G65)</f>
        <v>172</v>
      </c>
      <c r="F65" s="10" t="str">
        <f>HEX2BIN(G65)</f>
        <v>10101100</v>
      </c>
      <c r="G65" s="8" t="str">
        <f>MID(C65,7,FIND(":",C65,1)-1)</f>
        <v>AC</v>
      </c>
      <c r="H65" s="8" t="str">
        <f>MID(F65,1,FIND("0",F65,1)-1)</f>
        <v>1</v>
      </c>
      <c r="I65" s="8" t="str">
        <f>MID(F65,2,FIND("0",F65,1)-1)</f>
        <v>0</v>
      </c>
      <c r="J65" s="8" t="str">
        <f>MID(F65,3,FIND("0",F65,1)-1)</f>
        <v>1</v>
      </c>
      <c r="K65" s="8" t="str">
        <f>MID(F65,4,FIND("0",F65,1)-1)</f>
        <v>0</v>
      </c>
      <c r="L65" s="8" t="str">
        <f>MID(F65,5,FIND("0",F65,1)-1)</f>
        <v>1</v>
      </c>
      <c r="M65" s="8" t="str">
        <f>MID(F65,6,FIND("0",F65,1)-1)</f>
        <v>1</v>
      </c>
      <c r="N65" s="8" t="str">
        <f>MID(F65,7,FIND("0",F65,1)-1)</f>
        <v>0</v>
      </c>
      <c r="O65" s="8" t="str">
        <f>MID(F65,8,FIND("0",F65,1)-1)</f>
        <v>0</v>
      </c>
      <c r="P65" t="str">
        <f>IF(J65="1",IF(O65="0","Brenner AUS"),"Brenner EIN")</f>
        <v>Brenner AUS</v>
      </c>
      <c r="Q65" t="str">
        <f>IF(L65="1","Mischer AUF",IF(K65="1","Mischer ZU","Mischer STOP"))</f>
        <v>Mischer AUF</v>
      </c>
    </row>
    <row r="66" spans="1:17" hidden="1" x14ac:dyDescent="0.25">
      <c r="A66" t="s">
        <v>3263</v>
      </c>
      <c r="B66" t="s">
        <v>4</v>
      </c>
      <c r="C66" t="s">
        <v>12</v>
      </c>
      <c r="D66" t="s">
        <v>6</v>
      </c>
      <c r="E66">
        <v>1</v>
      </c>
      <c r="F66" t="s">
        <v>13</v>
      </c>
      <c r="G66" t="s">
        <v>8</v>
      </c>
    </row>
    <row r="67" spans="1:17" x14ac:dyDescent="0.25">
      <c r="A67" s="1" t="s">
        <v>3264</v>
      </c>
      <c r="B67" s="1" t="s">
        <v>1</v>
      </c>
      <c r="C67" s="1" t="s">
        <v>15</v>
      </c>
      <c r="E67" s="8">
        <f>HEX2DEC(G67)</f>
        <v>164</v>
      </c>
      <c r="F67" s="10" t="str">
        <f>HEX2BIN(G67)</f>
        <v>10100100</v>
      </c>
      <c r="G67" s="8" t="str">
        <f>MID(C67,7,FIND(":",C67,1)-1)</f>
        <v>A4</v>
      </c>
      <c r="H67" s="8" t="str">
        <f>MID(F67,1,FIND("0",F67,1)-1)</f>
        <v>1</v>
      </c>
      <c r="I67" s="8" t="str">
        <f>MID(F67,2,FIND("0",F67,1)-1)</f>
        <v>0</v>
      </c>
      <c r="J67" s="8" t="str">
        <f>MID(F67,3,FIND("0",F67,1)-1)</f>
        <v>1</v>
      </c>
      <c r="K67" s="8" t="str">
        <f>MID(F67,4,FIND("0",F67,1)-1)</f>
        <v>0</v>
      </c>
      <c r="L67" s="8" t="str">
        <f>MID(F67,5,FIND("0",F67,1)-1)</f>
        <v>0</v>
      </c>
      <c r="M67" s="8" t="str">
        <f>MID(F67,6,FIND("0",F67,1)-1)</f>
        <v>1</v>
      </c>
      <c r="N67" s="8" t="str">
        <f>MID(F67,7,FIND("0",F67,1)-1)</f>
        <v>0</v>
      </c>
      <c r="O67" s="8" t="str">
        <f>MID(F67,8,FIND("0",F67,1)-1)</f>
        <v>0</v>
      </c>
      <c r="P67" t="str">
        <f>IF(J67="1",IF(O67="0","Brenner AUS"),"Brenner EIN")</f>
        <v>Brenner AUS</v>
      </c>
      <c r="Q67" t="str">
        <f>IF(L67="1","Mischer AUF",IF(K67="1","Mischer ZU","Mischer STOP"))</f>
        <v>Mischer STOP</v>
      </c>
    </row>
    <row r="68" spans="1:17" hidden="1" x14ac:dyDescent="0.25">
      <c r="A68" t="s">
        <v>3265</v>
      </c>
      <c r="B68" t="s">
        <v>4</v>
      </c>
      <c r="C68" t="s">
        <v>12</v>
      </c>
      <c r="D68" t="s">
        <v>6</v>
      </c>
      <c r="E68">
        <v>1</v>
      </c>
      <c r="F68" t="s">
        <v>17</v>
      </c>
      <c r="G68" t="s">
        <v>8</v>
      </c>
    </row>
    <row r="69" spans="1:17" x14ac:dyDescent="0.25">
      <c r="A69" s="1" t="s">
        <v>3266</v>
      </c>
      <c r="B69" s="1" t="s">
        <v>1</v>
      </c>
      <c r="C69" s="1" t="s">
        <v>10</v>
      </c>
      <c r="E69" s="8">
        <f>HEX2DEC(G69)</f>
        <v>172</v>
      </c>
      <c r="F69" s="10" t="str">
        <f>HEX2BIN(G69)</f>
        <v>10101100</v>
      </c>
      <c r="G69" s="8" t="str">
        <f>MID(C69,7,FIND(":",C69,1)-1)</f>
        <v>AC</v>
      </c>
      <c r="H69" s="8" t="str">
        <f>MID(F69,1,FIND("0",F69,1)-1)</f>
        <v>1</v>
      </c>
      <c r="I69" s="8" t="str">
        <f>MID(F69,2,FIND("0",F69,1)-1)</f>
        <v>0</v>
      </c>
      <c r="J69" s="8" t="str">
        <f>MID(F69,3,FIND("0",F69,1)-1)</f>
        <v>1</v>
      </c>
      <c r="K69" s="8" t="str">
        <f>MID(F69,4,FIND("0",F69,1)-1)</f>
        <v>0</v>
      </c>
      <c r="L69" s="8" t="str">
        <f>MID(F69,5,FIND("0",F69,1)-1)</f>
        <v>1</v>
      </c>
      <c r="M69" s="8" t="str">
        <f>MID(F69,6,FIND("0",F69,1)-1)</f>
        <v>1</v>
      </c>
      <c r="N69" s="8" t="str">
        <f>MID(F69,7,FIND("0",F69,1)-1)</f>
        <v>0</v>
      </c>
      <c r="O69" s="8" t="str">
        <f>MID(F69,8,FIND("0",F69,1)-1)</f>
        <v>0</v>
      </c>
      <c r="P69" t="str">
        <f>IF(J69="1",IF(O69="0","Brenner AUS"),"Brenner EIN")</f>
        <v>Brenner AUS</v>
      </c>
      <c r="Q69" t="str">
        <f>IF(L69="1","Mischer AUF",IF(K69="1","Mischer ZU","Mischer STOP"))</f>
        <v>Mischer AUF</v>
      </c>
    </row>
    <row r="70" spans="1:17" hidden="1" x14ac:dyDescent="0.25">
      <c r="A70" t="s">
        <v>3267</v>
      </c>
      <c r="B70" t="s">
        <v>4</v>
      </c>
      <c r="C70" t="s">
        <v>12</v>
      </c>
      <c r="D70" t="s">
        <v>6</v>
      </c>
      <c r="E70">
        <v>1</v>
      </c>
      <c r="F70" t="s">
        <v>13</v>
      </c>
      <c r="G70" t="s">
        <v>8</v>
      </c>
    </row>
    <row r="71" spans="1:17" x14ac:dyDescent="0.25">
      <c r="A71" s="1" t="s">
        <v>3268</v>
      </c>
      <c r="B71" s="1" t="s">
        <v>1</v>
      </c>
      <c r="C71" s="1" t="s">
        <v>15</v>
      </c>
      <c r="E71" s="8">
        <f>HEX2DEC(G71)</f>
        <v>164</v>
      </c>
      <c r="F71" s="10" t="str">
        <f>HEX2BIN(G71)</f>
        <v>10100100</v>
      </c>
      <c r="G71" s="8" t="str">
        <f>MID(C71,7,FIND(":",C71,1)-1)</f>
        <v>A4</v>
      </c>
      <c r="H71" s="8" t="str">
        <f>MID(F71,1,FIND("0",F71,1)-1)</f>
        <v>1</v>
      </c>
      <c r="I71" s="8" t="str">
        <f>MID(F71,2,FIND("0",F71,1)-1)</f>
        <v>0</v>
      </c>
      <c r="J71" s="8" t="str">
        <f>MID(F71,3,FIND("0",F71,1)-1)</f>
        <v>1</v>
      </c>
      <c r="K71" s="8" t="str">
        <f>MID(F71,4,FIND("0",F71,1)-1)</f>
        <v>0</v>
      </c>
      <c r="L71" s="8" t="str">
        <f>MID(F71,5,FIND("0",F71,1)-1)</f>
        <v>0</v>
      </c>
      <c r="M71" s="8" t="str">
        <f>MID(F71,6,FIND("0",F71,1)-1)</f>
        <v>1</v>
      </c>
      <c r="N71" s="8" t="str">
        <f>MID(F71,7,FIND("0",F71,1)-1)</f>
        <v>0</v>
      </c>
      <c r="O71" s="8" t="str">
        <f>MID(F71,8,FIND("0",F71,1)-1)</f>
        <v>0</v>
      </c>
      <c r="P71" t="str">
        <f>IF(J71="1",IF(O71="0","Brenner AUS"),"Brenner EIN")</f>
        <v>Brenner AUS</v>
      </c>
      <c r="Q71" t="str">
        <f>IF(L71="1","Mischer AUF",IF(K71="1","Mischer ZU","Mischer STOP"))</f>
        <v>Mischer STOP</v>
      </c>
    </row>
    <row r="72" spans="1:17" hidden="1" x14ac:dyDescent="0.25">
      <c r="A72" t="s">
        <v>3269</v>
      </c>
      <c r="B72" t="s">
        <v>4</v>
      </c>
      <c r="C72" t="s">
        <v>12</v>
      </c>
      <c r="D72" t="s">
        <v>6</v>
      </c>
      <c r="E72">
        <v>1</v>
      </c>
      <c r="F72" t="s">
        <v>17</v>
      </c>
      <c r="G72" t="s">
        <v>8</v>
      </c>
    </row>
    <row r="73" spans="1:17" x14ac:dyDescent="0.25">
      <c r="A73" t="s">
        <v>3270</v>
      </c>
      <c r="B73" t="s">
        <v>1</v>
      </c>
      <c r="C73" s="3" t="s">
        <v>27</v>
      </c>
      <c r="D73" t="s">
        <v>390</v>
      </c>
      <c r="E73" s="8">
        <f>HEX2DEC(G73)</f>
        <v>44</v>
      </c>
      <c r="F73" s="10" t="str">
        <f>HEX2BIN(G73)</f>
        <v>101100</v>
      </c>
      <c r="G73" s="8" t="str">
        <f>MID(C73,7,FIND(":",C73,1)-1)</f>
        <v>2C</v>
      </c>
    </row>
    <row r="74" spans="1:17" hidden="1" x14ac:dyDescent="0.25">
      <c r="A74" t="s">
        <v>3271</v>
      </c>
      <c r="B74" t="s">
        <v>4</v>
      </c>
      <c r="C74" t="s">
        <v>5</v>
      </c>
      <c r="D74" t="s">
        <v>6</v>
      </c>
      <c r="E74">
        <v>1</v>
      </c>
      <c r="F74" t="s">
        <v>29</v>
      </c>
      <c r="G74" t="s">
        <v>8</v>
      </c>
    </row>
    <row r="75" spans="1:17" x14ac:dyDescent="0.25">
      <c r="A75" t="s">
        <v>3270</v>
      </c>
      <c r="B75" t="s">
        <v>1</v>
      </c>
      <c r="C75" s="41" t="s">
        <v>3242</v>
      </c>
      <c r="D75" t="s">
        <v>3292</v>
      </c>
      <c r="E75" s="8">
        <f>HEX2DEC(G75)</f>
        <v>11</v>
      </c>
      <c r="F75" s="10" t="str">
        <f>HEX2BIN(G75)</f>
        <v>1011</v>
      </c>
      <c r="G75" s="8" t="str">
        <f>MID(C75,7,FIND(":",C75,1)-1)</f>
        <v>0B</v>
      </c>
    </row>
    <row r="76" spans="1:17" hidden="1" x14ac:dyDescent="0.25">
      <c r="A76" t="s">
        <v>3271</v>
      </c>
      <c r="B76" t="s">
        <v>4</v>
      </c>
      <c r="C76" t="s">
        <v>1479</v>
      </c>
      <c r="D76" t="s">
        <v>6</v>
      </c>
      <c r="E76">
        <v>1</v>
      </c>
      <c r="F76" t="s">
        <v>2719</v>
      </c>
      <c r="G76" t="s">
        <v>8</v>
      </c>
    </row>
    <row r="77" spans="1:17" x14ac:dyDescent="0.25">
      <c r="A77" s="1" t="s">
        <v>3272</v>
      </c>
      <c r="B77" s="1" t="s">
        <v>1</v>
      </c>
      <c r="C77" s="1" t="s">
        <v>10</v>
      </c>
      <c r="E77" s="8">
        <f>HEX2DEC(G77)</f>
        <v>172</v>
      </c>
      <c r="F77" s="10" t="str">
        <f>HEX2BIN(G77)</f>
        <v>10101100</v>
      </c>
      <c r="G77" s="8" t="str">
        <f>MID(C77,7,FIND(":",C77,1)-1)</f>
        <v>AC</v>
      </c>
      <c r="H77" s="8" t="str">
        <f>MID(F77,1,FIND("0",F77,1)-1)</f>
        <v>1</v>
      </c>
      <c r="I77" s="8" t="str">
        <f>MID(F77,2,FIND("0",F77,1)-1)</f>
        <v>0</v>
      </c>
      <c r="J77" s="8" t="str">
        <f>MID(F77,3,FIND("0",F77,1)-1)</f>
        <v>1</v>
      </c>
      <c r="K77" s="8" t="str">
        <f>MID(F77,4,FIND("0",F77,1)-1)</f>
        <v>0</v>
      </c>
      <c r="L77" s="8" t="str">
        <f>MID(F77,5,FIND("0",F77,1)-1)</f>
        <v>1</v>
      </c>
      <c r="M77" s="8" t="str">
        <f>MID(F77,6,FIND("0",F77,1)-1)</f>
        <v>1</v>
      </c>
      <c r="N77" s="8" t="str">
        <f>MID(F77,7,FIND("0",F77,1)-1)</f>
        <v>0</v>
      </c>
      <c r="O77" s="8" t="str">
        <f>MID(F77,8,FIND("0",F77,1)-1)</f>
        <v>0</v>
      </c>
      <c r="P77" t="str">
        <f>IF(J77="1",IF(O77="0","Brenner AUS"),"Brenner EIN")</f>
        <v>Brenner AUS</v>
      </c>
      <c r="Q77" t="str">
        <f>IF(L77="1","Mischer AUF",IF(K77="1","Mischer ZU","Mischer STOP"))</f>
        <v>Mischer AUF</v>
      </c>
    </row>
    <row r="78" spans="1:17" hidden="1" x14ac:dyDescent="0.25">
      <c r="A78" t="s">
        <v>3273</v>
      </c>
      <c r="B78" t="s">
        <v>4</v>
      </c>
      <c r="C78" t="s">
        <v>12</v>
      </c>
      <c r="D78" t="s">
        <v>6</v>
      </c>
      <c r="E78">
        <v>1</v>
      </c>
      <c r="F78" t="s">
        <v>13</v>
      </c>
      <c r="G78" t="s">
        <v>8</v>
      </c>
    </row>
    <row r="79" spans="1:17" x14ac:dyDescent="0.25">
      <c r="A79" s="1" t="s">
        <v>3274</v>
      </c>
      <c r="B79" s="1" t="s">
        <v>1</v>
      </c>
      <c r="C79" s="1" t="s">
        <v>15</v>
      </c>
      <c r="E79" s="8">
        <f>HEX2DEC(G79)</f>
        <v>164</v>
      </c>
      <c r="F79" s="10" t="str">
        <f>HEX2BIN(G79)</f>
        <v>10100100</v>
      </c>
      <c r="G79" s="8" t="str">
        <f>MID(C79,7,FIND(":",C79,1)-1)</f>
        <v>A4</v>
      </c>
      <c r="H79" s="8" t="str">
        <f>MID(F79,1,FIND("0",F79,1)-1)</f>
        <v>1</v>
      </c>
      <c r="I79" s="8" t="str">
        <f>MID(F79,2,FIND("0",F79,1)-1)</f>
        <v>0</v>
      </c>
      <c r="J79" s="8" t="str">
        <f>MID(F79,3,FIND("0",F79,1)-1)</f>
        <v>1</v>
      </c>
      <c r="K79" s="8" t="str">
        <f>MID(F79,4,FIND("0",F79,1)-1)</f>
        <v>0</v>
      </c>
      <c r="L79" s="8" t="str">
        <f>MID(F79,5,FIND("0",F79,1)-1)</f>
        <v>0</v>
      </c>
      <c r="M79" s="8" t="str">
        <f>MID(F79,6,FIND("0",F79,1)-1)</f>
        <v>1</v>
      </c>
      <c r="N79" s="8" t="str">
        <f>MID(F79,7,FIND("0",F79,1)-1)</f>
        <v>0</v>
      </c>
      <c r="O79" s="8" t="str">
        <f>MID(F79,8,FIND("0",F79,1)-1)</f>
        <v>0</v>
      </c>
      <c r="P79" t="str">
        <f>IF(J79="1",IF(O79="0","Brenner AUS"),"Brenner EIN")</f>
        <v>Brenner AUS</v>
      </c>
      <c r="Q79" t="str">
        <f>IF(L79="1","Mischer AUF",IF(K79="1","Mischer ZU","Mischer STOP"))</f>
        <v>Mischer STOP</v>
      </c>
    </row>
    <row r="80" spans="1:17" hidden="1" x14ac:dyDescent="0.25">
      <c r="A80" t="s">
        <v>3275</v>
      </c>
      <c r="B80" t="s">
        <v>4</v>
      </c>
      <c r="C80" t="s">
        <v>12</v>
      </c>
      <c r="D80" t="s">
        <v>6</v>
      </c>
      <c r="E80">
        <v>1</v>
      </c>
      <c r="F80" t="s">
        <v>17</v>
      </c>
      <c r="G80" t="s">
        <v>8</v>
      </c>
    </row>
    <row r="81" spans="1:17" x14ac:dyDescent="0.25">
      <c r="A81" t="s">
        <v>3276</v>
      </c>
      <c r="B81" t="s">
        <v>1</v>
      </c>
      <c r="C81" s="41" t="s">
        <v>3277</v>
      </c>
      <c r="D81" t="s">
        <v>3292</v>
      </c>
      <c r="E81" s="8">
        <f>HEX2DEC(G81)</f>
        <v>4</v>
      </c>
      <c r="F81" s="10" t="str">
        <f>HEX2BIN(G81)</f>
        <v>100</v>
      </c>
      <c r="G81" s="8" t="str">
        <f>MID(C81,7,FIND(":",C81,1)-1)</f>
        <v>04</v>
      </c>
    </row>
    <row r="82" spans="1:17" hidden="1" x14ac:dyDescent="0.25">
      <c r="A82" t="s">
        <v>3278</v>
      </c>
      <c r="B82" t="s">
        <v>4</v>
      </c>
      <c r="C82" t="s">
        <v>1479</v>
      </c>
      <c r="D82" t="s">
        <v>6</v>
      </c>
      <c r="E82">
        <v>1</v>
      </c>
      <c r="F82" t="s">
        <v>136</v>
      </c>
      <c r="G82" t="s">
        <v>8</v>
      </c>
    </row>
    <row r="83" spans="1:17" x14ac:dyDescent="0.25">
      <c r="A83" s="1" t="s">
        <v>3279</v>
      </c>
      <c r="B83" s="1" t="s">
        <v>1</v>
      </c>
      <c r="C83" s="1" t="s">
        <v>10</v>
      </c>
      <c r="E83" s="8">
        <f>HEX2DEC(G83)</f>
        <v>172</v>
      </c>
      <c r="F83" s="10" t="str">
        <f>HEX2BIN(G83)</f>
        <v>10101100</v>
      </c>
      <c r="G83" s="8" t="str">
        <f>MID(C83,7,FIND(":",C83,1)-1)</f>
        <v>AC</v>
      </c>
      <c r="H83" s="8" t="str">
        <f>MID(F83,1,FIND("0",F83,1)-1)</f>
        <v>1</v>
      </c>
      <c r="I83" s="8" t="str">
        <f>MID(F83,2,FIND("0",F83,1)-1)</f>
        <v>0</v>
      </c>
      <c r="J83" s="8" t="str">
        <f>MID(F83,3,FIND("0",F83,1)-1)</f>
        <v>1</v>
      </c>
      <c r="K83" s="8" t="str">
        <f>MID(F83,4,FIND("0",F83,1)-1)</f>
        <v>0</v>
      </c>
      <c r="L83" s="8" t="str">
        <f>MID(F83,5,FIND("0",F83,1)-1)</f>
        <v>1</v>
      </c>
      <c r="M83" s="8" t="str">
        <f>MID(F83,6,FIND("0",F83,1)-1)</f>
        <v>1</v>
      </c>
      <c r="N83" s="8" t="str">
        <f>MID(F83,7,FIND("0",F83,1)-1)</f>
        <v>0</v>
      </c>
      <c r="O83" s="8" t="str">
        <f>MID(F83,8,FIND("0",F83,1)-1)</f>
        <v>0</v>
      </c>
      <c r="P83" t="str">
        <f>IF(J83="1",IF(O83="0","Brenner AUS"),"Brenner EIN")</f>
        <v>Brenner AUS</v>
      </c>
      <c r="Q83" t="str">
        <f>IF(L83="1","Mischer AUF",IF(K83="1","Mischer ZU","Mischer STOP"))</f>
        <v>Mischer AUF</v>
      </c>
    </row>
    <row r="84" spans="1:17" hidden="1" x14ac:dyDescent="0.25">
      <c r="A84" t="s">
        <v>3280</v>
      </c>
      <c r="B84" t="s">
        <v>4</v>
      </c>
      <c r="C84" t="s">
        <v>12</v>
      </c>
      <c r="D84" t="s">
        <v>6</v>
      </c>
      <c r="E84">
        <v>1</v>
      </c>
      <c r="F84" t="s">
        <v>13</v>
      </c>
      <c r="G84" t="s">
        <v>8</v>
      </c>
    </row>
    <row r="85" spans="1:17" x14ac:dyDescent="0.25">
      <c r="A85" s="1" t="s">
        <v>3281</v>
      </c>
      <c r="B85" s="1" t="s">
        <v>1</v>
      </c>
      <c r="C85" s="1" t="s">
        <v>15</v>
      </c>
      <c r="E85" s="8">
        <f>HEX2DEC(G85)</f>
        <v>164</v>
      </c>
      <c r="F85" s="10" t="str">
        <f>HEX2BIN(G85)</f>
        <v>10100100</v>
      </c>
      <c r="G85" s="8" t="str">
        <f>MID(C85,7,FIND(":",C85,1)-1)</f>
        <v>A4</v>
      </c>
      <c r="H85" s="8" t="str">
        <f>MID(F85,1,FIND("0",F85,1)-1)</f>
        <v>1</v>
      </c>
      <c r="I85" s="8" t="str">
        <f>MID(F85,2,FIND("0",F85,1)-1)</f>
        <v>0</v>
      </c>
      <c r="J85" s="8" t="str">
        <f>MID(F85,3,FIND("0",F85,1)-1)</f>
        <v>1</v>
      </c>
      <c r="K85" s="8" t="str">
        <f>MID(F85,4,FIND("0",F85,1)-1)</f>
        <v>0</v>
      </c>
      <c r="L85" s="8" t="str">
        <f>MID(F85,5,FIND("0",F85,1)-1)</f>
        <v>0</v>
      </c>
      <c r="M85" s="8" t="str">
        <f>MID(F85,6,FIND("0",F85,1)-1)</f>
        <v>1</v>
      </c>
      <c r="N85" s="8" t="str">
        <f>MID(F85,7,FIND("0",F85,1)-1)</f>
        <v>0</v>
      </c>
      <c r="O85" s="8" t="str">
        <f>MID(F85,8,FIND("0",F85,1)-1)</f>
        <v>0</v>
      </c>
      <c r="P85" t="str">
        <f>IF(J85="1",IF(O85="0","Brenner AUS"),"Brenner EIN")</f>
        <v>Brenner AUS</v>
      </c>
      <c r="Q85" t="str">
        <f>IF(L85="1","Mischer AUF",IF(K85="1","Mischer ZU","Mischer STOP"))</f>
        <v>Mischer STOP</v>
      </c>
    </row>
    <row r="86" spans="1:17" hidden="1" x14ac:dyDescent="0.25">
      <c r="A86" t="s">
        <v>3282</v>
      </c>
      <c r="B86" t="s">
        <v>4</v>
      </c>
      <c r="C86" t="s">
        <v>12</v>
      </c>
      <c r="D86" t="s">
        <v>6</v>
      </c>
      <c r="E86">
        <v>1</v>
      </c>
      <c r="F86" t="s">
        <v>17</v>
      </c>
      <c r="G86" t="s">
        <v>8</v>
      </c>
    </row>
    <row r="87" spans="1:17" x14ac:dyDescent="0.25">
      <c r="A87" s="1" t="s">
        <v>3283</v>
      </c>
      <c r="B87" s="1" t="s">
        <v>1</v>
      </c>
      <c r="C87" s="1" t="s">
        <v>10</v>
      </c>
      <c r="E87" s="8">
        <f>HEX2DEC(G87)</f>
        <v>172</v>
      </c>
      <c r="F87" s="10" t="str">
        <f>HEX2BIN(G87)</f>
        <v>10101100</v>
      </c>
      <c r="G87" s="8" t="str">
        <f>MID(C87,7,FIND(":",C87,1)-1)</f>
        <v>AC</v>
      </c>
      <c r="H87" s="8" t="str">
        <f>MID(F87,1,FIND("0",F87,1)-1)</f>
        <v>1</v>
      </c>
      <c r="I87" s="8" t="str">
        <f>MID(F87,2,FIND("0",F87,1)-1)</f>
        <v>0</v>
      </c>
      <c r="J87" s="8" t="str">
        <f>MID(F87,3,FIND("0",F87,1)-1)</f>
        <v>1</v>
      </c>
      <c r="K87" s="8" t="str">
        <f>MID(F87,4,FIND("0",F87,1)-1)</f>
        <v>0</v>
      </c>
      <c r="L87" s="8" t="str">
        <f>MID(F87,5,FIND("0",F87,1)-1)</f>
        <v>1</v>
      </c>
      <c r="M87" s="8" t="str">
        <f>MID(F87,6,FIND("0",F87,1)-1)</f>
        <v>1</v>
      </c>
      <c r="N87" s="8" t="str">
        <f>MID(F87,7,FIND("0",F87,1)-1)</f>
        <v>0</v>
      </c>
      <c r="O87" s="8" t="str">
        <f>MID(F87,8,FIND("0",F87,1)-1)</f>
        <v>0</v>
      </c>
      <c r="P87" t="str">
        <f>IF(J87="1",IF(O87="0","Brenner AUS"),"Brenner EIN")</f>
        <v>Brenner AUS</v>
      </c>
      <c r="Q87" t="str">
        <f>IF(L87="1","Mischer AUF",IF(K87="1","Mischer ZU","Mischer STOP"))</f>
        <v>Mischer AUF</v>
      </c>
    </row>
    <row r="88" spans="1:17" hidden="1" x14ac:dyDescent="0.25">
      <c r="A88" t="s">
        <v>3284</v>
      </c>
      <c r="B88" t="s">
        <v>4</v>
      </c>
      <c r="C88" t="s">
        <v>12</v>
      </c>
      <c r="D88" t="s">
        <v>6</v>
      </c>
      <c r="E88">
        <v>1</v>
      </c>
      <c r="F88" t="s">
        <v>13</v>
      </c>
      <c r="G88" t="s">
        <v>8</v>
      </c>
    </row>
    <row r="89" spans="1:17" x14ac:dyDescent="0.25">
      <c r="A89" s="1" t="s">
        <v>3285</v>
      </c>
      <c r="B89" s="1" t="s">
        <v>1</v>
      </c>
      <c r="C89" s="1" t="s">
        <v>15</v>
      </c>
      <c r="E89" s="8">
        <f>HEX2DEC(G89)</f>
        <v>164</v>
      </c>
      <c r="F89" s="10" t="str">
        <f>HEX2BIN(G89)</f>
        <v>10100100</v>
      </c>
      <c r="G89" s="8" t="str">
        <f>MID(C89,7,FIND(":",C89,1)-1)</f>
        <v>A4</v>
      </c>
      <c r="H89" s="8" t="str">
        <f>MID(F89,1,FIND("0",F89,1)-1)</f>
        <v>1</v>
      </c>
      <c r="I89" s="8" t="str">
        <f>MID(F89,2,FIND("0",F89,1)-1)</f>
        <v>0</v>
      </c>
      <c r="J89" s="8" t="str">
        <f>MID(F89,3,FIND("0",F89,1)-1)</f>
        <v>1</v>
      </c>
      <c r="K89" s="8" t="str">
        <f>MID(F89,4,FIND("0",F89,1)-1)</f>
        <v>0</v>
      </c>
      <c r="L89" s="8" t="str">
        <f>MID(F89,5,FIND("0",F89,1)-1)</f>
        <v>0</v>
      </c>
      <c r="M89" s="8" t="str">
        <f>MID(F89,6,FIND("0",F89,1)-1)</f>
        <v>1</v>
      </c>
      <c r="N89" s="8" t="str">
        <f>MID(F89,7,FIND("0",F89,1)-1)</f>
        <v>0</v>
      </c>
      <c r="O89" s="8" t="str">
        <f>MID(F89,8,FIND("0",F89,1)-1)</f>
        <v>0</v>
      </c>
      <c r="P89" t="str">
        <f>IF(J89="1",IF(O89="0","Brenner AUS"),"Brenner EIN")</f>
        <v>Brenner AUS</v>
      </c>
      <c r="Q89" t="str">
        <f>IF(L89="1","Mischer AUF",IF(K89="1","Mischer ZU","Mischer STOP"))</f>
        <v>Mischer STOP</v>
      </c>
    </row>
    <row r="90" spans="1:17" hidden="1" x14ac:dyDescent="0.25">
      <c r="A90" t="s">
        <v>3286</v>
      </c>
      <c r="B90" t="s">
        <v>4</v>
      </c>
      <c r="C90" t="s">
        <v>12</v>
      </c>
      <c r="D90" t="s">
        <v>6</v>
      </c>
      <c r="E90">
        <v>1</v>
      </c>
      <c r="F90" t="s">
        <v>17</v>
      </c>
      <c r="G90" t="s">
        <v>8</v>
      </c>
    </row>
    <row r="91" spans="1:17" x14ac:dyDescent="0.25">
      <c r="A91" t="s">
        <v>3287</v>
      </c>
      <c r="B91" t="s">
        <v>1</v>
      </c>
      <c r="C91" s="3" t="s">
        <v>47</v>
      </c>
      <c r="D91" t="s">
        <v>390</v>
      </c>
      <c r="E91" s="8">
        <f>HEX2DEC(G91)</f>
        <v>43</v>
      </c>
      <c r="F91" s="10" t="str">
        <f>HEX2BIN(G91)</f>
        <v>101011</v>
      </c>
      <c r="G91" s="8" t="str">
        <f>MID(C91,7,FIND(":",C91,1)-1)</f>
        <v>2B</v>
      </c>
    </row>
    <row r="92" spans="1:17" hidden="1" x14ac:dyDescent="0.25">
      <c r="A92" t="s">
        <v>3288</v>
      </c>
      <c r="B92" t="s">
        <v>4</v>
      </c>
      <c r="C92" t="s">
        <v>5</v>
      </c>
      <c r="D92" t="s">
        <v>6</v>
      </c>
      <c r="E92">
        <v>1</v>
      </c>
      <c r="F92" t="s">
        <v>49</v>
      </c>
      <c r="G92" t="s">
        <v>8</v>
      </c>
    </row>
    <row r="93" spans="1:17" x14ac:dyDescent="0.25">
      <c r="A93" s="1" t="s">
        <v>3289</v>
      </c>
      <c r="B93" s="1" t="s">
        <v>1</v>
      </c>
      <c r="C93" s="1" t="s">
        <v>10</v>
      </c>
      <c r="E93" s="8">
        <f>HEX2DEC(G93)</f>
        <v>172</v>
      </c>
      <c r="F93" s="10" t="str">
        <f>HEX2BIN(G93)</f>
        <v>10101100</v>
      </c>
      <c r="G93" s="8" t="str">
        <f>MID(C93,7,FIND(":",C93,1)-1)</f>
        <v>AC</v>
      </c>
      <c r="H93" s="8" t="str">
        <f>MID(F93,1,FIND("0",F93,1)-1)</f>
        <v>1</v>
      </c>
      <c r="I93" s="8" t="str">
        <f>MID(F93,2,FIND("0",F93,1)-1)</f>
        <v>0</v>
      </c>
      <c r="J93" s="8" t="str">
        <f>MID(F93,3,FIND("0",F93,1)-1)</f>
        <v>1</v>
      </c>
      <c r="K93" s="8" t="str">
        <f>MID(F93,4,FIND("0",F93,1)-1)</f>
        <v>0</v>
      </c>
      <c r="L93" s="8" t="str">
        <f>MID(F93,5,FIND("0",F93,1)-1)</f>
        <v>1</v>
      </c>
      <c r="M93" s="8" t="str">
        <f>MID(F93,6,FIND("0",F93,1)-1)</f>
        <v>1</v>
      </c>
      <c r="N93" s="8" t="str">
        <f>MID(F93,7,FIND("0",F93,1)-1)</f>
        <v>0</v>
      </c>
      <c r="O93" s="8" t="str">
        <f>MID(F93,8,FIND("0",F93,1)-1)</f>
        <v>0</v>
      </c>
      <c r="P93" t="str">
        <f>IF(J93="1",IF(O93="0","Brenner AUS"),"Brenner EIN")</f>
        <v>Brenner AUS</v>
      </c>
      <c r="Q93" t="str">
        <f>IF(L93="1","Mischer AUF",IF(K93="1","Mischer ZU","Mischer STOP"))</f>
        <v>Mischer AUF</v>
      </c>
    </row>
    <row r="94" spans="1:17" hidden="1" x14ac:dyDescent="0.25">
      <c r="A94" t="s">
        <v>3290</v>
      </c>
      <c r="B94" t="s">
        <v>4</v>
      </c>
      <c r="C94" t="s">
        <v>12</v>
      </c>
      <c r="D94" t="s">
        <v>6</v>
      </c>
      <c r="E94">
        <v>1</v>
      </c>
      <c r="F94" t="s">
        <v>13</v>
      </c>
      <c r="G94" t="s">
        <v>8</v>
      </c>
    </row>
    <row r="95" spans="1:17" x14ac:dyDescent="0.25">
      <c r="A95" s="1" t="s">
        <v>3291</v>
      </c>
      <c r="B95" s="1" t="s">
        <v>1</v>
      </c>
      <c r="C95" s="1" t="s">
        <v>15</v>
      </c>
      <c r="E95" s="8">
        <f>HEX2DEC(G95)</f>
        <v>164</v>
      </c>
      <c r="F95" s="10" t="str">
        <f>HEX2BIN(G95)</f>
        <v>10100100</v>
      </c>
      <c r="G95" s="8" t="str">
        <f>MID(C95,7,FIND(":",C95,1)-1)</f>
        <v>A4</v>
      </c>
      <c r="H95" s="8" t="str">
        <f>MID(F95,1,FIND("0",F95,1)-1)</f>
        <v>1</v>
      </c>
      <c r="I95" s="8" t="str">
        <f>MID(F95,2,FIND("0",F95,1)-1)</f>
        <v>0</v>
      </c>
      <c r="J95" s="8" t="str">
        <f>MID(F95,3,FIND("0",F95,1)-1)</f>
        <v>1</v>
      </c>
      <c r="K95" s="8" t="str">
        <f>MID(F95,4,FIND("0",F95,1)-1)</f>
        <v>0</v>
      </c>
      <c r="L95" s="8" t="str">
        <f>MID(F95,5,FIND("0",F95,1)-1)</f>
        <v>0</v>
      </c>
      <c r="M95" s="8" t="str">
        <f>MID(F95,6,FIND("0",F95,1)-1)</f>
        <v>1</v>
      </c>
      <c r="N95" s="8" t="str">
        <f>MID(F95,7,FIND("0",F95,1)-1)</f>
        <v>0</v>
      </c>
      <c r="O95" s="8" t="str">
        <f>MID(F95,8,FIND("0",F95,1)-1)</f>
        <v>0</v>
      </c>
      <c r="P95" t="str">
        <f>IF(J95="1",IF(O95="0","Brenner AUS"),"Brenner EIN")</f>
        <v>Brenner AUS</v>
      </c>
      <c r="Q95" t="str">
        <f>IF(L95="1","Mischer AUF",IF(K95="1","Mischer ZU","Mischer STOP"))</f>
        <v>Mischer STOP</v>
      </c>
    </row>
  </sheetData>
  <autoFilter ref="A2:Q95">
    <filterColumn colId="1">
      <filters>
        <filter val="&lt;&lt;&lt;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509"/>
  <sheetViews>
    <sheetView workbookViewId="0">
      <pane xSplit="3" ySplit="2" topLeftCell="D53" activePane="bottomRight" state="frozenSplit"/>
      <selection activeCell="M8" sqref="M8"/>
      <selection pane="topRight" activeCell="M8" sqref="M8"/>
      <selection pane="bottomLeft" activeCell="M8" sqref="M8"/>
      <selection pane="bottomRight" activeCell="D112" sqref="D112:G112"/>
    </sheetView>
  </sheetViews>
  <sheetFormatPr baseColWidth="10" defaultRowHeight="15" x14ac:dyDescent="0.25"/>
  <cols>
    <col min="1" max="1" width="37.5703125" bestFit="1" customWidth="1"/>
    <col min="2" max="2" width="27.140625" bestFit="1" customWidth="1"/>
    <col min="3" max="3" width="26.7109375" bestFit="1" customWidth="1"/>
    <col min="4" max="4" width="20.5703125" customWidth="1"/>
    <col min="5" max="6" width="13.140625" bestFit="1" customWidth="1"/>
    <col min="7" max="7" width="9.85546875" bestFit="1" customWidth="1"/>
    <col min="8" max="11" width="11" customWidth="1"/>
    <col min="12" max="12" width="12.28515625" customWidth="1"/>
    <col min="13" max="13" width="11" customWidth="1"/>
    <col min="14" max="14" width="12.7109375" customWidth="1"/>
    <col min="15" max="15" width="13" bestFit="1" customWidth="1"/>
    <col min="16" max="16" width="13" customWidth="1"/>
    <col min="17" max="17" width="13" bestFit="1" customWidth="1"/>
    <col min="18" max="18" width="2" customWidth="1"/>
    <col min="19" max="19" width="3" bestFit="1" customWidth="1"/>
    <col min="20" max="20" width="2" bestFit="1" customWidth="1"/>
    <col min="21" max="22" width="2" customWidth="1"/>
    <col min="23" max="24" width="3" customWidth="1"/>
    <col min="25" max="25" width="2" customWidth="1"/>
    <col min="26" max="26" width="3.28515625" customWidth="1"/>
    <col min="27" max="27" width="3" customWidth="1"/>
    <col min="28" max="28" width="3.28515625" customWidth="1"/>
    <col min="29" max="30" width="2" customWidth="1"/>
    <col min="31" max="31" width="3" customWidth="1"/>
    <col min="32" max="34" width="2" customWidth="1"/>
    <col min="35" max="39" width="3" customWidth="1"/>
    <col min="40" max="40" width="3.28515625" customWidth="1"/>
    <col min="41" max="42" width="2" customWidth="1"/>
    <col min="43" max="43" width="3" customWidth="1"/>
    <col min="44" max="46" width="2" customWidth="1"/>
    <col min="47" max="49" width="3" customWidth="1"/>
    <col min="50" max="50" width="3.140625" customWidth="1"/>
    <col min="51" max="51" width="3.28515625" customWidth="1"/>
    <col min="52" max="52" width="3" customWidth="1"/>
    <col min="53" max="53" width="2" customWidth="1"/>
    <col min="54" max="54" width="1.7109375" customWidth="1"/>
  </cols>
  <sheetData>
    <row r="1" spans="1:17" ht="60" x14ac:dyDescent="0.25">
      <c r="J1" s="20" t="s">
        <v>2600</v>
      </c>
      <c r="K1" s="19" t="s">
        <v>2602</v>
      </c>
      <c r="L1" s="23" t="s">
        <v>2601</v>
      </c>
      <c r="M1" s="8"/>
      <c r="N1" s="46" t="s">
        <v>3297</v>
      </c>
      <c r="O1" s="20" t="s">
        <v>2604</v>
      </c>
      <c r="P1" s="13"/>
      <c r="Q1" s="12"/>
    </row>
    <row r="2" spans="1:17" x14ac:dyDescent="0.25">
      <c r="E2" s="8" t="s">
        <v>496</v>
      </c>
      <c r="F2" s="8" t="s">
        <v>2596</v>
      </c>
      <c r="G2" s="8" t="s">
        <v>1320</v>
      </c>
      <c r="H2" s="8" t="s">
        <v>2595</v>
      </c>
      <c r="I2" s="8" t="s">
        <v>2594</v>
      </c>
      <c r="J2" s="22" t="s">
        <v>2587</v>
      </c>
      <c r="K2" s="28" t="s">
        <v>2103</v>
      </c>
      <c r="L2" s="24" t="s">
        <v>2593</v>
      </c>
      <c r="M2" s="8" t="s">
        <v>2592</v>
      </c>
      <c r="N2" s="45" t="s">
        <v>2591</v>
      </c>
      <c r="O2" s="22" t="s">
        <v>3293</v>
      </c>
      <c r="P2" s="21" t="s">
        <v>2598</v>
      </c>
      <c r="Q2" s="29" t="s">
        <v>2599</v>
      </c>
    </row>
    <row r="3" spans="1:17" x14ac:dyDescent="0.25">
      <c r="A3" s="1" t="s">
        <v>2799</v>
      </c>
      <c r="B3" s="1" t="s">
        <v>1</v>
      </c>
      <c r="C3" s="1" t="s">
        <v>10</v>
      </c>
      <c r="D3" s="42" t="s">
        <v>3295</v>
      </c>
      <c r="E3" s="8">
        <f>HEX2DEC(G3)</f>
        <v>172</v>
      </c>
      <c r="F3" s="10" t="str">
        <f>HEX2BIN(G3)</f>
        <v>10101100</v>
      </c>
      <c r="G3" s="8" t="str">
        <f>MID(C3,7,FIND(":",C3,1)-1)</f>
        <v>AC</v>
      </c>
      <c r="H3" s="8" t="str">
        <f>MID(F3,1,FIND("0",F3,1)-1)</f>
        <v>1</v>
      </c>
      <c r="I3" s="8" t="str">
        <f>MID(F3,2,FIND("0",F3,1)-1)</f>
        <v>0</v>
      </c>
      <c r="J3" s="8" t="str">
        <f>MID(F3,3,FIND("0",F3,1)-1)</f>
        <v>1</v>
      </c>
      <c r="K3" s="8" t="str">
        <f>MID(F3,4,FIND("0",F3,1)-1)</f>
        <v>0</v>
      </c>
      <c r="L3" s="8" t="str">
        <f>MID(F3,5,FIND("0",F3,1)-1)</f>
        <v>1</v>
      </c>
      <c r="M3" s="8" t="str">
        <f>MID(F3,6,FIND("0",F3,1)-1)</f>
        <v>1</v>
      </c>
      <c r="N3" s="8" t="str">
        <f>MID(F3,7,FIND("0",F3,1)-1)</f>
        <v>0</v>
      </c>
      <c r="O3" s="8" t="str">
        <f>MID(F3,8,FIND("0",F3,1)-1)</f>
        <v>0</v>
      </c>
      <c r="P3" t="str">
        <f>IF(J3="1",IF(O3="0","Brenner AUS"),"Brenner EIN")</f>
        <v>Brenner AUS</v>
      </c>
      <c r="Q3" t="str">
        <f>IF(L3="1","Mischer AUF",IF(K3="1","Mischer ZU","Mischer STOP"))</f>
        <v>Mischer AUF</v>
      </c>
    </row>
    <row r="4" spans="1:17" hidden="1" x14ac:dyDescent="0.25">
      <c r="A4" t="s">
        <v>2800</v>
      </c>
      <c r="B4" t="s">
        <v>4</v>
      </c>
      <c r="C4" t="s">
        <v>12</v>
      </c>
      <c r="D4" t="s">
        <v>6</v>
      </c>
      <c r="E4">
        <v>1</v>
      </c>
      <c r="F4" t="s">
        <v>13</v>
      </c>
      <c r="G4" t="s">
        <v>8</v>
      </c>
    </row>
    <row r="5" spans="1:17" x14ac:dyDescent="0.25">
      <c r="A5" s="1" t="s">
        <v>2801</v>
      </c>
      <c r="B5" s="1" t="s">
        <v>1</v>
      </c>
      <c r="C5" s="1" t="s">
        <v>15</v>
      </c>
      <c r="D5" s="42" t="s">
        <v>3295</v>
      </c>
      <c r="E5" s="8">
        <f>HEX2DEC(G5)</f>
        <v>164</v>
      </c>
      <c r="F5" s="10" t="str">
        <f>HEX2BIN(G5)</f>
        <v>10100100</v>
      </c>
      <c r="G5" s="8" t="str">
        <f>MID(C5,7,FIND(":",C5,1)-1)</f>
        <v>A4</v>
      </c>
      <c r="H5" s="8" t="str">
        <f>MID(F5,1,FIND("0",F5,1)-1)</f>
        <v>1</v>
      </c>
      <c r="I5" s="8" t="str">
        <f>MID(F5,2,FIND("0",F5,1)-1)</f>
        <v>0</v>
      </c>
      <c r="J5" s="8" t="str">
        <f>MID(F5,3,FIND("0",F5,1)-1)</f>
        <v>1</v>
      </c>
      <c r="K5" s="8" t="str">
        <f>MID(F5,4,FIND("0",F5,1)-1)</f>
        <v>0</v>
      </c>
      <c r="L5" s="8" t="str">
        <f>MID(F5,5,FIND("0",F5,1)-1)</f>
        <v>0</v>
      </c>
      <c r="M5" s="8" t="str">
        <f>MID(F5,6,FIND("0",F5,1)-1)</f>
        <v>1</v>
      </c>
      <c r="N5" s="8" t="str">
        <f>MID(F5,7,FIND("0",F5,1)-1)</f>
        <v>0</v>
      </c>
      <c r="O5" s="8" t="str">
        <f>MID(F5,8,FIND("0",F5,1)-1)</f>
        <v>0</v>
      </c>
      <c r="P5" t="str">
        <f>IF(J5="1",IF(O5="0","Brenner AUS"),"Brenner EIN")</f>
        <v>Brenner AUS</v>
      </c>
      <c r="Q5" t="str">
        <f>IF(L5="1","Mischer AUF",IF(K5="1","Mischer ZU","Mischer STOP"))</f>
        <v>Mischer STOP</v>
      </c>
    </row>
    <row r="6" spans="1:17" hidden="1" x14ac:dyDescent="0.25">
      <c r="A6" t="s">
        <v>2802</v>
      </c>
      <c r="B6" t="s">
        <v>4</v>
      </c>
      <c r="C6" t="s">
        <v>12</v>
      </c>
      <c r="D6" t="s">
        <v>6</v>
      </c>
      <c r="E6">
        <v>1</v>
      </c>
      <c r="F6" t="s">
        <v>17</v>
      </c>
      <c r="G6" t="s">
        <v>8</v>
      </c>
    </row>
    <row r="7" spans="1:17" x14ac:dyDescent="0.25">
      <c r="A7" t="s">
        <v>2803</v>
      </c>
      <c r="B7" t="s">
        <v>1</v>
      </c>
      <c r="C7" s="3" t="s">
        <v>82</v>
      </c>
      <c r="D7" t="s">
        <v>390</v>
      </c>
    </row>
    <row r="8" spans="1:17" hidden="1" x14ac:dyDescent="0.25">
      <c r="A8" t="s">
        <v>2804</v>
      </c>
      <c r="B8" t="s">
        <v>4</v>
      </c>
      <c r="C8" t="s">
        <v>5</v>
      </c>
      <c r="D8" t="s">
        <v>6</v>
      </c>
      <c r="E8">
        <v>1</v>
      </c>
      <c r="F8" t="s">
        <v>84</v>
      </c>
      <c r="G8" t="s">
        <v>8</v>
      </c>
    </row>
    <row r="9" spans="1:17" hidden="1" x14ac:dyDescent="0.25">
      <c r="A9" t="s">
        <v>2805</v>
      </c>
      <c r="B9" t="s">
        <v>862</v>
      </c>
      <c r="C9" t="s">
        <v>176</v>
      </c>
      <c r="D9" t="s">
        <v>177</v>
      </c>
      <c r="E9" s="5">
        <v>4100000</v>
      </c>
      <c r="F9" t="s">
        <v>863</v>
      </c>
      <c r="G9" t="s">
        <v>178</v>
      </c>
      <c r="H9">
        <v>0</v>
      </c>
      <c r="I9" t="s">
        <v>179</v>
      </c>
      <c r="J9" t="s">
        <v>163</v>
      </c>
      <c r="K9" t="s">
        <v>180</v>
      </c>
    </row>
    <row r="10" spans="1:17" x14ac:dyDescent="0.25">
      <c r="A10" s="1" t="s">
        <v>1027</v>
      </c>
      <c r="B10" s="1" t="s">
        <v>1</v>
      </c>
      <c r="C10" s="1" t="s">
        <v>10</v>
      </c>
      <c r="D10" s="42" t="s">
        <v>3295</v>
      </c>
      <c r="E10" s="8">
        <f>HEX2DEC(G10)</f>
        <v>172</v>
      </c>
      <c r="F10" s="10" t="str">
        <f>HEX2BIN(G10)</f>
        <v>10101100</v>
      </c>
      <c r="G10" s="8" t="str">
        <f>MID(C10,7,FIND(":",C10,1)-1)</f>
        <v>AC</v>
      </c>
      <c r="H10" s="8" t="str">
        <f>MID(F10,1,FIND("0",F10,1)-1)</f>
        <v>1</v>
      </c>
      <c r="I10" s="8" t="str">
        <f>MID(F10,2,FIND("0",F10,1)-1)</f>
        <v>0</v>
      </c>
      <c r="J10" s="8" t="str">
        <f>MID(F10,3,FIND("0",F10,1)-1)</f>
        <v>1</v>
      </c>
      <c r="K10" s="8" t="str">
        <f>MID(F10,4,FIND("0",F10,1)-1)</f>
        <v>0</v>
      </c>
      <c r="L10" s="8" t="str">
        <f>MID(F10,5,FIND("0",F10,1)-1)</f>
        <v>1</v>
      </c>
      <c r="M10" s="8" t="str">
        <f>MID(F10,6,FIND("0",F10,1)-1)</f>
        <v>1</v>
      </c>
      <c r="N10" s="8" t="str">
        <f>MID(F10,7,FIND("0",F10,1)-1)</f>
        <v>0</v>
      </c>
      <c r="O10" s="8" t="str">
        <f>MID(F10,8,FIND("0",F10,1)-1)</f>
        <v>0</v>
      </c>
      <c r="P10" t="str">
        <f>IF(J10="1",IF(O10="0","Brenner AUS"),"Brenner EIN")</f>
        <v>Brenner AUS</v>
      </c>
      <c r="Q10" t="str">
        <f>IF(L10="1","Mischer AUF",IF(K10="1","Mischer ZU","Mischer STOP"))</f>
        <v>Mischer AUF</v>
      </c>
    </row>
    <row r="11" spans="1:17" hidden="1" x14ac:dyDescent="0.25">
      <c r="A11" t="s">
        <v>1028</v>
      </c>
      <c r="B11" t="s">
        <v>4</v>
      </c>
      <c r="C11" t="s">
        <v>12</v>
      </c>
      <c r="D11" t="s">
        <v>6</v>
      </c>
      <c r="E11">
        <v>1</v>
      </c>
      <c r="F11" t="s">
        <v>13</v>
      </c>
      <c r="G11" t="s">
        <v>8</v>
      </c>
    </row>
    <row r="12" spans="1:17" x14ac:dyDescent="0.25">
      <c r="A12" s="1" t="s">
        <v>1030</v>
      </c>
      <c r="B12" s="1" t="s">
        <v>1</v>
      </c>
      <c r="C12" s="1" t="s">
        <v>15</v>
      </c>
      <c r="D12" s="42" t="s">
        <v>3295</v>
      </c>
      <c r="E12" s="8">
        <f>HEX2DEC(G12)</f>
        <v>164</v>
      </c>
      <c r="F12" s="10" t="str">
        <f>HEX2BIN(G12)</f>
        <v>10100100</v>
      </c>
      <c r="G12" s="8" t="str">
        <f>MID(C12,7,FIND(":",C12,1)-1)</f>
        <v>A4</v>
      </c>
      <c r="H12" s="8" t="str">
        <f>MID(F12,1,FIND("0",F12,1)-1)</f>
        <v>1</v>
      </c>
      <c r="I12" s="8" t="str">
        <f>MID(F12,2,FIND("0",F12,1)-1)</f>
        <v>0</v>
      </c>
      <c r="J12" s="8" t="str">
        <f>MID(F12,3,FIND("0",F12,1)-1)</f>
        <v>1</v>
      </c>
      <c r="K12" s="8" t="str">
        <f>MID(F12,4,FIND("0",F12,1)-1)</f>
        <v>0</v>
      </c>
      <c r="L12" s="8" t="str">
        <f>MID(F12,5,FIND("0",F12,1)-1)</f>
        <v>0</v>
      </c>
      <c r="M12" s="8" t="str">
        <f>MID(F12,6,FIND("0",F12,1)-1)</f>
        <v>1</v>
      </c>
      <c r="N12" s="8" t="str">
        <f>MID(F12,7,FIND("0",F12,1)-1)</f>
        <v>0</v>
      </c>
      <c r="O12" s="8" t="str">
        <f>MID(F12,8,FIND("0",F12,1)-1)</f>
        <v>0</v>
      </c>
      <c r="P12" t="str">
        <f>IF(J12="1",IF(O12="0","Brenner AUS"),"Brenner EIN")</f>
        <v>Brenner AUS</v>
      </c>
      <c r="Q12" t="str">
        <f>IF(L12="1","Mischer AUF",IF(K12="1","Mischer ZU","Mischer STOP"))</f>
        <v>Mischer STOP</v>
      </c>
    </row>
    <row r="13" spans="1:17" hidden="1" x14ac:dyDescent="0.25">
      <c r="A13" t="s">
        <v>1032</v>
      </c>
      <c r="B13" t="s">
        <v>4</v>
      </c>
      <c r="C13" t="s">
        <v>12</v>
      </c>
      <c r="D13" t="s">
        <v>6</v>
      </c>
      <c r="E13">
        <v>1</v>
      </c>
      <c r="F13" t="s">
        <v>17</v>
      </c>
      <c r="G13" t="s">
        <v>8</v>
      </c>
    </row>
    <row r="14" spans="1:17" x14ac:dyDescent="0.25">
      <c r="A14" t="s">
        <v>2806</v>
      </c>
      <c r="B14" t="s">
        <v>1</v>
      </c>
      <c r="C14" s="3" t="s">
        <v>96</v>
      </c>
      <c r="D14" t="s">
        <v>390</v>
      </c>
      <c r="E14" s="8">
        <f>HEX2DEC(G14)</f>
        <v>40</v>
      </c>
      <c r="F14" s="10" t="str">
        <f>HEX2BIN(G14)</f>
        <v>101000</v>
      </c>
      <c r="G14" s="8" t="str">
        <f>MID(C14,7,FIND(":",C14,1)-1)</f>
        <v>28</v>
      </c>
    </row>
    <row r="15" spans="1:17" hidden="1" x14ac:dyDescent="0.25">
      <c r="A15" t="s">
        <v>2807</v>
      </c>
      <c r="B15" t="s">
        <v>4</v>
      </c>
      <c r="C15" t="s">
        <v>5</v>
      </c>
      <c r="D15" t="s">
        <v>6</v>
      </c>
      <c r="E15">
        <v>1</v>
      </c>
      <c r="F15" t="s">
        <v>98</v>
      </c>
      <c r="G15" t="s">
        <v>8</v>
      </c>
    </row>
    <row r="16" spans="1:17" hidden="1" x14ac:dyDescent="0.25">
      <c r="A16" t="s">
        <v>2808</v>
      </c>
      <c r="B16" t="s">
        <v>862</v>
      </c>
      <c r="C16" t="s">
        <v>176</v>
      </c>
      <c r="D16" t="s">
        <v>177</v>
      </c>
      <c r="E16" s="5">
        <v>4000000</v>
      </c>
      <c r="F16" t="s">
        <v>863</v>
      </c>
      <c r="G16" t="s">
        <v>178</v>
      </c>
      <c r="H16">
        <v>0</v>
      </c>
      <c r="I16" t="s">
        <v>179</v>
      </c>
      <c r="J16" t="s">
        <v>163</v>
      </c>
      <c r="K16" t="s">
        <v>180</v>
      </c>
    </row>
    <row r="17" spans="1:17" x14ac:dyDescent="0.25">
      <c r="A17" s="1" t="s">
        <v>2809</v>
      </c>
      <c r="B17" s="1" t="s">
        <v>1</v>
      </c>
      <c r="C17" s="1" t="s">
        <v>10</v>
      </c>
      <c r="D17" s="42" t="s">
        <v>3295</v>
      </c>
      <c r="E17" s="8">
        <f>HEX2DEC(G17)</f>
        <v>172</v>
      </c>
      <c r="F17" s="10" t="str">
        <f>HEX2BIN(G17)</f>
        <v>10101100</v>
      </c>
      <c r="G17" s="8" t="str">
        <f>MID(C17,7,FIND(":",C17,1)-1)</f>
        <v>AC</v>
      </c>
      <c r="H17" s="8" t="str">
        <f>MID(F17,1,FIND("0",F17,1)-1)</f>
        <v>1</v>
      </c>
      <c r="I17" s="8" t="str">
        <f>MID(F17,2,FIND("0",F17,1)-1)</f>
        <v>0</v>
      </c>
      <c r="J17" s="8" t="str">
        <f>MID(F17,3,FIND("0",F17,1)-1)</f>
        <v>1</v>
      </c>
      <c r="K17" s="8" t="str">
        <f>MID(F17,4,FIND("0",F17,1)-1)</f>
        <v>0</v>
      </c>
      <c r="L17" s="8" t="str">
        <f>MID(F17,5,FIND("0",F17,1)-1)</f>
        <v>1</v>
      </c>
      <c r="M17" s="8" t="str">
        <f>MID(F17,6,FIND("0",F17,1)-1)</f>
        <v>1</v>
      </c>
      <c r="N17" s="8" t="str">
        <f>MID(F17,7,FIND("0",F17,1)-1)</f>
        <v>0</v>
      </c>
      <c r="O17" s="8" t="str">
        <f>MID(F17,8,FIND("0",F17,1)-1)</f>
        <v>0</v>
      </c>
      <c r="P17" t="str">
        <f>IF(J17="1",IF(O17="0","Brenner AUS"),"Brenner EIN")</f>
        <v>Brenner AUS</v>
      </c>
      <c r="Q17" t="str">
        <f>IF(L17="1","Mischer AUF",IF(K17="1","Mischer ZU","Mischer STOP"))</f>
        <v>Mischer AUF</v>
      </c>
    </row>
    <row r="18" spans="1:17" hidden="1" x14ac:dyDescent="0.25">
      <c r="A18" t="s">
        <v>2810</v>
      </c>
      <c r="B18" t="s">
        <v>4</v>
      </c>
      <c r="C18" t="s">
        <v>12</v>
      </c>
      <c r="D18" t="s">
        <v>6</v>
      </c>
      <c r="E18">
        <v>1</v>
      </c>
      <c r="F18" t="s">
        <v>13</v>
      </c>
      <c r="G18" t="s">
        <v>8</v>
      </c>
    </row>
    <row r="19" spans="1:17" x14ac:dyDescent="0.25">
      <c r="A19" s="1" t="s">
        <v>2811</v>
      </c>
      <c r="B19" s="1" t="s">
        <v>1</v>
      </c>
      <c r="C19" s="1" t="s">
        <v>15</v>
      </c>
      <c r="D19" s="42" t="s">
        <v>3295</v>
      </c>
      <c r="E19" s="8">
        <f>HEX2DEC(G19)</f>
        <v>164</v>
      </c>
      <c r="F19" s="10" t="str">
        <f>HEX2BIN(G19)</f>
        <v>10100100</v>
      </c>
      <c r="G19" s="8" t="str">
        <f>MID(C19,7,FIND(":",C19,1)-1)</f>
        <v>A4</v>
      </c>
      <c r="H19" s="8" t="str">
        <f>MID(F19,1,FIND("0",F19,1)-1)</f>
        <v>1</v>
      </c>
      <c r="I19" s="8" t="str">
        <f>MID(F19,2,FIND("0",F19,1)-1)</f>
        <v>0</v>
      </c>
      <c r="J19" s="8" t="str">
        <f>MID(F19,3,FIND("0",F19,1)-1)</f>
        <v>1</v>
      </c>
      <c r="K19" s="8" t="str">
        <f>MID(F19,4,FIND("0",F19,1)-1)</f>
        <v>0</v>
      </c>
      <c r="L19" s="8" t="str">
        <f>MID(F19,5,FIND("0",F19,1)-1)</f>
        <v>0</v>
      </c>
      <c r="M19" s="8" t="str">
        <f>MID(F19,6,FIND("0",F19,1)-1)</f>
        <v>1</v>
      </c>
      <c r="N19" s="8" t="str">
        <f>MID(F19,7,FIND("0",F19,1)-1)</f>
        <v>0</v>
      </c>
      <c r="O19" s="8" t="str">
        <f>MID(F19,8,FIND("0",F19,1)-1)</f>
        <v>0</v>
      </c>
      <c r="P19" t="str">
        <f>IF(J19="1",IF(O19="0","Brenner AUS"),"Brenner EIN")</f>
        <v>Brenner AUS</v>
      </c>
      <c r="Q19" t="str">
        <f>IF(L19="1","Mischer AUF",IF(K19="1","Mischer ZU","Mischer STOP"))</f>
        <v>Mischer STOP</v>
      </c>
    </row>
    <row r="20" spans="1:17" hidden="1" x14ac:dyDescent="0.25">
      <c r="A20" t="s">
        <v>2812</v>
      </c>
      <c r="B20" t="s">
        <v>4</v>
      </c>
      <c r="C20" t="s">
        <v>12</v>
      </c>
      <c r="D20" t="s">
        <v>6</v>
      </c>
      <c r="E20">
        <v>1</v>
      </c>
      <c r="F20" t="s">
        <v>17</v>
      </c>
      <c r="G20" t="s">
        <v>8</v>
      </c>
    </row>
    <row r="21" spans="1:17" x14ac:dyDescent="0.25">
      <c r="A21" s="1" t="s">
        <v>2813</v>
      </c>
      <c r="B21" s="1" t="s">
        <v>1</v>
      </c>
      <c r="C21" s="1" t="s">
        <v>10</v>
      </c>
      <c r="D21" s="42" t="s">
        <v>3295</v>
      </c>
      <c r="E21" s="8">
        <f>HEX2DEC(G21)</f>
        <v>172</v>
      </c>
      <c r="F21" s="10" t="str">
        <f>HEX2BIN(G21)</f>
        <v>10101100</v>
      </c>
      <c r="G21" s="8" t="str">
        <f>MID(C21,7,FIND(":",C21,1)-1)</f>
        <v>AC</v>
      </c>
      <c r="H21" s="8" t="str">
        <f>MID(F21,1,FIND("0",F21,1)-1)</f>
        <v>1</v>
      </c>
      <c r="I21" s="8" t="str">
        <f>MID(F21,2,FIND("0",F21,1)-1)</f>
        <v>0</v>
      </c>
      <c r="J21" s="8" t="str">
        <f>MID(F21,3,FIND("0",F21,1)-1)</f>
        <v>1</v>
      </c>
      <c r="K21" s="8" t="str">
        <f>MID(F21,4,FIND("0",F21,1)-1)</f>
        <v>0</v>
      </c>
      <c r="L21" s="8" t="str">
        <f>MID(F21,5,FIND("0",F21,1)-1)</f>
        <v>1</v>
      </c>
      <c r="M21" s="8" t="str">
        <f>MID(F21,6,FIND("0",F21,1)-1)</f>
        <v>1</v>
      </c>
      <c r="N21" s="8" t="str">
        <f>MID(F21,7,FIND("0",F21,1)-1)</f>
        <v>0</v>
      </c>
      <c r="O21" s="8" t="str">
        <f>MID(F21,8,FIND("0",F21,1)-1)</f>
        <v>0</v>
      </c>
      <c r="P21" t="str">
        <f>IF(J21="1",IF(O21="0","Brenner AUS"),"Brenner EIN")</f>
        <v>Brenner AUS</v>
      </c>
      <c r="Q21" t="str">
        <f>IF(L21="1","Mischer AUF",IF(K21="1","Mischer ZU","Mischer STOP"))</f>
        <v>Mischer AUF</v>
      </c>
    </row>
    <row r="22" spans="1:17" hidden="1" x14ac:dyDescent="0.25">
      <c r="A22" t="s">
        <v>2814</v>
      </c>
      <c r="B22" t="s">
        <v>4</v>
      </c>
      <c r="C22" t="s">
        <v>12</v>
      </c>
      <c r="D22" t="s">
        <v>6</v>
      </c>
      <c r="E22">
        <v>1</v>
      </c>
      <c r="F22" t="s">
        <v>13</v>
      </c>
      <c r="G22" t="s">
        <v>8</v>
      </c>
    </row>
    <row r="23" spans="1:17" x14ac:dyDescent="0.25">
      <c r="A23" s="1" t="s">
        <v>2815</v>
      </c>
      <c r="B23" s="1" t="s">
        <v>1</v>
      </c>
      <c r="C23" s="1" t="s">
        <v>15</v>
      </c>
      <c r="D23" s="42" t="s">
        <v>3295</v>
      </c>
      <c r="E23" s="8">
        <f>HEX2DEC(G23)</f>
        <v>164</v>
      </c>
      <c r="F23" s="10" t="str">
        <f>HEX2BIN(G23)</f>
        <v>10100100</v>
      </c>
      <c r="G23" s="8" t="str">
        <f>MID(C23,7,FIND(":",C23,1)-1)</f>
        <v>A4</v>
      </c>
      <c r="H23" s="8" t="str">
        <f>MID(F23,1,FIND("0",F23,1)-1)</f>
        <v>1</v>
      </c>
      <c r="I23" s="8" t="str">
        <f>MID(F23,2,FIND("0",F23,1)-1)</f>
        <v>0</v>
      </c>
      <c r="J23" s="8" t="str">
        <f>MID(F23,3,FIND("0",F23,1)-1)</f>
        <v>1</v>
      </c>
      <c r="K23" s="8" t="str">
        <f>MID(F23,4,FIND("0",F23,1)-1)</f>
        <v>0</v>
      </c>
      <c r="L23" s="8" t="str">
        <f>MID(F23,5,FIND("0",F23,1)-1)</f>
        <v>0</v>
      </c>
      <c r="M23" s="8" t="str">
        <f>MID(F23,6,FIND("0",F23,1)-1)</f>
        <v>1</v>
      </c>
      <c r="N23" s="8" t="str">
        <f>MID(F23,7,FIND("0",F23,1)-1)</f>
        <v>0</v>
      </c>
      <c r="O23" s="8" t="str">
        <f>MID(F23,8,FIND("0",F23,1)-1)</f>
        <v>0</v>
      </c>
      <c r="P23" t="str">
        <f>IF(J23="1",IF(O23="0","Brenner AUS"),"Brenner EIN")</f>
        <v>Brenner AUS</v>
      </c>
      <c r="Q23" t="str">
        <f>IF(L23="1","Mischer AUF",IF(K23="1","Mischer ZU","Mischer STOP"))</f>
        <v>Mischer STOP</v>
      </c>
    </row>
    <row r="24" spans="1:17" hidden="1" x14ac:dyDescent="0.25">
      <c r="A24" t="s">
        <v>2816</v>
      </c>
      <c r="B24" t="s">
        <v>4</v>
      </c>
      <c r="C24" t="s">
        <v>12</v>
      </c>
      <c r="D24" t="s">
        <v>6</v>
      </c>
      <c r="E24">
        <v>1</v>
      </c>
      <c r="F24" t="s">
        <v>17</v>
      </c>
      <c r="G24" t="s">
        <v>8</v>
      </c>
    </row>
    <row r="25" spans="1:17" x14ac:dyDescent="0.25">
      <c r="A25" s="1" t="s">
        <v>1044</v>
      </c>
      <c r="B25" s="1" t="s">
        <v>1</v>
      </c>
      <c r="C25" s="1" t="s">
        <v>10</v>
      </c>
      <c r="D25" s="42" t="s">
        <v>3295</v>
      </c>
      <c r="E25" s="8">
        <f>HEX2DEC(G25)</f>
        <v>172</v>
      </c>
      <c r="F25" s="10" t="str">
        <f>HEX2BIN(G25)</f>
        <v>10101100</v>
      </c>
      <c r="G25" s="8" t="str">
        <f>MID(C25,7,FIND(":",C25,1)-1)</f>
        <v>AC</v>
      </c>
      <c r="H25" s="8" t="str">
        <f>MID(F25,1,FIND("0",F25,1)-1)</f>
        <v>1</v>
      </c>
      <c r="I25" s="8" t="str">
        <f>MID(F25,2,FIND("0",F25,1)-1)</f>
        <v>0</v>
      </c>
      <c r="J25" s="8" t="str">
        <f>MID(F25,3,FIND("0",F25,1)-1)</f>
        <v>1</v>
      </c>
      <c r="K25" s="8" t="str">
        <f>MID(F25,4,FIND("0",F25,1)-1)</f>
        <v>0</v>
      </c>
      <c r="L25" s="8" t="str">
        <f>MID(F25,5,FIND("0",F25,1)-1)</f>
        <v>1</v>
      </c>
      <c r="M25" s="8" t="str">
        <f>MID(F25,6,FIND("0",F25,1)-1)</f>
        <v>1</v>
      </c>
      <c r="N25" s="8" t="str">
        <f>MID(F25,7,FIND("0",F25,1)-1)</f>
        <v>0</v>
      </c>
      <c r="O25" s="8" t="str">
        <f>MID(F25,8,FIND("0",F25,1)-1)</f>
        <v>0</v>
      </c>
      <c r="P25" t="str">
        <f>IF(J25="1",IF(O25="0","Brenner AUS"),"Brenner EIN")</f>
        <v>Brenner AUS</v>
      </c>
      <c r="Q25" t="str">
        <f>IF(L25="1","Mischer AUF",IF(K25="1","Mischer ZU","Mischer STOP"))</f>
        <v>Mischer AUF</v>
      </c>
    </row>
    <row r="26" spans="1:17" hidden="1" x14ac:dyDescent="0.25">
      <c r="A26" t="s">
        <v>1045</v>
      </c>
      <c r="B26" t="s">
        <v>4</v>
      </c>
      <c r="C26" t="s">
        <v>12</v>
      </c>
      <c r="D26" t="s">
        <v>6</v>
      </c>
      <c r="E26">
        <v>1</v>
      </c>
      <c r="F26" t="s">
        <v>13</v>
      </c>
      <c r="G26" t="s">
        <v>8</v>
      </c>
    </row>
    <row r="27" spans="1:17" x14ac:dyDescent="0.25">
      <c r="A27" s="1" t="s">
        <v>1047</v>
      </c>
      <c r="B27" s="1" t="s">
        <v>1</v>
      </c>
      <c r="C27" s="1" t="s">
        <v>15</v>
      </c>
      <c r="D27" s="42" t="s">
        <v>3295</v>
      </c>
      <c r="E27" s="8">
        <f>HEX2DEC(G27)</f>
        <v>164</v>
      </c>
      <c r="F27" s="10" t="str">
        <f>HEX2BIN(G27)</f>
        <v>10100100</v>
      </c>
      <c r="G27" s="8" t="str">
        <f>MID(C27,7,FIND(":",C27,1)-1)</f>
        <v>A4</v>
      </c>
      <c r="H27" s="8" t="str">
        <f>MID(F27,1,FIND("0",F27,1)-1)</f>
        <v>1</v>
      </c>
      <c r="I27" s="8" t="str">
        <f>MID(F27,2,FIND("0",F27,1)-1)</f>
        <v>0</v>
      </c>
      <c r="J27" s="8" t="str">
        <f>MID(F27,3,FIND("0",F27,1)-1)</f>
        <v>1</v>
      </c>
      <c r="K27" s="8" t="str">
        <f>MID(F27,4,FIND("0",F27,1)-1)</f>
        <v>0</v>
      </c>
      <c r="L27" s="8" t="str">
        <f>MID(F27,5,FIND("0",F27,1)-1)</f>
        <v>0</v>
      </c>
      <c r="M27" s="8" t="str">
        <f>MID(F27,6,FIND("0",F27,1)-1)</f>
        <v>1</v>
      </c>
      <c r="N27" s="8" t="str">
        <f>MID(F27,7,FIND("0",F27,1)-1)</f>
        <v>0</v>
      </c>
      <c r="O27" s="8" t="str">
        <f>MID(F27,8,FIND("0",F27,1)-1)</f>
        <v>0</v>
      </c>
      <c r="P27" t="str">
        <f>IF(J27="1",IF(O27="0","Brenner AUS"),"Brenner EIN")</f>
        <v>Brenner AUS</v>
      </c>
      <c r="Q27" t="str">
        <f>IF(L27="1","Mischer AUF",IF(K27="1","Mischer ZU","Mischer STOP"))</f>
        <v>Mischer STOP</v>
      </c>
    </row>
    <row r="28" spans="1:17" x14ac:dyDescent="0.25">
      <c r="A28" s="1" t="s">
        <v>2817</v>
      </c>
      <c r="B28" s="1" t="s">
        <v>1</v>
      </c>
      <c r="C28" s="1" t="s">
        <v>43</v>
      </c>
      <c r="D28" s="42" t="s">
        <v>3295</v>
      </c>
      <c r="E28" s="8">
        <f>HEX2DEC(G28)</f>
        <v>133</v>
      </c>
      <c r="F28" s="10" t="str">
        <f>HEX2BIN(G28)</f>
        <v>10000101</v>
      </c>
      <c r="G28" s="8" t="str">
        <f>MID(C28,7,FIND(":",C28,1)-1)</f>
        <v>85</v>
      </c>
      <c r="H28" s="8" t="str">
        <f>MID(F28,1,FIND("0",F28,1)-1)</f>
        <v>1</v>
      </c>
      <c r="I28" s="8" t="str">
        <f>MID(F28,2,FIND("0",F28,1)-1)</f>
        <v>0</v>
      </c>
      <c r="J28" s="8" t="str">
        <f>MID(F28,3,FIND("0",F28,1)-1)</f>
        <v>0</v>
      </c>
      <c r="K28" s="8" t="str">
        <f>MID(F28,4,FIND("0",F28,1)-1)</f>
        <v>0</v>
      </c>
      <c r="L28" s="8" t="str">
        <f>MID(F28,5,FIND("0",F28,1)-1)</f>
        <v>0</v>
      </c>
      <c r="M28" s="8" t="str">
        <f>MID(F28,6,FIND("0",F28,1)-1)</f>
        <v>1</v>
      </c>
      <c r="N28" s="8" t="str">
        <f>MID(F28,7,FIND("0",F28,1)-1)</f>
        <v>0</v>
      </c>
      <c r="O28" s="8" t="str">
        <f>MID(F28,8,FIND("0",F28,1)-1)</f>
        <v>1</v>
      </c>
      <c r="P28" t="str">
        <f>IF(J28="1",IF(O28="0","Brenner AUS"),"Brenner EIN")</f>
        <v>Brenner EIN</v>
      </c>
      <c r="Q28" t="str">
        <f>IF(L28="1","Mischer AUF",IF(K28="1","Mischer ZU","Mischer STOP"))</f>
        <v>Mischer STOP</v>
      </c>
    </row>
    <row r="29" spans="1:17" hidden="1" x14ac:dyDescent="0.25">
      <c r="A29" t="s">
        <v>2818</v>
      </c>
      <c r="B29" t="s">
        <v>4</v>
      </c>
      <c r="C29" t="s">
        <v>12</v>
      </c>
      <c r="D29" t="s">
        <v>6</v>
      </c>
      <c r="E29">
        <v>1</v>
      </c>
      <c r="F29" t="s">
        <v>45</v>
      </c>
      <c r="G29" t="s">
        <v>8</v>
      </c>
    </row>
    <row r="30" spans="1:17" x14ac:dyDescent="0.25">
      <c r="A30" t="s">
        <v>2819</v>
      </c>
      <c r="B30" t="s">
        <v>1</v>
      </c>
      <c r="C30" s="3" t="s">
        <v>2105</v>
      </c>
      <c r="D30" t="s">
        <v>390</v>
      </c>
      <c r="E30" s="8">
        <f>HEX2DEC(G30)</f>
        <v>39</v>
      </c>
      <c r="F30" s="10" t="str">
        <f>HEX2BIN(G30)</f>
        <v>100111</v>
      </c>
      <c r="G30" s="8" t="str">
        <f>MID(C30,7,FIND(":",C30,1)-1)</f>
        <v>27</v>
      </c>
    </row>
    <row r="31" spans="1:17" hidden="1" x14ac:dyDescent="0.25">
      <c r="A31" t="s">
        <v>2820</v>
      </c>
      <c r="B31" t="s">
        <v>4</v>
      </c>
      <c r="C31" t="s">
        <v>5</v>
      </c>
      <c r="D31" t="s">
        <v>6</v>
      </c>
      <c r="E31">
        <v>1</v>
      </c>
      <c r="F31" t="s">
        <v>991</v>
      </c>
      <c r="G31" t="s">
        <v>8</v>
      </c>
    </row>
    <row r="32" spans="1:17" hidden="1" x14ac:dyDescent="0.25">
      <c r="A32" t="s">
        <v>2821</v>
      </c>
      <c r="B32" t="s">
        <v>862</v>
      </c>
      <c r="C32" t="s">
        <v>176</v>
      </c>
      <c r="D32" t="s">
        <v>177</v>
      </c>
      <c r="E32" s="5">
        <v>3900000</v>
      </c>
      <c r="F32" t="s">
        <v>863</v>
      </c>
      <c r="G32" t="s">
        <v>178</v>
      </c>
      <c r="H32">
        <v>0</v>
      </c>
      <c r="I32" t="s">
        <v>179</v>
      </c>
      <c r="J32" t="s">
        <v>163</v>
      </c>
      <c r="K32" t="s">
        <v>180</v>
      </c>
    </row>
    <row r="33" spans="1:17" x14ac:dyDescent="0.25">
      <c r="A33" s="1" t="s">
        <v>2822</v>
      </c>
      <c r="B33" s="1" t="s">
        <v>1</v>
      </c>
      <c r="C33" s="1" t="s">
        <v>51</v>
      </c>
      <c r="D33" s="42" t="s">
        <v>3295</v>
      </c>
      <c r="E33" s="8">
        <f>HEX2DEC(G33)</f>
        <v>141</v>
      </c>
      <c r="F33" s="10" t="str">
        <f>HEX2BIN(G33)</f>
        <v>10001101</v>
      </c>
      <c r="G33" s="8" t="str">
        <f>MID(C33,7,FIND(":",C33,1)-1)</f>
        <v>8D</v>
      </c>
      <c r="H33" s="8" t="str">
        <f>MID(F33,1,FIND("0",F33,1)-1)</f>
        <v>1</v>
      </c>
      <c r="I33" s="8" t="str">
        <f>MID(F33,2,FIND("0",F33,1)-1)</f>
        <v>0</v>
      </c>
      <c r="J33" s="8" t="str">
        <f>MID(F33,3,FIND("0",F33,1)-1)</f>
        <v>0</v>
      </c>
      <c r="K33" s="8" t="str">
        <f>MID(F33,4,FIND("0",F33,1)-1)</f>
        <v>0</v>
      </c>
      <c r="L33" s="8" t="str">
        <f>MID(F33,5,FIND("0",F33,1)-1)</f>
        <v>1</v>
      </c>
      <c r="M33" s="8" t="str">
        <f>MID(F33,6,FIND("0",F33,1)-1)</f>
        <v>1</v>
      </c>
      <c r="N33" s="8" t="str">
        <f>MID(F33,7,FIND("0",F33,1)-1)</f>
        <v>0</v>
      </c>
      <c r="O33" s="8" t="str">
        <f>MID(F33,8,FIND("0",F33,1)-1)</f>
        <v>1</v>
      </c>
      <c r="P33" t="str">
        <f>IF(J33="1",IF(O33="0","Brenner AUS"),"Brenner EIN")</f>
        <v>Brenner EIN</v>
      </c>
      <c r="Q33" t="str">
        <f>IF(L33="1","Mischer AUF",IF(K33="1","Mischer ZU","Mischer STOP"))</f>
        <v>Mischer AUF</v>
      </c>
    </row>
    <row r="34" spans="1:17" hidden="1" x14ac:dyDescent="0.25">
      <c r="A34" t="s">
        <v>2823</v>
      </c>
      <c r="B34" t="s">
        <v>4</v>
      </c>
      <c r="C34" t="s">
        <v>12</v>
      </c>
      <c r="D34" t="s">
        <v>6</v>
      </c>
      <c r="E34">
        <v>1</v>
      </c>
      <c r="F34" t="s">
        <v>53</v>
      </c>
      <c r="G34" t="s">
        <v>8</v>
      </c>
    </row>
    <row r="35" spans="1:17" x14ac:dyDescent="0.25">
      <c r="A35" s="1" t="s">
        <v>2824</v>
      </c>
      <c r="B35" s="1" t="s">
        <v>1</v>
      </c>
      <c r="C35" s="1" t="s">
        <v>43</v>
      </c>
      <c r="D35" s="42" t="s">
        <v>3295</v>
      </c>
      <c r="E35" s="8">
        <f>HEX2DEC(G35)</f>
        <v>133</v>
      </c>
      <c r="F35" s="10" t="str">
        <f>HEX2BIN(G35)</f>
        <v>10000101</v>
      </c>
      <c r="G35" s="8" t="str">
        <f>MID(C35,7,FIND(":",C35,1)-1)</f>
        <v>85</v>
      </c>
      <c r="H35" s="8" t="str">
        <f>MID(F35,1,FIND("0",F35,1)-1)</f>
        <v>1</v>
      </c>
      <c r="I35" s="8" t="str">
        <f>MID(F35,2,FIND("0",F35,1)-1)</f>
        <v>0</v>
      </c>
      <c r="J35" s="8" t="str">
        <f>MID(F35,3,FIND("0",F35,1)-1)</f>
        <v>0</v>
      </c>
      <c r="K35" s="8" t="str">
        <f>MID(F35,4,FIND("0",F35,1)-1)</f>
        <v>0</v>
      </c>
      <c r="L35" s="8" t="str">
        <f>MID(F35,5,FIND("0",F35,1)-1)</f>
        <v>0</v>
      </c>
      <c r="M35" s="8" t="str">
        <f>MID(F35,6,FIND("0",F35,1)-1)</f>
        <v>1</v>
      </c>
      <c r="N35" s="8" t="str">
        <f>MID(F35,7,FIND("0",F35,1)-1)</f>
        <v>0</v>
      </c>
      <c r="O35" s="8" t="str">
        <f>MID(F35,8,FIND("0",F35,1)-1)</f>
        <v>1</v>
      </c>
      <c r="P35" t="str">
        <f>IF(J35="1",IF(O35="0","Brenner AUS"),"Brenner EIN")</f>
        <v>Brenner EIN</v>
      </c>
      <c r="Q35" t="str">
        <f>IF(L35="1","Mischer AUF",IF(K35="1","Mischer ZU","Mischer STOP"))</f>
        <v>Mischer STOP</v>
      </c>
    </row>
    <row r="36" spans="1:17" hidden="1" x14ac:dyDescent="0.25">
      <c r="A36" t="s">
        <v>2825</v>
      </c>
      <c r="B36" t="s">
        <v>4</v>
      </c>
      <c r="C36" t="s">
        <v>12</v>
      </c>
      <c r="D36" t="s">
        <v>6</v>
      </c>
      <c r="E36">
        <v>1</v>
      </c>
      <c r="F36" t="s">
        <v>45</v>
      </c>
      <c r="G36" t="s">
        <v>8</v>
      </c>
    </row>
    <row r="37" spans="1:17" x14ac:dyDescent="0.25">
      <c r="A37" t="s">
        <v>2826</v>
      </c>
      <c r="B37" t="s">
        <v>1</v>
      </c>
      <c r="C37" s="39" t="s">
        <v>2272</v>
      </c>
      <c r="E37" s="8">
        <f>HEX2DEC(G37)</f>
        <v>224</v>
      </c>
      <c r="F37" s="10" t="str">
        <f>HEX2BIN(G37)</f>
        <v>11100000</v>
      </c>
      <c r="G37" s="8" t="str">
        <f>MID(C37,7,FIND(":",C37,1)-1)</f>
        <v>E0</v>
      </c>
      <c r="H37" s="8" t="str">
        <f>MID(F37,1,FIND("0",F37,1)-1)</f>
        <v>111</v>
      </c>
      <c r="I37" s="8" t="str">
        <f>MID(F37,2,FIND("0",F37,1)-1)</f>
        <v>110</v>
      </c>
      <c r="J37" s="8" t="str">
        <f>MID(F37,3,FIND("0",F37,1)-1)</f>
        <v>100</v>
      </c>
      <c r="K37" s="8" t="str">
        <f>MID(F37,4,FIND("0",F37,1)-1)</f>
        <v>000</v>
      </c>
      <c r="L37" s="8" t="str">
        <f>MID(F37,5,FIND("0",F37,1)-1)</f>
        <v>000</v>
      </c>
      <c r="M37" s="8" t="str">
        <f>MID(F37,6,FIND("0",F37,1)-1)</f>
        <v>000</v>
      </c>
      <c r="N37" s="8" t="str">
        <f>MID(F37,7,FIND("0",F37,1)-1)</f>
        <v>00</v>
      </c>
      <c r="O37" s="8" t="str">
        <f>MID(F37,8,FIND("0",F37,1)-1)</f>
        <v>0</v>
      </c>
      <c r="P37" t="str">
        <f>IF(J37="1",IF(O37="0","Brenner AUS"),"Brenner EIN")</f>
        <v>Brenner EIN</v>
      </c>
      <c r="Q37" t="str">
        <f>IF(L37="1","Mischer AUF",IF(K37="1","Mischer ZU","Mischer STOP"))</f>
        <v>Mischer STOP</v>
      </c>
    </row>
    <row r="38" spans="1:17" hidden="1" x14ac:dyDescent="0.25">
      <c r="A38" t="s">
        <v>2827</v>
      </c>
      <c r="B38" t="s">
        <v>4</v>
      </c>
      <c r="C38" t="s">
        <v>2274</v>
      </c>
      <c r="D38" t="s">
        <v>6</v>
      </c>
      <c r="E38">
        <v>1</v>
      </c>
      <c r="F38" t="s">
        <v>2275</v>
      </c>
      <c r="G38" t="s">
        <v>8</v>
      </c>
    </row>
    <row r="39" spans="1:17" x14ac:dyDescent="0.25">
      <c r="A39" s="1" t="s">
        <v>2826</v>
      </c>
      <c r="B39" s="1" t="s">
        <v>1</v>
      </c>
      <c r="C39" s="1" t="s">
        <v>2276</v>
      </c>
      <c r="D39" s="42" t="s">
        <v>3295</v>
      </c>
      <c r="E39" s="8">
        <f>HEX2DEC(G39)</f>
        <v>145</v>
      </c>
      <c r="F39" s="10" t="str">
        <f>HEX2BIN(G39)</f>
        <v>10010001</v>
      </c>
      <c r="G39" s="8" t="str">
        <f>MID(C39,7,FIND(":",C39,1)-1)</f>
        <v>91</v>
      </c>
      <c r="H39" s="8" t="str">
        <f>MID(F39,1,FIND("0",F39,1)-1)</f>
        <v>1</v>
      </c>
      <c r="I39" s="8" t="str">
        <f>MID(F39,2,FIND("0",F39,1)-1)</f>
        <v>0</v>
      </c>
      <c r="J39" s="8" t="str">
        <f>MID(F39,3,FIND("0",F39,1)-1)</f>
        <v>0</v>
      </c>
      <c r="K39" s="8" t="str">
        <f>MID(F39,4,FIND("0",F39,1)-1)</f>
        <v>1</v>
      </c>
      <c r="L39" s="8" t="str">
        <f>MID(F39,5,FIND("0",F39,1)-1)</f>
        <v>0</v>
      </c>
      <c r="M39" s="8" t="str">
        <f>MID(F39,6,FIND("0",F39,1)-1)</f>
        <v>0</v>
      </c>
      <c r="N39" s="8" t="str">
        <f>MID(F39,7,FIND("0",F39,1)-1)</f>
        <v>0</v>
      </c>
      <c r="O39" s="8" t="str">
        <f>MID(F39,8,FIND("0",F39,1)-1)</f>
        <v>1</v>
      </c>
      <c r="P39" t="str">
        <f>IF(J39="1",IF(O39="0","Brenner AUS"),"Brenner EIN")</f>
        <v>Brenner EIN</v>
      </c>
      <c r="Q39" t="str">
        <f>IF(L39="1","Mischer AUF",IF(K39="1","Mischer ZU","Mischer STOP"))</f>
        <v>Mischer ZU</v>
      </c>
    </row>
    <row r="40" spans="1:17" hidden="1" x14ac:dyDescent="0.25">
      <c r="A40" t="s">
        <v>2827</v>
      </c>
      <c r="B40" t="s">
        <v>4</v>
      </c>
      <c r="C40" t="s">
        <v>12</v>
      </c>
      <c r="D40" t="s">
        <v>6</v>
      </c>
      <c r="E40">
        <v>1</v>
      </c>
      <c r="F40" t="s">
        <v>2277</v>
      </c>
      <c r="G40" t="s">
        <v>8</v>
      </c>
    </row>
    <row r="41" spans="1:17" x14ac:dyDescent="0.25">
      <c r="A41" t="s">
        <v>1064</v>
      </c>
      <c r="B41" t="s">
        <v>1</v>
      </c>
      <c r="C41" s="2" t="s">
        <v>2828</v>
      </c>
      <c r="D41" t="s">
        <v>2670</v>
      </c>
      <c r="E41" s="8">
        <f>HEX2DEC(G41)</f>
        <v>31</v>
      </c>
      <c r="F41" s="10" t="str">
        <f>HEX2BIN(G41)</f>
        <v>11111</v>
      </c>
      <c r="G41" s="8" t="str">
        <f>MID(C41,7,FIND(":",C41,1)-1)</f>
        <v>1F</v>
      </c>
    </row>
    <row r="42" spans="1:17" x14ac:dyDescent="0.25">
      <c r="A42" t="s">
        <v>2829</v>
      </c>
      <c r="B42" t="s">
        <v>1</v>
      </c>
      <c r="C42" s="3" t="s">
        <v>2125</v>
      </c>
      <c r="D42" t="s">
        <v>390</v>
      </c>
      <c r="E42" s="8">
        <f>HEX2DEC(G42)</f>
        <v>38</v>
      </c>
      <c r="F42" s="10" t="str">
        <f>HEX2BIN(G42)</f>
        <v>100110</v>
      </c>
      <c r="G42" s="8" t="str">
        <f>MID(C42,7,FIND(":",C42,1)-1)</f>
        <v>26</v>
      </c>
    </row>
    <row r="43" spans="1:17" hidden="1" x14ac:dyDescent="0.25">
      <c r="A43" t="s">
        <v>2830</v>
      </c>
      <c r="B43" t="s">
        <v>4</v>
      </c>
      <c r="C43" t="s">
        <v>5</v>
      </c>
      <c r="D43" t="s">
        <v>6</v>
      </c>
      <c r="E43">
        <v>1</v>
      </c>
      <c r="F43" t="s">
        <v>1002</v>
      </c>
      <c r="G43" t="s">
        <v>8</v>
      </c>
    </row>
    <row r="44" spans="1:17" hidden="1" x14ac:dyDescent="0.25">
      <c r="A44" t="s">
        <v>2831</v>
      </c>
      <c r="B44" t="s">
        <v>862</v>
      </c>
      <c r="C44" t="s">
        <v>176</v>
      </c>
      <c r="D44" t="s">
        <v>177</v>
      </c>
      <c r="E44" s="5">
        <v>3800000</v>
      </c>
      <c r="F44" t="s">
        <v>863</v>
      </c>
      <c r="G44" t="s">
        <v>178</v>
      </c>
      <c r="H44">
        <v>0</v>
      </c>
      <c r="I44" t="s">
        <v>179</v>
      </c>
      <c r="J44" t="s">
        <v>163</v>
      </c>
      <c r="K44" t="s">
        <v>180</v>
      </c>
    </row>
    <row r="45" spans="1:17" x14ac:dyDescent="0.25">
      <c r="A45" t="s">
        <v>2832</v>
      </c>
      <c r="B45" t="s">
        <v>1</v>
      </c>
      <c r="C45" s="2" t="s">
        <v>2833</v>
      </c>
      <c r="D45" t="s">
        <v>2670</v>
      </c>
      <c r="E45" s="8">
        <f>HEX2DEC(G45)</f>
        <v>32</v>
      </c>
      <c r="F45" s="10" t="str">
        <f>HEX2BIN(G45)</f>
        <v>100000</v>
      </c>
      <c r="G45" s="8" t="str">
        <f>MID(C45,7,FIND(":",C45,1)-1)</f>
        <v>20</v>
      </c>
    </row>
    <row r="46" spans="1:17" hidden="1" x14ac:dyDescent="0.25">
      <c r="A46" t="s">
        <v>2834</v>
      </c>
      <c r="B46" t="s">
        <v>4</v>
      </c>
      <c r="C46" t="s">
        <v>71</v>
      </c>
      <c r="D46" t="s">
        <v>6</v>
      </c>
      <c r="E46">
        <v>1</v>
      </c>
      <c r="F46" t="s">
        <v>1587</v>
      </c>
      <c r="G46" t="s">
        <v>8</v>
      </c>
    </row>
    <row r="47" spans="1:17" x14ac:dyDescent="0.25">
      <c r="A47" t="s">
        <v>2835</v>
      </c>
      <c r="B47" t="s">
        <v>1</v>
      </c>
      <c r="C47" s="4" t="s">
        <v>2836</v>
      </c>
      <c r="D47" t="s">
        <v>1443</v>
      </c>
      <c r="E47" s="8">
        <f>HEX2DEC(G47)</f>
        <v>14</v>
      </c>
      <c r="F47" s="10" t="str">
        <f>HEX2BIN(G47)</f>
        <v>1110</v>
      </c>
      <c r="G47" s="8" t="str">
        <f>MID(C47,7,FIND(":",C47,1)-1)</f>
        <v>0E</v>
      </c>
    </row>
    <row r="48" spans="1:17" hidden="1" x14ac:dyDescent="0.25">
      <c r="A48" t="s">
        <v>2837</v>
      </c>
      <c r="B48" t="s">
        <v>4</v>
      </c>
      <c r="C48" t="s">
        <v>148</v>
      </c>
      <c r="D48" t="s">
        <v>6</v>
      </c>
      <c r="E48">
        <v>1</v>
      </c>
      <c r="F48" t="s">
        <v>1050</v>
      </c>
      <c r="G48" t="s">
        <v>8</v>
      </c>
    </row>
    <row r="49" spans="1:17" hidden="1" x14ac:dyDescent="0.25">
      <c r="A49" t="s">
        <v>2838</v>
      </c>
      <c r="B49" t="s">
        <v>1454</v>
      </c>
      <c r="C49" t="s">
        <v>1455</v>
      </c>
      <c r="D49" t="s">
        <v>176</v>
      </c>
      <c r="E49" t="s">
        <v>177</v>
      </c>
      <c r="F49" s="5">
        <v>1400000</v>
      </c>
      <c r="G49" t="s">
        <v>1456</v>
      </c>
      <c r="H49" t="s">
        <v>178</v>
      </c>
      <c r="I49">
        <v>0</v>
      </c>
      <c r="J49" t="s">
        <v>179</v>
      </c>
      <c r="K49" t="s">
        <v>163</v>
      </c>
      <c r="L49" t="s">
        <v>180</v>
      </c>
    </row>
    <row r="50" spans="1:17" x14ac:dyDescent="0.25">
      <c r="A50" t="s">
        <v>2839</v>
      </c>
      <c r="B50" t="s">
        <v>1</v>
      </c>
      <c r="C50" s="4" t="s">
        <v>2725</v>
      </c>
      <c r="D50" t="s">
        <v>1443</v>
      </c>
      <c r="E50" s="8">
        <f>HEX2DEC(G50)</f>
        <v>13</v>
      </c>
      <c r="F50" s="10" t="str">
        <f>HEX2BIN(G50)</f>
        <v>1101</v>
      </c>
      <c r="G50" s="8" t="str">
        <f>MID(C50,7,FIND(":",C50,1)-1)</f>
        <v>0D</v>
      </c>
    </row>
    <row r="51" spans="1:17" hidden="1" x14ac:dyDescent="0.25">
      <c r="A51" t="s">
        <v>2840</v>
      </c>
      <c r="B51" t="s">
        <v>4</v>
      </c>
      <c r="C51" t="s">
        <v>148</v>
      </c>
      <c r="D51" t="s">
        <v>6</v>
      </c>
      <c r="E51">
        <v>1</v>
      </c>
      <c r="F51" t="s">
        <v>1063</v>
      </c>
      <c r="G51" t="s">
        <v>8</v>
      </c>
    </row>
    <row r="52" spans="1:17" hidden="1" x14ac:dyDescent="0.25">
      <c r="A52" t="s">
        <v>2841</v>
      </c>
      <c r="B52" t="s">
        <v>1454</v>
      </c>
      <c r="C52" t="s">
        <v>1455</v>
      </c>
      <c r="D52" t="s">
        <v>176</v>
      </c>
      <c r="E52" t="s">
        <v>177</v>
      </c>
      <c r="F52" s="5">
        <v>1300000</v>
      </c>
      <c r="G52" t="s">
        <v>1456</v>
      </c>
      <c r="H52" t="s">
        <v>178</v>
      </c>
      <c r="I52">
        <v>0</v>
      </c>
      <c r="J52" t="s">
        <v>179</v>
      </c>
      <c r="K52" t="s">
        <v>163</v>
      </c>
      <c r="L52" t="s">
        <v>180</v>
      </c>
    </row>
    <row r="53" spans="1:17" x14ac:dyDescent="0.25">
      <c r="A53" t="s">
        <v>1135</v>
      </c>
      <c r="B53" t="s">
        <v>1</v>
      </c>
      <c r="C53" s="3" t="s">
        <v>2105</v>
      </c>
      <c r="D53" t="s">
        <v>390</v>
      </c>
      <c r="E53" s="8">
        <f>HEX2DEC(G53)</f>
        <v>39</v>
      </c>
      <c r="F53" s="10" t="str">
        <f>HEX2BIN(G53)</f>
        <v>100111</v>
      </c>
      <c r="G53" s="8" t="str">
        <f>MID(C53,7,FIND(":",C53,1)-1)</f>
        <v>27</v>
      </c>
    </row>
    <row r="54" spans="1:17" hidden="1" x14ac:dyDescent="0.25">
      <c r="A54" t="s">
        <v>1136</v>
      </c>
      <c r="B54" t="s">
        <v>4</v>
      </c>
      <c r="C54" t="s">
        <v>5</v>
      </c>
      <c r="D54" t="s">
        <v>6</v>
      </c>
      <c r="E54">
        <v>1</v>
      </c>
      <c r="F54" t="s">
        <v>991</v>
      </c>
      <c r="G54" t="s">
        <v>8</v>
      </c>
    </row>
    <row r="55" spans="1:17" hidden="1" x14ac:dyDescent="0.25">
      <c r="A55" t="s">
        <v>2842</v>
      </c>
      <c r="B55" t="s">
        <v>862</v>
      </c>
      <c r="C55" t="s">
        <v>176</v>
      </c>
      <c r="D55" t="s">
        <v>177</v>
      </c>
      <c r="E55" s="5">
        <v>3900000</v>
      </c>
      <c r="F55" t="s">
        <v>863</v>
      </c>
      <c r="G55" t="s">
        <v>178</v>
      </c>
      <c r="H55">
        <v>0</v>
      </c>
      <c r="I55" t="s">
        <v>179</v>
      </c>
      <c r="J55" t="s">
        <v>163</v>
      </c>
      <c r="K55" t="s">
        <v>180</v>
      </c>
    </row>
    <row r="56" spans="1:17" x14ac:dyDescent="0.25">
      <c r="A56" t="s">
        <v>1152</v>
      </c>
      <c r="B56" t="s">
        <v>1</v>
      </c>
      <c r="C56" s="39" t="s">
        <v>2299</v>
      </c>
      <c r="E56" s="8">
        <f>HEX2DEC(G56)</f>
        <v>225</v>
      </c>
      <c r="F56" s="10" t="str">
        <f>HEX2BIN(G56)</f>
        <v>11100001</v>
      </c>
      <c r="G56" s="8" t="str">
        <f>MID(C56,7,FIND(":",C56,1)-1)</f>
        <v>E1</v>
      </c>
      <c r="H56" s="8" t="str">
        <f>MID(F56,1,FIND("0",F56,1)-1)</f>
        <v>111</v>
      </c>
      <c r="I56" s="8" t="str">
        <f>MID(F56,2,FIND("0",F56,1)-1)</f>
        <v>110</v>
      </c>
      <c r="J56" s="8" t="str">
        <f>MID(F56,3,FIND("0",F56,1)-1)</f>
        <v>100</v>
      </c>
      <c r="K56" s="8" t="str">
        <f>MID(F56,4,FIND("0",F56,1)-1)</f>
        <v>000</v>
      </c>
      <c r="L56" s="8" t="str">
        <f>MID(F56,5,FIND("0",F56,1)-1)</f>
        <v>000</v>
      </c>
      <c r="M56" s="8" t="str">
        <f>MID(F56,6,FIND("0",F56,1)-1)</f>
        <v>001</v>
      </c>
      <c r="N56" s="8" t="str">
        <f>MID(F56,7,FIND("0",F56,1)-1)</f>
        <v>01</v>
      </c>
      <c r="O56" s="8" t="str">
        <f>MID(F56,8,FIND("0",F56,1)-1)</f>
        <v>1</v>
      </c>
      <c r="P56" t="str">
        <f>IF(J56="1",IF(O56="0","Brenner AUS"),"Brenner EIN")</f>
        <v>Brenner EIN</v>
      </c>
      <c r="Q56" t="str">
        <f>IF(L56="1","Mischer AUF",IF(K56="1","Mischer ZU","Mischer STOP"))</f>
        <v>Mischer STOP</v>
      </c>
    </row>
    <row r="57" spans="1:17" hidden="1" x14ac:dyDescent="0.25">
      <c r="A57" t="s">
        <v>1153</v>
      </c>
      <c r="B57" t="s">
        <v>4</v>
      </c>
      <c r="C57" t="s">
        <v>2274</v>
      </c>
      <c r="D57" t="s">
        <v>6</v>
      </c>
      <c r="E57">
        <v>1</v>
      </c>
      <c r="F57" t="s">
        <v>2301</v>
      </c>
      <c r="G57" t="s">
        <v>8</v>
      </c>
    </row>
    <row r="58" spans="1:17" x14ac:dyDescent="0.25">
      <c r="A58" s="1" t="s">
        <v>1152</v>
      </c>
      <c r="B58" s="1" t="s">
        <v>1</v>
      </c>
      <c r="C58" s="1" t="s">
        <v>43</v>
      </c>
      <c r="D58" s="42" t="s">
        <v>3295</v>
      </c>
      <c r="E58" s="8">
        <f>HEX2DEC(G58)</f>
        <v>133</v>
      </c>
      <c r="F58" s="10" t="str">
        <f>HEX2BIN(G58)</f>
        <v>10000101</v>
      </c>
      <c r="G58" s="8" t="str">
        <f>MID(C58,7,FIND(":",C58,1)-1)</f>
        <v>85</v>
      </c>
      <c r="H58" s="8" t="str">
        <f>MID(F58,1,FIND("0",F58,1)-1)</f>
        <v>1</v>
      </c>
      <c r="I58" s="8" t="str">
        <f>MID(F58,2,FIND("0",F58,1)-1)</f>
        <v>0</v>
      </c>
      <c r="J58" s="8" t="str">
        <f>MID(F58,3,FIND("0",F58,1)-1)</f>
        <v>0</v>
      </c>
      <c r="K58" s="8" t="str">
        <f>MID(F58,4,FIND("0",F58,1)-1)</f>
        <v>0</v>
      </c>
      <c r="L58" s="8" t="str">
        <f>MID(F58,5,FIND("0",F58,1)-1)</f>
        <v>0</v>
      </c>
      <c r="M58" s="8" t="str">
        <f>MID(F58,6,FIND("0",F58,1)-1)</f>
        <v>1</v>
      </c>
      <c r="N58" s="8" t="str">
        <f>MID(F58,7,FIND("0",F58,1)-1)</f>
        <v>0</v>
      </c>
      <c r="O58" s="8" t="str">
        <f>MID(F58,8,FIND("0",F58,1)-1)</f>
        <v>1</v>
      </c>
      <c r="P58" t="str">
        <f>IF(J58="1",IF(O58="0","Brenner AUS"),"Brenner EIN")</f>
        <v>Brenner EIN</v>
      </c>
      <c r="Q58" t="str">
        <f>IF(L58="1","Mischer AUF",IF(K58="1","Mischer ZU","Mischer STOP"))</f>
        <v>Mischer STOP</v>
      </c>
    </row>
    <row r="59" spans="1:17" hidden="1" x14ac:dyDescent="0.25">
      <c r="A59" t="s">
        <v>1153</v>
      </c>
      <c r="B59" t="s">
        <v>4</v>
      </c>
      <c r="C59" t="s">
        <v>12</v>
      </c>
      <c r="D59" t="s">
        <v>6</v>
      </c>
      <c r="E59">
        <v>1</v>
      </c>
      <c r="F59" t="s">
        <v>45</v>
      </c>
      <c r="G59" t="s">
        <v>8</v>
      </c>
    </row>
    <row r="60" spans="1:17" x14ac:dyDescent="0.25">
      <c r="A60" s="1" t="s">
        <v>2843</v>
      </c>
      <c r="B60" s="1" t="s">
        <v>1</v>
      </c>
      <c r="C60" s="1" t="s">
        <v>51</v>
      </c>
      <c r="D60" s="42" t="s">
        <v>3295</v>
      </c>
      <c r="E60" s="8">
        <f>HEX2DEC(G60)</f>
        <v>141</v>
      </c>
      <c r="F60" s="10" t="str">
        <f>HEX2BIN(G60)</f>
        <v>10001101</v>
      </c>
      <c r="G60" s="8" t="str">
        <f>MID(C60,7,FIND(":",C60,1)-1)</f>
        <v>8D</v>
      </c>
      <c r="H60" s="8" t="str">
        <f>MID(F60,1,FIND("0",F60,1)-1)</f>
        <v>1</v>
      </c>
      <c r="I60" s="8" t="str">
        <f>MID(F60,2,FIND("0",F60,1)-1)</f>
        <v>0</v>
      </c>
      <c r="J60" s="8" t="str">
        <f>MID(F60,3,FIND("0",F60,1)-1)</f>
        <v>0</v>
      </c>
      <c r="K60" s="8" t="str">
        <f>MID(F60,4,FIND("0",F60,1)-1)</f>
        <v>0</v>
      </c>
      <c r="L60" s="8" t="str">
        <f>MID(F60,5,FIND("0",F60,1)-1)</f>
        <v>1</v>
      </c>
      <c r="M60" s="8" t="str">
        <f>MID(F60,6,FIND("0",F60,1)-1)</f>
        <v>1</v>
      </c>
      <c r="N60" s="8" t="str">
        <f>MID(F60,7,FIND("0",F60,1)-1)</f>
        <v>0</v>
      </c>
      <c r="O60" s="8" t="str">
        <f>MID(F60,8,FIND("0",F60,1)-1)</f>
        <v>1</v>
      </c>
      <c r="P60" t="str">
        <f>IF(J60="1",IF(O60="0","Brenner AUS"),"Brenner EIN")</f>
        <v>Brenner EIN</v>
      </c>
      <c r="Q60" t="str">
        <f>IF(L60="1","Mischer AUF",IF(K60="1","Mischer ZU","Mischer STOP"))</f>
        <v>Mischer AUF</v>
      </c>
    </row>
    <row r="61" spans="1:17" hidden="1" x14ac:dyDescent="0.25">
      <c r="A61" t="s">
        <v>2844</v>
      </c>
      <c r="B61" t="s">
        <v>4</v>
      </c>
      <c r="C61" t="s">
        <v>12</v>
      </c>
      <c r="D61" t="s">
        <v>6</v>
      </c>
      <c r="E61">
        <v>1</v>
      </c>
      <c r="F61" t="s">
        <v>53</v>
      </c>
      <c r="G61" t="s">
        <v>8</v>
      </c>
    </row>
    <row r="62" spans="1:17" x14ac:dyDescent="0.25">
      <c r="A62" t="s">
        <v>2843</v>
      </c>
      <c r="B62" t="s">
        <v>1</v>
      </c>
      <c r="C62" s="3" t="s">
        <v>82</v>
      </c>
      <c r="D62" t="s">
        <v>390</v>
      </c>
      <c r="E62" s="8">
        <f>HEX2DEC(G62)</f>
        <v>41</v>
      </c>
      <c r="F62" s="10" t="str">
        <f>HEX2BIN(G62)</f>
        <v>101001</v>
      </c>
      <c r="G62" s="8" t="str">
        <f>MID(C62,7,FIND(":",C62,1)-1)</f>
        <v>29</v>
      </c>
    </row>
    <row r="63" spans="1:17" hidden="1" x14ac:dyDescent="0.25">
      <c r="A63" t="s">
        <v>2844</v>
      </c>
      <c r="B63" t="s">
        <v>4</v>
      </c>
      <c r="C63" t="s">
        <v>5</v>
      </c>
      <c r="D63" t="s">
        <v>6</v>
      </c>
      <c r="E63">
        <v>1</v>
      </c>
      <c r="F63" t="s">
        <v>84</v>
      </c>
      <c r="G63" t="s">
        <v>8</v>
      </c>
    </row>
    <row r="64" spans="1:17" hidden="1" x14ac:dyDescent="0.25">
      <c r="A64" t="s">
        <v>2845</v>
      </c>
      <c r="B64" t="s">
        <v>862</v>
      </c>
      <c r="C64" t="s">
        <v>176</v>
      </c>
      <c r="D64" t="s">
        <v>177</v>
      </c>
      <c r="E64" s="5">
        <v>4100000</v>
      </c>
      <c r="F64" t="s">
        <v>863</v>
      </c>
      <c r="G64" t="s">
        <v>178</v>
      </c>
      <c r="H64">
        <v>0</v>
      </c>
      <c r="I64" t="s">
        <v>179</v>
      </c>
      <c r="J64" t="s">
        <v>163</v>
      </c>
      <c r="K64" t="s">
        <v>180</v>
      </c>
    </row>
    <row r="65" spans="1:17" x14ac:dyDescent="0.25">
      <c r="A65" s="1" t="s">
        <v>2846</v>
      </c>
      <c r="B65" s="1" t="s">
        <v>1</v>
      </c>
      <c r="C65" s="1" t="s">
        <v>43</v>
      </c>
      <c r="D65" s="42" t="s">
        <v>3295</v>
      </c>
      <c r="E65" s="8">
        <f>HEX2DEC(G65)</f>
        <v>133</v>
      </c>
      <c r="F65" s="10" t="str">
        <f>HEX2BIN(G65)</f>
        <v>10000101</v>
      </c>
      <c r="G65" s="8" t="str">
        <f>MID(C65,7,FIND(":",C65,1)-1)</f>
        <v>85</v>
      </c>
      <c r="H65" s="8" t="str">
        <f>MID(F65,1,FIND("0",F65,1)-1)</f>
        <v>1</v>
      </c>
      <c r="I65" s="8" t="str">
        <f>MID(F65,2,FIND("0",F65,1)-1)</f>
        <v>0</v>
      </c>
      <c r="J65" s="8" t="str">
        <f>MID(F65,3,FIND("0",F65,1)-1)</f>
        <v>0</v>
      </c>
      <c r="K65" s="8" t="str">
        <f>MID(F65,4,FIND("0",F65,1)-1)</f>
        <v>0</v>
      </c>
      <c r="L65" s="8" t="str">
        <f>MID(F65,5,FIND("0",F65,1)-1)</f>
        <v>0</v>
      </c>
      <c r="M65" s="8" t="str">
        <f>MID(F65,6,FIND("0",F65,1)-1)</f>
        <v>1</v>
      </c>
      <c r="N65" s="8" t="str">
        <f>MID(F65,7,FIND("0",F65,1)-1)</f>
        <v>0</v>
      </c>
      <c r="O65" s="8" t="str">
        <f>MID(F65,8,FIND("0",F65,1)-1)</f>
        <v>1</v>
      </c>
      <c r="P65" t="str">
        <f>IF(J65="1",IF(O65="0","Brenner AUS"),"Brenner EIN")</f>
        <v>Brenner EIN</v>
      </c>
      <c r="Q65" t="str">
        <f>IF(L65="1","Mischer AUF",IF(K65="1","Mischer ZU","Mischer STOP"))</f>
        <v>Mischer STOP</v>
      </c>
    </row>
    <row r="66" spans="1:17" hidden="1" x14ac:dyDescent="0.25">
      <c r="A66" t="s">
        <v>2847</v>
      </c>
      <c r="B66" t="s">
        <v>4</v>
      </c>
      <c r="C66" t="s">
        <v>12</v>
      </c>
      <c r="D66" t="s">
        <v>6</v>
      </c>
      <c r="E66">
        <v>1</v>
      </c>
      <c r="F66" t="s">
        <v>45</v>
      </c>
      <c r="G66" t="s">
        <v>8</v>
      </c>
    </row>
    <row r="67" spans="1:17" x14ac:dyDescent="0.25">
      <c r="A67" s="1" t="s">
        <v>2848</v>
      </c>
      <c r="B67" s="1" t="s">
        <v>1</v>
      </c>
      <c r="C67" s="1" t="s">
        <v>51</v>
      </c>
      <c r="D67" s="42" t="s">
        <v>3295</v>
      </c>
      <c r="E67" s="8">
        <f>HEX2DEC(G67)</f>
        <v>141</v>
      </c>
      <c r="F67" s="10" t="str">
        <f>HEX2BIN(G67)</f>
        <v>10001101</v>
      </c>
      <c r="G67" s="8" t="str">
        <f>MID(C67,7,FIND(":",C67,1)-1)</f>
        <v>8D</v>
      </c>
      <c r="H67" s="8" t="str">
        <f>MID(F67,1,FIND("0",F67,1)-1)</f>
        <v>1</v>
      </c>
      <c r="I67" s="8" t="str">
        <f>MID(F67,2,FIND("0",F67,1)-1)</f>
        <v>0</v>
      </c>
      <c r="J67" s="8" t="str">
        <f>MID(F67,3,FIND("0",F67,1)-1)</f>
        <v>0</v>
      </c>
      <c r="K67" s="8" t="str">
        <f>MID(F67,4,FIND("0",F67,1)-1)</f>
        <v>0</v>
      </c>
      <c r="L67" s="8" t="str">
        <f>MID(F67,5,FIND("0",F67,1)-1)</f>
        <v>1</v>
      </c>
      <c r="M67" s="8" t="str">
        <f>MID(F67,6,FIND("0",F67,1)-1)</f>
        <v>1</v>
      </c>
      <c r="N67" s="8" t="str">
        <f>MID(F67,7,FIND("0",F67,1)-1)</f>
        <v>0</v>
      </c>
      <c r="O67" s="8" t="str">
        <f>MID(F67,8,FIND("0",F67,1)-1)</f>
        <v>1</v>
      </c>
      <c r="P67" t="str">
        <f>IF(J67="1",IF(O67="0","Brenner AUS"),"Brenner EIN")</f>
        <v>Brenner EIN</v>
      </c>
      <c r="Q67" t="str">
        <f>IF(L67="1","Mischer AUF",IF(K67="1","Mischer ZU","Mischer STOP"))</f>
        <v>Mischer AUF</v>
      </c>
    </row>
    <row r="68" spans="1:17" hidden="1" x14ac:dyDescent="0.25">
      <c r="A68" t="s">
        <v>2849</v>
      </c>
      <c r="B68" t="s">
        <v>4</v>
      </c>
      <c r="C68" t="s">
        <v>12</v>
      </c>
      <c r="D68" t="s">
        <v>6</v>
      </c>
      <c r="E68">
        <v>1</v>
      </c>
      <c r="F68" t="s">
        <v>53</v>
      </c>
      <c r="G68" t="s">
        <v>8</v>
      </c>
    </row>
    <row r="69" spans="1:17" x14ac:dyDescent="0.25">
      <c r="A69" s="1" t="s">
        <v>2850</v>
      </c>
      <c r="B69" s="1" t="s">
        <v>1</v>
      </c>
      <c r="C69" s="1" t="s">
        <v>43</v>
      </c>
      <c r="D69" s="42" t="s">
        <v>3295</v>
      </c>
      <c r="E69" s="8">
        <f>HEX2DEC(G69)</f>
        <v>133</v>
      </c>
      <c r="F69" s="10" t="str">
        <f>HEX2BIN(G69)</f>
        <v>10000101</v>
      </c>
      <c r="G69" s="8" t="str">
        <f>MID(C69,7,FIND(":",C69,1)-1)</f>
        <v>85</v>
      </c>
      <c r="H69" s="8" t="str">
        <f>MID(F69,1,FIND("0",F69,1)-1)</f>
        <v>1</v>
      </c>
      <c r="I69" s="8" t="str">
        <f>MID(F69,2,FIND("0",F69,1)-1)</f>
        <v>0</v>
      </c>
      <c r="J69" s="8" t="str">
        <f>MID(F69,3,FIND("0",F69,1)-1)</f>
        <v>0</v>
      </c>
      <c r="K69" s="8" t="str">
        <f>MID(F69,4,FIND("0",F69,1)-1)</f>
        <v>0</v>
      </c>
      <c r="L69" s="8" t="str">
        <f>MID(F69,5,FIND("0",F69,1)-1)</f>
        <v>0</v>
      </c>
      <c r="M69" s="8" t="str">
        <f>MID(F69,6,FIND("0",F69,1)-1)</f>
        <v>1</v>
      </c>
      <c r="N69" s="8" t="str">
        <f>MID(F69,7,FIND("0",F69,1)-1)</f>
        <v>0</v>
      </c>
      <c r="O69" s="8" t="str">
        <f>MID(F69,8,FIND("0",F69,1)-1)</f>
        <v>1</v>
      </c>
      <c r="P69" t="str">
        <f>IF(J69="1",IF(O69="0","Brenner AUS"),"Brenner EIN")</f>
        <v>Brenner EIN</v>
      </c>
      <c r="Q69" t="str">
        <f>IF(L69="1","Mischer AUF",IF(K69="1","Mischer ZU","Mischer STOP"))</f>
        <v>Mischer STOP</v>
      </c>
    </row>
    <row r="70" spans="1:17" hidden="1" x14ac:dyDescent="0.25">
      <c r="A70" t="s">
        <v>2851</v>
      </c>
      <c r="B70" t="s">
        <v>4</v>
      </c>
      <c r="C70" t="s">
        <v>12</v>
      </c>
      <c r="D70" t="s">
        <v>6</v>
      </c>
      <c r="E70">
        <v>1</v>
      </c>
      <c r="F70" t="s">
        <v>45</v>
      </c>
      <c r="G70" t="s">
        <v>8</v>
      </c>
    </row>
    <row r="71" spans="1:17" x14ac:dyDescent="0.25">
      <c r="A71" t="s">
        <v>1162</v>
      </c>
      <c r="B71" t="s">
        <v>1</v>
      </c>
      <c r="C71" s="3" t="s">
        <v>61</v>
      </c>
      <c r="D71" t="s">
        <v>390</v>
      </c>
      <c r="E71" s="8">
        <f>HEX2DEC(G71)</f>
        <v>42</v>
      </c>
      <c r="F71" s="10" t="str">
        <f>HEX2BIN(G71)</f>
        <v>101010</v>
      </c>
      <c r="G71" s="8" t="str">
        <f>MID(C71,7,FIND(":",C71,1)-1)</f>
        <v>2A</v>
      </c>
    </row>
    <row r="72" spans="1:17" hidden="1" x14ac:dyDescent="0.25">
      <c r="A72" t="s">
        <v>1163</v>
      </c>
      <c r="B72" t="s">
        <v>4</v>
      </c>
      <c r="C72" t="s">
        <v>5</v>
      </c>
      <c r="D72" t="s">
        <v>6</v>
      </c>
      <c r="E72">
        <v>1</v>
      </c>
      <c r="F72" t="s">
        <v>63</v>
      </c>
      <c r="G72" t="s">
        <v>8</v>
      </c>
    </row>
    <row r="73" spans="1:17" hidden="1" x14ac:dyDescent="0.25">
      <c r="A73" t="s">
        <v>2852</v>
      </c>
      <c r="B73" t="s">
        <v>862</v>
      </c>
      <c r="C73" t="s">
        <v>176</v>
      </c>
      <c r="D73" t="s">
        <v>177</v>
      </c>
      <c r="E73" s="5">
        <v>4200000</v>
      </c>
      <c r="F73" t="s">
        <v>863</v>
      </c>
      <c r="G73" t="s">
        <v>178</v>
      </c>
      <c r="H73">
        <v>0</v>
      </c>
      <c r="I73" t="s">
        <v>179</v>
      </c>
      <c r="J73" t="s">
        <v>163</v>
      </c>
      <c r="K73" t="s">
        <v>180</v>
      </c>
    </row>
    <row r="74" spans="1:17" x14ac:dyDescent="0.25">
      <c r="A74" t="s">
        <v>1166</v>
      </c>
      <c r="B74" t="s">
        <v>1</v>
      </c>
      <c r="C74" s="2" t="s">
        <v>2853</v>
      </c>
      <c r="D74" t="s">
        <v>2670</v>
      </c>
      <c r="E74" s="8">
        <f>HEX2DEC(G74)</f>
        <v>33</v>
      </c>
      <c r="F74" s="10" t="str">
        <f>HEX2BIN(G74)</f>
        <v>100001</v>
      </c>
      <c r="G74" s="8" t="str">
        <f>MID(C74,7,FIND(":",C74,1)-1)</f>
        <v>21</v>
      </c>
    </row>
    <row r="75" spans="1:17" hidden="1" x14ac:dyDescent="0.25">
      <c r="A75" t="s">
        <v>1167</v>
      </c>
      <c r="B75" t="s">
        <v>4</v>
      </c>
      <c r="C75" t="s">
        <v>71</v>
      </c>
      <c r="D75" t="s">
        <v>6</v>
      </c>
      <c r="E75">
        <v>1</v>
      </c>
      <c r="F75" t="s">
        <v>935</v>
      </c>
      <c r="G75" t="s">
        <v>8</v>
      </c>
    </row>
    <row r="76" spans="1:17" x14ac:dyDescent="0.25">
      <c r="A76" s="1" t="s">
        <v>2854</v>
      </c>
      <c r="B76" s="1" t="s">
        <v>1</v>
      </c>
      <c r="C76" s="1" t="s">
        <v>51</v>
      </c>
      <c r="D76" s="42" t="s">
        <v>3295</v>
      </c>
      <c r="E76" s="8">
        <f>HEX2DEC(G76)</f>
        <v>141</v>
      </c>
      <c r="F76" s="10" t="str">
        <f>HEX2BIN(G76)</f>
        <v>10001101</v>
      </c>
      <c r="G76" s="8" t="str">
        <f>MID(C76,7,FIND(":",C76,1)-1)</f>
        <v>8D</v>
      </c>
      <c r="H76" s="8" t="str">
        <f>MID(F76,1,FIND("0",F76,1)-1)</f>
        <v>1</v>
      </c>
      <c r="I76" s="8" t="str">
        <f>MID(F76,2,FIND("0",F76,1)-1)</f>
        <v>0</v>
      </c>
      <c r="J76" s="8" t="str">
        <f>MID(F76,3,FIND("0",F76,1)-1)</f>
        <v>0</v>
      </c>
      <c r="K76" s="8" t="str">
        <f>MID(F76,4,FIND("0",F76,1)-1)</f>
        <v>0</v>
      </c>
      <c r="L76" s="8" t="str">
        <f>MID(F76,5,FIND("0",F76,1)-1)</f>
        <v>1</v>
      </c>
      <c r="M76" s="8" t="str">
        <f>MID(F76,6,FIND("0",F76,1)-1)</f>
        <v>1</v>
      </c>
      <c r="N76" s="8" t="str">
        <f>MID(F76,7,FIND("0",F76,1)-1)</f>
        <v>0</v>
      </c>
      <c r="O76" s="8" t="str">
        <f>MID(F76,8,FIND("0",F76,1)-1)</f>
        <v>1</v>
      </c>
      <c r="P76" t="str">
        <f>IF(J76="1",IF(O76="0","Brenner AUS"),"Brenner EIN")</f>
        <v>Brenner EIN</v>
      </c>
      <c r="Q76" t="str">
        <f>IF(L76="1","Mischer AUF",IF(K76="1","Mischer ZU","Mischer STOP"))</f>
        <v>Mischer AUF</v>
      </c>
    </row>
    <row r="77" spans="1:17" hidden="1" x14ac:dyDescent="0.25">
      <c r="A77" t="s">
        <v>2855</v>
      </c>
      <c r="B77" t="s">
        <v>4</v>
      </c>
      <c r="C77" t="s">
        <v>12</v>
      </c>
      <c r="D77" t="s">
        <v>6</v>
      </c>
      <c r="E77">
        <v>1</v>
      </c>
      <c r="F77" t="s">
        <v>53</v>
      </c>
      <c r="G77" t="s">
        <v>8</v>
      </c>
    </row>
    <row r="78" spans="1:17" x14ac:dyDescent="0.25">
      <c r="A78" s="1" t="s">
        <v>2856</v>
      </c>
      <c r="B78" s="1" t="s">
        <v>1</v>
      </c>
      <c r="C78" s="1" t="s">
        <v>43</v>
      </c>
      <c r="D78" s="42" t="s">
        <v>3295</v>
      </c>
      <c r="E78" s="8">
        <f>HEX2DEC(G78)</f>
        <v>133</v>
      </c>
      <c r="F78" s="10" t="str">
        <f>HEX2BIN(G78)</f>
        <v>10000101</v>
      </c>
      <c r="G78" s="8" t="str">
        <f>MID(C78,7,FIND(":",C78,1)-1)</f>
        <v>85</v>
      </c>
      <c r="H78" s="8" t="str">
        <f>MID(F78,1,FIND("0",F78,1)-1)</f>
        <v>1</v>
      </c>
      <c r="I78" s="8" t="str">
        <f>MID(F78,2,FIND("0",F78,1)-1)</f>
        <v>0</v>
      </c>
      <c r="J78" s="8" t="str">
        <f>MID(F78,3,FIND("0",F78,1)-1)</f>
        <v>0</v>
      </c>
      <c r="K78" s="8" t="str">
        <f>MID(F78,4,FIND("0",F78,1)-1)</f>
        <v>0</v>
      </c>
      <c r="L78" s="8" t="str">
        <f>MID(F78,5,FIND("0",F78,1)-1)</f>
        <v>0</v>
      </c>
      <c r="M78" s="8" t="str">
        <f>MID(F78,6,FIND("0",F78,1)-1)</f>
        <v>1</v>
      </c>
      <c r="N78" s="8" t="str">
        <f>MID(F78,7,FIND("0",F78,1)-1)</f>
        <v>0</v>
      </c>
      <c r="O78" s="8" t="str">
        <f>MID(F78,8,FIND("0",F78,1)-1)</f>
        <v>1</v>
      </c>
      <c r="P78" t="str">
        <f>IF(J78="1",IF(O78="0","Brenner AUS"),"Brenner EIN")</f>
        <v>Brenner EIN</v>
      </c>
      <c r="Q78" t="str">
        <f>IF(L78="1","Mischer AUF",IF(K78="1","Mischer ZU","Mischer STOP"))</f>
        <v>Mischer STOP</v>
      </c>
    </row>
    <row r="79" spans="1:17" hidden="1" x14ac:dyDescent="0.25">
      <c r="A79" t="s">
        <v>2857</v>
      </c>
      <c r="B79" t="s">
        <v>4</v>
      </c>
      <c r="C79" t="s">
        <v>12</v>
      </c>
      <c r="D79" t="s">
        <v>6</v>
      </c>
      <c r="E79">
        <v>1</v>
      </c>
      <c r="F79" t="s">
        <v>45</v>
      </c>
      <c r="G79" t="s">
        <v>8</v>
      </c>
    </row>
    <row r="80" spans="1:17" x14ac:dyDescent="0.25">
      <c r="A80" s="1" t="s">
        <v>2858</v>
      </c>
      <c r="B80" s="1" t="s">
        <v>1</v>
      </c>
      <c r="C80" s="1" t="s">
        <v>51</v>
      </c>
      <c r="D80" s="42" t="s">
        <v>3295</v>
      </c>
      <c r="E80" s="8">
        <f>HEX2DEC(G80)</f>
        <v>141</v>
      </c>
      <c r="F80" s="10" t="str">
        <f>HEX2BIN(G80)</f>
        <v>10001101</v>
      </c>
      <c r="G80" s="8" t="str">
        <f>MID(C80,7,FIND(":",C80,1)-1)</f>
        <v>8D</v>
      </c>
      <c r="H80" s="8" t="str">
        <f>MID(F80,1,FIND("0",F80,1)-1)</f>
        <v>1</v>
      </c>
      <c r="I80" s="8" t="str">
        <f>MID(F80,2,FIND("0",F80,1)-1)</f>
        <v>0</v>
      </c>
      <c r="J80" s="8" t="str">
        <f>MID(F80,3,FIND("0",F80,1)-1)</f>
        <v>0</v>
      </c>
      <c r="K80" s="8" t="str">
        <f>MID(F80,4,FIND("0",F80,1)-1)</f>
        <v>0</v>
      </c>
      <c r="L80" s="8" t="str">
        <f>MID(F80,5,FIND("0",F80,1)-1)</f>
        <v>1</v>
      </c>
      <c r="M80" s="8" t="str">
        <f>MID(F80,6,FIND("0",F80,1)-1)</f>
        <v>1</v>
      </c>
      <c r="N80" s="8" t="str">
        <f>MID(F80,7,FIND("0",F80,1)-1)</f>
        <v>0</v>
      </c>
      <c r="O80" s="8" t="str">
        <f>MID(F80,8,FIND("0",F80,1)-1)</f>
        <v>1</v>
      </c>
      <c r="P80" t="str">
        <f>IF(J80="1",IF(O80="0","Brenner AUS"),"Brenner EIN")</f>
        <v>Brenner EIN</v>
      </c>
      <c r="Q80" t="str">
        <f>IF(L80="1","Mischer AUF",IF(K80="1","Mischer ZU","Mischer STOP"))</f>
        <v>Mischer AUF</v>
      </c>
    </row>
    <row r="81" spans="1:17" hidden="1" x14ac:dyDescent="0.25">
      <c r="A81" t="s">
        <v>2859</v>
      </c>
      <c r="B81" t="s">
        <v>4</v>
      </c>
      <c r="C81" t="s">
        <v>12</v>
      </c>
      <c r="D81" t="s">
        <v>6</v>
      </c>
      <c r="E81">
        <v>1</v>
      </c>
      <c r="F81" t="s">
        <v>53</v>
      </c>
      <c r="G81" t="s">
        <v>8</v>
      </c>
    </row>
    <row r="82" spans="1:17" x14ac:dyDescent="0.25">
      <c r="A82" t="s">
        <v>2860</v>
      </c>
      <c r="B82" t="s">
        <v>1</v>
      </c>
      <c r="C82" s="3" t="s">
        <v>47</v>
      </c>
      <c r="D82" t="s">
        <v>390</v>
      </c>
      <c r="E82" s="8">
        <f>HEX2DEC(G82)</f>
        <v>43</v>
      </c>
      <c r="F82" s="10" t="str">
        <f>HEX2BIN(G82)</f>
        <v>101011</v>
      </c>
      <c r="G82" s="8" t="str">
        <f>MID(C82,7,FIND(":",C82,1)-1)</f>
        <v>2B</v>
      </c>
    </row>
    <row r="83" spans="1:17" hidden="1" x14ac:dyDescent="0.25">
      <c r="A83" t="s">
        <v>2861</v>
      </c>
      <c r="B83" t="s">
        <v>4</v>
      </c>
      <c r="C83" t="s">
        <v>5</v>
      </c>
      <c r="D83" t="s">
        <v>6</v>
      </c>
      <c r="E83">
        <v>1</v>
      </c>
      <c r="F83" t="s">
        <v>49</v>
      </c>
      <c r="G83" t="s">
        <v>8</v>
      </c>
    </row>
    <row r="84" spans="1:17" hidden="1" x14ac:dyDescent="0.25">
      <c r="A84" t="s">
        <v>2862</v>
      </c>
      <c r="B84" t="s">
        <v>862</v>
      </c>
      <c r="C84" t="s">
        <v>176</v>
      </c>
      <c r="D84" t="s">
        <v>177</v>
      </c>
      <c r="E84" s="5">
        <v>4300000</v>
      </c>
      <c r="F84" t="s">
        <v>863</v>
      </c>
      <c r="G84" t="s">
        <v>178</v>
      </c>
      <c r="H84">
        <v>0</v>
      </c>
      <c r="I84" t="s">
        <v>179</v>
      </c>
      <c r="J84" t="s">
        <v>163</v>
      </c>
      <c r="K84" t="s">
        <v>180</v>
      </c>
    </row>
    <row r="85" spans="1:17" x14ac:dyDescent="0.25">
      <c r="A85" s="1" t="s">
        <v>2863</v>
      </c>
      <c r="B85" s="1" t="s">
        <v>1</v>
      </c>
      <c r="C85" s="1" t="s">
        <v>43</v>
      </c>
      <c r="D85" s="42" t="s">
        <v>3295</v>
      </c>
      <c r="E85" s="8">
        <f>HEX2DEC(G85)</f>
        <v>133</v>
      </c>
      <c r="F85" s="10" t="str">
        <f>HEX2BIN(G85)</f>
        <v>10000101</v>
      </c>
      <c r="G85" s="8" t="str">
        <f>MID(C85,7,FIND(":",C85,1)-1)</f>
        <v>85</v>
      </c>
      <c r="H85" s="8" t="str">
        <f>MID(F85,1,FIND("0",F85,1)-1)</f>
        <v>1</v>
      </c>
      <c r="I85" s="8" t="str">
        <f>MID(F85,2,FIND("0",F85,1)-1)</f>
        <v>0</v>
      </c>
      <c r="J85" s="8" t="str">
        <f>MID(F85,3,FIND("0",F85,1)-1)</f>
        <v>0</v>
      </c>
      <c r="K85" s="8" t="str">
        <f>MID(F85,4,FIND("0",F85,1)-1)</f>
        <v>0</v>
      </c>
      <c r="L85" s="8" t="str">
        <f>MID(F85,5,FIND("0",F85,1)-1)</f>
        <v>0</v>
      </c>
      <c r="M85" s="8" t="str">
        <f>MID(F85,6,FIND("0",F85,1)-1)</f>
        <v>1</v>
      </c>
      <c r="N85" s="8" t="str">
        <f>MID(F85,7,FIND("0",F85,1)-1)</f>
        <v>0</v>
      </c>
      <c r="O85" s="8" t="str">
        <f>MID(F85,8,FIND("0",F85,1)-1)</f>
        <v>1</v>
      </c>
      <c r="P85" t="str">
        <f>IF(J85="1",IF(O85="0","Brenner AUS"),"Brenner EIN")</f>
        <v>Brenner EIN</v>
      </c>
      <c r="Q85" t="str">
        <f>IF(L85="1","Mischer AUF",IF(K85="1","Mischer ZU","Mischer STOP"))</f>
        <v>Mischer STOP</v>
      </c>
    </row>
    <row r="86" spans="1:17" hidden="1" x14ac:dyDescent="0.25">
      <c r="A86" t="s">
        <v>2864</v>
      </c>
      <c r="B86" t="s">
        <v>4</v>
      </c>
      <c r="C86" t="s">
        <v>12</v>
      </c>
      <c r="D86" t="s">
        <v>6</v>
      </c>
      <c r="E86">
        <v>1</v>
      </c>
      <c r="F86" t="s">
        <v>45</v>
      </c>
      <c r="G86" t="s">
        <v>8</v>
      </c>
    </row>
    <row r="87" spans="1:17" x14ac:dyDescent="0.25">
      <c r="A87" s="1" t="s">
        <v>2865</v>
      </c>
      <c r="B87" s="1" t="s">
        <v>1</v>
      </c>
      <c r="C87" s="1" t="s">
        <v>51</v>
      </c>
      <c r="D87" s="42" t="s">
        <v>3295</v>
      </c>
      <c r="E87" s="8">
        <f>HEX2DEC(G87)</f>
        <v>141</v>
      </c>
      <c r="F87" s="10" t="str">
        <f>HEX2BIN(G87)</f>
        <v>10001101</v>
      </c>
      <c r="G87" s="8" t="str">
        <f>MID(C87,7,FIND(":",C87,1)-1)</f>
        <v>8D</v>
      </c>
      <c r="H87" s="8" t="str">
        <f>MID(F87,1,FIND("0",F87,1)-1)</f>
        <v>1</v>
      </c>
      <c r="I87" s="8" t="str">
        <f>MID(F87,2,FIND("0",F87,1)-1)</f>
        <v>0</v>
      </c>
      <c r="J87" s="8" t="str">
        <f>MID(F87,3,FIND("0",F87,1)-1)</f>
        <v>0</v>
      </c>
      <c r="K87" s="8" t="str">
        <f>MID(F87,4,FIND("0",F87,1)-1)</f>
        <v>0</v>
      </c>
      <c r="L87" s="8" t="str">
        <f>MID(F87,5,FIND("0",F87,1)-1)</f>
        <v>1</v>
      </c>
      <c r="M87" s="8" t="str">
        <f>MID(F87,6,FIND("0",F87,1)-1)</f>
        <v>1</v>
      </c>
      <c r="N87" s="8" t="str">
        <f>MID(F87,7,FIND("0",F87,1)-1)</f>
        <v>0</v>
      </c>
      <c r="O87" s="8" t="str">
        <f>MID(F87,8,FIND("0",F87,1)-1)</f>
        <v>1</v>
      </c>
      <c r="P87" t="str">
        <f>IF(J87="1",IF(O87="0","Brenner AUS"),"Brenner EIN")</f>
        <v>Brenner EIN</v>
      </c>
      <c r="Q87" t="str">
        <f>IF(L87="1","Mischer AUF",IF(K87="1","Mischer ZU","Mischer STOP"))</f>
        <v>Mischer AUF</v>
      </c>
    </row>
    <row r="88" spans="1:17" hidden="1" x14ac:dyDescent="0.25">
      <c r="A88" t="s">
        <v>2866</v>
      </c>
      <c r="B88" t="s">
        <v>4</v>
      </c>
      <c r="C88" t="s">
        <v>12</v>
      </c>
      <c r="D88" t="s">
        <v>6</v>
      </c>
      <c r="E88">
        <v>1</v>
      </c>
      <c r="F88" t="s">
        <v>53</v>
      </c>
      <c r="G88" t="s">
        <v>8</v>
      </c>
    </row>
    <row r="89" spans="1:17" x14ac:dyDescent="0.25">
      <c r="A89" s="1" t="s">
        <v>2867</v>
      </c>
      <c r="B89" s="1" t="s">
        <v>1</v>
      </c>
      <c r="C89" s="1" t="s">
        <v>43</v>
      </c>
      <c r="D89" s="42" t="s">
        <v>3295</v>
      </c>
      <c r="E89" s="8">
        <f>HEX2DEC(G89)</f>
        <v>133</v>
      </c>
      <c r="F89" s="10" t="str">
        <f>HEX2BIN(G89)</f>
        <v>10000101</v>
      </c>
      <c r="G89" s="8" t="str">
        <f>MID(C89,7,FIND(":",C89,1)-1)</f>
        <v>85</v>
      </c>
      <c r="H89" s="8" t="str">
        <f>MID(F89,1,FIND("0",F89,1)-1)</f>
        <v>1</v>
      </c>
      <c r="I89" s="8" t="str">
        <f>MID(F89,2,FIND("0",F89,1)-1)</f>
        <v>0</v>
      </c>
      <c r="J89" s="8" t="str">
        <f>MID(F89,3,FIND("0",F89,1)-1)</f>
        <v>0</v>
      </c>
      <c r="K89" s="8" t="str">
        <f>MID(F89,4,FIND("0",F89,1)-1)</f>
        <v>0</v>
      </c>
      <c r="L89" s="8" t="str">
        <f>MID(F89,5,FIND("0",F89,1)-1)</f>
        <v>0</v>
      </c>
      <c r="M89" s="8" t="str">
        <f>MID(F89,6,FIND("0",F89,1)-1)</f>
        <v>1</v>
      </c>
      <c r="N89" s="8" t="str">
        <f>MID(F89,7,FIND("0",F89,1)-1)</f>
        <v>0</v>
      </c>
      <c r="O89" s="8" t="str">
        <f>MID(F89,8,FIND("0",F89,1)-1)</f>
        <v>1</v>
      </c>
      <c r="P89" t="str">
        <f>IF(J89="1",IF(O89="0","Brenner AUS"),"Brenner EIN")</f>
        <v>Brenner EIN</v>
      </c>
      <c r="Q89" t="str">
        <f>IF(L89="1","Mischer AUF",IF(K89="1","Mischer ZU","Mischer STOP"))</f>
        <v>Mischer STOP</v>
      </c>
    </row>
    <row r="90" spans="1:17" hidden="1" x14ac:dyDescent="0.25">
      <c r="A90" t="s">
        <v>2868</v>
      </c>
      <c r="B90" t="s">
        <v>4</v>
      </c>
      <c r="C90" t="s">
        <v>12</v>
      </c>
      <c r="D90" t="s">
        <v>6</v>
      </c>
      <c r="E90">
        <v>1</v>
      </c>
      <c r="F90" t="s">
        <v>45</v>
      </c>
      <c r="G90" t="s">
        <v>8</v>
      </c>
    </row>
    <row r="91" spans="1:17" x14ac:dyDescent="0.25">
      <c r="A91" t="s">
        <v>1184</v>
      </c>
      <c r="B91" t="s">
        <v>1</v>
      </c>
      <c r="C91" s="3" t="s">
        <v>209</v>
      </c>
      <c r="D91" t="s">
        <v>390</v>
      </c>
      <c r="E91" s="8">
        <f>HEX2DEC(G91)</f>
        <v>45</v>
      </c>
      <c r="F91" s="10" t="str">
        <f>HEX2BIN(G91)</f>
        <v>101101</v>
      </c>
      <c r="G91" s="8" t="str">
        <f>MID(C91,7,FIND(":",C91,1)-1)</f>
        <v>2D</v>
      </c>
    </row>
    <row r="92" spans="1:17" hidden="1" x14ac:dyDescent="0.25">
      <c r="A92" t="s">
        <v>1185</v>
      </c>
      <c r="B92" t="s">
        <v>4</v>
      </c>
      <c r="C92" t="s">
        <v>5</v>
      </c>
      <c r="D92" t="s">
        <v>6</v>
      </c>
      <c r="E92">
        <v>1</v>
      </c>
      <c r="F92" t="s">
        <v>211</v>
      </c>
      <c r="G92" t="s">
        <v>8</v>
      </c>
    </row>
    <row r="93" spans="1:17" hidden="1" x14ac:dyDescent="0.25">
      <c r="A93" t="s">
        <v>2869</v>
      </c>
      <c r="B93" t="s">
        <v>862</v>
      </c>
      <c r="C93" t="s">
        <v>176</v>
      </c>
      <c r="D93" t="s">
        <v>177</v>
      </c>
      <c r="E93" s="5">
        <v>4500000</v>
      </c>
      <c r="F93" t="s">
        <v>863</v>
      </c>
      <c r="G93" t="s">
        <v>178</v>
      </c>
      <c r="H93">
        <v>0</v>
      </c>
      <c r="I93" t="s">
        <v>179</v>
      </c>
      <c r="J93" t="s">
        <v>163</v>
      </c>
      <c r="K93" t="s">
        <v>180</v>
      </c>
    </row>
    <row r="94" spans="1:17" x14ac:dyDescent="0.25">
      <c r="A94" s="1" t="s">
        <v>2870</v>
      </c>
      <c r="B94" s="1" t="s">
        <v>1</v>
      </c>
      <c r="C94" s="1" t="s">
        <v>51</v>
      </c>
      <c r="D94" s="42" t="s">
        <v>3295</v>
      </c>
      <c r="E94" s="8">
        <f>HEX2DEC(G94)</f>
        <v>141</v>
      </c>
      <c r="F94" s="10" t="str">
        <f>HEX2BIN(G94)</f>
        <v>10001101</v>
      </c>
      <c r="G94" s="8" t="str">
        <f>MID(C94,7,FIND(":",C94,1)-1)</f>
        <v>8D</v>
      </c>
      <c r="H94" s="8" t="str">
        <f>MID(F94,1,FIND("0",F94,1)-1)</f>
        <v>1</v>
      </c>
      <c r="I94" s="8" t="str">
        <f>MID(F94,2,FIND("0",F94,1)-1)</f>
        <v>0</v>
      </c>
      <c r="J94" s="8" t="str">
        <f>MID(F94,3,FIND("0",F94,1)-1)</f>
        <v>0</v>
      </c>
      <c r="K94" s="8" t="str">
        <f>MID(F94,4,FIND("0",F94,1)-1)</f>
        <v>0</v>
      </c>
      <c r="L94" s="8" t="str">
        <f>MID(F94,5,FIND("0",F94,1)-1)</f>
        <v>1</v>
      </c>
      <c r="M94" s="8" t="str">
        <f>MID(F94,6,FIND("0",F94,1)-1)</f>
        <v>1</v>
      </c>
      <c r="N94" s="8" t="str">
        <f>MID(F94,7,FIND("0",F94,1)-1)</f>
        <v>0</v>
      </c>
      <c r="O94" s="8" t="str">
        <f>MID(F94,8,FIND("0",F94,1)-1)</f>
        <v>1</v>
      </c>
      <c r="P94" t="str">
        <f>IF(J94="1",IF(O94="0","Brenner AUS"),"Brenner EIN")</f>
        <v>Brenner EIN</v>
      </c>
      <c r="Q94" t="str">
        <f>IF(L94="1","Mischer AUF",IF(K94="1","Mischer ZU","Mischer STOP"))</f>
        <v>Mischer AUF</v>
      </c>
    </row>
    <row r="95" spans="1:17" hidden="1" x14ac:dyDescent="0.25">
      <c r="A95" t="s">
        <v>2871</v>
      </c>
      <c r="B95" t="s">
        <v>4</v>
      </c>
      <c r="C95" t="s">
        <v>12</v>
      </c>
      <c r="D95" t="s">
        <v>6</v>
      </c>
      <c r="E95">
        <v>1</v>
      </c>
      <c r="F95" t="s">
        <v>53</v>
      </c>
      <c r="G95" t="s">
        <v>8</v>
      </c>
    </row>
    <row r="96" spans="1:17" x14ac:dyDescent="0.25">
      <c r="A96" s="1" t="s">
        <v>2872</v>
      </c>
      <c r="B96" s="1" t="s">
        <v>1</v>
      </c>
      <c r="C96" s="1" t="s">
        <v>43</v>
      </c>
      <c r="D96" s="42" t="s">
        <v>3295</v>
      </c>
      <c r="E96" s="8">
        <f>HEX2DEC(G96)</f>
        <v>133</v>
      </c>
      <c r="F96" s="10" t="str">
        <f>HEX2BIN(G96)</f>
        <v>10000101</v>
      </c>
      <c r="G96" s="8" t="str">
        <f>MID(C96,7,FIND(":",C96,1)-1)</f>
        <v>85</v>
      </c>
      <c r="H96" s="8" t="str">
        <f>MID(F96,1,FIND("0",F96,1)-1)</f>
        <v>1</v>
      </c>
      <c r="I96" s="8" t="str">
        <f>MID(F96,2,FIND("0",F96,1)-1)</f>
        <v>0</v>
      </c>
      <c r="J96" s="8" t="str">
        <f>MID(F96,3,FIND("0",F96,1)-1)</f>
        <v>0</v>
      </c>
      <c r="K96" s="8" t="str">
        <f>MID(F96,4,FIND("0",F96,1)-1)</f>
        <v>0</v>
      </c>
      <c r="L96" s="8" t="str">
        <f>MID(F96,5,FIND("0",F96,1)-1)</f>
        <v>0</v>
      </c>
      <c r="M96" s="8" t="str">
        <f>MID(F96,6,FIND("0",F96,1)-1)</f>
        <v>1</v>
      </c>
      <c r="N96" s="8" t="str">
        <f>MID(F96,7,FIND("0",F96,1)-1)</f>
        <v>0</v>
      </c>
      <c r="O96" s="8" t="str">
        <f>MID(F96,8,FIND("0",F96,1)-1)</f>
        <v>1</v>
      </c>
      <c r="P96" t="str">
        <f>IF(J96="1",IF(O96="0","Brenner AUS"),"Brenner EIN")</f>
        <v>Brenner EIN</v>
      </c>
      <c r="Q96" t="str">
        <f>IF(L96="1","Mischer AUF",IF(K96="1","Mischer ZU","Mischer STOP"))</f>
        <v>Mischer STOP</v>
      </c>
    </row>
    <row r="97" spans="1:17" hidden="1" x14ac:dyDescent="0.25">
      <c r="A97" t="s">
        <v>2873</v>
      </c>
      <c r="B97" t="s">
        <v>4</v>
      </c>
      <c r="C97" t="s">
        <v>12</v>
      </c>
      <c r="D97" t="s">
        <v>6</v>
      </c>
      <c r="E97">
        <v>1</v>
      </c>
      <c r="F97" t="s">
        <v>45</v>
      </c>
      <c r="G97" t="s">
        <v>8</v>
      </c>
    </row>
    <row r="98" spans="1:17" x14ac:dyDescent="0.25">
      <c r="A98" s="1" t="s">
        <v>2874</v>
      </c>
      <c r="B98" s="1" t="s">
        <v>1</v>
      </c>
      <c r="C98" s="1" t="s">
        <v>51</v>
      </c>
      <c r="D98" s="42" t="s">
        <v>3295</v>
      </c>
      <c r="E98" s="8">
        <f>HEX2DEC(G98)</f>
        <v>141</v>
      </c>
      <c r="F98" s="10" t="str">
        <f>HEX2BIN(G98)</f>
        <v>10001101</v>
      </c>
      <c r="G98" s="8" t="str">
        <f>MID(C98,7,FIND(":",C98,1)-1)</f>
        <v>8D</v>
      </c>
      <c r="H98" s="8" t="str">
        <f>MID(F98,1,FIND("0",F98,1)-1)</f>
        <v>1</v>
      </c>
      <c r="I98" s="8" t="str">
        <f>MID(F98,2,FIND("0",F98,1)-1)</f>
        <v>0</v>
      </c>
      <c r="J98" s="8" t="str">
        <f>MID(F98,3,FIND("0",F98,1)-1)</f>
        <v>0</v>
      </c>
      <c r="K98" s="8" t="str">
        <f>MID(F98,4,FIND("0",F98,1)-1)</f>
        <v>0</v>
      </c>
      <c r="L98" s="8" t="str">
        <f>MID(F98,5,FIND("0",F98,1)-1)</f>
        <v>1</v>
      </c>
      <c r="M98" s="8" t="str">
        <f>MID(F98,6,FIND("0",F98,1)-1)</f>
        <v>1</v>
      </c>
      <c r="N98" s="8" t="str">
        <f>MID(F98,7,FIND("0",F98,1)-1)</f>
        <v>0</v>
      </c>
      <c r="O98" s="8" t="str">
        <f>MID(F98,8,FIND("0",F98,1)-1)</f>
        <v>1</v>
      </c>
      <c r="P98" t="str">
        <f>IF(J98="1",IF(O98="0","Brenner AUS"),"Brenner EIN")</f>
        <v>Brenner EIN</v>
      </c>
      <c r="Q98" t="str">
        <f>IF(L98="1","Mischer AUF",IF(K98="1","Mischer ZU","Mischer STOP"))</f>
        <v>Mischer AUF</v>
      </c>
    </row>
    <row r="99" spans="1:17" hidden="1" x14ac:dyDescent="0.25">
      <c r="A99" t="s">
        <v>2875</v>
      </c>
      <c r="B99" t="s">
        <v>4</v>
      </c>
      <c r="C99" t="s">
        <v>12</v>
      </c>
      <c r="D99" t="s">
        <v>6</v>
      </c>
      <c r="E99">
        <v>1</v>
      </c>
      <c r="F99" t="s">
        <v>53</v>
      </c>
      <c r="G99" t="s">
        <v>8</v>
      </c>
    </row>
    <row r="100" spans="1:17" x14ac:dyDescent="0.25">
      <c r="A100" t="s">
        <v>2876</v>
      </c>
      <c r="B100" t="s">
        <v>1</v>
      </c>
      <c r="C100" s="3" t="s">
        <v>2</v>
      </c>
      <c r="D100" t="s">
        <v>390</v>
      </c>
      <c r="E100" s="8">
        <f>HEX2DEC(G100)</f>
        <v>46</v>
      </c>
      <c r="F100" s="10" t="str">
        <f>HEX2BIN(G100)</f>
        <v>101110</v>
      </c>
      <c r="G100" s="8" t="str">
        <f>MID(C100,7,FIND(":",C100,1)-1)</f>
        <v>2E</v>
      </c>
    </row>
    <row r="101" spans="1:17" hidden="1" x14ac:dyDescent="0.25">
      <c r="A101" t="s">
        <v>2877</v>
      </c>
      <c r="B101" t="s">
        <v>4</v>
      </c>
      <c r="C101" t="s">
        <v>5</v>
      </c>
      <c r="D101" t="s">
        <v>6</v>
      </c>
      <c r="E101">
        <v>1</v>
      </c>
      <c r="F101" t="s">
        <v>7</v>
      </c>
      <c r="G101" t="s">
        <v>8</v>
      </c>
    </row>
    <row r="102" spans="1:17" hidden="1" x14ac:dyDescent="0.25">
      <c r="A102" t="s">
        <v>2878</v>
      </c>
      <c r="B102" t="s">
        <v>862</v>
      </c>
      <c r="C102" t="s">
        <v>176</v>
      </c>
      <c r="D102" t="s">
        <v>177</v>
      </c>
      <c r="E102" s="5">
        <v>4600000</v>
      </c>
      <c r="F102" t="s">
        <v>863</v>
      </c>
      <c r="G102" t="s">
        <v>178</v>
      </c>
      <c r="H102">
        <v>0</v>
      </c>
      <c r="I102" t="s">
        <v>179</v>
      </c>
      <c r="J102" t="s">
        <v>163</v>
      </c>
      <c r="K102" t="s">
        <v>180</v>
      </c>
    </row>
    <row r="103" spans="1:17" x14ac:dyDescent="0.25">
      <c r="A103" t="s">
        <v>2876</v>
      </c>
      <c r="B103" t="s">
        <v>1</v>
      </c>
      <c r="C103" s="40" t="s">
        <v>2879</v>
      </c>
      <c r="D103" t="s">
        <v>1442</v>
      </c>
      <c r="E103" s="8">
        <f>HEX2DEC(G103)</f>
        <v>29</v>
      </c>
      <c r="F103" s="10" t="str">
        <f>HEX2BIN(G103)</f>
        <v>11101</v>
      </c>
      <c r="G103" s="8" t="str">
        <f>MID(C103,7,FIND(":",C103,1)-1)</f>
        <v>1D</v>
      </c>
    </row>
    <row r="104" spans="1:17" hidden="1" x14ac:dyDescent="0.25">
      <c r="A104" t="s">
        <v>2877</v>
      </c>
      <c r="B104" t="s">
        <v>4</v>
      </c>
      <c r="C104" t="s">
        <v>233</v>
      </c>
      <c r="D104" t="s">
        <v>6</v>
      </c>
      <c r="E104">
        <v>1</v>
      </c>
      <c r="F104" t="s">
        <v>1134</v>
      </c>
      <c r="G104" t="s">
        <v>8</v>
      </c>
    </row>
    <row r="105" spans="1:17" hidden="1" x14ac:dyDescent="0.25">
      <c r="A105" t="s">
        <v>2878</v>
      </c>
      <c r="B105" t="s">
        <v>1454</v>
      </c>
      <c r="C105" t="s">
        <v>1485</v>
      </c>
      <c r="D105" t="s">
        <v>176</v>
      </c>
      <c r="E105" t="s">
        <v>177</v>
      </c>
      <c r="F105" s="5">
        <v>2900000</v>
      </c>
      <c r="G105" t="s">
        <v>863</v>
      </c>
      <c r="H105" t="s">
        <v>178</v>
      </c>
      <c r="I105">
        <v>0</v>
      </c>
      <c r="J105" t="s">
        <v>179</v>
      </c>
      <c r="K105" t="s">
        <v>163</v>
      </c>
      <c r="L105" t="s">
        <v>180</v>
      </c>
    </row>
    <row r="106" spans="1:17" x14ac:dyDescent="0.25">
      <c r="A106" s="1" t="s">
        <v>2880</v>
      </c>
      <c r="B106" s="1" t="s">
        <v>1</v>
      </c>
      <c r="C106" s="1" t="s">
        <v>43</v>
      </c>
      <c r="D106" s="42" t="s">
        <v>3295</v>
      </c>
      <c r="E106" s="8">
        <f>HEX2DEC(G106)</f>
        <v>133</v>
      </c>
      <c r="F106" s="10" t="str">
        <f>HEX2BIN(G106)</f>
        <v>10000101</v>
      </c>
      <c r="G106" s="8" t="str">
        <f>MID(C106,7,FIND(":",C106,1)-1)</f>
        <v>85</v>
      </c>
      <c r="H106" s="8" t="str">
        <f>MID(F106,1,FIND("0",F106,1)-1)</f>
        <v>1</v>
      </c>
      <c r="I106" s="8" t="str">
        <f>MID(F106,2,FIND("0",F106,1)-1)</f>
        <v>0</v>
      </c>
      <c r="J106" s="8" t="str">
        <f>MID(F106,3,FIND("0",F106,1)-1)</f>
        <v>0</v>
      </c>
      <c r="K106" s="8" t="str">
        <f>MID(F106,4,FIND("0",F106,1)-1)</f>
        <v>0</v>
      </c>
      <c r="L106" s="8" t="str">
        <f>MID(F106,5,FIND("0",F106,1)-1)</f>
        <v>0</v>
      </c>
      <c r="M106" s="8" t="str">
        <f>MID(F106,6,FIND("0",F106,1)-1)</f>
        <v>1</v>
      </c>
      <c r="N106" s="8" t="str">
        <f>MID(F106,7,FIND("0",F106,1)-1)</f>
        <v>0</v>
      </c>
      <c r="O106" s="8" t="str">
        <f>MID(F106,8,FIND("0",F106,1)-1)</f>
        <v>1</v>
      </c>
      <c r="P106" t="str">
        <f>IF(J106="1",IF(O106="0","Brenner AUS"),"Brenner EIN")</f>
        <v>Brenner EIN</v>
      </c>
      <c r="Q106" t="str">
        <f>IF(L106="1","Mischer AUF",IF(K106="1","Mischer ZU","Mischer STOP"))</f>
        <v>Mischer STOP</v>
      </c>
    </row>
    <row r="107" spans="1:17" hidden="1" x14ac:dyDescent="0.25">
      <c r="A107" t="s">
        <v>2881</v>
      </c>
      <c r="B107" t="s">
        <v>4</v>
      </c>
      <c r="C107" t="s">
        <v>12</v>
      </c>
      <c r="D107" t="s">
        <v>6</v>
      </c>
      <c r="E107">
        <v>1</v>
      </c>
      <c r="F107" t="s">
        <v>45</v>
      </c>
      <c r="G107" t="s">
        <v>8</v>
      </c>
    </row>
    <row r="108" spans="1:17" x14ac:dyDescent="0.25">
      <c r="A108" s="1" t="s">
        <v>2882</v>
      </c>
      <c r="B108" s="1" t="s">
        <v>1</v>
      </c>
      <c r="C108" s="1" t="s">
        <v>51</v>
      </c>
      <c r="D108" s="42" t="s">
        <v>3295</v>
      </c>
      <c r="E108" s="8">
        <f>HEX2DEC(G108)</f>
        <v>141</v>
      </c>
      <c r="F108" s="10" t="str">
        <f>HEX2BIN(G108)</f>
        <v>10001101</v>
      </c>
      <c r="G108" s="8" t="str">
        <f>MID(C108,7,FIND(":",C108,1)-1)</f>
        <v>8D</v>
      </c>
      <c r="H108" s="8" t="str">
        <f>MID(F108,1,FIND("0",F108,1)-1)</f>
        <v>1</v>
      </c>
      <c r="I108" s="8" t="str">
        <f>MID(F108,2,FIND("0",F108,1)-1)</f>
        <v>0</v>
      </c>
      <c r="J108" s="8" t="str">
        <f>MID(F108,3,FIND("0",F108,1)-1)</f>
        <v>0</v>
      </c>
      <c r="K108" s="8" t="str">
        <f>MID(F108,4,FIND("0",F108,1)-1)</f>
        <v>0</v>
      </c>
      <c r="L108" s="8" t="str">
        <f>MID(F108,5,FIND("0",F108,1)-1)</f>
        <v>1</v>
      </c>
      <c r="M108" s="8" t="str">
        <f>MID(F108,6,FIND("0",F108,1)-1)</f>
        <v>1</v>
      </c>
      <c r="N108" s="8" t="str">
        <f>MID(F108,7,FIND("0",F108,1)-1)</f>
        <v>0</v>
      </c>
      <c r="O108" s="8" t="str">
        <f>MID(F108,8,FIND("0",F108,1)-1)</f>
        <v>1</v>
      </c>
      <c r="P108" t="str">
        <f>IF(J108="1",IF(O108="0","Brenner AUS"),"Brenner EIN")</f>
        <v>Brenner EIN</v>
      </c>
      <c r="Q108" t="str">
        <f>IF(L108="1","Mischer AUF",IF(K108="1","Mischer ZU","Mischer STOP"))</f>
        <v>Mischer AUF</v>
      </c>
    </row>
    <row r="109" spans="1:17" hidden="1" x14ac:dyDescent="0.25">
      <c r="A109" t="s">
        <v>2883</v>
      </c>
      <c r="B109" t="s">
        <v>4</v>
      </c>
      <c r="C109" t="s">
        <v>12</v>
      </c>
      <c r="D109" t="s">
        <v>6</v>
      </c>
      <c r="E109">
        <v>1</v>
      </c>
      <c r="F109" t="s">
        <v>53</v>
      </c>
      <c r="G109" t="s">
        <v>8</v>
      </c>
    </row>
    <row r="110" spans="1:17" x14ac:dyDescent="0.25">
      <c r="A110" s="1" t="s">
        <v>2884</v>
      </c>
      <c r="B110" s="1" t="s">
        <v>1</v>
      </c>
      <c r="C110" s="1" t="s">
        <v>43</v>
      </c>
      <c r="D110" s="42" t="s">
        <v>3295</v>
      </c>
      <c r="E110" s="8">
        <f>HEX2DEC(G110)</f>
        <v>133</v>
      </c>
      <c r="F110" s="10" t="str">
        <f>HEX2BIN(G110)</f>
        <v>10000101</v>
      </c>
      <c r="G110" s="8" t="str">
        <f>MID(C110,7,FIND(":",C110,1)-1)</f>
        <v>85</v>
      </c>
      <c r="H110" s="8" t="str">
        <f>MID(F110,1,FIND("0",F110,1)-1)</f>
        <v>1</v>
      </c>
      <c r="I110" s="8" t="str">
        <f>MID(F110,2,FIND("0",F110,1)-1)</f>
        <v>0</v>
      </c>
      <c r="J110" s="8" t="str">
        <f>MID(F110,3,FIND("0",F110,1)-1)</f>
        <v>0</v>
      </c>
      <c r="K110" s="8" t="str">
        <f>MID(F110,4,FIND("0",F110,1)-1)</f>
        <v>0</v>
      </c>
      <c r="L110" s="8" t="str">
        <f>MID(F110,5,FIND("0",F110,1)-1)</f>
        <v>0</v>
      </c>
      <c r="M110" s="8" t="str">
        <f>MID(F110,6,FIND("0",F110,1)-1)</f>
        <v>1</v>
      </c>
      <c r="N110" s="8" t="str">
        <f>MID(F110,7,FIND("0",F110,1)-1)</f>
        <v>0</v>
      </c>
      <c r="O110" s="8" t="str">
        <f>MID(F110,8,FIND("0",F110,1)-1)</f>
        <v>1</v>
      </c>
      <c r="P110" t="str">
        <f>IF(J110="1",IF(O110="0","Brenner AUS"),"Brenner EIN")</f>
        <v>Brenner EIN</v>
      </c>
      <c r="Q110" t="str">
        <f>IF(L110="1","Mischer AUF",IF(K110="1","Mischer ZU","Mischer STOP"))</f>
        <v>Mischer STOP</v>
      </c>
    </row>
    <row r="111" spans="1:17" hidden="1" x14ac:dyDescent="0.25">
      <c r="A111" t="s">
        <v>2885</v>
      </c>
      <c r="B111" t="s">
        <v>4</v>
      </c>
      <c r="C111" t="s">
        <v>12</v>
      </c>
      <c r="D111" t="s">
        <v>6</v>
      </c>
      <c r="E111">
        <v>1</v>
      </c>
      <c r="F111" t="s">
        <v>45</v>
      </c>
      <c r="G111" t="s">
        <v>8</v>
      </c>
    </row>
    <row r="112" spans="1:17" x14ac:dyDescent="0.25">
      <c r="A112" t="s">
        <v>1195</v>
      </c>
      <c r="B112" t="s">
        <v>1</v>
      </c>
      <c r="C112" s="14" t="s">
        <v>2766</v>
      </c>
      <c r="D112" s="14" t="s">
        <v>1445</v>
      </c>
      <c r="E112" s="8">
        <f>HEX2DEC(G112)</f>
        <v>40</v>
      </c>
      <c r="F112" s="10" t="str">
        <f>HEX2BIN(G112)</f>
        <v>101000</v>
      </c>
      <c r="G112" s="8" t="str">
        <f>MID(C112,7,FIND(":",C112,1)-1)</f>
        <v>28</v>
      </c>
    </row>
    <row r="113" spans="1:17" hidden="1" x14ac:dyDescent="0.25">
      <c r="A113" t="s">
        <v>1196</v>
      </c>
      <c r="B113" t="s">
        <v>4</v>
      </c>
      <c r="C113" t="s">
        <v>1477</v>
      </c>
      <c r="D113" t="s">
        <v>6</v>
      </c>
      <c r="E113">
        <v>1</v>
      </c>
      <c r="F113" t="s">
        <v>98</v>
      </c>
      <c r="G113" t="s">
        <v>8</v>
      </c>
    </row>
    <row r="114" spans="1:17" hidden="1" x14ac:dyDescent="0.25">
      <c r="A114" t="s">
        <v>2886</v>
      </c>
      <c r="B114" t="s">
        <v>1786</v>
      </c>
      <c r="C114" t="s">
        <v>176</v>
      </c>
      <c r="D114" t="s">
        <v>177</v>
      </c>
      <c r="E114" s="5">
        <v>4000000</v>
      </c>
      <c r="F114" t="s">
        <v>863</v>
      </c>
      <c r="G114" t="s">
        <v>178</v>
      </c>
      <c r="H114">
        <v>0</v>
      </c>
      <c r="I114" t="s">
        <v>179</v>
      </c>
      <c r="J114" t="s">
        <v>163</v>
      </c>
      <c r="K114" t="s">
        <v>180</v>
      </c>
    </row>
    <row r="115" spans="1:17" x14ac:dyDescent="0.25">
      <c r="A115" t="s">
        <v>1195</v>
      </c>
      <c r="B115" t="s">
        <v>1</v>
      </c>
      <c r="C115" s="16" t="s">
        <v>2769</v>
      </c>
      <c r="D115" s="16" t="s">
        <v>1737</v>
      </c>
      <c r="E115" s="8">
        <f>HEX2DEC(G115)</f>
        <v>40</v>
      </c>
      <c r="F115" s="10" t="str">
        <f>HEX2BIN(G115)</f>
        <v>101000</v>
      </c>
      <c r="G115" s="8" t="str">
        <f>MID(C115,7,FIND(":",C115,1)-1)</f>
        <v>28</v>
      </c>
    </row>
    <row r="116" spans="1:17" hidden="1" x14ac:dyDescent="0.25">
      <c r="A116" t="s">
        <v>1196</v>
      </c>
      <c r="B116" t="s">
        <v>4</v>
      </c>
      <c r="C116" t="s">
        <v>1483</v>
      </c>
      <c r="D116" t="s">
        <v>6</v>
      </c>
      <c r="E116">
        <v>1</v>
      </c>
      <c r="F116" t="s">
        <v>98</v>
      </c>
      <c r="G116" t="s">
        <v>8</v>
      </c>
    </row>
    <row r="117" spans="1:17" hidden="1" x14ac:dyDescent="0.25">
      <c r="A117" t="s">
        <v>2886</v>
      </c>
      <c r="B117" t="s">
        <v>1787</v>
      </c>
      <c r="C117" t="s">
        <v>176</v>
      </c>
      <c r="D117" t="s">
        <v>177</v>
      </c>
      <c r="E117" s="5">
        <v>4000000</v>
      </c>
      <c r="F117" t="s">
        <v>863</v>
      </c>
      <c r="G117" t="s">
        <v>178</v>
      </c>
      <c r="H117">
        <v>0</v>
      </c>
      <c r="I117" t="s">
        <v>179</v>
      </c>
      <c r="J117" t="s">
        <v>163</v>
      </c>
      <c r="K117" t="s">
        <v>180</v>
      </c>
    </row>
    <row r="118" spans="1:17" x14ac:dyDescent="0.25">
      <c r="A118" t="s">
        <v>2887</v>
      </c>
      <c r="B118" t="s">
        <v>1</v>
      </c>
      <c r="C118" s="11" t="s">
        <v>2771</v>
      </c>
      <c r="D118" s="11" t="s">
        <v>1736</v>
      </c>
      <c r="E118" s="8">
        <f>HEX2DEC(G118)</f>
        <v>26</v>
      </c>
      <c r="F118" s="10" t="str">
        <f>HEX2BIN(G118)</f>
        <v>11010</v>
      </c>
      <c r="G118" s="8" t="str">
        <f>MID(C118,7,FIND(":",C118,1)-1)</f>
        <v>1A</v>
      </c>
    </row>
    <row r="119" spans="1:17" hidden="1" x14ac:dyDescent="0.25">
      <c r="A119" t="s">
        <v>2888</v>
      </c>
      <c r="B119" t="s">
        <v>4</v>
      </c>
      <c r="C119" t="s">
        <v>1351</v>
      </c>
      <c r="D119" t="s">
        <v>6</v>
      </c>
      <c r="E119">
        <v>1</v>
      </c>
      <c r="F119" t="s">
        <v>1052</v>
      </c>
      <c r="G119" t="s">
        <v>8</v>
      </c>
    </row>
    <row r="120" spans="1:17" hidden="1" x14ac:dyDescent="0.25">
      <c r="A120" t="s">
        <v>2889</v>
      </c>
      <c r="B120" t="s">
        <v>1454</v>
      </c>
      <c r="C120" t="s">
        <v>1791</v>
      </c>
      <c r="D120" t="s">
        <v>176</v>
      </c>
      <c r="E120" t="s">
        <v>177</v>
      </c>
      <c r="F120" s="5">
        <v>2600000</v>
      </c>
      <c r="G120" t="s">
        <v>863</v>
      </c>
      <c r="H120" t="s">
        <v>178</v>
      </c>
      <c r="I120">
        <v>0</v>
      </c>
      <c r="J120" t="s">
        <v>179</v>
      </c>
      <c r="K120" t="s">
        <v>163</v>
      </c>
      <c r="L120" t="s">
        <v>180</v>
      </c>
    </row>
    <row r="121" spans="1:17" x14ac:dyDescent="0.25">
      <c r="A121" s="1" t="s">
        <v>2890</v>
      </c>
      <c r="B121" s="1" t="s">
        <v>1</v>
      </c>
      <c r="C121" s="1" t="s">
        <v>244</v>
      </c>
      <c r="D121" s="42" t="s">
        <v>3295</v>
      </c>
      <c r="E121" s="8">
        <f>HEX2DEC(G121)</f>
        <v>149</v>
      </c>
      <c r="F121" s="10" t="str">
        <f>HEX2BIN(G121)</f>
        <v>10010101</v>
      </c>
      <c r="G121" s="8" t="str">
        <f>MID(C121,7,FIND(":",C121,1)-1)</f>
        <v>95</v>
      </c>
      <c r="H121" s="8" t="str">
        <f>MID(F121,1,FIND("0",F121,1)-1)</f>
        <v>1</v>
      </c>
      <c r="I121" s="8" t="str">
        <f>MID(F121,2,FIND("0",F121,1)-1)</f>
        <v>0</v>
      </c>
      <c r="J121" s="8" t="str">
        <f>MID(F121,3,FIND("0",F121,1)-1)</f>
        <v>0</v>
      </c>
      <c r="K121" s="8" t="str">
        <f>MID(F121,4,FIND("0",F121,1)-1)</f>
        <v>1</v>
      </c>
      <c r="L121" s="8" t="str">
        <f>MID(F121,5,FIND("0",F121,1)-1)</f>
        <v>0</v>
      </c>
      <c r="M121" s="8" t="str">
        <f>MID(F121,6,FIND("0",F121,1)-1)</f>
        <v>1</v>
      </c>
      <c r="N121" s="8" t="str">
        <f>MID(F121,7,FIND("0",F121,1)-1)</f>
        <v>0</v>
      </c>
      <c r="O121" s="8" t="str">
        <f>MID(F121,8,FIND("0",F121,1)-1)</f>
        <v>1</v>
      </c>
      <c r="P121" t="str">
        <f>IF(J121="1",IF(O121="0","Brenner AUS"),"Brenner EIN")</f>
        <v>Brenner EIN</v>
      </c>
      <c r="Q121" t="str">
        <f>IF(L121="1","Mischer AUF",IF(K121="1","Mischer ZU","Mischer STOP"))</f>
        <v>Mischer ZU</v>
      </c>
    </row>
    <row r="122" spans="1:17" hidden="1" x14ac:dyDescent="0.25">
      <c r="A122" t="s">
        <v>2891</v>
      </c>
      <c r="B122" t="s">
        <v>4</v>
      </c>
      <c r="C122" t="s">
        <v>12</v>
      </c>
      <c r="D122" t="s">
        <v>6</v>
      </c>
      <c r="E122">
        <v>1</v>
      </c>
      <c r="F122" t="s">
        <v>246</v>
      </c>
      <c r="G122" t="s">
        <v>8</v>
      </c>
    </row>
    <row r="123" spans="1:17" x14ac:dyDescent="0.25">
      <c r="A123" s="1" t="s">
        <v>2892</v>
      </c>
      <c r="B123" s="1" t="s">
        <v>1</v>
      </c>
      <c r="C123" s="1" t="s">
        <v>43</v>
      </c>
      <c r="D123" s="42" t="s">
        <v>3295</v>
      </c>
      <c r="E123" s="8">
        <f>HEX2DEC(G123)</f>
        <v>133</v>
      </c>
      <c r="F123" s="10" t="str">
        <f>HEX2BIN(G123)</f>
        <v>10000101</v>
      </c>
      <c r="G123" s="8" t="str">
        <f>MID(C123,7,FIND(":",C123,1)-1)</f>
        <v>85</v>
      </c>
      <c r="H123" s="8" t="str">
        <f>MID(F123,1,FIND("0",F123,1)-1)</f>
        <v>1</v>
      </c>
      <c r="I123" s="8" t="str">
        <f>MID(F123,2,FIND("0",F123,1)-1)</f>
        <v>0</v>
      </c>
      <c r="J123" s="8" t="str">
        <f>MID(F123,3,FIND("0",F123,1)-1)</f>
        <v>0</v>
      </c>
      <c r="K123" s="8" t="str">
        <f>MID(F123,4,FIND("0",F123,1)-1)</f>
        <v>0</v>
      </c>
      <c r="L123" s="8" t="str">
        <f>MID(F123,5,FIND("0",F123,1)-1)</f>
        <v>0</v>
      </c>
      <c r="M123" s="8" t="str">
        <f>MID(F123,6,FIND("0",F123,1)-1)</f>
        <v>1</v>
      </c>
      <c r="N123" s="8" t="str">
        <f>MID(F123,7,FIND("0",F123,1)-1)</f>
        <v>0</v>
      </c>
      <c r="O123" s="8" t="str">
        <f>MID(F123,8,FIND("0",F123,1)-1)</f>
        <v>1</v>
      </c>
      <c r="P123" t="str">
        <f>IF(J123="1",IF(O123="0","Brenner AUS"),"Brenner EIN")</f>
        <v>Brenner EIN</v>
      </c>
      <c r="Q123" t="str">
        <f>IF(L123="1","Mischer AUF",IF(K123="1","Mischer ZU","Mischer STOP"))</f>
        <v>Mischer STOP</v>
      </c>
    </row>
    <row r="124" spans="1:17" hidden="1" x14ac:dyDescent="0.25">
      <c r="A124" t="s">
        <v>2893</v>
      </c>
      <c r="B124" t="s">
        <v>4</v>
      </c>
      <c r="C124" t="s">
        <v>12</v>
      </c>
      <c r="D124" t="s">
        <v>6</v>
      </c>
      <c r="E124">
        <v>1</v>
      </c>
      <c r="F124" t="s">
        <v>45</v>
      </c>
      <c r="G124" t="s">
        <v>8</v>
      </c>
    </row>
    <row r="125" spans="1:17" x14ac:dyDescent="0.25">
      <c r="A125" s="1" t="s">
        <v>2894</v>
      </c>
      <c r="B125" s="1" t="s">
        <v>1</v>
      </c>
      <c r="C125" s="1" t="s">
        <v>244</v>
      </c>
      <c r="D125" s="42" t="s">
        <v>3295</v>
      </c>
      <c r="E125" s="8">
        <f>HEX2DEC(G125)</f>
        <v>149</v>
      </c>
      <c r="F125" s="10" t="str">
        <f>HEX2BIN(G125)</f>
        <v>10010101</v>
      </c>
      <c r="G125" s="8" t="str">
        <f>MID(C125,7,FIND(":",C125,1)-1)</f>
        <v>95</v>
      </c>
      <c r="H125" s="8" t="str">
        <f>MID(F125,1,FIND("0",F125,1)-1)</f>
        <v>1</v>
      </c>
      <c r="I125" s="8" t="str">
        <f>MID(F125,2,FIND("0",F125,1)-1)</f>
        <v>0</v>
      </c>
      <c r="J125" s="8" t="str">
        <f>MID(F125,3,FIND("0",F125,1)-1)</f>
        <v>0</v>
      </c>
      <c r="K125" s="8" t="str">
        <f>MID(F125,4,FIND("0",F125,1)-1)</f>
        <v>1</v>
      </c>
      <c r="L125" s="8" t="str">
        <f>MID(F125,5,FIND("0",F125,1)-1)</f>
        <v>0</v>
      </c>
      <c r="M125" s="8" t="str">
        <f>MID(F125,6,FIND("0",F125,1)-1)</f>
        <v>1</v>
      </c>
      <c r="N125" s="8" t="str">
        <f>MID(F125,7,FIND("0",F125,1)-1)</f>
        <v>0</v>
      </c>
      <c r="O125" s="8" t="str">
        <f>MID(F125,8,FIND("0",F125,1)-1)</f>
        <v>1</v>
      </c>
      <c r="P125" t="str">
        <f>IF(J125="1",IF(O125="0","Brenner AUS"),"Brenner EIN")</f>
        <v>Brenner EIN</v>
      </c>
      <c r="Q125" t="str">
        <f>IF(L125="1","Mischer AUF",IF(K125="1","Mischer ZU","Mischer STOP"))</f>
        <v>Mischer ZU</v>
      </c>
    </row>
    <row r="126" spans="1:17" hidden="1" x14ac:dyDescent="0.25">
      <c r="A126" t="s">
        <v>2895</v>
      </c>
      <c r="B126" t="s">
        <v>4</v>
      </c>
      <c r="C126" t="s">
        <v>12</v>
      </c>
      <c r="D126" t="s">
        <v>6</v>
      </c>
      <c r="E126">
        <v>1</v>
      </c>
      <c r="F126" t="s">
        <v>246</v>
      </c>
      <c r="G126" t="s">
        <v>8</v>
      </c>
    </row>
    <row r="127" spans="1:17" x14ac:dyDescent="0.25">
      <c r="A127" s="1" t="s">
        <v>2896</v>
      </c>
      <c r="B127" s="1" t="s">
        <v>1</v>
      </c>
      <c r="C127" s="1" t="s">
        <v>361</v>
      </c>
      <c r="D127" s="42" t="s">
        <v>3295</v>
      </c>
      <c r="E127" s="8">
        <f>HEX2DEC(G127)</f>
        <v>180</v>
      </c>
      <c r="F127" s="10" t="str">
        <f>HEX2BIN(G127)</f>
        <v>10110100</v>
      </c>
      <c r="G127" s="8" t="str">
        <f>MID(C127,7,FIND(":",C127,1)-1)</f>
        <v>B4</v>
      </c>
      <c r="H127" s="8" t="str">
        <f>MID(F127,1,FIND("0",F127,1)-1)</f>
        <v>1</v>
      </c>
      <c r="I127" s="8" t="str">
        <f>MID(F127,2,FIND("0",F127,1)-1)</f>
        <v>0</v>
      </c>
      <c r="J127" s="8" t="str">
        <f>MID(F127,3,FIND("0",F127,1)-1)</f>
        <v>1</v>
      </c>
      <c r="K127" s="8" t="str">
        <f>MID(F127,4,FIND("0",F127,1)-1)</f>
        <v>1</v>
      </c>
      <c r="L127" s="8" t="str">
        <f>MID(F127,5,FIND("0",F127,1)-1)</f>
        <v>0</v>
      </c>
      <c r="M127" s="8" t="str">
        <f>MID(F127,6,FIND("0",F127,1)-1)</f>
        <v>1</v>
      </c>
      <c r="N127" s="8" t="str">
        <f>MID(F127,7,FIND("0",F127,1)-1)</f>
        <v>0</v>
      </c>
      <c r="O127" s="8" t="str">
        <f>MID(F127,8,FIND("0",F127,1)-1)</f>
        <v>0</v>
      </c>
      <c r="P127" t="str">
        <f>IF(J127="1",IF(O127="0","Brenner AUS"),"Brenner EIN")</f>
        <v>Brenner AUS</v>
      </c>
      <c r="Q127" t="str">
        <f>IF(L127="1","Mischer AUF",IF(K127="1","Mischer ZU","Mischer STOP"))</f>
        <v>Mischer ZU</v>
      </c>
    </row>
    <row r="128" spans="1:17" x14ac:dyDescent="0.25">
      <c r="A128" s="1" t="s">
        <v>2897</v>
      </c>
      <c r="B128" s="1" t="s">
        <v>1</v>
      </c>
      <c r="C128" s="1" t="s">
        <v>361</v>
      </c>
      <c r="D128" s="42" t="s">
        <v>3295</v>
      </c>
      <c r="E128" s="8">
        <f>HEX2DEC(G128)</f>
        <v>180</v>
      </c>
      <c r="F128" s="10" t="str">
        <f>HEX2BIN(G128)</f>
        <v>10110100</v>
      </c>
      <c r="G128" s="8" t="str">
        <f>MID(C128,7,FIND(":",C128,1)-1)</f>
        <v>B4</v>
      </c>
      <c r="H128" s="8" t="str">
        <f>MID(F128,1,FIND("0",F128,1)-1)</f>
        <v>1</v>
      </c>
      <c r="I128" s="8" t="str">
        <f>MID(F128,2,FIND("0",F128,1)-1)</f>
        <v>0</v>
      </c>
      <c r="J128" s="8" t="str">
        <f>MID(F128,3,FIND("0",F128,1)-1)</f>
        <v>1</v>
      </c>
      <c r="K128" s="8" t="str">
        <f>MID(F128,4,FIND("0",F128,1)-1)</f>
        <v>1</v>
      </c>
      <c r="L128" s="8" t="str">
        <f>MID(F128,5,FIND("0",F128,1)-1)</f>
        <v>0</v>
      </c>
      <c r="M128" s="8" t="str">
        <f>MID(F128,6,FIND("0",F128,1)-1)</f>
        <v>1</v>
      </c>
      <c r="N128" s="8" t="str">
        <f>MID(F128,7,FIND("0",F128,1)-1)</f>
        <v>0</v>
      </c>
      <c r="O128" s="8" t="str">
        <f>MID(F128,8,FIND("0",F128,1)-1)</f>
        <v>0</v>
      </c>
      <c r="P128" t="str">
        <f>IF(J128="1",IF(O128="0","Brenner AUS"),"Brenner EIN")</f>
        <v>Brenner AUS</v>
      </c>
      <c r="Q128" t="str">
        <f>IF(L128="1","Mischer AUF",IF(K128="1","Mischer ZU","Mischer STOP"))</f>
        <v>Mischer ZU</v>
      </c>
    </row>
    <row r="129" spans="1:17" hidden="1" x14ac:dyDescent="0.25">
      <c r="A129" t="s">
        <v>2898</v>
      </c>
      <c r="B129" t="s">
        <v>4</v>
      </c>
      <c r="C129" t="s">
        <v>12</v>
      </c>
      <c r="D129" t="s">
        <v>6</v>
      </c>
      <c r="E129">
        <v>1</v>
      </c>
      <c r="F129" t="s">
        <v>363</v>
      </c>
      <c r="G129" t="s">
        <v>8</v>
      </c>
    </row>
    <row r="130" spans="1:17" x14ac:dyDescent="0.25">
      <c r="A130" s="1" t="s">
        <v>2899</v>
      </c>
      <c r="B130" s="1" t="s">
        <v>1</v>
      </c>
      <c r="C130" s="1" t="s">
        <v>15</v>
      </c>
      <c r="D130" s="42" t="s">
        <v>3295</v>
      </c>
      <c r="E130" s="8">
        <f>HEX2DEC(G130)</f>
        <v>164</v>
      </c>
      <c r="F130" s="10" t="str">
        <f>HEX2BIN(G130)</f>
        <v>10100100</v>
      </c>
      <c r="G130" s="8" t="str">
        <f>MID(C130,7,FIND(":",C130,1)-1)</f>
        <v>A4</v>
      </c>
      <c r="H130" s="8" t="str">
        <f>MID(F130,1,FIND("0",F130,1)-1)</f>
        <v>1</v>
      </c>
      <c r="I130" s="8" t="str">
        <f>MID(F130,2,FIND("0",F130,1)-1)</f>
        <v>0</v>
      </c>
      <c r="J130" s="8" t="str">
        <f>MID(F130,3,FIND("0",F130,1)-1)</f>
        <v>1</v>
      </c>
      <c r="K130" s="8" t="str">
        <f>MID(F130,4,FIND("0",F130,1)-1)</f>
        <v>0</v>
      </c>
      <c r="L130" s="8" t="str">
        <f>MID(F130,5,FIND("0",F130,1)-1)</f>
        <v>0</v>
      </c>
      <c r="M130" s="8" t="str">
        <f>MID(F130,6,FIND("0",F130,1)-1)</f>
        <v>1</v>
      </c>
      <c r="N130" s="8" t="str">
        <f>MID(F130,7,FIND("0",F130,1)-1)</f>
        <v>0</v>
      </c>
      <c r="O130" s="8" t="str">
        <f>MID(F130,8,FIND("0",F130,1)-1)</f>
        <v>0</v>
      </c>
      <c r="P130" t="str">
        <f>IF(J130="1",IF(O130="0","Brenner AUS"),"Brenner EIN")</f>
        <v>Brenner AUS</v>
      </c>
      <c r="Q130" t="str">
        <f>IF(L130="1","Mischer AUF",IF(K130="1","Mischer ZU","Mischer STOP"))</f>
        <v>Mischer STOP</v>
      </c>
    </row>
    <row r="131" spans="1:17" hidden="1" x14ac:dyDescent="0.25">
      <c r="A131" t="s">
        <v>2900</v>
      </c>
      <c r="B131" t="s">
        <v>4</v>
      </c>
      <c r="C131" t="s">
        <v>12</v>
      </c>
      <c r="D131" t="s">
        <v>6</v>
      </c>
      <c r="E131">
        <v>1</v>
      </c>
      <c r="F131" t="s">
        <v>17</v>
      </c>
      <c r="G131" t="s">
        <v>8</v>
      </c>
    </row>
    <row r="132" spans="1:17" x14ac:dyDescent="0.25">
      <c r="A132" t="s">
        <v>2902</v>
      </c>
      <c r="B132" t="s">
        <v>1</v>
      </c>
      <c r="C132" s="3" t="s">
        <v>260</v>
      </c>
      <c r="D132" t="s">
        <v>390</v>
      </c>
      <c r="E132" s="8">
        <f>HEX2DEC(G132)</f>
        <v>51</v>
      </c>
      <c r="F132" s="10" t="str">
        <f>HEX2BIN(G132)</f>
        <v>110011</v>
      </c>
      <c r="G132" s="8" t="str">
        <f>MID(C132,7,FIND(":",C132,1)-1)</f>
        <v>33</v>
      </c>
    </row>
    <row r="133" spans="1:17" hidden="1" x14ac:dyDescent="0.25">
      <c r="A133" t="s">
        <v>2903</v>
      </c>
      <c r="B133" t="s">
        <v>4</v>
      </c>
      <c r="C133" t="s">
        <v>5</v>
      </c>
      <c r="D133" t="s">
        <v>6</v>
      </c>
      <c r="E133">
        <v>1</v>
      </c>
      <c r="F133" t="s">
        <v>262</v>
      </c>
      <c r="G133" t="s">
        <v>8</v>
      </c>
    </row>
    <row r="134" spans="1:17" hidden="1" x14ac:dyDescent="0.25">
      <c r="A134" t="s">
        <v>2901</v>
      </c>
      <c r="B134" t="s">
        <v>862</v>
      </c>
      <c r="C134" t="s">
        <v>176</v>
      </c>
      <c r="D134" t="s">
        <v>177</v>
      </c>
      <c r="E134" s="5">
        <v>5100000</v>
      </c>
      <c r="F134" t="s">
        <v>863</v>
      </c>
      <c r="G134" t="s">
        <v>178</v>
      </c>
      <c r="H134">
        <v>0</v>
      </c>
      <c r="I134" t="s">
        <v>179</v>
      </c>
      <c r="J134" t="s">
        <v>163</v>
      </c>
      <c r="K134" t="s">
        <v>180</v>
      </c>
    </row>
    <row r="135" spans="1:17" x14ac:dyDescent="0.25">
      <c r="A135" s="1" t="s">
        <v>2904</v>
      </c>
      <c r="B135" s="1" t="s">
        <v>1</v>
      </c>
      <c r="C135" s="1" t="s">
        <v>361</v>
      </c>
      <c r="D135" s="42" t="s">
        <v>3295</v>
      </c>
      <c r="E135" s="8">
        <f>HEX2DEC(G135)</f>
        <v>180</v>
      </c>
      <c r="F135" s="10" t="str">
        <f>HEX2BIN(G135)</f>
        <v>10110100</v>
      </c>
      <c r="G135" s="8" t="str">
        <f>MID(C135,7,FIND(":",C135,1)-1)</f>
        <v>B4</v>
      </c>
      <c r="H135" s="8" t="str">
        <f>MID(F135,1,FIND("0",F135,1)-1)</f>
        <v>1</v>
      </c>
      <c r="I135" s="8" t="str">
        <f>MID(F135,2,FIND("0",F135,1)-1)</f>
        <v>0</v>
      </c>
      <c r="J135" s="8" t="str">
        <f>MID(F135,3,FIND("0",F135,1)-1)</f>
        <v>1</v>
      </c>
      <c r="K135" s="8" t="str">
        <f>MID(F135,4,FIND("0",F135,1)-1)</f>
        <v>1</v>
      </c>
      <c r="L135" s="8" t="str">
        <f>MID(F135,5,FIND("0",F135,1)-1)</f>
        <v>0</v>
      </c>
      <c r="M135" s="8" t="str">
        <f>MID(F135,6,FIND("0",F135,1)-1)</f>
        <v>1</v>
      </c>
      <c r="N135" s="8" t="str">
        <f>MID(F135,7,FIND("0",F135,1)-1)</f>
        <v>0</v>
      </c>
      <c r="O135" s="8" t="str">
        <f>MID(F135,8,FIND("0",F135,1)-1)</f>
        <v>0</v>
      </c>
      <c r="P135" t="str">
        <f>IF(J135="1",IF(O135="0","Brenner AUS"),"Brenner EIN")</f>
        <v>Brenner AUS</v>
      </c>
      <c r="Q135" t="str">
        <f>IF(L135="1","Mischer AUF",IF(K135="1","Mischer ZU","Mischer STOP"))</f>
        <v>Mischer ZU</v>
      </c>
    </row>
    <row r="136" spans="1:17" hidden="1" x14ac:dyDescent="0.25">
      <c r="A136" t="s">
        <v>2905</v>
      </c>
      <c r="B136" t="s">
        <v>4</v>
      </c>
      <c r="C136" t="s">
        <v>12</v>
      </c>
      <c r="D136" t="s">
        <v>6</v>
      </c>
      <c r="E136">
        <v>1</v>
      </c>
      <c r="F136" t="s">
        <v>363</v>
      </c>
      <c r="G136" t="s">
        <v>8</v>
      </c>
    </row>
    <row r="137" spans="1:17" x14ac:dyDescent="0.25">
      <c r="A137" s="1" t="s">
        <v>2906</v>
      </c>
      <c r="B137" s="1" t="s">
        <v>1</v>
      </c>
      <c r="C137" s="1" t="s">
        <v>15</v>
      </c>
      <c r="D137" s="42" t="s">
        <v>3295</v>
      </c>
      <c r="E137" s="8">
        <f>HEX2DEC(G137)</f>
        <v>164</v>
      </c>
      <c r="F137" s="10" t="str">
        <f>HEX2BIN(G137)</f>
        <v>10100100</v>
      </c>
      <c r="G137" s="8" t="str">
        <f>MID(C137,7,FIND(":",C137,1)-1)</f>
        <v>A4</v>
      </c>
      <c r="H137" s="8" t="str">
        <f>MID(F137,1,FIND("0",F137,1)-1)</f>
        <v>1</v>
      </c>
      <c r="I137" s="8" t="str">
        <f>MID(F137,2,FIND("0",F137,1)-1)</f>
        <v>0</v>
      </c>
      <c r="J137" s="8" t="str">
        <f>MID(F137,3,FIND("0",F137,1)-1)</f>
        <v>1</v>
      </c>
      <c r="K137" s="8" t="str">
        <f>MID(F137,4,FIND("0",F137,1)-1)</f>
        <v>0</v>
      </c>
      <c r="L137" s="8" t="str">
        <f>MID(F137,5,FIND("0",F137,1)-1)</f>
        <v>0</v>
      </c>
      <c r="M137" s="8" t="str">
        <f>MID(F137,6,FIND("0",F137,1)-1)</f>
        <v>1</v>
      </c>
      <c r="N137" s="8" t="str">
        <f>MID(F137,7,FIND("0",F137,1)-1)</f>
        <v>0</v>
      </c>
      <c r="O137" s="8" t="str">
        <f>MID(F137,8,FIND("0",F137,1)-1)</f>
        <v>0</v>
      </c>
      <c r="P137" t="str">
        <f>IF(J137="1",IF(O137="0","Brenner AUS"),"Brenner EIN")</f>
        <v>Brenner AUS</v>
      </c>
      <c r="Q137" t="str">
        <f>IF(L137="1","Mischer AUF",IF(K137="1","Mischer ZU","Mischer STOP"))</f>
        <v>Mischer STOP</v>
      </c>
    </row>
    <row r="138" spans="1:17" hidden="1" x14ac:dyDescent="0.25">
      <c r="A138" t="s">
        <v>2907</v>
      </c>
      <c r="B138" t="s">
        <v>4</v>
      </c>
      <c r="C138" t="s">
        <v>12</v>
      </c>
      <c r="D138" t="s">
        <v>6</v>
      </c>
      <c r="E138">
        <v>1</v>
      </c>
      <c r="F138" t="s">
        <v>17</v>
      </c>
      <c r="G138" t="s">
        <v>8</v>
      </c>
    </row>
    <row r="139" spans="1:17" x14ac:dyDescent="0.25">
      <c r="A139" s="1" t="s">
        <v>2908</v>
      </c>
      <c r="B139" s="1" t="s">
        <v>1</v>
      </c>
      <c r="C139" s="1" t="s">
        <v>361</v>
      </c>
      <c r="D139" s="42" t="s">
        <v>3295</v>
      </c>
      <c r="E139" s="8">
        <f>HEX2DEC(G139)</f>
        <v>180</v>
      </c>
      <c r="F139" s="10" t="str">
        <f>HEX2BIN(G139)</f>
        <v>10110100</v>
      </c>
      <c r="G139" s="8" t="str">
        <f>MID(C139,7,FIND(":",C139,1)-1)</f>
        <v>B4</v>
      </c>
      <c r="H139" s="8" t="str">
        <f>MID(F139,1,FIND("0",F139,1)-1)</f>
        <v>1</v>
      </c>
      <c r="I139" s="8" t="str">
        <f>MID(F139,2,FIND("0",F139,1)-1)</f>
        <v>0</v>
      </c>
      <c r="J139" s="8" t="str">
        <f>MID(F139,3,FIND("0",F139,1)-1)</f>
        <v>1</v>
      </c>
      <c r="K139" s="8" t="str">
        <f>MID(F139,4,FIND("0",F139,1)-1)</f>
        <v>1</v>
      </c>
      <c r="L139" s="8" t="str">
        <f>MID(F139,5,FIND("0",F139,1)-1)</f>
        <v>0</v>
      </c>
      <c r="M139" s="8" t="str">
        <f>MID(F139,6,FIND("0",F139,1)-1)</f>
        <v>1</v>
      </c>
      <c r="N139" s="8" t="str">
        <f>MID(F139,7,FIND("0",F139,1)-1)</f>
        <v>0</v>
      </c>
      <c r="O139" s="8" t="str">
        <f>MID(F139,8,FIND("0",F139,1)-1)</f>
        <v>0</v>
      </c>
      <c r="P139" t="str">
        <f>IF(J139="1",IF(O139="0","Brenner AUS"),"Brenner EIN")</f>
        <v>Brenner AUS</v>
      </c>
      <c r="Q139" t="str">
        <f>IF(L139="1","Mischer AUF",IF(K139="1","Mischer ZU","Mischer STOP"))</f>
        <v>Mischer ZU</v>
      </c>
    </row>
    <row r="140" spans="1:17" hidden="1" x14ac:dyDescent="0.25">
      <c r="A140" t="s">
        <v>2909</v>
      </c>
      <c r="B140" t="s">
        <v>4</v>
      </c>
      <c r="C140" t="s">
        <v>12</v>
      </c>
      <c r="D140" t="s">
        <v>6</v>
      </c>
      <c r="E140">
        <v>1</v>
      </c>
      <c r="F140" t="s">
        <v>363</v>
      </c>
      <c r="G140" t="s">
        <v>8</v>
      </c>
    </row>
    <row r="141" spans="1:17" x14ac:dyDescent="0.25">
      <c r="A141" t="s">
        <v>2910</v>
      </c>
      <c r="B141" t="s">
        <v>1</v>
      </c>
      <c r="C141" s="3" t="s">
        <v>736</v>
      </c>
      <c r="D141" t="s">
        <v>390</v>
      </c>
      <c r="E141" s="8">
        <f>HEX2DEC(G141)</f>
        <v>53</v>
      </c>
      <c r="F141" s="10" t="str">
        <f>HEX2BIN(G141)</f>
        <v>110101</v>
      </c>
      <c r="G141" s="8" t="str">
        <f>MID(C141,7,FIND(":",C141,1)-1)</f>
        <v>35</v>
      </c>
    </row>
    <row r="142" spans="1:17" hidden="1" x14ac:dyDescent="0.25">
      <c r="A142" t="s">
        <v>2911</v>
      </c>
      <c r="B142" t="s">
        <v>4</v>
      </c>
      <c r="C142" t="s">
        <v>5</v>
      </c>
      <c r="D142" t="s">
        <v>6</v>
      </c>
      <c r="E142">
        <v>1</v>
      </c>
      <c r="F142" t="s">
        <v>738</v>
      </c>
      <c r="G142" t="s">
        <v>8</v>
      </c>
    </row>
    <row r="143" spans="1:17" hidden="1" x14ac:dyDescent="0.25">
      <c r="A143" t="s">
        <v>2912</v>
      </c>
      <c r="B143" t="s">
        <v>862</v>
      </c>
      <c r="C143" t="s">
        <v>176</v>
      </c>
      <c r="D143" t="s">
        <v>177</v>
      </c>
      <c r="E143" s="5">
        <v>5300000</v>
      </c>
      <c r="F143" t="s">
        <v>863</v>
      </c>
      <c r="G143" t="s">
        <v>178</v>
      </c>
      <c r="H143">
        <v>0</v>
      </c>
      <c r="I143" t="s">
        <v>179</v>
      </c>
      <c r="J143" t="s">
        <v>163</v>
      </c>
      <c r="K143" t="s">
        <v>180</v>
      </c>
    </row>
    <row r="144" spans="1:17" x14ac:dyDescent="0.25">
      <c r="A144" t="s">
        <v>2910</v>
      </c>
      <c r="B144" t="s">
        <v>1</v>
      </c>
      <c r="C144" s="15" t="s">
        <v>2945</v>
      </c>
      <c r="D144" s="33" t="s">
        <v>2946</v>
      </c>
      <c r="E144" s="8">
        <f>HEX2DEC(G144)</f>
        <v>0</v>
      </c>
      <c r="F144" s="10" t="str">
        <f>HEX2BIN(G144)</f>
        <v>0</v>
      </c>
      <c r="G144" s="8" t="str">
        <f>MID(C144,7,FIND(":",C144,1)-1)</f>
        <v>00</v>
      </c>
      <c r="N144" s="18">
        <v>0</v>
      </c>
      <c r="O144" s="18">
        <v>0</v>
      </c>
    </row>
    <row r="145" spans="1:17" hidden="1" x14ac:dyDescent="0.25">
      <c r="A145" t="s">
        <v>2911</v>
      </c>
      <c r="B145" t="s">
        <v>4</v>
      </c>
      <c r="C145" t="s">
        <v>1332</v>
      </c>
      <c r="D145" t="s">
        <v>6</v>
      </c>
      <c r="E145">
        <v>1</v>
      </c>
      <c r="F145" t="s">
        <v>701</v>
      </c>
      <c r="G145" t="s">
        <v>8</v>
      </c>
    </row>
    <row r="146" spans="1:17" x14ac:dyDescent="0.25">
      <c r="A146" s="1" t="s">
        <v>2910</v>
      </c>
      <c r="B146" s="1" t="s">
        <v>1</v>
      </c>
      <c r="C146" s="1" t="s">
        <v>15</v>
      </c>
      <c r="D146" s="42" t="s">
        <v>3295</v>
      </c>
      <c r="E146" s="8">
        <f>HEX2DEC(G146)</f>
        <v>164</v>
      </c>
      <c r="F146" s="10" t="str">
        <f>HEX2BIN(G146)</f>
        <v>10100100</v>
      </c>
      <c r="G146" s="8" t="str">
        <f>MID(C146,7,FIND(":",C146,1)-1)</f>
        <v>A4</v>
      </c>
      <c r="H146" s="8" t="str">
        <f>MID(F146,1,FIND("0",F146,1)-1)</f>
        <v>1</v>
      </c>
      <c r="I146" s="8" t="str">
        <f>MID(F146,2,FIND("0",F146,1)-1)</f>
        <v>0</v>
      </c>
      <c r="J146" s="8" t="str">
        <f>MID(F146,3,FIND("0",F146,1)-1)</f>
        <v>1</v>
      </c>
      <c r="K146" s="8" t="str">
        <f>MID(F146,4,FIND("0",F146,1)-1)</f>
        <v>0</v>
      </c>
      <c r="L146" s="8" t="str">
        <f>MID(F146,5,FIND("0",F146,1)-1)</f>
        <v>0</v>
      </c>
      <c r="M146" s="8" t="str">
        <f>MID(F146,6,FIND("0",F146,1)-1)</f>
        <v>1</v>
      </c>
      <c r="N146" s="8" t="str">
        <f>MID(F146,7,FIND("0",F146,1)-1)</f>
        <v>0</v>
      </c>
      <c r="O146" s="8" t="str">
        <f>MID(F146,8,FIND("0",F146,1)-1)</f>
        <v>0</v>
      </c>
      <c r="P146" t="str">
        <f>IF(J146="1",IF(O146="0","Brenner AUS"),"Brenner EIN")</f>
        <v>Brenner AUS</v>
      </c>
      <c r="Q146" t="str">
        <f>IF(L146="1","Mischer AUF",IF(K146="1","Mischer ZU","Mischer STOP"))</f>
        <v>Mischer STOP</v>
      </c>
    </row>
    <row r="147" spans="1:17" hidden="1" x14ac:dyDescent="0.25">
      <c r="A147" t="s">
        <v>2911</v>
      </c>
      <c r="B147" t="s">
        <v>4</v>
      </c>
      <c r="C147" t="s">
        <v>12</v>
      </c>
      <c r="D147" t="s">
        <v>6</v>
      </c>
      <c r="E147">
        <v>1</v>
      </c>
      <c r="F147" t="s">
        <v>17</v>
      </c>
      <c r="G147" t="s">
        <v>8</v>
      </c>
    </row>
    <row r="148" spans="1:17" x14ac:dyDescent="0.25">
      <c r="A148" t="s">
        <v>2913</v>
      </c>
      <c r="B148" t="s">
        <v>1</v>
      </c>
      <c r="C148" s="2" t="s">
        <v>1387</v>
      </c>
      <c r="D148" t="s">
        <v>2670</v>
      </c>
      <c r="E148" s="8">
        <f>HEX2DEC(G148)</f>
        <v>34</v>
      </c>
      <c r="F148" s="10" t="str">
        <f>HEX2BIN(G148)</f>
        <v>100010</v>
      </c>
      <c r="G148" s="8" t="str">
        <f>MID(C148,7,FIND(":",C148,1)-1)</f>
        <v>22</v>
      </c>
    </row>
    <row r="149" spans="1:17" hidden="1" x14ac:dyDescent="0.25">
      <c r="A149" t="s">
        <v>2914</v>
      </c>
      <c r="B149" t="s">
        <v>4</v>
      </c>
      <c r="C149" t="s">
        <v>71</v>
      </c>
      <c r="D149" t="s">
        <v>6</v>
      </c>
      <c r="E149">
        <v>1</v>
      </c>
      <c r="F149" t="s">
        <v>234</v>
      </c>
      <c r="G149" t="s">
        <v>8</v>
      </c>
    </row>
    <row r="150" spans="1:17" x14ac:dyDescent="0.25">
      <c r="A150" s="1" t="s">
        <v>1227</v>
      </c>
      <c r="B150" s="1" t="s">
        <v>1</v>
      </c>
      <c r="C150" s="1" t="s">
        <v>10</v>
      </c>
      <c r="D150" s="42" t="s">
        <v>3295</v>
      </c>
      <c r="E150" s="8">
        <f>HEX2DEC(G150)</f>
        <v>172</v>
      </c>
      <c r="F150" s="10" t="str">
        <f>HEX2BIN(G150)</f>
        <v>10101100</v>
      </c>
      <c r="G150" s="8" t="str">
        <f>MID(C150,7,FIND(":",C150,1)-1)</f>
        <v>AC</v>
      </c>
      <c r="H150" s="8" t="str">
        <f>MID(F150,1,FIND("0",F150,1)-1)</f>
        <v>1</v>
      </c>
      <c r="I150" s="8" t="str">
        <f>MID(F150,2,FIND("0",F150,1)-1)</f>
        <v>0</v>
      </c>
      <c r="J150" s="8" t="str">
        <f>MID(F150,3,FIND("0",F150,1)-1)</f>
        <v>1</v>
      </c>
      <c r="K150" s="8" t="str">
        <f>MID(F150,4,FIND("0",F150,1)-1)</f>
        <v>0</v>
      </c>
      <c r="L150" s="8" t="str">
        <f>MID(F150,5,FIND("0",F150,1)-1)</f>
        <v>1</v>
      </c>
      <c r="M150" s="8" t="str">
        <f>MID(F150,6,FIND("0",F150,1)-1)</f>
        <v>1</v>
      </c>
      <c r="N150" s="8" t="str">
        <f>MID(F150,7,FIND("0",F150,1)-1)</f>
        <v>0</v>
      </c>
      <c r="O150" s="8" t="str">
        <f>MID(F150,8,FIND("0",F150,1)-1)</f>
        <v>0</v>
      </c>
      <c r="P150" t="str">
        <f>IF(J150="1",IF(O150="0","Brenner AUS"),"Brenner EIN")</f>
        <v>Brenner AUS</v>
      </c>
      <c r="Q150" t="str">
        <f>IF(L150="1","Mischer AUF",IF(K150="1","Mischer ZU","Mischer STOP"))</f>
        <v>Mischer AUF</v>
      </c>
    </row>
    <row r="151" spans="1:17" hidden="1" x14ac:dyDescent="0.25">
      <c r="A151" t="s">
        <v>1229</v>
      </c>
      <c r="B151" t="s">
        <v>4</v>
      </c>
      <c r="C151" t="s">
        <v>12</v>
      </c>
      <c r="D151" t="s">
        <v>6</v>
      </c>
      <c r="E151">
        <v>1</v>
      </c>
      <c r="F151" t="s">
        <v>13</v>
      </c>
      <c r="G151" t="s">
        <v>8</v>
      </c>
    </row>
    <row r="152" spans="1:17" x14ac:dyDescent="0.25">
      <c r="A152" s="1" t="s">
        <v>2915</v>
      </c>
      <c r="B152" s="1" t="s">
        <v>1</v>
      </c>
      <c r="C152" s="1" t="s">
        <v>15</v>
      </c>
      <c r="D152" s="42" t="s">
        <v>3295</v>
      </c>
      <c r="E152" s="8">
        <f>HEX2DEC(G152)</f>
        <v>164</v>
      </c>
      <c r="F152" s="10" t="str">
        <f>HEX2BIN(G152)</f>
        <v>10100100</v>
      </c>
      <c r="G152" s="8" t="str">
        <f>MID(C152,7,FIND(":",C152,1)-1)</f>
        <v>A4</v>
      </c>
      <c r="H152" s="8" t="str">
        <f>MID(F152,1,FIND("0",F152,1)-1)</f>
        <v>1</v>
      </c>
      <c r="I152" s="8" t="str">
        <f>MID(F152,2,FIND("0",F152,1)-1)</f>
        <v>0</v>
      </c>
      <c r="J152" s="8" t="str">
        <f>MID(F152,3,FIND("0",F152,1)-1)</f>
        <v>1</v>
      </c>
      <c r="K152" s="8" t="str">
        <f>MID(F152,4,FIND("0",F152,1)-1)</f>
        <v>0</v>
      </c>
      <c r="L152" s="8" t="str">
        <f>MID(F152,5,FIND("0",F152,1)-1)</f>
        <v>0</v>
      </c>
      <c r="M152" s="8" t="str">
        <f>MID(F152,6,FIND("0",F152,1)-1)</f>
        <v>1</v>
      </c>
      <c r="N152" s="8" t="str">
        <f>MID(F152,7,FIND("0",F152,1)-1)</f>
        <v>0</v>
      </c>
      <c r="O152" s="8" t="str">
        <f>MID(F152,8,FIND("0",F152,1)-1)</f>
        <v>0</v>
      </c>
      <c r="P152" t="str">
        <f>IF(J152="1",IF(O152="0","Brenner AUS"),"Brenner EIN")</f>
        <v>Brenner AUS</v>
      </c>
      <c r="Q152" t="str">
        <f>IF(L152="1","Mischer AUF",IF(K152="1","Mischer ZU","Mischer STOP"))</f>
        <v>Mischer STOP</v>
      </c>
    </row>
    <row r="153" spans="1:17" hidden="1" x14ac:dyDescent="0.25">
      <c r="A153" t="s">
        <v>2916</v>
      </c>
      <c r="B153" t="s">
        <v>4</v>
      </c>
      <c r="C153" t="s">
        <v>12</v>
      </c>
      <c r="D153" t="s">
        <v>6</v>
      </c>
      <c r="E153">
        <v>1</v>
      </c>
      <c r="F153" t="s">
        <v>17</v>
      </c>
      <c r="G153" t="s">
        <v>8</v>
      </c>
    </row>
    <row r="154" spans="1:17" x14ac:dyDescent="0.25">
      <c r="A154" t="s">
        <v>2917</v>
      </c>
      <c r="B154" t="s">
        <v>1</v>
      </c>
      <c r="C154" s="14" t="s">
        <v>2789</v>
      </c>
      <c r="D154" s="14" t="s">
        <v>1445</v>
      </c>
      <c r="E154" s="8">
        <f>HEX2DEC(G154)</f>
        <v>49</v>
      </c>
      <c r="F154" s="10" t="str">
        <f>HEX2BIN(G154)</f>
        <v>110001</v>
      </c>
      <c r="G154" s="8" t="str">
        <f>MID(C154,7,FIND(":",C154,1)-1)</f>
        <v>31</v>
      </c>
    </row>
    <row r="155" spans="1:17" hidden="1" x14ac:dyDescent="0.25">
      <c r="A155" t="s">
        <v>2918</v>
      </c>
      <c r="B155" t="s">
        <v>4</v>
      </c>
      <c r="C155" t="s">
        <v>1477</v>
      </c>
      <c r="D155" t="s">
        <v>6</v>
      </c>
      <c r="E155">
        <v>1</v>
      </c>
      <c r="F155" t="s">
        <v>242</v>
      </c>
      <c r="G155" t="s">
        <v>8</v>
      </c>
    </row>
    <row r="156" spans="1:17" hidden="1" x14ac:dyDescent="0.25">
      <c r="A156" t="s">
        <v>2919</v>
      </c>
      <c r="B156" t="s">
        <v>1786</v>
      </c>
      <c r="C156" t="s">
        <v>176</v>
      </c>
      <c r="D156" t="s">
        <v>177</v>
      </c>
      <c r="E156" s="5">
        <v>4900000</v>
      </c>
      <c r="F156" t="s">
        <v>863</v>
      </c>
      <c r="G156" t="s">
        <v>178</v>
      </c>
      <c r="H156">
        <v>0</v>
      </c>
      <c r="I156" t="s">
        <v>179</v>
      </c>
      <c r="J156" t="s">
        <v>163</v>
      </c>
      <c r="K156" t="s">
        <v>180</v>
      </c>
    </row>
    <row r="157" spans="1:17" x14ac:dyDescent="0.25">
      <c r="A157" t="s">
        <v>2917</v>
      </c>
      <c r="B157" t="s">
        <v>1</v>
      </c>
      <c r="C157" s="16" t="s">
        <v>2781</v>
      </c>
      <c r="D157" s="16" t="s">
        <v>1737</v>
      </c>
      <c r="E157" s="8">
        <f>HEX2DEC(G157)</f>
        <v>49</v>
      </c>
      <c r="F157" s="10" t="str">
        <f>HEX2BIN(G157)</f>
        <v>110001</v>
      </c>
      <c r="G157" s="8" t="str">
        <f>MID(C157,7,FIND(":",C157,1)-1)</f>
        <v>31</v>
      </c>
    </row>
    <row r="158" spans="1:17" hidden="1" x14ac:dyDescent="0.25">
      <c r="A158" t="s">
        <v>2918</v>
      </c>
      <c r="B158" t="s">
        <v>4</v>
      </c>
      <c r="C158" t="s">
        <v>1483</v>
      </c>
      <c r="D158" t="s">
        <v>6</v>
      </c>
      <c r="E158">
        <v>1</v>
      </c>
      <c r="F158" t="s">
        <v>242</v>
      </c>
      <c r="G158" t="s">
        <v>8</v>
      </c>
    </row>
    <row r="159" spans="1:17" hidden="1" x14ac:dyDescent="0.25">
      <c r="A159" t="s">
        <v>2919</v>
      </c>
      <c r="B159" t="s">
        <v>1787</v>
      </c>
      <c r="C159" t="s">
        <v>176</v>
      </c>
      <c r="D159" t="s">
        <v>177</v>
      </c>
      <c r="E159" s="5">
        <v>4900000</v>
      </c>
      <c r="F159" t="s">
        <v>863</v>
      </c>
      <c r="G159" t="s">
        <v>178</v>
      </c>
      <c r="H159">
        <v>0</v>
      </c>
      <c r="I159" t="s">
        <v>179</v>
      </c>
      <c r="J159" t="s">
        <v>163</v>
      </c>
      <c r="K159" t="s">
        <v>180</v>
      </c>
    </row>
    <row r="160" spans="1:17" x14ac:dyDescent="0.25">
      <c r="A160" t="s">
        <v>2917</v>
      </c>
      <c r="B160" t="s">
        <v>1</v>
      </c>
      <c r="C160" s="11" t="s">
        <v>2784</v>
      </c>
      <c r="D160" s="11" t="s">
        <v>1736</v>
      </c>
      <c r="E160" s="8">
        <f>HEX2DEC(G160)</f>
        <v>32</v>
      </c>
      <c r="F160" s="10" t="str">
        <f>HEX2BIN(G160)</f>
        <v>100000</v>
      </c>
      <c r="G160" s="8" t="str">
        <f>MID(C160,7,FIND(":",C160,1)-1)</f>
        <v>20</v>
      </c>
    </row>
    <row r="161" spans="1:17" hidden="1" x14ac:dyDescent="0.25">
      <c r="A161" t="s">
        <v>2918</v>
      </c>
      <c r="B161" t="s">
        <v>4</v>
      </c>
      <c r="C161" t="s">
        <v>1351</v>
      </c>
      <c r="D161" t="s">
        <v>6</v>
      </c>
      <c r="E161">
        <v>1</v>
      </c>
      <c r="F161" t="s">
        <v>1587</v>
      </c>
      <c r="G161" t="s">
        <v>8</v>
      </c>
    </row>
    <row r="162" spans="1:17" hidden="1" x14ac:dyDescent="0.25">
      <c r="A162" t="s">
        <v>2919</v>
      </c>
      <c r="B162" t="s">
        <v>1454</v>
      </c>
      <c r="C162" t="s">
        <v>1791</v>
      </c>
      <c r="D162" t="s">
        <v>176</v>
      </c>
      <c r="E162" t="s">
        <v>177</v>
      </c>
      <c r="F162" s="5">
        <v>3200000</v>
      </c>
      <c r="G162" t="s">
        <v>863</v>
      </c>
      <c r="H162" t="s">
        <v>178</v>
      </c>
      <c r="I162">
        <v>0</v>
      </c>
      <c r="J162" t="s">
        <v>179</v>
      </c>
      <c r="K162" t="s">
        <v>163</v>
      </c>
      <c r="L162" t="s">
        <v>180</v>
      </c>
    </row>
    <row r="163" spans="1:17" x14ac:dyDescent="0.25">
      <c r="A163" s="1" t="s">
        <v>2920</v>
      </c>
      <c r="B163" s="1" t="s">
        <v>1</v>
      </c>
      <c r="C163" s="1" t="s">
        <v>10</v>
      </c>
      <c r="D163" s="42" t="s">
        <v>3295</v>
      </c>
      <c r="E163" s="8">
        <f>HEX2DEC(G163)</f>
        <v>172</v>
      </c>
      <c r="F163" s="10" t="str">
        <f>HEX2BIN(G163)</f>
        <v>10101100</v>
      </c>
      <c r="G163" s="8" t="str">
        <f>MID(C163,7,FIND(":",C163,1)-1)</f>
        <v>AC</v>
      </c>
      <c r="H163" s="8" t="str">
        <f>MID(F163,1,FIND("0",F163,1)-1)</f>
        <v>1</v>
      </c>
      <c r="I163" s="8" t="str">
        <f>MID(F163,2,FIND("0",F163,1)-1)</f>
        <v>0</v>
      </c>
      <c r="J163" s="8" t="str">
        <f>MID(F163,3,FIND("0",F163,1)-1)</f>
        <v>1</v>
      </c>
      <c r="K163" s="8" t="str">
        <f>MID(F163,4,FIND("0",F163,1)-1)</f>
        <v>0</v>
      </c>
      <c r="L163" s="8" t="str">
        <f>MID(F163,5,FIND("0",F163,1)-1)</f>
        <v>1</v>
      </c>
      <c r="M163" s="8" t="str">
        <f>MID(F163,6,FIND("0",F163,1)-1)</f>
        <v>1</v>
      </c>
      <c r="N163" s="8" t="str">
        <f>MID(F163,7,FIND("0",F163,1)-1)</f>
        <v>0</v>
      </c>
      <c r="O163" s="8" t="str">
        <f>MID(F163,8,FIND("0",F163,1)-1)</f>
        <v>0</v>
      </c>
      <c r="P163" t="str">
        <f>IF(J163="1",IF(O163="0","Brenner AUS"),"Brenner EIN")</f>
        <v>Brenner AUS</v>
      </c>
      <c r="Q163" t="str">
        <f>IF(L163="1","Mischer AUF",IF(K163="1","Mischer ZU","Mischer STOP"))</f>
        <v>Mischer AUF</v>
      </c>
    </row>
    <row r="164" spans="1:17" hidden="1" x14ac:dyDescent="0.25">
      <c r="A164" t="s">
        <v>2921</v>
      </c>
      <c r="B164" t="s">
        <v>4</v>
      </c>
      <c r="C164" t="s">
        <v>12</v>
      </c>
      <c r="D164" t="s">
        <v>6</v>
      </c>
      <c r="E164">
        <v>1</v>
      </c>
      <c r="F164" t="s">
        <v>13</v>
      </c>
      <c r="G164" t="s">
        <v>8</v>
      </c>
    </row>
    <row r="165" spans="1:17" x14ac:dyDescent="0.25">
      <c r="A165" s="1" t="s">
        <v>2922</v>
      </c>
      <c r="B165" s="1" t="s">
        <v>1</v>
      </c>
      <c r="C165" s="1" t="s">
        <v>15</v>
      </c>
      <c r="D165" s="42" t="s">
        <v>3295</v>
      </c>
      <c r="E165" s="8">
        <f>HEX2DEC(G165)</f>
        <v>164</v>
      </c>
      <c r="F165" s="10" t="str">
        <f>HEX2BIN(G165)</f>
        <v>10100100</v>
      </c>
      <c r="G165" s="8" t="str">
        <f>MID(C165,7,FIND(":",C165,1)-1)</f>
        <v>A4</v>
      </c>
      <c r="H165" s="8" t="str">
        <f>MID(F165,1,FIND("0",F165,1)-1)</f>
        <v>1</v>
      </c>
      <c r="I165" s="8" t="str">
        <f>MID(F165,2,FIND("0",F165,1)-1)</f>
        <v>0</v>
      </c>
      <c r="J165" s="8" t="str">
        <f>MID(F165,3,FIND("0",F165,1)-1)</f>
        <v>1</v>
      </c>
      <c r="K165" s="8" t="str">
        <f>MID(F165,4,FIND("0",F165,1)-1)</f>
        <v>0</v>
      </c>
      <c r="L165" s="8" t="str">
        <f>MID(F165,5,FIND("0",F165,1)-1)</f>
        <v>0</v>
      </c>
      <c r="M165" s="8" t="str">
        <f>MID(F165,6,FIND("0",F165,1)-1)</f>
        <v>1</v>
      </c>
      <c r="N165" s="8" t="str">
        <f>MID(F165,7,FIND("0",F165,1)-1)</f>
        <v>0</v>
      </c>
      <c r="O165" s="8" t="str">
        <f>MID(F165,8,FIND("0",F165,1)-1)</f>
        <v>0</v>
      </c>
      <c r="P165" t="str">
        <f>IF(J165="1",IF(O165="0","Brenner AUS"),"Brenner EIN")</f>
        <v>Brenner AUS</v>
      </c>
      <c r="Q165" t="str">
        <f>IF(L165="1","Mischer AUF",IF(K165="1","Mischer ZU","Mischer STOP"))</f>
        <v>Mischer STOP</v>
      </c>
    </row>
    <row r="166" spans="1:17" hidden="1" x14ac:dyDescent="0.25">
      <c r="A166" t="s">
        <v>2923</v>
      </c>
      <c r="B166" t="s">
        <v>4</v>
      </c>
      <c r="C166" t="s">
        <v>12</v>
      </c>
      <c r="D166" t="s">
        <v>6</v>
      </c>
      <c r="E166">
        <v>1</v>
      </c>
      <c r="F166" t="s">
        <v>17</v>
      </c>
      <c r="G166" t="s">
        <v>8</v>
      </c>
    </row>
    <row r="167" spans="1:17" x14ac:dyDescent="0.25">
      <c r="A167" s="1" t="s">
        <v>2924</v>
      </c>
      <c r="B167" s="1" t="s">
        <v>1</v>
      </c>
      <c r="C167" s="1" t="s">
        <v>10</v>
      </c>
      <c r="D167" s="42" t="s">
        <v>3295</v>
      </c>
      <c r="E167" s="8">
        <f>HEX2DEC(G167)</f>
        <v>172</v>
      </c>
      <c r="F167" s="10" t="str">
        <f>HEX2BIN(G167)</f>
        <v>10101100</v>
      </c>
      <c r="G167" s="8" t="str">
        <f>MID(C167,7,FIND(":",C167,1)-1)</f>
        <v>AC</v>
      </c>
      <c r="H167" s="8" t="str">
        <f>MID(F167,1,FIND("0",F167,1)-1)</f>
        <v>1</v>
      </c>
      <c r="I167" s="8" t="str">
        <f>MID(F167,2,FIND("0",F167,1)-1)</f>
        <v>0</v>
      </c>
      <c r="J167" s="8" t="str">
        <f>MID(F167,3,FIND("0",F167,1)-1)</f>
        <v>1</v>
      </c>
      <c r="K167" s="8" t="str">
        <f>MID(F167,4,FIND("0",F167,1)-1)</f>
        <v>0</v>
      </c>
      <c r="L167" s="8" t="str">
        <f>MID(F167,5,FIND("0",F167,1)-1)</f>
        <v>1</v>
      </c>
      <c r="M167" s="8" t="str">
        <f>MID(F167,6,FIND("0",F167,1)-1)</f>
        <v>1</v>
      </c>
      <c r="N167" s="8" t="str">
        <f>MID(F167,7,FIND("0",F167,1)-1)</f>
        <v>0</v>
      </c>
      <c r="O167" s="8" t="str">
        <f>MID(F167,8,FIND("0",F167,1)-1)</f>
        <v>0</v>
      </c>
      <c r="P167" t="str">
        <f>IF(J167="1",IF(O167="0","Brenner AUS"),"Brenner EIN")</f>
        <v>Brenner AUS</v>
      </c>
      <c r="Q167" t="str">
        <f>IF(L167="1","Mischer AUF",IF(K167="1","Mischer ZU","Mischer STOP"))</f>
        <v>Mischer AUF</v>
      </c>
    </row>
    <row r="168" spans="1:17" hidden="1" x14ac:dyDescent="0.25">
      <c r="A168" t="s">
        <v>2925</v>
      </c>
      <c r="B168" t="s">
        <v>4</v>
      </c>
      <c r="C168" t="s">
        <v>12</v>
      </c>
      <c r="D168" t="s">
        <v>6</v>
      </c>
      <c r="E168">
        <v>1</v>
      </c>
      <c r="F168" t="s">
        <v>13</v>
      </c>
      <c r="G168" t="s">
        <v>8</v>
      </c>
    </row>
    <row r="169" spans="1:17" x14ac:dyDescent="0.25">
      <c r="A169" t="s">
        <v>2926</v>
      </c>
      <c r="B169" t="s">
        <v>1</v>
      </c>
      <c r="C169" s="3" t="s">
        <v>295</v>
      </c>
      <c r="D169" t="s">
        <v>390</v>
      </c>
      <c r="E169" s="8">
        <f>HEX2DEC(G169)</f>
        <v>55</v>
      </c>
      <c r="F169" s="10" t="str">
        <f>HEX2BIN(G169)</f>
        <v>110111</v>
      </c>
      <c r="G169" s="8" t="str">
        <f>MID(C169,7,FIND(":",C169,1)-1)</f>
        <v>37</v>
      </c>
    </row>
    <row r="170" spans="1:17" hidden="1" x14ac:dyDescent="0.25">
      <c r="A170" t="s">
        <v>2927</v>
      </c>
      <c r="B170" t="s">
        <v>4</v>
      </c>
      <c r="C170" t="s">
        <v>5</v>
      </c>
      <c r="D170" t="s">
        <v>6</v>
      </c>
      <c r="E170">
        <v>1</v>
      </c>
      <c r="F170" t="s">
        <v>297</v>
      </c>
      <c r="G170" t="s">
        <v>8</v>
      </c>
    </row>
    <row r="171" spans="1:17" hidden="1" x14ac:dyDescent="0.25">
      <c r="A171" t="s">
        <v>2928</v>
      </c>
      <c r="B171" t="s">
        <v>862</v>
      </c>
      <c r="C171" t="s">
        <v>176</v>
      </c>
      <c r="D171" t="s">
        <v>177</v>
      </c>
      <c r="E171" s="5">
        <v>5500000</v>
      </c>
      <c r="F171" t="s">
        <v>863</v>
      </c>
      <c r="G171" t="s">
        <v>178</v>
      </c>
      <c r="H171">
        <v>0</v>
      </c>
      <c r="I171" t="s">
        <v>179</v>
      </c>
      <c r="J171" t="s">
        <v>163</v>
      </c>
      <c r="K171" t="s">
        <v>180</v>
      </c>
    </row>
    <row r="172" spans="1:17" x14ac:dyDescent="0.25">
      <c r="A172" t="s">
        <v>2926</v>
      </c>
      <c r="B172" t="s">
        <v>1</v>
      </c>
      <c r="C172" s="15" t="s">
        <v>2735</v>
      </c>
      <c r="D172" s="33" t="s">
        <v>2947</v>
      </c>
      <c r="E172" s="8">
        <f>HEX2DEC(G172)</f>
        <v>1</v>
      </c>
      <c r="F172" s="10" t="str">
        <f>HEX2BIN(G172)</f>
        <v>1</v>
      </c>
      <c r="G172" s="8" t="str">
        <f>MID(C172,7,FIND(":",C172,1)-1)</f>
        <v>01</v>
      </c>
      <c r="H172" s="8"/>
      <c r="I172" s="8"/>
      <c r="J172" s="8"/>
      <c r="K172" s="8"/>
      <c r="L172" s="8"/>
      <c r="M172" s="8"/>
      <c r="N172" s="18">
        <v>0</v>
      </c>
      <c r="O172" s="18">
        <v>1</v>
      </c>
    </row>
    <row r="173" spans="1:17" hidden="1" x14ac:dyDescent="0.25">
      <c r="A173" t="s">
        <v>2927</v>
      </c>
      <c r="B173" t="s">
        <v>4</v>
      </c>
      <c r="C173" t="s">
        <v>1332</v>
      </c>
      <c r="D173" t="s">
        <v>6</v>
      </c>
      <c r="E173">
        <v>1</v>
      </c>
      <c r="F173" t="s">
        <v>227</v>
      </c>
      <c r="G173" t="s">
        <v>8</v>
      </c>
    </row>
    <row r="174" spans="1:17" x14ac:dyDescent="0.25">
      <c r="A174" t="s">
        <v>2929</v>
      </c>
      <c r="B174" t="s">
        <v>1</v>
      </c>
      <c r="C174" s="40" t="s">
        <v>2930</v>
      </c>
      <c r="D174" t="s">
        <v>1442</v>
      </c>
      <c r="E174" s="8">
        <f>HEX2DEC(G174)</f>
        <v>28</v>
      </c>
      <c r="F174" s="10" t="str">
        <f>HEX2BIN(G174)</f>
        <v>11100</v>
      </c>
      <c r="G174" s="8" t="str">
        <f>MID(C174,7,FIND(":",C174,1)-1)</f>
        <v>1C</v>
      </c>
    </row>
    <row r="175" spans="1:17" hidden="1" x14ac:dyDescent="0.25">
      <c r="A175" t="s">
        <v>2931</v>
      </c>
      <c r="B175" t="s">
        <v>4</v>
      </c>
      <c r="C175" t="s">
        <v>233</v>
      </c>
      <c r="D175" t="s">
        <v>6</v>
      </c>
      <c r="E175">
        <v>1</v>
      </c>
      <c r="F175" t="s">
        <v>1149</v>
      </c>
      <c r="G175" t="s">
        <v>8</v>
      </c>
    </row>
    <row r="176" spans="1:17" hidden="1" x14ac:dyDescent="0.25">
      <c r="A176" t="s">
        <v>2932</v>
      </c>
      <c r="B176" t="s">
        <v>1454</v>
      </c>
      <c r="C176" t="s">
        <v>1485</v>
      </c>
      <c r="D176" t="s">
        <v>176</v>
      </c>
      <c r="E176" t="s">
        <v>177</v>
      </c>
      <c r="F176" s="5">
        <v>2800000</v>
      </c>
      <c r="G176" t="s">
        <v>863</v>
      </c>
      <c r="H176" t="s">
        <v>178</v>
      </c>
      <c r="I176">
        <v>0</v>
      </c>
      <c r="J176" t="s">
        <v>179</v>
      </c>
      <c r="K176" t="s">
        <v>163</v>
      </c>
      <c r="L176" t="s">
        <v>180</v>
      </c>
    </row>
    <row r="177" spans="1:17" x14ac:dyDescent="0.25">
      <c r="A177" s="1" t="s">
        <v>2929</v>
      </c>
      <c r="B177" s="1" t="s">
        <v>1</v>
      </c>
      <c r="C177" s="1" t="s">
        <v>15</v>
      </c>
      <c r="D177" s="42" t="s">
        <v>3295</v>
      </c>
      <c r="E177" s="8">
        <f>HEX2DEC(G177)</f>
        <v>164</v>
      </c>
      <c r="F177" s="10" t="str">
        <f>HEX2BIN(G177)</f>
        <v>10100100</v>
      </c>
      <c r="G177" s="8" t="str">
        <f>MID(C177,7,FIND(":",C177,1)-1)</f>
        <v>A4</v>
      </c>
      <c r="H177" s="8" t="str">
        <f>MID(F177,1,FIND("0",F177,1)-1)</f>
        <v>1</v>
      </c>
      <c r="I177" s="8" t="str">
        <f>MID(F177,2,FIND("0",F177,1)-1)</f>
        <v>0</v>
      </c>
      <c r="J177" s="8" t="str">
        <f>MID(F177,3,FIND("0",F177,1)-1)</f>
        <v>1</v>
      </c>
      <c r="K177" s="8" t="str">
        <f>MID(F177,4,FIND("0",F177,1)-1)</f>
        <v>0</v>
      </c>
      <c r="L177" s="8" t="str">
        <f>MID(F177,5,FIND("0",F177,1)-1)</f>
        <v>0</v>
      </c>
      <c r="M177" s="8" t="str">
        <f>MID(F177,6,FIND("0",F177,1)-1)</f>
        <v>1</v>
      </c>
      <c r="N177" s="8" t="str">
        <f>MID(F177,7,FIND("0",F177,1)-1)</f>
        <v>0</v>
      </c>
      <c r="O177" s="8" t="str">
        <f>MID(F177,8,FIND("0",F177,1)-1)</f>
        <v>0</v>
      </c>
      <c r="P177" t="str">
        <f>IF(J177="1",IF(O177="0","Brenner AUS"),"Brenner EIN")</f>
        <v>Brenner AUS</v>
      </c>
      <c r="Q177" t="str">
        <f>IF(L177="1","Mischer AUF",IF(K177="1","Mischer ZU","Mischer STOP"))</f>
        <v>Mischer STOP</v>
      </c>
    </row>
    <row r="178" spans="1:17" hidden="1" x14ac:dyDescent="0.25">
      <c r="A178" t="s">
        <v>2931</v>
      </c>
      <c r="B178" t="s">
        <v>4</v>
      </c>
      <c r="C178" t="s">
        <v>12</v>
      </c>
      <c r="D178" t="s">
        <v>6</v>
      </c>
      <c r="E178">
        <v>1</v>
      </c>
      <c r="F178" t="s">
        <v>17</v>
      </c>
      <c r="G178" t="s">
        <v>8</v>
      </c>
    </row>
    <row r="179" spans="1:17" x14ac:dyDescent="0.25">
      <c r="A179" s="1" t="s">
        <v>1237</v>
      </c>
      <c r="B179" s="1" t="s">
        <v>1</v>
      </c>
      <c r="C179" s="1" t="s">
        <v>10</v>
      </c>
      <c r="D179" s="42" t="s">
        <v>3295</v>
      </c>
      <c r="E179" s="8">
        <f>HEX2DEC(G179)</f>
        <v>172</v>
      </c>
      <c r="F179" s="10" t="str">
        <f>HEX2BIN(G179)</f>
        <v>10101100</v>
      </c>
      <c r="G179" s="8" t="str">
        <f>MID(C179,7,FIND(":",C179,1)-1)</f>
        <v>AC</v>
      </c>
      <c r="H179" s="8" t="str">
        <f>MID(F179,1,FIND("0",F179,1)-1)</f>
        <v>1</v>
      </c>
      <c r="I179" s="8" t="str">
        <f>MID(F179,2,FIND("0",F179,1)-1)</f>
        <v>0</v>
      </c>
      <c r="J179" s="8" t="str">
        <f>MID(F179,3,FIND("0",F179,1)-1)</f>
        <v>1</v>
      </c>
      <c r="K179" s="8" t="str">
        <f>MID(F179,4,FIND("0",F179,1)-1)</f>
        <v>0</v>
      </c>
      <c r="L179" s="8" t="str">
        <f>MID(F179,5,FIND("0",F179,1)-1)</f>
        <v>1</v>
      </c>
      <c r="M179" s="8" t="str">
        <f>MID(F179,6,FIND("0",F179,1)-1)</f>
        <v>1</v>
      </c>
      <c r="N179" s="8" t="str">
        <f>MID(F179,7,FIND("0",F179,1)-1)</f>
        <v>0</v>
      </c>
      <c r="O179" s="8" t="str">
        <f>MID(F179,8,FIND("0",F179,1)-1)</f>
        <v>0</v>
      </c>
      <c r="P179" t="str">
        <f>IF(J179="1",IF(O179="0","Brenner AUS"),"Brenner EIN")</f>
        <v>Brenner AUS</v>
      </c>
      <c r="Q179" t="str">
        <f>IF(L179="1","Mischer AUF",IF(K179="1","Mischer ZU","Mischer STOP"))</f>
        <v>Mischer AUF</v>
      </c>
    </row>
    <row r="180" spans="1:17" hidden="1" x14ac:dyDescent="0.25">
      <c r="A180" t="s">
        <v>1238</v>
      </c>
      <c r="B180" t="s">
        <v>4</v>
      </c>
      <c r="C180" t="s">
        <v>12</v>
      </c>
      <c r="D180" t="s">
        <v>6</v>
      </c>
      <c r="E180">
        <v>1</v>
      </c>
      <c r="F180" t="s">
        <v>13</v>
      </c>
      <c r="G180" t="s">
        <v>8</v>
      </c>
    </row>
    <row r="181" spans="1:17" x14ac:dyDescent="0.25">
      <c r="A181" s="1" t="s">
        <v>2933</v>
      </c>
      <c r="B181" s="1" t="s">
        <v>1</v>
      </c>
      <c r="C181" s="1" t="s">
        <v>15</v>
      </c>
      <c r="D181" s="42" t="s">
        <v>3295</v>
      </c>
      <c r="E181" s="8">
        <f>HEX2DEC(G181)</f>
        <v>164</v>
      </c>
      <c r="F181" s="10" t="str">
        <f>HEX2BIN(G181)</f>
        <v>10100100</v>
      </c>
      <c r="G181" s="8" t="str">
        <f>MID(C181,7,FIND(":",C181,1)-1)</f>
        <v>A4</v>
      </c>
      <c r="H181" s="8" t="str">
        <f>MID(F181,1,FIND("0",F181,1)-1)</f>
        <v>1</v>
      </c>
      <c r="I181" s="8" t="str">
        <f>MID(F181,2,FIND("0",F181,1)-1)</f>
        <v>0</v>
      </c>
      <c r="J181" s="8" t="str">
        <f>MID(F181,3,FIND("0",F181,1)-1)</f>
        <v>1</v>
      </c>
      <c r="K181" s="8" t="str">
        <f>MID(F181,4,FIND("0",F181,1)-1)</f>
        <v>0</v>
      </c>
      <c r="L181" s="8" t="str">
        <f>MID(F181,5,FIND("0",F181,1)-1)</f>
        <v>0</v>
      </c>
      <c r="M181" s="8" t="str">
        <f>MID(F181,6,FIND("0",F181,1)-1)</f>
        <v>1</v>
      </c>
      <c r="N181" s="8" t="str">
        <f>MID(F181,7,FIND("0",F181,1)-1)</f>
        <v>0</v>
      </c>
      <c r="O181" s="8" t="str">
        <f>MID(F181,8,FIND("0",F181,1)-1)</f>
        <v>0</v>
      </c>
      <c r="P181" t="str">
        <f>IF(J181="1",IF(O181="0","Brenner AUS"),"Brenner EIN")</f>
        <v>Brenner AUS</v>
      </c>
      <c r="Q181" t="str">
        <f>IF(L181="1","Mischer AUF",IF(K181="1","Mischer ZU","Mischer STOP"))</f>
        <v>Mischer STOP</v>
      </c>
    </row>
    <row r="182" spans="1:17" hidden="1" x14ac:dyDescent="0.25">
      <c r="A182" t="s">
        <v>2934</v>
      </c>
      <c r="B182" t="s">
        <v>4</v>
      </c>
      <c r="C182" t="s">
        <v>12</v>
      </c>
      <c r="D182" t="s">
        <v>6</v>
      </c>
      <c r="E182">
        <v>1</v>
      </c>
      <c r="F182" t="s">
        <v>17</v>
      </c>
      <c r="G182" t="s">
        <v>8</v>
      </c>
    </row>
    <row r="183" spans="1:17" x14ac:dyDescent="0.25">
      <c r="A183" t="s">
        <v>2935</v>
      </c>
      <c r="B183" t="s">
        <v>1</v>
      </c>
      <c r="C183" s="7" t="s">
        <v>2671</v>
      </c>
      <c r="D183" s="34" t="s">
        <v>2674</v>
      </c>
      <c r="E183" s="8">
        <f>HEX2DEC(G183)</f>
        <v>1</v>
      </c>
      <c r="F183" s="10" t="str">
        <f>HEX2BIN(G183)</f>
        <v>1</v>
      </c>
      <c r="G183" s="18" t="str">
        <f>MID(C183,10,FIND(":",C183,1)-1)</f>
        <v>01</v>
      </c>
    </row>
    <row r="184" spans="1:17" hidden="1" x14ac:dyDescent="0.25">
      <c r="A184" t="s">
        <v>2936</v>
      </c>
      <c r="B184" t="s">
        <v>4</v>
      </c>
      <c r="C184" t="s">
        <v>1365</v>
      </c>
      <c r="D184" t="s">
        <v>6</v>
      </c>
      <c r="E184">
        <v>1</v>
      </c>
      <c r="F184" t="s">
        <v>227</v>
      </c>
      <c r="G184" t="s">
        <v>8</v>
      </c>
    </row>
    <row r="185" spans="1:17" x14ac:dyDescent="0.25">
      <c r="A185" s="1" t="s">
        <v>2937</v>
      </c>
      <c r="B185" s="1" t="s">
        <v>1</v>
      </c>
      <c r="C185" s="1" t="s">
        <v>10</v>
      </c>
      <c r="D185" s="42" t="s">
        <v>3295</v>
      </c>
      <c r="E185" s="8">
        <f>HEX2DEC(G185)</f>
        <v>172</v>
      </c>
      <c r="F185" s="10" t="str">
        <f>HEX2BIN(G185)</f>
        <v>10101100</v>
      </c>
      <c r="G185" s="8" t="str">
        <f>MID(C185,7,FIND(":",C185,1)-1)</f>
        <v>AC</v>
      </c>
      <c r="H185" s="8" t="str">
        <f>MID(F185,1,FIND("0",F185,1)-1)</f>
        <v>1</v>
      </c>
      <c r="I185" s="8" t="str">
        <f>MID(F185,2,FIND("0",F185,1)-1)</f>
        <v>0</v>
      </c>
      <c r="J185" s="8" t="str">
        <f>MID(F185,3,FIND("0",F185,1)-1)</f>
        <v>1</v>
      </c>
      <c r="K185" s="8" t="str">
        <f>MID(F185,4,FIND("0",F185,1)-1)</f>
        <v>0</v>
      </c>
      <c r="L185" s="8" t="str">
        <f>MID(F185,5,FIND("0",F185,1)-1)</f>
        <v>1</v>
      </c>
      <c r="M185" s="8" t="str">
        <f>MID(F185,6,FIND("0",F185,1)-1)</f>
        <v>1</v>
      </c>
      <c r="N185" s="8" t="str">
        <f>MID(F185,7,FIND("0",F185,1)-1)</f>
        <v>0</v>
      </c>
      <c r="O185" s="8" t="str">
        <f>MID(F185,8,FIND("0",F185,1)-1)</f>
        <v>0</v>
      </c>
      <c r="P185" t="str">
        <f>IF(J185="1",IF(O185="0","Brenner AUS"),"Brenner EIN")</f>
        <v>Brenner AUS</v>
      </c>
      <c r="Q185" t="str">
        <f>IF(L185="1","Mischer AUF",IF(K185="1","Mischer ZU","Mischer STOP"))</f>
        <v>Mischer AUF</v>
      </c>
    </row>
    <row r="186" spans="1:17" hidden="1" x14ac:dyDescent="0.25">
      <c r="A186" t="s">
        <v>2938</v>
      </c>
      <c r="B186" t="s">
        <v>4</v>
      </c>
      <c r="C186" t="s">
        <v>12</v>
      </c>
      <c r="D186" t="s">
        <v>6</v>
      </c>
      <c r="E186">
        <v>1</v>
      </c>
      <c r="F186" t="s">
        <v>13</v>
      </c>
      <c r="G186" t="s">
        <v>8</v>
      </c>
    </row>
    <row r="187" spans="1:17" x14ac:dyDescent="0.25">
      <c r="A187" s="1" t="s">
        <v>2939</v>
      </c>
      <c r="B187" s="1" t="s">
        <v>1</v>
      </c>
      <c r="C187" s="1" t="s">
        <v>15</v>
      </c>
      <c r="D187" s="42" t="s">
        <v>3295</v>
      </c>
      <c r="E187" s="8">
        <f>HEX2DEC(G187)</f>
        <v>164</v>
      </c>
      <c r="F187" s="10" t="str">
        <f>HEX2BIN(G187)</f>
        <v>10100100</v>
      </c>
      <c r="G187" s="8" t="str">
        <f>MID(C187,7,FIND(":",C187,1)-1)</f>
        <v>A4</v>
      </c>
      <c r="H187" s="8" t="str">
        <f>MID(F187,1,FIND("0",F187,1)-1)</f>
        <v>1</v>
      </c>
      <c r="I187" s="8" t="str">
        <f>MID(F187,2,FIND("0",F187,1)-1)</f>
        <v>0</v>
      </c>
      <c r="J187" s="8" t="str">
        <f>MID(F187,3,FIND("0",F187,1)-1)</f>
        <v>1</v>
      </c>
      <c r="K187" s="8" t="str">
        <f>MID(F187,4,FIND("0",F187,1)-1)</f>
        <v>0</v>
      </c>
      <c r="L187" s="8" t="str">
        <f>MID(F187,5,FIND("0",F187,1)-1)</f>
        <v>0</v>
      </c>
      <c r="M187" s="8" t="str">
        <f>MID(F187,6,FIND("0",F187,1)-1)</f>
        <v>1</v>
      </c>
      <c r="N187" s="8" t="str">
        <f>MID(F187,7,FIND("0",F187,1)-1)</f>
        <v>0</v>
      </c>
      <c r="O187" s="8" t="str">
        <f>MID(F187,8,FIND("0",F187,1)-1)</f>
        <v>0</v>
      </c>
      <c r="P187" t="str">
        <f>IF(J187="1",IF(O187="0","Brenner AUS"),"Brenner EIN")</f>
        <v>Brenner AUS</v>
      </c>
      <c r="Q187" t="str">
        <f>IF(L187="1","Mischer AUF",IF(K187="1","Mischer ZU","Mischer STOP"))</f>
        <v>Mischer STOP</v>
      </c>
    </row>
    <row r="188" spans="1:17" hidden="1" x14ac:dyDescent="0.25">
      <c r="A188" t="s">
        <v>2940</v>
      </c>
      <c r="B188" t="s">
        <v>4</v>
      </c>
      <c r="C188" t="s">
        <v>12</v>
      </c>
      <c r="D188" t="s">
        <v>6</v>
      </c>
      <c r="E188">
        <v>1</v>
      </c>
      <c r="F188" t="s">
        <v>17</v>
      </c>
      <c r="G188" t="s">
        <v>8</v>
      </c>
    </row>
    <row r="189" spans="1:17" x14ac:dyDescent="0.25">
      <c r="A189" s="1" t="s">
        <v>2941</v>
      </c>
      <c r="B189" s="1" t="s">
        <v>1</v>
      </c>
      <c r="C189" s="1" t="s">
        <v>10</v>
      </c>
      <c r="D189" s="42" t="s">
        <v>3295</v>
      </c>
      <c r="E189" s="8">
        <f>HEX2DEC(G189)</f>
        <v>172</v>
      </c>
      <c r="F189" s="10" t="str">
        <f>HEX2BIN(G189)</f>
        <v>10101100</v>
      </c>
      <c r="G189" s="8" t="str">
        <f>MID(C189,7,FIND(":",C189,1)-1)</f>
        <v>AC</v>
      </c>
      <c r="H189" s="8" t="str">
        <f>MID(F189,1,FIND("0",F189,1)-1)</f>
        <v>1</v>
      </c>
      <c r="I189" s="8" t="str">
        <f>MID(F189,2,FIND("0",F189,1)-1)</f>
        <v>0</v>
      </c>
      <c r="J189" s="8" t="str">
        <f>MID(F189,3,FIND("0",F189,1)-1)</f>
        <v>1</v>
      </c>
      <c r="K189" s="8" t="str">
        <f>MID(F189,4,FIND("0",F189,1)-1)</f>
        <v>0</v>
      </c>
      <c r="L189" s="8" t="str">
        <f>MID(F189,5,FIND("0",F189,1)-1)</f>
        <v>1</v>
      </c>
      <c r="M189" s="8" t="str">
        <f>MID(F189,6,FIND("0",F189,1)-1)</f>
        <v>1</v>
      </c>
      <c r="N189" s="8" t="str">
        <f>MID(F189,7,FIND("0",F189,1)-1)</f>
        <v>0</v>
      </c>
      <c r="O189" s="8" t="str">
        <f>MID(F189,8,FIND("0",F189,1)-1)</f>
        <v>0</v>
      </c>
      <c r="P189" t="str">
        <f>IF(J189="1",IF(O189="0","Brenner AUS"),"Brenner EIN")</f>
        <v>Brenner AUS</v>
      </c>
      <c r="Q189" t="str">
        <f>IF(L189="1","Mischer AUF",IF(K189="1","Mischer ZU","Mischer STOP"))</f>
        <v>Mischer AUF</v>
      </c>
    </row>
    <row r="190" spans="1:17" hidden="1" x14ac:dyDescent="0.25">
      <c r="A190" t="s">
        <v>2942</v>
      </c>
      <c r="B190" t="s">
        <v>4</v>
      </c>
      <c r="C190" t="s">
        <v>12</v>
      </c>
      <c r="D190" t="s">
        <v>6</v>
      </c>
      <c r="E190">
        <v>1</v>
      </c>
      <c r="F190" t="s">
        <v>13</v>
      </c>
      <c r="G190" t="s">
        <v>8</v>
      </c>
    </row>
    <row r="191" spans="1:17" x14ac:dyDescent="0.25">
      <c r="A191" t="s">
        <v>2943</v>
      </c>
      <c r="B191" t="s">
        <v>1</v>
      </c>
      <c r="C191" s="15" t="s">
        <v>2734</v>
      </c>
      <c r="D191" s="33" t="s">
        <v>2948</v>
      </c>
      <c r="E191" s="8">
        <f>HEX2DEC(G191)</f>
        <v>3</v>
      </c>
      <c r="F191" s="10" t="str">
        <f>HEX2BIN(G191)</f>
        <v>11</v>
      </c>
      <c r="G191" s="8" t="str">
        <f>MID(C191,7,FIND(":",C191,1)-1)</f>
        <v>03</v>
      </c>
      <c r="N191" s="18">
        <v>1</v>
      </c>
      <c r="O191" s="18">
        <v>1</v>
      </c>
    </row>
    <row r="192" spans="1:17" hidden="1" x14ac:dyDescent="0.25">
      <c r="A192" t="s">
        <v>2944</v>
      </c>
      <c r="B192" t="s">
        <v>4</v>
      </c>
      <c r="C192" t="s">
        <v>1332</v>
      </c>
      <c r="D192" t="s">
        <v>6</v>
      </c>
      <c r="E192">
        <v>1</v>
      </c>
      <c r="F192" t="s">
        <v>106</v>
      </c>
      <c r="G192" t="s">
        <v>8</v>
      </c>
    </row>
    <row r="193" spans="1:17" x14ac:dyDescent="0.25">
      <c r="A193" t="s">
        <v>2943</v>
      </c>
      <c r="B193" t="s">
        <v>1</v>
      </c>
      <c r="C193" s="7" t="s">
        <v>2672</v>
      </c>
      <c r="D193" s="34" t="s">
        <v>1447</v>
      </c>
      <c r="E193" s="8">
        <f>HEX2DEC(G193)</f>
        <v>3</v>
      </c>
      <c r="F193" s="10" t="str">
        <f>HEX2BIN(G193)</f>
        <v>11</v>
      </c>
      <c r="G193" s="18" t="str">
        <f>MID(C193,10,FIND(":",C193,1)-1)</f>
        <v>03</v>
      </c>
    </row>
    <row r="194" spans="1:17" hidden="1" x14ac:dyDescent="0.25">
      <c r="A194" t="s">
        <v>2944</v>
      </c>
      <c r="B194" t="s">
        <v>4</v>
      </c>
      <c r="C194" t="s">
        <v>1365</v>
      </c>
      <c r="D194" t="s">
        <v>6</v>
      </c>
      <c r="E194">
        <v>1</v>
      </c>
      <c r="F194" t="s">
        <v>106</v>
      </c>
      <c r="G194" t="s">
        <v>8</v>
      </c>
    </row>
    <row r="195" spans="1:17" x14ac:dyDescent="0.25">
      <c r="A195" s="1" t="s">
        <v>2943</v>
      </c>
      <c r="B195" s="1" t="s">
        <v>1</v>
      </c>
      <c r="C195" s="1" t="s">
        <v>15</v>
      </c>
      <c r="D195" s="42" t="s">
        <v>3295</v>
      </c>
      <c r="E195" s="8">
        <f>HEX2DEC(G195)</f>
        <v>164</v>
      </c>
      <c r="F195" s="10" t="str">
        <f>HEX2BIN(G195)</f>
        <v>10100100</v>
      </c>
      <c r="G195" s="8" t="str">
        <f>MID(C195,7,FIND(":",C195,1)-1)</f>
        <v>A4</v>
      </c>
      <c r="H195" s="8" t="str">
        <f>MID(F195,1,FIND("0",F195,1)-1)</f>
        <v>1</v>
      </c>
      <c r="I195" s="8" t="str">
        <f>MID(F195,2,FIND("0",F195,1)-1)</f>
        <v>0</v>
      </c>
      <c r="J195" s="8" t="str">
        <f>MID(F195,3,FIND("0",F195,1)-1)</f>
        <v>1</v>
      </c>
      <c r="K195" s="8" t="str">
        <f>MID(F195,4,FIND("0",F195,1)-1)</f>
        <v>0</v>
      </c>
      <c r="L195" s="8" t="str">
        <f>MID(F195,5,FIND("0",F195,1)-1)</f>
        <v>0</v>
      </c>
      <c r="M195" s="8" t="str">
        <f>MID(F195,6,FIND("0",F195,1)-1)</f>
        <v>1</v>
      </c>
      <c r="N195" s="8" t="str">
        <f>MID(F195,7,FIND("0",F195,1)-1)</f>
        <v>0</v>
      </c>
      <c r="O195" s="8" t="str">
        <f>MID(F195,8,FIND("0",F195,1)-1)</f>
        <v>0</v>
      </c>
      <c r="P195" t="str">
        <f>IF(J195="1",IF(O195="0","Brenner AUS"),"Brenner EIN")</f>
        <v>Brenner AUS</v>
      </c>
      <c r="Q195" t="str">
        <f>IF(L195="1","Mischer AUF",IF(K195="1","Mischer ZU","Mischer STOP"))</f>
        <v>Mischer STOP</v>
      </c>
    </row>
    <row r="196" spans="1:17" hidden="1" x14ac:dyDescent="0.25">
      <c r="A196" t="s">
        <v>2944</v>
      </c>
      <c r="B196" t="s">
        <v>4</v>
      </c>
      <c r="C196" t="s">
        <v>12</v>
      </c>
      <c r="D196" t="s">
        <v>6</v>
      </c>
      <c r="E196">
        <v>1</v>
      </c>
      <c r="F196" t="s">
        <v>17</v>
      </c>
      <c r="G196" t="s">
        <v>8</v>
      </c>
    </row>
    <row r="197" spans="1:17" x14ac:dyDescent="0.25">
      <c r="A197" s="1" t="s">
        <v>1246</v>
      </c>
      <c r="B197" s="1" t="s">
        <v>1</v>
      </c>
      <c r="C197" s="1" t="s">
        <v>10</v>
      </c>
      <c r="D197" s="42" t="s">
        <v>3295</v>
      </c>
      <c r="E197" s="8">
        <f>HEX2DEC(G197)</f>
        <v>172</v>
      </c>
      <c r="F197" s="10" t="str">
        <f>HEX2BIN(G197)</f>
        <v>10101100</v>
      </c>
      <c r="G197" s="8" t="str">
        <f>MID(C197,7,FIND(":",C197,1)-1)</f>
        <v>AC</v>
      </c>
      <c r="H197" s="8" t="str">
        <f>MID(F197,1,FIND("0",F197,1)-1)</f>
        <v>1</v>
      </c>
      <c r="I197" s="8" t="str">
        <f>MID(F197,2,FIND("0",F197,1)-1)</f>
        <v>0</v>
      </c>
      <c r="J197" s="8" t="str">
        <f>MID(F197,3,FIND("0",F197,1)-1)</f>
        <v>1</v>
      </c>
      <c r="K197" s="8" t="str">
        <f>MID(F197,4,FIND("0",F197,1)-1)</f>
        <v>0</v>
      </c>
      <c r="L197" s="8" t="str">
        <f>MID(F197,5,FIND("0",F197,1)-1)</f>
        <v>1</v>
      </c>
      <c r="M197" s="8" t="str">
        <f>MID(F197,6,FIND("0",F197,1)-1)</f>
        <v>1</v>
      </c>
      <c r="N197" s="8" t="str">
        <f>MID(F197,7,FIND("0",F197,1)-1)</f>
        <v>0</v>
      </c>
      <c r="O197" s="8" t="str">
        <f>MID(F197,8,FIND("0",F197,1)-1)</f>
        <v>0</v>
      </c>
      <c r="P197" t="str">
        <f>IF(J197="1",IF(O197="0","Brenner AUS"),"Brenner EIN")</f>
        <v>Brenner AUS</v>
      </c>
      <c r="Q197" t="str">
        <f>IF(L197="1","Mischer AUF",IF(K197="1","Mischer ZU","Mischer STOP"))</f>
        <v>Mischer AUF</v>
      </c>
    </row>
    <row r="198" spans="1:17" hidden="1" x14ac:dyDescent="0.25">
      <c r="A198" t="s">
        <v>1248</v>
      </c>
      <c r="B198" t="s">
        <v>4</v>
      </c>
      <c r="C198" t="s">
        <v>12</v>
      </c>
      <c r="D198" t="s">
        <v>6</v>
      </c>
      <c r="E198">
        <v>1</v>
      </c>
      <c r="F198" t="s">
        <v>13</v>
      </c>
      <c r="G198" t="s">
        <v>8</v>
      </c>
    </row>
    <row r="199" spans="1:17" x14ac:dyDescent="0.25">
      <c r="A199" s="1" t="s">
        <v>2952</v>
      </c>
      <c r="B199" s="1" t="s">
        <v>1</v>
      </c>
      <c r="C199" s="1" t="s">
        <v>10</v>
      </c>
      <c r="D199" s="42" t="s">
        <v>3295</v>
      </c>
      <c r="E199" s="8">
        <f>HEX2DEC(G199)</f>
        <v>172</v>
      </c>
      <c r="F199" s="10" t="str">
        <f>HEX2BIN(G199)</f>
        <v>10101100</v>
      </c>
      <c r="G199" s="8" t="str">
        <f>MID(C199,7,FIND(":",C199,1)-1)</f>
        <v>AC</v>
      </c>
      <c r="H199" s="8" t="str">
        <f>MID(F199,1,FIND("0",F199,1)-1)</f>
        <v>1</v>
      </c>
      <c r="I199" s="8" t="str">
        <f>MID(F199,2,FIND("0",F199,1)-1)</f>
        <v>0</v>
      </c>
      <c r="J199" s="8" t="str">
        <f>MID(F199,3,FIND("0",F199,1)-1)</f>
        <v>1</v>
      </c>
      <c r="K199" s="8" t="str">
        <f>MID(F199,4,FIND("0",F199,1)-1)</f>
        <v>0</v>
      </c>
      <c r="L199" s="8" t="str">
        <f>MID(F199,5,FIND("0",F199,1)-1)</f>
        <v>1</v>
      </c>
      <c r="M199" s="8" t="str">
        <f>MID(F199,6,FIND("0",F199,1)-1)</f>
        <v>1</v>
      </c>
      <c r="N199" s="8" t="str">
        <f>MID(F199,7,FIND("0",F199,1)-1)</f>
        <v>0</v>
      </c>
      <c r="O199" s="8" t="str">
        <f>MID(F199,8,FIND("0",F199,1)-1)</f>
        <v>0</v>
      </c>
      <c r="P199" t="str">
        <f>IF(J199="1",IF(O199="0","Brenner AUS"),"Brenner EIN")</f>
        <v>Brenner AUS</v>
      </c>
      <c r="Q199" t="str">
        <f>IF(L199="1","Mischer AUF",IF(K199="1","Mischer ZU","Mischer STOP"))</f>
        <v>Mischer AUF</v>
      </c>
    </row>
    <row r="200" spans="1:17" hidden="1" x14ac:dyDescent="0.25">
      <c r="A200" t="s">
        <v>2953</v>
      </c>
      <c r="B200" t="s">
        <v>4</v>
      </c>
      <c r="C200" t="s">
        <v>12</v>
      </c>
      <c r="D200" t="s">
        <v>6</v>
      </c>
      <c r="E200">
        <v>1</v>
      </c>
      <c r="F200" t="s">
        <v>13</v>
      </c>
      <c r="G200" t="s">
        <v>8</v>
      </c>
    </row>
    <row r="201" spans="1:17" x14ac:dyDescent="0.25">
      <c r="A201" s="1" t="s">
        <v>2952</v>
      </c>
      <c r="B201" s="1" t="s">
        <v>1</v>
      </c>
      <c r="C201" s="1" t="s">
        <v>15</v>
      </c>
      <c r="D201" s="42" t="s">
        <v>3295</v>
      </c>
      <c r="E201" s="8">
        <f>HEX2DEC(G201)</f>
        <v>164</v>
      </c>
      <c r="F201" s="10" t="str">
        <f>HEX2BIN(G201)</f>
        <v>10100100</v>
      </c>
      <c r="G201" s="8" t="str">
        <f>MID(C201,7,FIND(":",C201,1)-1)</f>
        <v>A4</v>
      </c>
      <c r="H201" s="8" t="str">
        <f>MID(F201,1,FIND("0",F201,1)-1)</f>
        <v>1</v>
      </c>
      <c r="I201" s="8" t="str">
        <f>MID(F201,2,FIND("0",F201,1)-1)</f>
        <v>0</v>
      </c>
      <c r="J201" s="8" t="str">
        <f>MID(F201,3,FIND("0",F201,1)-1)</f>
        <v>1</v>
      </c>
      <c r="K201" s="8" t="str">
        <f>MID(F201,4,FIND("0",F201,1)-1)</f>
        <v>0</v>
      </c>
      <c r="L201" s="8" t="str">
        <f>MID(F201,5,FIND("0",F201,1)-1)</f>
        <v>0</v>
      </c>
      <c r="M201" s="8" t="str">
        <f>MID(F201,6,FIND("0",F201,1)-1)</f>
        <v>1</v>
      </c>
      <c r="N201" s="8" t="str">
        <f>MID(F201,7,FIND("0",F201,1)-1)</f>
        <v>0</v>
      </c>
      <c r="O201" s="8" t="str">
        <f>MID(F201,8,FIND("0",F201,1)-1)</f>
        <v>0</v>
      </c>
      <c r="P201" t="str">
        <f>IF(J201="1",IF(O201="0","Brenner AUS"),"Brenner EIN")</f>
        <v>Brenner AUS</v>
      </c>
      <c r="Q201" t="str">
        <f>IF(L201="1","Mischer AUF",IF(K201="1","Mischer ZU","Mischer STOP"))</f>
        <v>Mischer STOP</v>
      </c>
    </row>
    <row r="202" spans="1:17" hidden="1" x14ac:dyDescent="0.25">
      <c r="A202" t="s">
        <v>2953</v>
      </c>
      <c r="B202" t="s">
        <v>4</v>
      </c>
      <c r="C202" t="s">
        <v>12</v>
      </c>
      <c r="D202" t="s">
        <v>6</v>
      </c>
      <c r="E202">
        <v>1</v>
      </c>
      <c r="F202" t="s">
        <v>17</v>
      </c>
      <c r="G202" t="s">
        <v>8</v>
      </c>
    </row>
    <row r="203" spans="1:17" hidden="1" x14ac:dyDescent="0.25">
      <c r="A203" t="s">
        <v>2954</v>
      </c>
      <c r="B203" t="s">
        <v>4</v>
      </c>
      <c r="C203" t="s">
        <v>1325</v>
      </c>
      <c r="D203" t="s">
        <v>6</v>
      </c>
      <c r="E203">
        <v>5</v>
      </c>
      <c r="F203" t="s">
        <v>63</v>
      </c>
      <c r="G203" t="s">
        <v>1326</v>
      </c>
      <c r="H203">
        <v>0</v>
      </c>
      <c r="I203">
        <v>0</v>
      </c>
      <c r="J203">
        <v>0</v>
      </c>
      <c r="K203" t="s">
        <v>8</v>
      </c>
    </row>
    <row r="204" spans="1:17" x14ac:dyDescent="0.25">
      <c r="A204" t="s">
        <v>2955</v>
      </c>
      <c r="B204" t="s">
        <v>1</v>
      </c>
      <c r="C204" s="14" t="s">
        <v>2766</v>
      </c>
      <c r="D204" s="14" t="s">
        <v>1445</v>
      </c>
      <c r="E204" s="8">
        <f>HEX2DEC(G204)</f>
        <v>40</v>
      </c>
      <c r="F204" s="10" t="str">
        <f>HEX2BIN(G204)</f>
        <v>101000</v>
      </c>
      <c r="G204" s="8" t="str">
        <f>MID(C204,7,FIND(":",C204,1)-1)</f>
        <v>28</v>
      </c>
    </row>
    <row r="205" spans="1:17" hidden="1" x14ac:dyDescent="0.25">
      <c r="A205" t="s">
        <v>2956</v>
      </c>
      <c r="B205" t="s">
        <v>4</v>
      </c>
      <c r="C205" t="s">
        <v>1477</v>
      </c>
      <c r="D205" t="s">
        <v>6</v>
      </c>
      <c r="E205">
        <v>1</v>
      </c>
      <c r="F205" t="s">
        <v>98</v>
      </c>
      <c r="G205" t="s">
        <v>8</v>
      </c>
    </row>
    <row r="206" spans="1:17" hidden="1" x14ac:dyDescent="0.25">
      <c r="A206" t="s">
        <v>2957</v>
      </c>
      <c r="B206" t="s">
        <v>1786</v>
      </c>
      <c r="C206" t="s">
        <v>176</v>
      </c>
      <c r="D206" t="s">
        <v>177</v>
      </c>
      <c r="E206" s="5">
        <v>4000000</v>
      </c>
      <c r="F206" t="s">
        <v>863</v>
      </c>
      <c r="G206" t="s">
        <v>178</v>
      </c>
      <c r="H206">
        <v>0</v>
      </c>
      <c r="I206" t="s">
        <v>179</v>
      </c>
      <c r="J206" t="s">
        <v>163</v>
      </c>
      <c r="K206" t="s">
        <v>180</v>
      </c>
    </row>
    <row r="207" spans="1:17" x14ac:dyDescent="0.25">
      <c r="A207" t="s">
        <v>2958</v>
      </c>
      <c r="B207" t="s">
        <v>1</v>
      </c>
      <c r="C207" s="38" t="s">
        <v>1389</v>
      </c>
      <c r="E207" s="8">
        <f>HEX2DEC(G207)</f>
        <v>232</v>
      </c>
      <c r="F207" s="10" t="str">
        <f>HEX2BIN(G207)</f>
        <v>11101000</v>
      </c>
      <c r="G207" s="8" t="str">
        <f>MID(C207,7,FIND(":",C207,1)-1)</f>
        <v>E8</v>
      </c>
    </row>
    <row r="208" spans="1:17" hidden="1" x14ac:dyDescent="0.25">
      <c r="A208" t="s">
        <v>2959</v>
      </c>
      <c r="B208" t="s">
        <v>4</v>
      </c>
      <c r="C208" t="s">
        <v>1391</v>
      </c>
      <c r="D208" t="s">
        <v>6</v>
      </c>
      <c r="E208">
        <v>1</v>
      </c>
      <c r="F208" t="s">
        <v>1392</v>
      </c>
      <c r="G208" t="s">
        <v>8</v>
      </c>
    </row>
    <row r="209" spans="1:12" x14ac:dyDescent="0.25">
      <c r="A209" t="s">
        <v>2958</v>
      </c>
      <c r="B209" t="s">
        <v>1</v>
      </c>
      <c r="C209" s="16" t="s">
        <v>2769</v>
      </c>
      <c r="D209" s="16" t="s">
        <v>1737</v>
      </c>
      <c r="E209" s="8">
        <f>HEX2DEC(G209)</f>
        <v>40</v>
      </c>
      <c r="F209" s="10" t="str">
        <f>HEX2BIN(G209)</f>
        <v>101000</v>
      </c>
      <c r="G209" s="8" t="str">
        <f>MID(C209,7,FIND(":",C209,1)-1)</f>
        <v>28</v>
      </c>
    </row>
    <row r="210" spans="1:12" hidden="1" x14ac:dyDescent="0.25">
      <c r="A210" t="s">
        <v>2959</v>
      </c>
      <c r="B210" t="s">
        <v>4</v>
      </c>
      <c r="C210" t="s">
        <v>1483</v>
      </c>
      <c r="D210" t="s">
        <v>6</v>
      </c>
      <c r="E210">
        <v>1</v>
      </c>
      <c r="F210" t="s">
        <v>98</v>
      </c>
      <c r="G210" t="s">
        <v>8</v>
      </c>
    </row>
    <row r="211" spans="1:12" hidden="1" x14ac:dyDescent="0.25">
      <c r="A211" t="s">
        <v>2960</v>
      </c>
      <c r="B211" t="s">
        <v>1787</v>
      </c>
      <c r="C211" t="s">
        <v>176</v>
      </c>
      <c r="D211" t="s">
        <v>177</v>
      </c>
      <c r="E211" s="5">
        <v>4000000</v>
      </c>
      <c r="F211" t="s">
        <v>863</v>
      </c>
      <c r="G211" t="s">
        <v>178</v>
      </c>
      <c r="H211">
        <v>0</v>
      </c>
      <c r="I211" t="s">
        <v>179</v>
      </c>
      <c r="J211" t="s">
        <v>163</v>
      </c>
      <c r="K211" t="s">
        <v>180</v>
      </c>
    </row>
    <row r="212" spans="1:12" x14ac:dyDescent="0.25">
      <c r="A212" t="s">
        <v>2958</v>
      </c>
      <c r="B212" t="s">
        <v>1</v>
      </c>
      <c r="C212" s="40" t="s">
        <v>2961</v>
      </c>
      <c r="D212" t="s">
        <v>1442</v>
      </c>
      <c r="E212" s="8">
        <f>HEX2DEC(G212)</f>
        <v>26</v>
      </c>
      <c r="F212" s="10" t="str">
        <f>HEX2BIN(G212)</f>
        <v>11010</v>
      </c>
      <c r="G212" s="8" t="str">
        <f>MID(C212,7,FIND(":",C212,1)-1)</f>
        <v>1A</v>
      </c>
    </row>
    <row r="213" spans="1:12" hidden="1" x14ac:dyDescent="0.25">
      <c r="A213" t="s">
        <v>2959</v>
      </c>
      <c r="B213" t="s">
        <v>4</v>
      </c>
      <c r="C213" t="s">
        <v>233</v>
      </c>
      <c r="D213" t="s">
        <v>6</v>
      </c>
      <c r="E213">
        <v>1</v>
      </c>
      <c r="F213" t="s">
        <v>1052</v>
      </c>
      <c r="G213" t="s">
        <v>8</v>
      </c>
    </row>
    <row r="214" spans="1:12" hidden="1" x14ac:dyDescent="0.25">
      <c r="A214" t="s">
        <v>2960</v>
      </c>
      <c r="B214" t="s">
        <v>1454</v>
      </c>
      <c r="C214" t="s">
        <v>1485</v>
      </c>
      <c r="D214" t="s">
        <v>176</v>
      </c>
      <c r="E214" t="s">
        <v>177</v>
      </c>
      <c r="F214" s="5">
        <v>2600000</v>
      </c>
      <c r="G214" t="s">
        <v>863</v>
      </c>
      <c r="H214" t="s">
        <v>178</v>
      </c>
      <c r="I214">
        <v>0</v>
      </c>
      <c r="J214" t="s">
        <v>179</v>
      </c>
      <c r="K214" t="s">
        <v>163</v>
      </c>
      <c r="L214" t="s">
        <v>180</v>
      </c>
    </row>
    <row r="215" spans="1:12" x14ac:dyDescent="0.25">
      <c r="A215" t="s">
        <v>2958</v>
      </c>
      <c r="B215" t="s">
        <v>1</v>
      </c>
      <c r="C215" s="38" t="s">
        <v>1333</v>
      </c>
      <c r="E215" s="8">
        <f>HEX2DEC(G215)</f>
        <v>100</v>
      </c>
      <c r="F215" s="10" t="str">
        <f>HEX2BIN(G215)</f>
        <v>1100100</v>
      </c>
      <c r="G215" s="8" t="str">
        <f>MID(C215,7,FIND(":",C215,1)-1)</f>
        <v>64</v>
      </c>
    </row>
    <row r="216" spans="1:12" hidden="1" x14ac:dyDescent="0.25">
      <c r="A216" t="s">
        <v>2959</v>
      </c>
      <c r="B216" t="s">
        <v>4</v>
      </c>
      <c r="C216" t="s">
        <v>1334</v>
      </c>
      <c r="D216" t="s">
        <v>6</v>
      </c>
      <c r="E216">
        <v>1</v>
      </c>
      <c r="F216" t="s">
        <v>1335</v>
      </c>
      <c r="G216" t="s">
        <v>8</v>
      </c>
    </row>
    <row r="217" spans="1:12" x14ac:dyDescent="0.25">
      <c r="A217" t="s">
        <v>2962</v>
      </c>
      <c r="B217" t="s">
        <v>1</v>
      </c>
      <c r="C217" s="4" t="s">
        <v>225</v>
      </c>
      <c r="D217" t="s">
        <v>1443</v>
      </c>
      <c r="E217" s="8">
        <f>HEX2DEC(G217)</f>
        <v>1</v>
      </c>
      <c r="F217" s="10" t="str">
        <f>HEX2BIN(G217)</f>
        <v>1</v>
      </c>
      <c r="G217" s="8" t="str">
        <f>MID(C217,7,FIND(":",C217,1)-1)</f>
        <v>01</v>
      </c>
    </row>
    <row r="218" spans="1:12" hidden="1" x14ac:dyDescent="0.25">
      <c r="A218" t="s">
        <v>2963</v>
      </c>
      <c r="B218" t="s">
        <v>4</v>
      </c>
      <c r="C218" t="s">
        <v>148</v>
      </c>
      <c r="D218" t="s">
        <v>6</v>
      </c>
      <c r="E218">
        <v>1</v>
      </c>
      <c r="F218" t="s">
        <v>227</v>
      </c>
      <c r="G218" t="s">
        <v>8</v>
      </c>
    </row>
    <row r="219" spans="1:12" hidden="1" x14ac:dyDescent="0.25">
      <c r="A219" t="s">
        <v>2964</v>
      </c>
      <c r="B219" t="s">
        <v>1454</v>
      </c>
      <c r="C219" t="s">
        <v>1455</v>
      </c>
      <c r="D219" t="s">
        <v>176</v>
      </c>
      <c r="E219" t="s">
        <v>177</v>
      </c>
      <c r="F219" s="5">
        <v>100000</v>
      </c>
      <c r="G219" t="s">
        <v>1456</v>
      </c>
      <c r="H219" t="s">
        <v>178</v>
      </c>
      <c r="I219">
        <v>0</v>
      </c>
      <c r="J219" t="s">
        <v>179</v>
      </c>
      <c r="K219" t="s">
        <v>163</v>
      </c>
      <c r="L219" t="s">
        <v>180</v>
      </c>
    </row>
    <row r="220" spans="1:12" x14ac:dyDescent="0.25">
      <c r="A220" t="s">
        <v>2962</v>
      </c>
      <c r="B220" t="s">
        <v>1</v>
      </c>
      <c r="C220" s="38" t="s">
        <v>1341</v>
      </c>
      <c r="E220" s="8">
        <f>HEX2DEC(G220)</f>
        <v>6</v>
      </c>
      <c r="F220" s="10" t="str">
        <f>HEX2BIN(G220)</f>
        <v>110</v>
      </c>
      <c r="G220" s="8" t="str">
        <f>MID(C220,7,FIND(":",C220,1)-1)</f>
        <v>06</v>
      </c>
    </row>
    <row r="221" spans="1:12" hidden="1" x14ac:dyDescent="0.25">
      <c r="A221" t="s">
        <v>2963</v>
      </c>
      <c r="B221" t="s">
        <v>4</v>
      </c>
      <c r="C221" t="s">
        <v>1342</v>
      </c>
      <c r="D221" t="s">
        <v>6</v>
      </c>
      <c r="E221">
        <v>1</v>
      </c>
      <c r="F221" t="s">
        <v>687</v>
      </c>
      <c r="G221" t="s">
        <v>8</v>
      </c>
    </row>
    <row r="222" spans="1:12" x14ac:dyDescent="0.25">
      <c r="A222" t="s">
        <v>2965</v>
      </c>
      <c r="B222" t="s">
        <v>1</v>
      </c>
      <c r="C222" s="4" t="s">
        <v>699</v>
      </c>
      <c r="D222" t="s">
        <v>1443</v>
      </c>
      <c r="E222" s="8">
        <f>HEX2DEC(G222)</f>
        <v>0</v>
      </c>
      <c r="F222" s="10" t="str">
        <f>HEX2BIN(G222)</f>
        <v>0</v>
      </c>
      <c r="G222" s="8" t="str">
        <f>MID(C222,7,FIND(":",C222,1)-1)</f>
        <v>00</v>
      </c>
    </row>
    <row r="223" spans="1:12" hidden="1" x14ac:dyDescent="0.25">
      <c r="A223" t="s">
        <v>2966</v>
      </c>
      <c r="B223" t="s">
        <v>4</v>
      </c>
      <c r="C223" t="s">
        <v>148</v>
      </c>
      <c r="D223" t="s">
        <v>6</v>
      </c>
      <c r="E223">
        <v>1</v>
      </c>
      <c r="F223" t="s">
        <v>701</v>
      </c>
      <c r="G223" t="s">
        <v>8</v>
      </c>
    </row>
    <row r="224" spans="1:12" hidden="1" x14ac:dyDescent="0.25">
      <c r="A224" t="s">
        <v>2967</v>
      </c>
      <c r="B224" t="s">
        <v>1454</v>
      </c>
      <c r="C224" t="s">
        <v>1455</v>
      </c>
      <c r="D224" t="s">
        <v>176</v>
      </c>
      <c r="E224" t="s">
        <v>177</v>
      </c>
      <c r="F224" t="s">
        <v>2968</v>
      </c>
      <c r="G224" t="s">
        <v>1456</v>
      </c>
      <c r="H224" t="s">
        <v>178</v>
      </c>
      <c r="I224">
        <v>0</v>
      </c>
      <c r="J224" t="s">
        <v>179</v>
      </c>
      <c r="K224" t="s">
        <v>163</v>
      </c>
      <c r="L224" t="s">
        <v>180</v>
      </c>
    </row>
    <row r="225" spans="1:15" x14ac:dyDescent="0.25">
      <c r="A225" t="s">
        <v>2969</v>
      </c>
      <c r="B225" t="s">
        <v>1</v>
      </c>
      <c r="C225" s="3" t="s">
        <v>209</v>
      </c>
      <c r="D225" t="s">
        <v>390</v>
      </c>
      <c r="E225" s="8">
        <f>HEX2DEC(G225)</f>
        <v>45</v>
      </c>
      <c r="F225" s="10" t="str">
        <f>HEX2BIN(G225)</f>
        <v>101101</v>
      </c>
      <c r="G225" s="8" t="str">
        <f>MID(C225,7,FIND(":",C225,1)-1)</f>
        <v>2D</v>
      </c>
    </row>
    <row r="226" spans="1:15" hidden="1" x14ac:dyDescent="0.25">
      <c r="A226" t="s">
        <v>2970</v>
      </c>
      <c r="B226" t="s">
        <v>4</v>
      </c>
      <c r="C226" t="s">
        <v>5</v>
      </c>
      <c r="D226" t="s">
        <v>6</v>
      </c>
      <c r="E226">
        <v>1</v>
      </c>
      <c r="F226" t="s">
        <v>211</v>
      </c>
      <c r="G226" t="s">
        <v>8</v>
      </c>
    </row>
    <row r="227" spans="1:15" hidden="1" x14ac:dyDescent="0.25">
      <c r="A227" t="s">
        <v>2971</v>
      </c>
      <c r="B227" t="s">
        <v>862</v>
      </c>
      <c r="C227" t="s">
        <v>176</v>
      </c>
      <c r="D227" t="s">
        <v>177</v>
      </c>
      <c r="E227" s="5">
        <v>4500000</v>
      </c>
      <c r="F227" t="s">
        <v>863</v>
      </c>
      <c r="G227" t="s">
        <v>178</v>
      </c>
      <c r="H227">
        <v>0</v>
      </c>
      <c r="I227" t="s">
        <v>179</v>
      </c>
      <c r="J227" t="s">
        <v>163</v>
      </c>
      <c r="K227" t="s">
        <v>180</v>
      </c>
    </row>
    <row r="228" spans="1:15" x14ac:dyDescent="0.25">
      <c r="A228" t="s">
        <v>2969</v>
      </c>
      <c r="B228" t="s">
        <v>1</v>
      </c>
      <c r="C228" s="41" t="s">
        <v>2972</v>
      </c>
      <c r="D228" t="s">
        <v>3292</v>
      </c>
      <c r="E228" s="8">
        <f>HEX2DEC(G228)</f>
        <v>5</v>
      </c>
      <c r="F228" s="10" t="str">
        <f>HEX2BIN(G228)</f>
        <v>101</v>
      </c>
      <c r="G228" s="8" t="str">
        <f>MID(C228,7,FIND(":",C228,1)-1)</f>
        <v>05</v>
      </c>
    </row>
    <row r="229" spans="1:15" hidden="1" x14ac:dyDescent="0.25">
      <c r="A229" t="s">
        <v>2970</v>
      </c>
      <c r="B229" t="s">
        <v>4</v>
      </c>
      <c r="C229" t="s">
        <v>1479</v>
      </c>
      <c r="D229" t="s">
        <v>6</v>
      </c>
      <c r="E229">
        <v>1</v>
      </c>
      <c r="F229" t="s">
        <v>149</v>
      </c>
      <c r="G229" t="s">
        <v>8</v>
      </c>
    </row>
    <row r="230" spans="1:15" x14ac:dyDescent="0.25">
      <c r="A230" t="s">
        <v>2969</v>
      </c>
      <c r="B230" t="s">
        <v>1</v>
      </c>
      <c r="C230" s="15" t="s">
        <v>2951</v>
      </c>
      <c r="D230" s="33" t="s">
        <v>3197</v>
      </c>
      <c r="E230" s="8">
        <f>HEX2DEC(G230)</f>
        <v>2</v>
      </c>
      <c r="F230" s="10" t="str">
        <f>HEX2BIN(G230)</f>
        <v>10</v>
      </c>
      <c r="G230" s="8" t="str">
        <f>MID(C230,7,FIND(":",C230,1)-1)</f>
        <v>02</v>
      </c>
      <c r="N230" s="18">
        <v>1</v>
      </c>
      <c r="O230" s="18">
        <v>0</v>
      </c>
    </row>
    <row r="231" spans="1:15" hidden="1" x14ac:dyDescent="0.25">
      <c r="A231" t="s">
        <v>2970</v>
      </c>
      <c r="B231" t="s">
        <v>4</v>
      </c>
      <c r="C231" t="s">
        <v>1332</v>
      </c>
      <c r="D231" t="s">
        <v>6</v>
      </c>
      <c r="E231">
        <v>1</v>
      </c>
      <c r="F231" t="s">
        <v>72</v>
      </c>
      <c r="G231" t="s">
        <v>8</v>
      </c>
    </row>
    <row r="232" spans="1:15" x14ac:dyDescent="0.25">
      <c r="A232" t="s">
        <v>2969</v>
      </c>
      <c r="B232" t="s">
        <v>1</v>
      </c>
      <c r="C232" s="11" t="s">
        <v>2771</v>
      </c>
      <c r="D232" s="11" t="s">
        <v>1736</v>
      </c>
      <c r="E232" s="8">
        <f>HEX2DEC(G232)</f>
        <v>26</v>
      </c>
      <c r="F232" s="10" t="str">
        <f>HEX2BIN(G232)</f>
        <v>11010</v>
      </c>
      <c r="G232" s="8" t="str">
        <f>MID(C232,7,FIND(":",C232,1)-1)</f>
        <v>1A</v>
      </c>
    </row>
    <row r="233" spans="1:15" x14ac:dyDescent="0.25">
      <c r="A233" t="s">
        <v>2973</v>
      </c>
      <c r="B233" t="s">
        <v>1</v>
      </c>
      <c r="C233" s="4" t="s">
        <v>157</v>
      </c>
      <c r="D233" t="s">
        <v>1443</v>
      </c>
      <c r="E233" s="8">
        <f>HEX2DEC(G233)</f>
        <v>2</v>
      </c>
      <c r="F233" s="10" t="str">
        <f>HEX2BIN(G233)</f>
        <v>10</v>
      </c>
      <c r="G233" s="8" t="str">
        <f>MID(C233,7,FIND(":",C233,1)-1)</f>
        <v>02</v>
      </c>
    </row>
    <row r="234" spans="1:15" hidden="1" x14ac:dyDescent="0.25">
      <c r="A234" t="s">
        <v>2974</v>
      </c>
      <c r="B234" t="s">
        <v>4</v>
      </c>
      <c r="C234" t="s">
        <v>148</v>
      </c>
      <c r="D234" t="s">
        <v>6</v>
      </c>
      <c r="E234">
        <v>1</v>
      </c>
      <c r="F234" t="s">
        <v>72</v>
      </c>
      <c r="G234" t="s">
        <v>8</v>
      </c>
    </row>
    <row r="235" spans="1:15" hidden="1" x14ac:dyDescent="0.25">
      <c r="A235" t="s">
        <v>2975</v>
      </c>
      <c r="B235" t="s">
        <v>1454</v>
      </c>
      <c r="C235" t="s">
        <v>1455</v>
      </c>
      <c r="D235" t="s">
        <v>176</v>
      </c>
      <c r="E235" t="s">
        <v>177</v>
      </c>
      <c r="F235" s="5">
        <v>200000</v>
      </c>
      <c r="G235" t="s">
        <v>1456</v>
      </c>
      <c r="H235" t="s">
        <v>178</v>
      </c>
      <c r="I235">
        <v>0</v>
      </c>
      <c r="J235" t="s">
        <v>179</v>
      </c>
      <c r="K235" t="s">
        <v>163</v>
      </c>
      <c r="L235" t="s">
        <v>180</v>
      </c>
    </row>
    <row r="236" spans="1:15" x14ac:dyDescent="0.25">
      <c r="A236" t="s">
        <v>2976</v>
      </c>
      <c r="B236" t="s">
        <v>1</v>
      </c>
      <c r="C236" s="3" t="s">
        <v>27</v>
      </c>
      <c r="D236" t="s">
        <v>390</v>
      </c>
      <c r="E236" s="8">
        <f>HEX2DEC(G236)</f>
        <v>44</v>
      </c>
      <c r="F236" s="10" t="str">
        <f>HEX2BIN(G236)</f>
        <v>101100</v>
      </c>
      <c r="G236" s="8" t="str">
        <f>MID(C236,7,FIND(":",C236,1)-1)</f>
        <v>2C</v>
      </c>
    </row>
    <row r="237" spans="1:15" hidden="1" x14ac:dyDescent="0.25">
      <c r="A237" t="s">
        <v>2977</v>
      </c>
      <c r="B237" t="s">
        <v>4</v>
      </c>
      <c r="C237" t="s">
        <v>5</v>
      </c>
      <c r="D237" t="s">
        <v>6</v>
      </c>
      <c r="E237">
        <v>1</v>
      </c>
      <c r="F237" t="s">
        <v>29</v>
      </c>
      <c r="G237" t="s">
        <v>8</v>
      </c>
    </row>
    <row r="238" spans="1:15" hidden="1" x14ac:dyDescent="0.25">
      <c r="A238" t="s">
        <v>2978</v>
      </c>
      <c r="B238" t="s">
        <v>862</v>
      </c>
      <c r="C238" t="s">
        <v>176</v>
      </c>
      <c r="D238" t="s">
        <v>177</v>
      </c>
      <c r="E238" s="5">
        <v>4400000</v>
      </c>
      <c r="F238" t="s">
        <v>863</v>
      </c>
      <c r="G238" t="s">
        <v>178</v>
      </c>
      <c r="H238">
        <v>0</v>
      </c>
      <c r="I238" t="s">
        <v>179</v>
      </c>
      <c r="J238" t="s">
        <v>163</v>
      </c>
      <c r="K238" t="s">
        <v>180</v>
      </c>
    </row>
    <row r="239" spans="1:15" x14ac:dyDescent="0.25">
      <c r="A239" t="s">
        <v>2976</v>
      </c>
      <c r="B239" t="s">
        <v>1</v>
      </c>
      <c r="C239" s="7" t="s">
        <v>2733</v>
      </c>
      <c r="D239" s="34" t="s">
        <v>1447</v>
      </c>
      <c r="E239" s="8">
        <f>HEX2DEC(G239)</f>
        <v>2</v>
      </c>
      <c r="F239" s="10" t="str">
        <f>HEX2BIN(G239)</f>
        <v>10</v>
      </c>
      <c r="G239" s="18" t="str">
        <f>MID(C239,10,FIND(":",C239,1)-1)</f>
        <v>02</v>
      </c>
    </row>
    <row r="240" spans="1:15" hidden="1" x14ac:dyDescent="0.25">
      <c r="A240" t="s">
        <v>2977</v>
      </c>
      <c r="B240" t="s">
        <v>4</v>
      </c>
      <c r="C240" t="s">
        <v>1365</v>
      </c>
      <c r="D240" t="s">
        <v>6</v>
      </c>
      <c r="E240">
        <v>1</v>
      </c>
      <c r="F240" t="s">
        <v>72</v>
      </c>
      <c r="G240" t="s">
        <v>8</v>
      </c>
    </row>
    <row r="241" spans="1:12" x14ac:dyDescent="0.25">
      <c r="A241" t="s">
        <v>2979</v>
      </c>
      <c r="B241" t="s">
        <v>1</v>
      </c>
      <c r="C241" s="4" t="s">
        <v>225</v>
      </c>
      <c r="D241" t="s">
        <v>1443</v>
      </c>
      <c r="E241" s="8">
        <f>HEX2DEC(G241)</f>
        <v>1</v>
      </c>
      <c r="F241" s="10" t="str">
        <f>HEX2BIN(G241)</f>
        <v>1</v>
      </c>
      <c r="G241" s="8" t="str">
        <f>MID(C241,7,FIND(":",C241,1)-1)</f>
        <v>01</v>
      </c>
    </row>
    <row r="242" spans="1:12" hidden="1" x14ac:dyDescent="0.25">
      <c r="A242" t="s">
        <v>2980</v>
      </c>
      <c r="B242" t="s">
        <v>4</v>
      </c>
      <c r="C242" t="s">
        <v>148</v>
      </c>
      <c r="D242" t="s">
        <v>6</v>
      </c>
      <c r="E242">
        <v>1</v>
      </c>
      <c r="F242" t="s">
        <v>227</v>
      </c>
      <c r="G242" t="s">
        <v>8</v>
      </c>
    </row>
    <row r="243" spans="1:12" hidden="1" x14ac:dyDescent="0.25">
      <c r="A243" t="s">
        <v>2981</v>
      </c>
      <c r="B243" t="s">
        <v>1454</v>
      </c>
      <c r="C243" t="s">
        <v>1455</v>
      </c>
      <c r="D243" t="s">
        <v>176</v>
      </c>
      <c r="E243" t="s">
        <v>177</v>
      </c>
      <c r="F243" s="5">
        <v>100000</v>
      </c>
      <c r="G243" t="s">
        <v>1456</v>
      </c>
      <c r="H243" t="s">
        <v>178</v>
      </c>
      <c r="I243">
        <v>0</v>
      </c>
      <c r="J243" t="s">
        <v>179</v>
      </c>
      <c r="K243" t="s">
        <v>163</v>
      </c>
      <c r="L243" t="s">
        <v>180</v>
      </c>
    </row>
    <row r="244" spans="1:12" x14ac:dyDescent="0.25">
      <c r="A244" t="s">
        <v>2979</v>
      </c>
      <c r="B244" t="s">
        <v>1</v>
      </c>
      <c r="C244" s="7" t="s">
        <v>944</v>
      </c>
      <c r="D244" t="s">
        <v>1321</v>
      </c>
      <c r="E244" s="8">
        <f>HEX2DEC(G244)</f>
        <v>49</v>
      </c>
      <c r="F244" s="10" t="str">
        <f>HEX2BIN(G244)</f>
        <v>110001</v>
      </c>
      <c r="G244" s="8" t="str">
        <f>MID(C244,7,FIND(":",C244,1)-1)</f>
        <v>31</v>
      </c>
    </row>
    <row r="245" spans="1:12" hidden="1" x14ac:dyDescent="0.25">
      <c r="A245" t="s">
        <v>2980</v>
      </c>
      <c r="B245" t="s">
        <v>4</v>
      </c>
      <c r="C245" t="s">
        <v>946</v>
      </c>
      <c r="D245" t="s">
        <v>6</v>
      </c>
      <c r="E245">
        <v>1</v>
      </c>
      <c r="F245" t="s">
        <v>242</v>
      </c>
      <c r="G245" t="s">
        <v>8</v>
      </c>
    </row>
    <row r="246" spans="1:12" hidden="1" x14ac:dyDescent="0.25">
      <c r="A246" t="s">
        <v>2981</v>
      </c>
      <c r="B246" t="s">
        <v>1340</v>
      </c>
      <c r="C246" t="s">
        <v>176</v>
      </c>
      <c r="D246" t="s">
        <v>177</v>
      </c>
      <c r="E246" s="5">
        <v>4900000</v>
      </c>
      <c r="F246" t="s">
        <v>863</v>
      </c>
      <c r="G246" t="s">
        <v>178</v>
      </c>
      <c r="H246">
        <v>0</v>
      </c>
      <c r="I246" t="s">
        <v>179</v>
      </c>
      <c r="J246" t="s">
        <v>163</v>
      </c>
      <c r="K246" t="s">
        <v>180</v>
      </c>
    </row>
    <row r="247" spans="1:12" x14ac:dyDescent="0.25">
      <c r="A247" t="s">
        <v>2982</v>
      </c>
      <c r="B247" t="s">
        <v>1</v>
      </c>
      <c r="C247" s="38" t="s">
        <v>1356</v>
      </c>
      <c r="E247" s="8">
        <f>HEX2DEC(G247)</f>
        <v>35</v>
      </c>
      <c r="F247" s="10" t="str">
        <f>HEX2BIN(G247)</f>
        <v>100011</v>
      </c>
      <c r="G247" s="8" t="str">
        <f>MID(C247,7,FIND(":",C247,1)-1)</f>
        <v>23</v>
      </c>
    </row>
    <row r="248" spans="1:12" hidden="1" x14ac:dyDescent="0.25">
      <c r="A248" t="s">
        <v>2983</v>
      </c>
      <c r="B248" t="s">
        <v>4</v>
      </c>
      <c r="C248" t="s">
        <v>1500</v>
      </c>
      <c r="D248" t="s">
        <v>6</v>
      </c>
      <c r="E248">
        <v>1</v>
      </c>
      <c r="F248" t="s">
        <v>266</v>
      </c>
      <c r="G248" t="s">
        <v>8</v>
      </c>
    </row>
    <row r="249" spans="1:12" x14ac:dyDescent="0.25">
      <c r="A249" t="s">
        <v>2984</v>
      </c>
      <c r="B249" t="s">
        <v>1</v>
      </c>
      <c r="C249" s="4" t="s">
        <v>222</v>
      </c>
      <c r="D249" t="s">
        <v>1443</v>
      </c>
      <c r="E249" s="8">
        <f>HEX2DEC(G249)</f>
        <v>3</v>
      </c>
      <c r="F249" s="10" t="str">
        <f>HEX2BIN(G249)</f>
        <v>11</v>
      </c>
      <c r="G249" s="8" t="str">
        <f>MID(C249,7,FIND(":",C249,1)-1)</f>
        <v>03</v>
      </c>
    </row>
    <row r="250" spans="1:12" hidden="1" x14ac:dyDescent="0.25">
      <c r="A250" t="s">
        <v>2985</v>
      </c>
      <c r="B250" t="s">
        <v>4</v>
      </c>
      <c r="C250" t="s">
        <v>148</v>
      </c>
      <c r="D250" t="s">
        <v>6</v>
      </c>
      <c r="E250">
        <v>1</v>
      </c>
      <c r="F250" t="s">
        <v>106</v>
      </c>
      <c r="G250" t="s">
        <v>8</v>
      </c>
    </row>
    <row r="251" spans="1:12" hidden="1" x14ac:dyDescent="0.25">
      <c r="A251" t="s">
        <v>2986</v>
      </c>
      <c r="B251" t="s">
        <v>1454</v>
      </c>
      <c r="C251" t="s">
        <v>1455</v>
      </c>
      <c r="D251" t="s">
        <v>176</v>
      </c>
      <c r="E251" t="s">
        <v>177</v>
      </c>
      <c r="F251" s="5">
        <v>300000</v>
      </c>
      <c r="G251" t="s">
        <v>1456</v>
      </c>
      <c r="H251" t="s">
        <v>178</v>
      </c>
      <c r="I251">
        <v>0</v>
      </c>
      <c r="J251" t="s">
        <v>179</v>
      </c>
      <c r="K251" t="s">
        <v>163</v>
      </c>
      <c r="L251" t="s">
        <v>180</v>
      </c>
    </row>
    <row r="252" spans="1:12" x14ac:dyDescent="0.25">
      <c r="A252" t="s">
        <v>2987</v>
      </c>
      <c r="B252" t="s">
        <v>1</v>
      </c>
      <c r="C252" s="38" t="s">
        <v>1362</v>
      </c>
      <c r="E252" s="8">
        <f>HEX2DEC(G252)</f>
        <v>100</v>
      </c>
      <c r="F252" s="10" t="str">
        <f>HEX2BIN(G252)</f>
        <v>1100100</v>
      </c>
      <c r="G252" s="8" t="str">
        <f>MID(C252,7,FIND(":",C252,1)-1)</f>
        <v>64</v>
      </c>
    </row>
    <row r="253" spans="1:12" hidden="1" x14ac:dyDescent="0.25">
      <c r="A253" t="s">
        <v>2988</v>
      </c>
      <c r="B253" t="s">
        <v>4</v>
      </c>
      <c r="C253" t="s">
        <v>1364</v>
      </c>
      <c r="D253" t="s">
        <v>6</v>
      </c>
      <c r="E253">
        <v>1</v>
      </c>
      <c r="F253" t="s">
        <v>1335</v>
      </c>
      <c r="G253" t="s">
        <v>8</v>
      </c>
    </row>
    <row r="254" spans="1:12" x14ac:dyDescent="0.25">
      <c r="A254" t="s">
        <v>2989</v>
      </c>
      <c r="B254" t="s">
        <v>1</v>
      </c>
      <c r="C254" s="38" t="s">
        <v>1352</v>
      </c>
      <c r="E254" s="8">
        <f>HEX2DEC(G254)</f>
        <v>23</v>
      </c>
      <c r="F254" s="10" t="str">
        <f>HEX2BIN(G254)</f>
        <v>10111</v>
      </c>
      <c r="G254" s="8" t="str">
        <f>MID(C254,7,FIND(":",C254,1)-1)</f>
        <v>17</v>
      </c>
    </row>
    <row r="255" spans="1:12" hidden="1" x14ac:dyDescent="0.25">
      <c r="A255" t="s">
        <v>2990</v>
      </c>
      <c r="B255" t="s">
        <v>4</v>
      </c>
      <c r="C255" t="s">
        <v>1353</v>
      </c>
      <c r="D255" t="s">
        <v>6</v>
      </c>
      <c r="E255">
        <v>1</v>
      </c>
      <c r="F255" t="s">
        <v>938</v>
      </c>
      <c r="G255" t="s">
        <v>8</v>
      </c>
    </row>
    <row r="256" spans="1:12" hidden="1" x14ac:dyDescent="0.25">
      <c r="A256" t="s">
        <v>2990</v>
      </c>
      <c r="B256" t="s">
        <v>4</v>
      </c>
      <c r="C256" t="s">
        <v>1372</v>
      </c>
      <c r="D256" t="s">
        <v>6</v>
      </c>
      <c r="E256">
        <v>1</v>
      </c>
      <c r="F256" t="s">
        <v>1373</v>
      </c>
      <c r="G256" t="s">
        <v>8</v>
      </c>
    </row>
    <row r="257" spans="1:12" x14ac:dyDescent="0.25">
      <c r="A257" t="s">
        <v>2989</v>
      </c>
      <c r="B257" t="s">
        <v>1</v>
      </c>
      <c r="C257" s="39" t="s">
        <v>2991</v>
      </c>
      <c r="D257" t="s">
        <v>3304</v>
      </c>
      <c r="E257" s="8">
        <f>HEX2DEC(G257)</f>
        <v>68</v>
      </c>
      <c r="F257" s="10" t="str">
        <f>HEX2BIN(G257)</f>
        <v>1000100</v>
      </c>
      <c r="G257" s="8" t="str">
        <f>MID(C257,7,FIND(":",C257,1)-1)</f>
        <v>44</v>
      </c>
    </row>
    <row r="258" spans="1:12" hidden="1" x14ac:dyDescent="0.25">
      <c r="A258" t="s">
        <v>2990</v>
      </c>
      <c r="B258" t="s">
        <v>4</v>
      </c>
      <c r="C258" t="s">
        <v>1375</v>
      </c>
      <c r="D258" t="s">
        <v>6</v>
      </c>
      <c r="E258">
        <v>1</v>
      </c>
      <c r="F258" t="s">
        <v>576</v>
      </c>
      <c r="G258" t="s">
        <v>8</v>
      </c>
    </row>
    <row r="259" spans="1:12" x14ac:dyDescent="0.25">
      <c r="A259" t="s">
        <v>2992</v>
      </c>
      <c r="B259" t="s">
        <v>1</v>
      </c>
      <c r="C259" s="4" t="s">
        <v>418</v>
      </c>
      <c r="D259" t="s">
        <v>1443</v>
      </c>
      <c r="E259" s="8">
        <f>HEX2DEC(G259)</f>
        <v>4</v>
      </c>
      <c r="F259" s="10" t="str">
        <f>HEX2BIN(G259)</f>
        <v>100</v>
      </c>
      <c r="G259" s="8" t="str">
        <f>MID(C259,7,FIND(":",C259,1)-1)</f>
        <v>04</v>
      </c>
    </row>
    <row r="260" spans="1:12" hidden="1" x14ac:dyDescent="0.25">
      <c r="A260" t="s">
        <v>2993</v>
      </c>
      <c r="B260" t="s">
        <v>4</v>
      </c>
      <c r="C260" t="s">
        <v>148</v>
      </c>
      <c r="D260" t="s">
        <v>6</v>
      </c>
      <c r="E260">
        <v>1</v>
      </c>
      <c r="F260" t="s">
        <v>136</v>
      </c>
      <c r="G260" t="s">
        <v>8</v>
      </c>
    </row>
    <row r="261" spans="1:12" hidden="1" x14ac:dyDescent="0.25">
      <c r="A261" t="s">
        <v>2994</v>
      </c>
      <c r="B261" t="s">
        <v>1454</v>
      </c>
      <c r="C261" t="s">
        <v>1455</v>
      </c>
      <c r="D261" t="s">
        <v>176</v>
      </c>
      <c r="E261" t="s">
        <v>177</v>
      </c>
      <c r="F261" s="5">
        <v>400000</v>
      </c>
      <c r="G261" t="s">
        <v>1456</v>
      </c>
      <c r="H261" t="s">
        <v>178</v>
      </c>
      <c r="I261">
        <v>0</v>
      </c>
      <c r="J261" t="s">
        <v>179</v>
      </c>
      <c r="K261" t="s">
        <v>163</v>
      </c>
      <c r="L261" t="s">
        <v>180</v>
      </c>
    </row>
    <row r="262" spans="1:12" x14ac:dyDescent="0.25">
      <c r="A262" t="s">
        <v>2995</v>
      </c>
      <c r="B262" s="38" t="s">
        <v>1</v>
      </c>
      <c r="C262" s="38" t="s">
        <v>1404</v>
      </c>
      <c r="E262" s="8">
        <f>HEX2DEC(G262)</f>
        <v>41</v>
      </c>
      <c r="F262" s="10" t="str">
        <f>HEX2BIN(G262)</f>
        <v>101001</v>
      </c>
      <c r="G262" s="8" t="str">
        <f>MID(C262,7,FIND(":",C262,1)-1)</f>
        <v>29</v>
      </c>
    </row>
    <row r="263" spans="1:12" hidden="1" x14ac:dyDescent="0.25">
      <c r="A263" t="s">
        <v>2996</v>
      </c>
      <c r="B263" t="s">
        <v>4</v>
      </c>
      <c r="C263" t="s">
        <v>1406</v>
      </c>
      <c r="D263" t="s">
        <v>6</v>
      </c>
      <c r="E263">
        <v>1</v>
      </c>
      <c r="F263" t="s">
        <v>84</v>
      </c>
      <c r="G263" t="s">
        <v>8</v>
      </c>
    </row>
    <row r="264" spans="1:12" x14ac:dyDescent="0.25">
      <c r="A264" t="s">
        <v>2997</v>
      </c>
      <c r="B264" t="s">
        <v>1</v>
      </c>
      <c r="C264" s="3" t="s">
        <v>47</v>
      </c>
      <c r="D264" t="s">
        <v>390</v>
      </c>
      <c r="E264" s="8">
        <f>HEX2DEC(G264)</f>
        <v>43</v>
      </c>
      <c r="F264" s="10" t="str">
        <f>HEX2BIN(G264)</f>
        <v>101011</v>
      </c>
      <c r="G264" s="8" t="str">
        <f>MID(C264,7,FIND(":",C264,1)-1)</f>
        <v>2B</v>
      </c>
    </row>
    <row r="265" spans="1:12" hidden="1" x14ac:dyDescent="0.25">
      <c r="A265" t="s">
        <v>2998</v>
      </c>
      <c r="B265" t="s">
        <v>4</v>
      </c>
      <c r="C265" t="s">
        <v>5</v>
      </c>
      <c r="D265" t="s">
        <v>6</v>
      </c>
      <c r="E265">
        <v>1</v>
      </c>
      <c r="F265" t="s">
        <v>49</v>
      </c>
      <c r="G265" t="s">
        <v>8</v>
      </c>
    </row>
    <row r="266" spans="1:12" hidden="1" x14ac:dyDescent="0.25">
      <c r="A266" t="s">
        <v>2999</v>
      </c>
      <c r="B266" t="s">
        <v>862</v>
      </c>
      <c r="C266" t="s">
        <v>176</v>
      </c>
      <c r="D266" t="s">
        <v>177</v>
      </c>
      <c r="E266" s="5">
        <v>4300000</v>
      </c>
      <c r="F266" t="s">
        <v>863</v>
      </c>
      <c r="G266" t="s">
        <v>178</v>
      </c>
      <c r="H266">
        <v>0</v>
      </c>
      <c r="I266" t="s">
        <v>179</v>
      </c>
      <c r="J266" t="s">
        <v>163</v>
      </c>
      <c r="K266" t="s">
        <v>180</v>
      </c>
    </row>
    <row r="267" spans="1:12" x14ac:dyDescent="0.25">
      <c r="A267" t="s">
        <v>2997</v>
      </c>
      <c r="B267" t="s">
        <v>1</v>
      </c>
      <c r="C267" s="4" t="s">
        <v>146</v>
      </c>
      <c r="D267" t="s">
        <v>1443</v>
      </c>
      <c r="E267" s="8">
        <f>HEX2DEC(G267)</f>
        <v>5</v>
      </c>
      <c r="F267" s="10" t="str">
        <f>HEX2BIN(G267)</f>
        <v>101</v>
      </c>
      <c r="G267" s="8" t="str">
        <f>MID(C267,7,FIND(":",C267,1)-1)</f>
        <v>05</v>
      </c>
    </row>
    <row r="268" spans="1:12" hidden="1" x14ac:dyDescent="0.25">
      <c r="A268" t="s">
        <v>2998</v>
      </c>
      <c r="B268" t="s">
        <v>4</v>
      </c>
      <c r="C268" t="s">
        <v>148</v>
      </c>
      <c r="D268" t="s">
        <v>6</v>
      </c>
      <c r="E268">
        <v>1</v>
      </c>
      <c r="F268" t="s">
        <v>149</v>
      </c>
      <c r="G268" t="s">
        <v>8</v>
      </c>
    </row>
    <row r="269" spans="1:12" hidden="1" x14ac:dyDescent="0.25">
      <c r="A269" t="s">
        <v>2999</v>
      </c>
      <c r="B269" t="s">
        <v>1454</v>
      </c>
      <c r="C269" t="s">
        <v>1455</v>
      </c>
      <c r="D269" t="s">
        <v>176</v>
      </c>
      <c r="E269" t="s">
        <v>177</v>
      </c>
      <c r="F269" s="5">
        <v>500000</v>
      </c>
      <c r="G269" t="s">
        <v>1456</v>
      </c>
      <c r="H269" t="s">
        <v>178</v>
      </c>
      <c r="I269">
        <v>0</v>
      </c>
      <c r="J269" t="s">
        <v>179</v>
      </c>
      <c r="K269" t="s">
        <v>163</v>
      </c>
      <c r="L269" t="s">
        <v>180</v>
      </c>
    </row>
    <row r="270" spans="1:12" x14ac:dyDescent="0.25">
      <c r="A270" t="s">
        <v>2997</v>
      </c>
      <c r="B270" t="s">
        <v>1</v>
      </c>
      <c r="C270" s="38" t="s">
        <v>1367</v>
      </c>
      <c r="E270" s="8">
        <f>HEX2DEC(G270)</f>
        <v>174</v>
      </c>
      <c r="F270" s="10" t="str">
        <f>HEX2BIN(G270)</f>
        <v>10101110</v>
      </c>
      <c r="G270" s="8" t="str">
        <f>MID(C270,7,FIND(":",C270,1)-1)</f>
        <v>AE</v>
      </c>
    </row>
    <row r="271" spans="1:12" hidden="1" x14ac:dyDescent="0.25">
      <c r="A271" t="s">
        <v>2998</v>
      </c>
      <c r="B271" t="s">
        <v>4</v>
      </c>
      <c r="C271" t="s">
        <v>1369</v>
      </c>
      <c r="D271" t="s">
        <v>6</v>
      </c>
      <c r="E271">
        <v>1</v>
      </c>
      <c r="F271" t="s">
        <v>1370</v>
      </c>
      <c r="G271" t="s">
        <v>8</v>
      </c>
    </row>
    <row r="272" spans="1:12" x14ac:dyDescent="0.25">
      <c r="A272" t="s">
        <v>3000</v>
      </c>
      <c r="B272" t="s">
        <v>1</v>
      </c>
      <c r="C272" s="39" t="s">
        <v>1385</v>
      </c>
      <c r="E272" s="8">
        <f>HEX2DEC(G272)</f>
        <v>2</v>
      </c>
      <c r="F272" s="10" t="str">
        <f>HEX2BIN(G272)</f>
        <v>10</v>
      </c>
      <c r="G272" s="8" t="str">
        <f>MID(C272,7,FIND(":",C272,1)-1)</f>
        <v>02</v>
      </c>
    </row>
    <row r="273" spans="1:17" hidden="1" x14ac:dyDescent="0.25">
      <c r="A273" t="s">
        <v>3001</v>
      </c>
      <c r="B273" t="s">
        <v>4</v>
      </c>
      <c r="C273" t="s">
        <v>1386</v>
      </c>
      <c r="D273" t="s">
        <v>6</v>
      </c>
      <c r="E273">
        <v>1</v>
      </c>
      <c r="F273" t="s">
        <v>72</v>
      </c>
      <c r="G273" t="s">
        <v>8</v>
      </c>
    </row>
    <row r="274" spans="1:17" x14ac:dyDescent="0.25">
      <c r="A274" s="1" t="s">
        <v>3002</v>
      </c>
      <c r="B274" s="1" t="s">
        <v>1</v>
      </c>
      <c r="C274" s="1" t="s">
        <v>10</v>
      </c>
      <c r="D274" s="42" t="s">
        <v>3295</v>
      </c>
      <c r="E274" s="8">
        <f>HEX2DEC(G274)</f>
        <v>172</v>
      </c>
      <c r="F274" s="10" t="str">
        <f>HEX2BIN(G274)</f>
        <v>10101100</v>
      </c>
      <c r="G274" s="8" t="str">
        <f>MID(C274,7,FIND(":",C274,1)-1)</f>
        <v>AC</v>
      </c>
      <c r="H274" s="8" t="str">
        <f>MID(F274,1,FIND("0",F274,1)-1)</f>
        <v>1</v>
      </c>
      <c r="I274" s="8" t="str">
        <f>MID(F274,2,FIND("0",F274,1)-1)</f>
        <v>0</v>
      </c>
      <c r="J274" s="8" t="str">
        <f>MID(F274,3,FIND("0",F274,1)-1)</f>
        <v>1</v>
      </c>
      <c r="K274" s="8" t="str">
        <f>MID(F274,4,FIND("0",F274,1)-1)</f>
        <v>0</v>
      </c>
      <c r="L274" s="8" t="str">
        <f>MID(F274,5,FIND("0",F274,1)-1)</f>
        <v>1</v>
      </c>
      <c r="M274" s="8" t="str">
        <f>MID(F274,6,FIND("0",F274,1)-1)</f>
        <v>1</v>
      </c>
      <c r="N274" s="8" t="str">
        <f>MID(F274,7,FIND("0",F274,1)-1)</f>
        <v>0</v>
      </c>
      <c r="O274" s="8" t="str">
        <f>MID(F274,8,FIND("0",F274,1)-1)</f>
        <v>0</v>
      </c>
      <c r="P274" t="str">
        <f>IF(J274="1",IF(O274="0","Brenner AUS"),"Brenner EIN")</f>
        <v>Brenner AUS</v>
      </c>
      <c r="Q274" t="str">
        <f>IF(L274="1","Mischer AUF",IF(K274="1","Mischer ZU","Mischer STOP"))</f>
        <v>Mischer AUF</v>
      </c>
    </row>
    <row r="275" spans="1:17" hidden="1" x14ac:dyDescent="0.25">
      <c r="A275" t="s">
        <v>3003</v>
      </c>
      <c r="B275" t="s">
        <v>4</v>
      </c>
      <c r="C275" t="s">
        <v>12</v>
      </c>
      <c r="D275" t="s">
        <v>6</v>
      </c>
      <c r="E275">
        <v>1</v>
      </c>
      <c r="F275" t="s">
        <v>13</v>
      </c>
      <c r="G275" t="s">
        <v>8</v>
      </c>
    </row>
    <row r="276" spans="1:17" x14ac:dyDescent="0.25">
      <c r="A276" s="1" t="s">
        <v>3002</v>
      </c>
      <c r="B276" s="1" t="s">
        <v>1</v>
      </c>
      <c r="C276" s="1" t="s">
        <v>15</v>
      </c>
      <c r="D276" s="42" t="s">
        <v>3295</v>
      </c>
      <c r="E276" s="8">
        <f>HEX2DEC(G276)</f>
        <v>164</v>
      </c>
      <c r="F276" s="10" t="str">
        <f>HEX2BIN(G276)</f>
        <v>10100100</v>
      </c>
      <c r="G276" s="8" t="str">
        <f>MID(C276,7,FIND(":",C276,1)-1)</f>
        <v>A4</v>
      </c>
      <c r="H276" s="8" t="str">
        <f>MID(F276,1,FIND("0",F276,1)-1)</f>
        <v>1</v>
      </c>
      <c r="I276" s="8" t="str">
        <f>MID(F276,2,FIND("0",F276,1)-1)</f>
        <v>0</v>
      </c>
      <c r="J276" s="8" t="str">
        <f>MID(F276,3,FIND("0",F276,1)-1)</f>
        <v>1</v>
      </c>
      <c r="K276" s="8" t="str">
        <f>MID(F276,4,FIND("0",F276,1)-1)</f>
        <v>0</v>
      </c>
      <c r="L276" s="8" t="str">
        <f>MID(F276,5,FIND("0",F276,1)-1)</f>
        <v>0</v>
      </c>
      <c r="M276" s="8" t="str">
        <f>MID(F276,6,FIND("0",F276,1)-1)</f>
        <v>1</v>
      </c>
      <c r="N276" s="8" t="str">
        <f>MID(F276,7,FIND("0",F276,1)-1)</f>
        <v>0</v>
      </c>
      <c r="O276" s="8" t="str">
        <f>MID(F276,8,FIND("0",F276,1)-1)</f>
        <v>0</v>
      </c>
      <c r="P276" t="str">
        <f>IF(J276="1",IF(O276="0","Brenner AUS"),"Brenner EIN")</f>
        <v>Brenner AUS</v>
      </c>
      <c r="Q276" t="str">
        <f>IF(L276="1","Mischer AUF",IF(K276="1","Mischer ZU","Mischer STOP"))</f>
        <v>Mischer STOP</v>
      </c>
    </row>
    <row r="277" spans="1:17" hidden="1" x14ac:dyDescent="0.25">
      <c r="A277" t="s">
        <v>3003</v>
      </c>
      <c r="B277" t="s">
        <v>4</v>
      </c>
      <c r="C277" t="s">
        <v>12</v>
      </c>
      <c r="D277" t="s">
        <v>6</v>
      </c>
      <c r="E277">
        <v>1</v>
      </c>
      <c r="F277" t="s">
        <v>17</v>
      </c>
      <c r="G277" t="s">
        <v>8</v>
      </c>
    </row>
    <row r="278" spans="1:17" x14ac:dyDescent="0.25">
      <c r="A278" t="s">
        <v>3004</v>
      </c>
      <c r="B278" t="s">
        <v>1</v>
      </c>
      <c r="C278" s="38" t="s">
        <v>1380</v>
      </c>
      <c r="E278" s="8">
        <f>HEX2DEC(G278)</f>
        <v>100</v>
      </c>
      <c r="F278" s="10" t="str">
        <f>HEX2BIN(G278)</f>
        <v>1100100</v>
      </c>
      <c r="G278" s="8" t="str">
        <f>MID(C278,7,FIND(":",C278,1)-1)</f>
        <v>64</v>
      </c>
    </row>
    <row r="279" spans="1:17" hidden="1" x14ac:dyDescent="0.25">
      <c r="A279" t="s">
        <v>3005</v>
      </c>
      <c r="B279" t="s">
        <v>4</v>
      </c>
      <c r="C279" t="s">
        <v>1382</v>
      </c>
      <c r="D279" t="s">
        <v>6</v>
      </c>
      <c r="E279">
        <v>1</v>
      </c>
      <c r="F279" t="s">
        <v>1335</v>
      </c>
      <c r="G279" t="s">
        <v>8</v>
      </c>
    </row>
    <row r="280" spans="1:17" x14ac:dyDescent="0.25">
      <c r="A280" t="s">
        <v>3006</v>
      </c>
      <c r="B280" t="s">
        <v>1</v>
      </c>
      <c r="C280" s="4" t="s">
        <v>225</v>
      </c>
      <c r="D280" t="s">
        <v>1443</v>
      </c>
      <c r="E280" s="8">
        <f>HEX2DEC(G280)</f>
        <v>1</v>
      </c>
      <c r="F280" s="10" t="str">
        <f>HEX2BIN(G280)</f>
        <v>1</v>
      </c>
      <c r="G280" s="8" t="str">
        <f>MID(C280,7,FIND(":",C280,1)-1)</f>
        <v>01</v>
      </c>
    </row>
    <row r="281" spans="1:17" hidden="1" x14ac:dyDescent="0.25">
      <c r="A281" t="s">
        <v>3007</v>
      </c>
      <c r="B281" t="s">
        <v>4</v>
      </c>
      <c r="C281" t="s">
        <v>148</v>
      </c>
      <c r="D281" t="s">
        <v>6</v>
      </c>
      <c r="E281">
        <v>1</v>
      </c>
      <c r="F281" t="s">
        <v>227</v>
      </c>
      <c r="G281" t="s">
        <v>8</v>
      </c>
    </row>
    <row r="282" spans="1:17" hidden="1" x14ac:dyDescent="0.25">
      <c r="A282" t="s">
        <v>3008</v>
      </c>
      <c r="B282" t="s">
        <v>1454</v>
      </c>
      <c r="C282" t="s">
        <v>1455</v>
      </c>
      <c r="D282" t="s">
        <v>176</v>
      </c>
      <c r="E282" t="s">
        <v>177</v>
      </c>
      <c r="F282" s="5">
        <v>100000</v>
      </c>
      <c r="G282" t="s">
        <v>1456</v>
      </c>
      <c r="H282" t="s">
        <v>178</v>
      </c>
      <c r="I282">
        <v>0</v>
      </c>
      <c r="J282" t="s">
        <v>179</v>
      </c>
      <c r="K282" t="s">
        <v>163</v>
      </c>
      <c r="L282" t="s">
        <v>180</v>
      </c>
    </row>
    <row r="283" spans="1:17" x14ac:dyDescent="0.25">
      <c r="A283" t="s">
        <v>3009</v>
      </c>
      <c r="B283" t="s">
        <v>1</v>
      </c>
      <c r="C283" s="4" t="s">
        <v>157</v>
      </c>
      <c r="D283" t="s">
        <v>1443</v>
      </c>
      <c r="E283" s="8">
        <f>HEX2DEC(G283)</f>
        <v>2</v>
      </c>
      <c r="F283" s="10" t="str">
        <f>HEX2BIN(G283)</f>
        <v>10</v>
      </c>
      <c r="G283" s="8" t="str">
        <f>MID(C283,7,FIND(":",C283,1)-1)</f>
        <v>02</v>
      </c>
    </row>
    <row r="284" spans="1:17" hidden="1" x14ac:dyDescent="0.25">
      <c r="A284" t="s">
        <v>3010</v>
      </c>
      <c r="B284" t="s">
        <v>4</v>
      </c>
      <c r="C284" t="s">
        <v>148</v>
      </c>
      <c r="D284" t="s">
        <v>6</v>
      </c>
      <c r="E284">
        <v>1</v>
      </c>
      <c r="F284" t="s">
        <v>72</v>
      </c>
      <c r="G284" t="s">
        <v>8</v>
      </c>
    </row>
    <row r="285" spans="1:17" hidden="1" x14ac:dyDescent="0.25">
      <c r="A285" t="s">
        <v>3011</v>
      </c>
      <c r="B285" t="s">
        <v>1454</v>
      </c>
      <c r="C285" t="s">
        <v>1455</v>
      </c>
      <c r="D285" t="s">
        <v>176</v>
      </c>
      <c r="E285" t="s">
        <v>177</v>
      </c>
      <c r="F285" s="5">
        <v>200000</v>
      </c>
      <c r="G285" t="s">
        <v>1456</v>
      </c>
      <c r="H285" t="s">
        <v>178</v>
      </c>
      <c r="I285">
        <v>0</v>
      </c>
      <c r="J285" t="s">
        <v>179</v>
      </c>
      <c r="K285" t="s">
        <v>163</v>
      </c>
      <c r="L285" t="s">
        <v>180</v>
      </c>
    </row>
    <row r="286" spans="1:17" x14ac:dyDescent="0.25">
      <c r="A286" t="s">
        <v>3012</v>
      </c>
      <c r="B286" t="s">
        <v>1</v>
      </c>
      <c r="C286" s="4" t="s">
        <v>222</v>
      </c>
      <c r="D286" t="s">
        <v>1443</v>
      </c>
      <c r="E286" s="8">
        <f>HEX2DEC(G286)</f>
        <v>3</v>
      </c>
      <c r="F286" s="10" t="str">
        <f>HEX2BIN(G286)</f>
        <v>11</v>
      </c>
      <c r="G286" s="8" t="str">
        <f>MID(C286,7,FIND(":",C286,1)-1)</f>
        <v>03</v>
      </c>
    </row>
    <row r="287" spans="1:17" hidden="1" x14ac:dyDescent="0.25">
      <c r="A287" t="s">
        <v>3013</v>
      </c>
      <c r="B287" t="s">
        <v>4</v>
      </c>
      <c r="C287" t="s">
        <v>148</v>
      </c>
      <c r="D287" t="s">
        <v>6</v>
      </c>
      <c r="E287">
        <v>1</v>
      </c>
      <c r="F287" t="s">
        <v>106</v>
      </c>
      <c r="G287" t="s">
        <v>8</v>
      </c>
    </row>
    <row r="288" spans="1:17" hidden="1" x14ac:dyDescent="0.25">
      <c r="A288" t="s">
        <v>3014</v>
      </c>
      <c r="B288" t="s">
        <v>1454</v>
      </c>
      <c r="C288" t="s">
        <v>1455</v>
      </c>
      <c r="D288" t="s">
        <v>176</v>
      </c>
      <c r="E288" t="s">
        <v>177</v>
      </c>
      <c r="F288" s="5">
        <v>300000</v>
      </c>
      <c r="G288" t="s">
        <v>1456</v>
      </c>
      <c r="H288" t="s">
        <v>178</v>
      </c>
      <c r="I288">
        <v>0</v>
      </c>
      <c r="J288" t="s">
        <v>179</v>
      </c>
      <c r="K288" t="s">
        <v>163</v>
      </c>
      <c r="L288" t="s">
        <v>180</v>
      </c>
    </row>
    <row r="289" spans="1:17" x14ac:dyDescent="0.25">
      <c r="A289" t="s">
        <v>3015</v>
      </c>
      <c r="B289" t="s">
        <v>1</v>
      </c>
      <c r="C289" s="3" t="s">
        <v>61</v>
      </c>
      <c r="D289" t="s">
        <v>390</v>
      </c>
      <c r="E289" s="8">
        <f>HEX2DEC(G289)</f>
        <v>42</v>
      </c>
      <c r="F289" s="10" t="str">
        <f>HEX2BIN(G289)</f>
        <v>101010</v>
      </c>
      <c r="G289" s="8" t="str">
        <f>MID(C289,7,FIND(":",C289,1)-1)</f>
        <v>2A</v>
      </c>
    </row>
    <row r="290" spans="1:17" hidden="1" x14ac:dyDescent="0.25">
      <c r="A290" t="s">
        <v>3016</v>
      </c>
      <c r="B290" t="s">
        <v>4</v>
      </c>
      <c r="C290" t="s">
        <v>5</v>
      </c>
      <c r="D290" t="s">
        <v>6</v>
      </c>
      <c r="E290">
        <v>1</v>
      </c>
      <c r="F290" t="s">
        <v>63</v>
      </c>
      <c r="G290" t="s">
        <v>8</v>
      </c>
    </row>
    <row r="291" spans="1:17" hidden="1" x14ac:dyDescent="0.25">
      <c r="A291" t="s">
        <v>3017</v>
      </c>
      <c r="B291" t="s">
        <v>862</v>
      </c>
      <c r="C291" t="s">
        <v>176</v>
      </c>
      <c r="D291" t="s">
        <v>177</v>
      </c>
      <c r="E291" s="5">
        <v>4200000</v>
      </c>
      <c r="F291" t="s">
        <v>863</v>
      </c>
      <c r="G291" t="s">
        <v>178</v>
      </c>
      <c r="H291">
        <v>0</v>
      </c>
      <c r="I291" t="s">
        <v>179</v>
      </c>
      <c r="J291" t="s">
        <v>163</v>
      </c>
      <c r="K291" t="s">
        <v>180</v>
      </c>
    </row>
    <row r="292" spans="1:17" x14ac:dyDescent="0.25">
      <c r="A292" t="s">
        <v>3018</v>
      </c>
      <c r="B292" t="s">
        <v>1</v>
      </c>
      <c r="C292" s="4" t="s">
        <v>418</v>
      </c>
      <c r="D292" t="s">
        <v>1443</v>
      </c>
      <c r="E292" s="8">
        <f>HEX2DEC(G292)</f>
        <v>4</v>
      </c>
      <c r="F292" s="10" t="str">
        <f>HEX2BIN(G292)</f>
        <v>100</v>
      </c>
      <c r="G292" s="8" t="str">
        <f>MID(C292,7,FIND(":",C292,1)-1)</f>
        <v>04</v>
      </c>
    </row>
    <row r="293" spans="1:17" hidden="1" x14ac:dyDescent="0.25">
      <c r="A293" t="s">
        <v>3019</v>
      </c>
      <c r="B293" t="s">
        <v>4</v>
      </c>
      <c r="C293" t="s">
        <v>148</v>
      </c>
      <c r="D293" t="s">
        <v>6</v>
      </c>
      <c r="E293">
        <v>1</v>
      </c>
      <c r="F293" t="s">
        <v>136</v>
      </c>
      <c r="G293" t="s">
        <v>8</v>
      </c>
    </row>
    <row r="294" spans="1:17" hidden="1" x14ac:dyDescent="0.25">
      <c r="A294" t="s">
        <v>3020</v>
      </c>
      <c r="B294" t="s">
        <v>1454</v>
      </c>
      <c r="C294" t="s">
        <v>1455</v>
      </c>
      <c r="D294" t="s">
        <v>176</v>
      </c>
      <c r="E294" t="s">
        <v>177</v>
      </c>
      <c r="F294" s="5">
        <v>400000</v>
      </c>
      <c r="G294" t="s">
        <v>1456</v>
      </c>
      <c r="H294" t="s">
        <v>178</v>
      </c>
      <c r="I294">
        <v>0</v>
      </c>
      <c r="J294" t="s">
        <v>179</v>
      </c>
      <c r="K294" t="s">
        <v>163</v>
      </c>
      <c r="L294" t="s">
        <v>180</v>
      </c>
    </row>
    <row r="295" spans="1:17" x14ac:dyDescent="0.25">
      <c r="A295" t="s">
        <v>3021</v>
      </c>
      <c r="B295" s="38" t="s">
        <v>1</v>
      </c>
      <c r="C295" s="38" t="s">
        <v>1423</v>
      </c>
      <c r="E295" s="8">
        <f>HEX2DEC(G295)</f>
        <v>34</v>
      </c>
      <c r="F295" s="10" t="str">
        <f>HEX2BIN(G295)</f>
        <v>100010</v>
      </c>
      <c r="G295" s="8" t="str">
        <f>MID(C295,7,FIND(":",C295,1)-1)</f>
        <v>22</v>
      </c>
    </row>
    <row r="296" spans="1:17" hidden="1" x14ac:dyDescent="0.25">
      <c r="A296" t="s">
        <v>3022</v>
      </c>
      <c r="B296" t="s">
        <v>4</v>
      </c>
      <c r="C296" t="s">
        <v>1425</v>
      </c>
      <c r="D296" t="s">
        <v>6</v>
      </c>
      <c r="E296">
        <v>1</v>
      </c>
      <c r="F296" t="s">
        <v>234</v>
      </c>
      <c r="G296" t="s">
        <v>8</v>
      </c>
    </row>
    <row r="297" spans="1:17" x14ac:dyDescent="0.25">
      <c r="A297" t="s">
        <v>3023</v>
      </c>
      <c r="B297" t="s">
        <v>1</v>
      </c>
      <c r="C297" s="4" t="s">
        <v>146</v>
      </c>
      <c r="D297" t="s">
        <v>1443</v>
      </c>
      <c r="E297" s="8">
        <f>HEX2DEC(G297)</f>
        <v>5</v>
      </c>
      <c r="F297" s="10" t="str">
        <f>HEX2BIN(G297)</f>
        <v>101</v>
      </c>
      <c r="G297" s="8" t="str">
        <f>MID(C297,7,FIND(":",C297,1)-1)</f>
        <v>05</v>
      </c>
    </row>
    <row r="298" spans="1:17" hidden="1" x14ac:dyDescent="0.25">
      <c r="A298" t="s">
        <v>3024</v>
      </c>
      <c r="B298" t="s">
        <v>4</v>
      </c>
      <c r="C298" t="s">
        <v>148</v>
      </c>
      <c r="D298" t="s">
        <v>6</v>
      </c>
      <c r="E298">
        <v>1</v>
      </c>
      <c r="F298" t="s">
        <v>149</v>
      </c>
      <c r="G298" t="s">
        <v>8</v>
      </c>
    </row>
    <row r="299" spans="1:17" hidden="1" x14ac:dyDescent="0.25">
      <c r="A299" t="s">
        <v>3025</v>
      </c>
      <c r="B299" t="s">
        <v>1454</v>
      </c>
      <c r="C299" t="s">
        <v>1455</v>
      </c>
      <c r="D299" t="s">
        <v>176</v>
      </c>
      <c r="E299" t="s">
        <v>177</v>
      </c>
      <c r="F299" s="5">
        <v>500000</v>
      </c>
      <c r="G299" t="s">
        <v>1456</v>
      </c>
      <c r="H299" t="s">
        <v>178</v>
      </c>
      <c r="I299">
        <v>0</v>
      </c>
      <c r="J299" t="s">
        <v>179</v>
      </c>
      <c r="K299" t="s">
        <v>163</v>
      </c>
      <c r="L299" t="s">
        <v>180</v>
      </c>
    </row>
    <row r="300" spans="1:17" x14ac:dyDescent="0.25">
      <c r="A300" s="1" t="s">
        <v>3026</v>
      </c>
      <c r="B300" s="1" t="s">
        <v>1</v>
      </c>
      <c r="C300" s="1" t="s">
        <v>10</v>
      </c>
      <c r="D300" s="42" t="s">
        <v>3295</v>
      </c>
      <c r="E300" s="8">
        <f>HEX2DEC(G300)</f>
        <v>172</v>
      </c>
      <c r="F300" s="10" t="str">
        <f>HEX2BIN(G300)</f>
        <v>10101100</v>
      </c>
      <c r="G300" s="8" t="str">
        <f>MID(C300,7,FIND(":",C300,1)-1)</f>
        <v>AC</v>
      </c>
      <c r="H300" s="8" t="str">
        <f>MID(F300,1,FIND("0",F300,1)-1)</f>
        <v>1</v>
      </c>
      <c r="I300" s="8" t="str">
        <f>MID(F300,2,FIND("0",F300,1)-1)</f>
        <v>0</v>
      </c>
      <c r="J300" s="8" t="str">
        <f>MID(F300,3,FIND("0",F300,1)-1)</f>
        <v>1</v>
      </c>
      <c r="K300" s="8" t="str">
        <f>MID(F300,4,FIND("0",F300,1)-1)</f>
        <v>0</v>
      </c>
      <c r="L300" s="8" t="str">
        <f>MID(F300,5,FIND("0",F300,1)-1)</f>
        <v>1</v>
      </c>
      <c r="M300" s="8" t="str">
        <f>MID(F300,6,FIND("0",F300,1)-1)</f>
        <v>1</v>
      </c>
      <c r="N300" s="8" t="str">
        <f>MID(F300,7,FIND("0",F300,1)-1)</f>
        <v>0</v>
      </c>
      <c r="O300" s="8" t="str">
        <f>MID(F300,8,FIND("0",F300,1)-1)</f>
        <v>0</v>
      </c>
      <c r="P300" t="str">
        <f>IF(J300="1",IF(O300="0","Brenner AUS"),"Brenner EIN")</f>
        <v>Brenner AUS</v>
      </c>
      <c r="Q300" t="str">
        <f>IF(L300="1","Mischer AUF",IF(K300="1","Mischer ZU","Mischer STOP"))</f>
        <v>Mischer AUF</v>
      </c>
    </row>
    <row r="301" spans="1:17" hidden="1" x14ac:dyDescent="0.25">
      <c r="A301" t="s">
        <v>3027</v>
      </c>
      <c r="B301" t="s">
        <v>4</v>
      </c>
      <c r="C301" t="s">
        <v>12</v>
      </c>
      <c r="D301" t="s">
        <v>6</v>
      </c>
      <c r="E301">
        <v>1</v>
      </c>
      <c r="F301" t="s">
        <v>13</v>
      </c>
      <c r="G301" t="s">
        <v>8</v>
      </c>
    </row>
    <row r="302" spans="1:17" x14ac:dyDescent="0.25">
      <c r="A302" s="1" t="s">
        <v>3026</v>
      </c>
      <c r="B302" s="1" t="s">
        <v>1</v>
      </c>
      <c r="C302" s="1" t="s">
        <v>15</v>
      </c>
      <c r="D302" s="42" t="s">
        <v>3295</v>
      </c>
      <c r="E302" s="8">
        <f>HEX2DEC(G302)</f>
        <v>164</v>
      </c>
      <c r="F302" s="10" t="str">
        <f>HEX2BIN(G302)</f>
        <v>10100100</v>
      </c>
      <c r="G302" s="8" t="str">
        <f>MID(C302,7,FIND(":",C302,1)-1)</f>
        <v>A4</v>
      </c>
      <c r="H302" s="8" t="str">
        <f>MID(F302,1,FIND("0",F302,1)-1)</f>
        <v>1</v>
      </c>
      <c r="I302" s="8" t="str">
        <f>MID(F302,2,FIND("0",F302,1)-1)</f>
        <v>0</v>
      </c>
      <c r="J302" s="8" t="str">
        <f>MID(F302,3,FIND("0",F302,1)-1)</f>
        <v>1</v>
      </c>
      <c r="K302" s="8" t="str">
        <f>MID(F302,4,FIND("0",F302,1)-1)</f>
        <v>0</v>
      </c>
      <c r="L302" s="8" t="str">
        <f>MID(F302,5,FIND("0",F302,1)-1)</f>
        <v>0</v>
      </c>
      <c r="M302" s="8" t="str">
        <f>MID(F302,6,FIND("0",F302,1)-1)</f>
        <v>1</v>
      </c>
      <c r="N302" s="8" t="str">
        <f>MID(F302,7,FIND("0",F302,1)-1)</f>
        <v>0</v>
      </c>
      <c r="O302" s="8" t="str">
        <f>MID(F302,8,FIND("0",F302,1)-1)</f>
        <v>0</v>
      </c>
      <c r="P302" t="str">
        <f>IF(J302="1",IF(O302="0","Brenner AUS"),"Brenner EIN")</f>
        <v>Brenner AUS</v>
      </c>
      <c r="Q302" t="str">
        <f>IF(L302="1","Mischer AUF",IF(K302="1","Mischer ZU","Mischer STOP"))</f>
        <v>Mischer STOP</v>
      </c>
    </row>
    <row r="303" spans="1:17" hidden="1" x14ac:dyDescent="0.25">
      <c r="A303" t="s">
        <v>3027</v>
      </c>
      <c r="B303" t="s">
        <v>4</v>
      </c>
      <c r="C303" t="s">
        <v>12</v>
      </c>
      <c r="D303" t="s">
        <v>6</v>
      </c>
      <c r="E303">
        <v>1</v>
      </c>
      <c r="F303" t="s">
        <v>17</v>
      </c>
      <c r="G303" t="s">
        <v>8</v>
      </c>
    </row>
    <row r="304" spans="1:17" x14ac:dyDescent="0.25">
      <c r="A304" t="s">
        <v>3028</v>
      </c>
      <c r="B304" t="s">
        <v>1</v>
      </c>
      <c r="C304" s="3" t="s">
        <v>82</v>
      </c>
      <c r="D304" t="s">
        <v>390</v>
      </c>
      <c r="E304" s="8">
        <f>HEX2DEC(G304)</f>
        <v>41</v>
      </c>
      <c r="F304" s="10" t="str">
        <f>HEX2BIN(G304)</f>
        <v>101001</v>
      </c>
      <c r="G304" s="8" t="str">
        <f>MID(C304,7,FIND(":",C304,1)-1)</f>
        <v>29</v>
      </c>
    </row>
    <row r="305" spans="1:12" hidden="1" x14ac:dyDescent="0.25">
      <c r="A305" t="s">
        <v>3029</v>
      </c>
      <c r="B305" t="s">
        <v>4</v>
      </c>
      <c r="C305" t="s">
        <v>5</v>
      </c>
      <c r="D305" t="s">
        <v>6</v>
      </c>
      <c r="E305">
        <v>1</v>
      </c>
      <c r="F305" t="s">
        <v>84</v>
      </c>
      <c r="G305" t="s">
        <v>8</v>
      </c>
    </row>
    <row r="306" spans="1:12" hidden="1" x14ac:dyDescent="0.25">
      <c r="A306" t="s">
        <v>3030</v>
      </c>
      <c r="B306" t="s">
        <v>862</v>
      </c>
      <c r="C306" t="s">
        <v>176</v>
      </c>
      <c r="D306" t="s">
        <v>177</v>
      </c>
      <c r="E306" s="5">
        <v>4100000</v>
      </c>
      <c r="F306" t="s">
        <v>863</v>
      </c>
      <c r="G306" t="s">
        <v>178</v>
      </c>
      <c r="H306">
        <v>0</v>
      </c>
      <c r="I306" t="s">
        <v>179</v>
      </c>
      <c r="J306" t="s">
        <v>163</v>
      </c>
      <c r="K306" t="s">
        <v>180</v>
      </c>
    </row>
    <row r="307" spans="1:12" x14ac:dyDescent="0.25">
      <c r="A307" t="s">
        <v>3031</v>
      </c>
      <c r="B307" t="s">
        <v>1</v>
      </c>
      <c r="C307" s="4" t="s">
        <v>225</v>
      </c>
      <c r="D307" t="s">
        <v>1443</v>
      </c>
      <c r="E307" s="8">
        <f>HEX2DEC(G307)</f>
        <v>1</v>
      </c>
      <c r="F307" s="10" t="str">
        <f>HEX2BIN(G307)</f>
        <v>1</v>
      </c>
      <c r="G307" s="8" t="str">
        <f>MID(C307,7,FIND(":",C307,1)-1)</f>
        <v>01</v>
      </c>
    </row>
    <row r="308" spans="1:12" hidden="1" x14ac:dyDescent="0.25">
      <c r="A308" t="s">
        <v>3032</v>
      </c>
      <c r="B308" t="s">
        <v>4</v>
      </c>
      <c r="C308" t="s">
        <v>148</v>
      </c>
      <c r="D308" t="s">
        <v>6</v>
      </c>
      <c r="E308">
        <v>1</v>
      </c>
      <c r="F308" t="s">
        <v>227</v>
      </c>
      <c r="G308" t="s">
        <v>8</v>
      </c>
    </row>
    <row r="309" spans="1:12" hidden="1" x14ac:dyDescent="0.25">
      <c r="A309" t="s">
        <v>3033</v>
      </c>
      <c r="B309" t="s">
        <v>1454</v>
      </c>
      <c r="C309" t="s">
        <v>1455</v>
      </c>
      <c r="D309" t="s">
        <v>176</v>
      </c>
      <c r="E309" t="s">
        <v>177</v>
      </c>
      <c r="F309" s="5">
        <v>100000</v>
      </c>
      <c r="G309" t="s">
        <v>1456</v>
      </c>
      <c r="H309" t="s">
        <v>178</v>
      </c>
      <c r="I309">
        <v>0</v>
      </c>
      <c r="J309" t="s">
        <v>179</v>
      </c>
      <c r="K309" t="s">
        <v>163</v>
      </c>
      <c r="L309" t="s">
        <v>180</v>
      </c>
    </row>
    <row r="310" spans="1:12" x14ac:dyDescent="0.25">
      <c r="A310" t="s">
        <v>3034</v>
      </c>
      <c r="B310" t="s">
        <v>1</v>
      </c>
      <c r="C310" s="4" t="s">
        <v>157</v>
      </c>
      <c r="D310" t="s">
        <v>1443</v>
      </c>
      <c r="E310" s="8">
        <f>HEX2DEC(G310)</f>
        <v>2</v>
      </c>
      <c r="F310" s="10" t="str">
        <f>HEX2BIN(G310)</f>
        <v>10</v>
      </c>
      <c r="G310" s="8" t="str">
        <f>MID(C310,7,FIND(":",C310,1)-1)</f>
        <v>02</v>
      </c>
    </row>
    <row r="311" spans="1:12" hidden="1" x14ac:dyDescent="0.25">
      <c r="A311" t="s">
        <v>3035</v>
      </c>
      <c r="B311" t="s">
        <v>4</v>
      </c>
      <c r="C311" t="s">
        <v>148</v>
      </c>
      <c r="D311" t="s">
        <v>6</v>
      </c>
      <c r="E311">
        <v>1</v>
      </c>
      <c r="F311" t="s">
        <v>72</v>
      </c>
      <c r="G311" t="s">
        <v>8</v>
      </c>
    </row>
    <row r="312" spans="1:12" hidden="1" x14ac:dyDescent="0.25">
      <c r="A312" t="s">
        <v>3036</v>
      </c>
      <c r="B312" t="s">
        <v>1454</v>
      </c>
      <c r="C312" t="s">
        <v>1455</v>
      </c>
      <c r="D312" t="s">
        <v>176</v>
      </c>
      <c r="E312" t="s">
        <v>177</v>
      </c>
      <c r="F312" s="5">
        <v>200000</v>
      </c>
      <c r="G312" t="s">
        <v>1456</v>
      </c>
      <c r="H312" t="s">
        <v>178</v>
      </c>
      <c r="I312">
        <v>0</v>
      </c>
      <c r="J312" t="s">
        <v>179</v>
      </c>
      <c r="K312" t="s">
        <v>163</v>
      </c>
      <c r="L312" t="s">
        <v>180</v>
      </c>
    </row>
    <row r="313" spans="1:12" x14ac:dyDescent="0.25">
      <c r="A313" t="s">
        <v>3037</v>
      </c>
      <c r="B313" t="s">
        <v>1</v>
      </c>
      <c r="C313" s="4" t="s">
        <v>222</v>
      </c>
      <c r="D313" t="s">
        <v>1443</v>
      </c>
      <c r="E313" s="8">
        <f>HEX2DEC(G313)</f>
        <v>3</v>
      </c>
      <c r="F313" s="10" t="str">
        <f>HEX2BIN(G313)</f>
        <v>11</v>
      </c>
      <c r="G313" s="8" t="str">
        <f>MID(C313,7,FIND(":",C313,1)-1)</f>
        <v>03</v>
      </c>
    </row>
    <row r="314" spans="1:12" hidden="1" x14ac:dyDescent="0.25">
      <c r="A314" t="s">
        <v>3038</v>
      </c>
      <c r="B314" t="s">
        <v>4</v>
      </c>
      <c r="C314" t="s">
        <v>148</v>
      </c>
      <c r="D314" t="s">
        <v>6</v>
      </c>
      <c r="E314">
        <v>1</v>
      </c>
      <c r="F314" t="s">
        <v>106</v>
      </c>
      <c r="G314" t="s">
        <v>8</v>
      </c>
    </row>
    <row r="315" spans="1:12" hidden="1" x14ac:dyDescent="0.25">
      <c r="A315" t="s">
        <v>3039</v>
      </c>
      <c r="B315" t="s">
        <v>1454</v>
      </c>
      <c r="C315" t="s">
        <v>1455</v>
      </c>
      <c r="D315" t="s">
        <v>176</v>
      </c>
      <c r="E315" t="s">
        <v>177</v>
      </c>
      <c r="F315" s="5">
        <v>300000</v>
      </c>
      <c r="G315" t="s">
        <v>1456</v>
      </c>
      <c r="H315" t="s">
        <v>178</v>
      </c>
      <c r="I315">
        <v>0</v>
      </c>
      <c r="J315" t="s">
        <v>179</v>
      </c>
      <c r="K315" t="s">
        <v>163</v>
      </c>
      <c r="L315" t="s">
        <v>180</v>
      </c>
    </row>
    <row r="316" spans="1:12" x14ac:dyDescent="0.25">
      <c r="A316" t="s">
        <v>3040</v>
      </c>
      <c r="B316" t="s">
        <v>1</v>
      </c>
      <c r="C316" s="4" t="s">
        <v>418</v>
      </c>
      <c r="D316" t="s">
        <v>1443</v>
      </c>
      <c r="E316" s="8">
        <f>HEX2DEC(G316)</f>
        <v>4</v>
      </c>
      <c r="F316" s="10" t="str">
        <f>HEX2BIN(G316)</f>
        <v>100</v>
      </c>
      <c r="G316" s="8" t="str">
        <f>MID(C316,7,FIND(":",C316,1)-1)</f>
        <v>04</v>
      </c>
    </row>
    <row r="317" spans="1:12" hidden="1" x14ac:dyDescent="0.25">
      <c r="A317" t="s">
        <v>3041</v>
      </c>
      <c r="B317" t="s">
        <v>4</v>
      </c>
      <c r="C317" t="s">
        <v>148</v>
      </c>
      <c r="D317" t="s">
        <v>6</v>
      </c>
      <c r="E317">
        <v>1</v>
      </c>
      <c r="F317" t="s">
        <v>136</v>
      </c>
      <c r="G317" t="s">
        <v>8</v>
      </c>
    </row>
    <row r="318" spans="1:12" hidden="1" x14ac:dyDescent="0.25">
      <c r="A318" t="s">
        <v>3042</v>
      </c>
      <c r="B318" t="s">
        <v>1454</v>
      </c>
      <c r="C318" t="s">
        <v>1455</v>
      </c>
      <c r="D318" t="s">
        <v>176</v>
      </c>
      <c r="E318" t="s">
        <v>177</v>
      </c>
      <c r="F318" s="5">
        <v>400000</v>
      </c>
      <c r="G318" t="s">
        <v>1456</v>
      </c>
      <c r="H318" t="s">
        <v>178</v>
      </c>
      <c r="I318">
        <v>0</v>
      </c>
      <c r="J318" t="s">
        <v>179</v>
      </c>
      <c r="K318" t="s">
        <v>163</v>
      </c>
      <c r="L318" t="s">
        <v>180</v>
      </c>
    </row>
    <row r="319" spans="1:12" x14ac:dyDescent="0.25">
      <c r="A319" t="s">
        <v>3043</v>
      </c>
      <c r="B319" t="s">
        <v>1</v>
      </c>
      <c r="C319" s="4" t="s">
        <v>146</v>
      </c>
      <c r="D319" t="s">
        <v>1443</v>
      </c>
      <c r="E319" s="8">
        <f>HEX2DEC(G319)</f>
        <v>5</v>
      </c>
      <c r="F319" s="10" t="str">
        <f>HEX2BIN(G319)</f>
        <v>101</v>
      </c>
      <c r="G319" s="8" t="str">
        <f>MID(C319,7,FIND(":",C319,1)-1)</f>
        <v>05</v>
      </c>
    </row>
    <row r="320" spans="1:12" hidden="1" x14ac:dyDescent="0.25">
      <c r="A320" t="s">
        <v>3044</v>
      </c>
      <c r="B320" t="s">
        <v>4</v>
      </c>
      <c r="C320" t="s">
        <v>148</v>
      </c>
      <c r="D320" t="s">
        <v>6</v>
      </c>
      <c r="E320">
        <v>1</v>
      </c>
      <c r="F320" t="s">
        <v>149</v>
      </c>
      <c r="G320" t="s">
        <v>8</v>
      </c>
    </row>
    <row r="321" spans="1:17" hidden="1" x14ac:dyDescent="0.25">
      <c r="A321" t="s">
        <v>3045</v>
      </c>
      <c r="B321" t="s">
        <v>1454</v>
      </c>
      <c r="C321" t="s">
        <v>1455</v>
      </c>
      <c r="D321" t="s">
        <v>176</v>
      </c>
      <c r="E321" t="s">
        <v>177</v>
      </c>
      <c r="F321" s="5">
        <v>500000</v>
      </c>
      <c r="G321" t="s">
        <v>1456</v>
      </c>
      <c r="H321" t="s">
        <v>178</v>
      </c>
      <c r="I321">
        <v>0</v>
      </c>
      <c r="J321" t="s">
        <v>179</v>
      </c>
      <c r="K321" t="s">
        <v>163</v>
      </c>
      <c r="L321" t="s">
        <v>180</v>
      </c>
    </row>
    <row r="322" spans="1:17" x14ac:dyDescent="0.25">
      <c r="A322" t="s">
        <v>3046</v>
      </c>
      <c r="B322" t="s">
        <v>1</v>
      </c>
      <c r="C322" s="3" t="s">
        <v>96</v>
      </c>
      <c r="D322" t="s">
        <v>390</v>
      </c>
      <c r="E322" s="8">
        <f>HEX2DEC(G322)</f>
        <v>40</v>
      </c>
      <c r="F322" s="10" t="str">
        <f>HEX2BIN(G322)</f>
        <v>101000</v>
      </c>
      <c r="G322" s="8" t="str">
        <f>MID(C322,7,FIND(":",C322,1)-1)</f>
        <v>28</v>
      </c>
    </row>
    <row r="323" spans="1:17" hidden="1" x14ac:dyDescent="0.25">
      <c r="A323" t="s">
        <v>3047</v>
      </c>
      <c r="B323" t="s">
        <v>4</v>
      </c>
      <c r="C323" t="s">
        <v>5</v>
      </c>
      <c r="D323" t="s">
        <v>6</v>
      </c>
      <c r="E323">
        <v>1</v>
      </c>
      <c r="F323" t="s">
        <v>98</v>
      </c>
      <c r="G323" t="s">
        <v>8</v>
      </c>
    </row>
    <row r="324" spans="1:17" hidden="1" x14ac:dyDescent="0.25">
      <c r="A324" t="s">
        <v>3048</v>
      </c>
      <c r="B324" t="s">
        <v>862</v>
      </c>
      <c r="C324" t="s">
        <v>176</v>
      </c>
      <c r="D324" t="s">
        <v>177</v>
      </c>
      <c r="E324" s="5">
        <v>4000000</v>
      </c>
      <c r="F324" t="s">
        <v>863</v>
      </c>
      <c r="G324" t="s">
        <v>178</v>
      </c>
      <c r="H324">
        <v>0</v>
      </c>
      <c r="I324" t="s">
        <v>179</v>
      </c>
      <c r="J324" t="s">
        <v>163</v>
      </c>
      <c r="K324" t="s">
        <v>180</v>
      </c>
    </row>
    <row r="325" spans="1:17" x14ac:dyDescent="0.25">
      <c r="A325" s="1" t="s">
        <v>3049</v>
      </c>
      <c r="B325" s="1" t="s">
        <v>1</v>
      </c>
      <c r="C325" s="1" t="s">
        <v>10</v>
      </c>
      <c r="D325" s="42" t="s">
        <v>3295</v>
      </c>
      <c r="E325" s="8">
        <f>HEX2DEC(G325)</f>
        <v>172</v>
      </c>
      <c r="F325" s="10" t="str">
        <f>HEX2BIN(G325)</f>
        <v>10101100</v>
      </c>
      <c r="G325" s="8" t="str">
        <f>MID(C325,7,FIND(":",C325,1)-1)</f>
        <v>AC</v>
      </c>
      <c r="H325" s="8" t="str">
        <f>MID(F325,1,FIND("0",F325,1)-1)</f>
        <v>1</v>
      </c>
      <c r="I325" s="8" t="str">
        <f>MID(F325,2,FIND("0",F325,1)-1)</f>
        <v>0</v>
      </c>
      <c r="J325" s="8" t="str">
        <f>MID(F325,3,FIND("0",F325,1)-1)</f>
        <v>1</v>
      </c>
      <c r="K325" s="8" t="str">
        <f>MID(F325,4,FIND("0",F325,1)-1)</f>
        <v>0</v>
      </c>
      <c r="L325" s="8" t="str">
        <f>MID(F325,5,FIND("0",F325,1)-1)</f>
        <v>1</v>
      </c>
      <c r="M325" s="8" t="str">
        <f>MID(F325,6,FIND("0",F325,1)-1)</f>
        <v>1</v>
      </c>
      <c r="N325" s="8" t="str">
        <f>MID(F325,7,FIND("0",F325,1)-1)</f>
        <v>0</v>
      </c>
      <c r="O325" s="8" t="str">
        <f>MID(F325,8,FIND("0",F325,1)-1)</f>
        <v>0</v>
      </c>
      <c r="P325" t="str">
        <f>IF(J325="1",IF(O325="0","Brenner AUS"),"Brenner EIN")</f>
        <v>Brenner AUS</v>
      </c>
      <c r="Q325" t="str">
        <f>IF(L325="1","Mischer AUF",IF(K325="1","Mischer ZU","Mischer STOP"))</f>
        <v>Mischer AUF</v>
      </c>
    </row>
    <row r="326" spans="1:17" x14ac:dyDescent="0.25">
      <c r="A326" t="s">
        <v>3050</v>
      </c>
      <c r="B326" t="s">
        <v>1</v>
      </c>
      <c r="C326" s="4" t="s">
        <v>222</v>
      </c>
      <c r="D326" t="s">
        <v>1443</v>
      </c>
      <c r="E326" s="8">
        <f>HEX2DEC(G326)</f>
        <v>3</v>
      </c>
      <c r="F326" s="10" t="str">
        <f>HEX2BIN(G326)</f>
        <v>11</v>
      </c>
      <c r="G326" s="8" t="str">
        <f>MID(C326,7,FIND(":",C326,1)-1)</f>
        <v>03</v>
      </c>
    </row>
    <row r="327" spans="1:17" hidden="1" x14ac:dyDescent="0.25">
      <c r="A327" t="s">
        <v>3051</v>
      </c>
      <c r="B327" t="s">
        <v>4</v>
      </c>
      <c r="C327" t="s">
        <v>148</v>
      </c>
      <c r="D327" t="s">
        <v>6</v>
      </c>
      <c r="E327">
        <v>1</v>
      </c>
      <c r="F327" t="s">
        <v>106</v>
      </c>
      <c r="G327" t="s">
        <v>8</v>
      </c>
    </row>
    <row r="328" spans="1:17" hidden="1" x14ac:dyDescent="0.25">
      <c r="A328" t="s">
        <v>3052</v>
      </c>
      <c r="B328" t="s">
        <v>1454</v>
      </c>
      <c r="C328" t="s">
        <v>1455</v>
      </c>
      <c r="D328" t="s">
        <v>176</v>
      </c>
      <c r="E328" t="s">
        <v>177</v>
      </c>
      <c r="F328" s="5">
        <v>300000</v>
      </c>
      <c r="G328" t="s">
        <v>1456</v>
      </c>
      <c r="H328" t="s">
        <v>178</v>
      </c>
      <c r="I328">
        <v>0</v>
      </c>
      <c r="J328" t="s">
        <v>179</v>
      </c>
      <c r="K328" t="s">
        <v>163</v>
      </c>
      <c r="L328" t="s">
        <v>180</v>
      </c>
    </row>
    <row r="329" spans="1:17" x14ac:dyDescent="0.25">
      <c r="A329" t="s">
        <v>3053</v>
      </c>
      <c r="B329" t="s">
        <v>1</v>
      </c>
      <c r="C329" s="4" t="s">
        <v>146</v>
      </c>
      <c r="D329" t="s">
        <v>1443</v>
      </c>
      <c r="E329" s="8">
        <f>HEX2DEC(G329)</f>
        <v>5</v>
      </c>
      <c r="F329" s="10" t="str">
        <f>HEX2BIN(G329)</f>
        <v>101</v>
      </c>
      <c r="G329" s="8" t="str">
        <f>MID(C329,7,FIND(":",C329,1)-1)</f>
        <v>05</v>
      </c>
    </row>
    <row r="330" spans="1:17" hidden="1" x14ac:dyDescent="0.25">
      <c r="A330" t="s">
        <v>3054</v>
      </c>
      <c r="B330" t="s">
        <v>4</v>
      </c>
      <c r="C330" t="s">
        <v>148</v>
      </c>
      <c r="D330" t="s">
        <v>6</v>
      </c>
      <c r="E330">
        <v>1</v>
      </c>
      <c r="F330" t="s">
        <v>149</v>
      </c>
      <c r="G330" t="s">
        <v>8</v>
      </c>
    </row>
    <row r="331" spans="1:17" hidden="1" x14ac:dyDescent="0.25">
      <c r="A331" t="s">
        <v>3055</v>
      </c>
      <c r="B331" t="s">
        <v>1454</v>
      </c>
      <c r="C331" t="s">
        <v>1455</v>
      </c>
      <c r="D331" t="s">
        <v>176</v>
      </c>
      <c r="E331" t="s">
        <v>177</v>
      </c>
      <c r="F331" s="5">
        <v>500000</v>
      </c>
      <c r="G331" t="s">
        <v>1456</v>
      </c>
      <c r="H331" t="s">
        <v>178</v>
      </c>
      <c r="I331">
        <v>0</v>
      </c>
      <c r="J331" t="s">
        <v>179</v>
      </c>
      <c r="K331" t="s">
        <v>163</v>
      </c>
      <c r="L331" t="s">
        <v>180</v>
      </c>
    </row>
    <row r="332" spans="1:17" x14ac:dyDescent="0.25">
      <c r="A332" s="1" t="s">
        <v>3056</v>
      </c>
      <c r="B332" s="1" t="s">
        <v>1</v>
      </c>
      <c r="C332" s="1" t="s">
        <v>10</v>
      </c>
      <c r="D332" s="42" t="s">
        <v>3295</v>
      </c>
      <c r="E332" s="8">
        <f>HEX2DEC(G332)</f>
        <v>172</v>
      </c>
      <c r="F332" s="10" t="str">
        <f>HEX2BIN(G332)</f>
        <v>10101100</v>
      </c>
      <c r="G332" s="8" t="str">
        <f>MID(C332,7,FIND(":",C332,1)-1)</f>
        <v>AC</v>
      </c>
      <c r="H332" s="8" t="str">
        <f>MID(F332,1,FIND("0",F332,1)-1)</f>
        <v>1</v>
      </c>
      <c r="I332" s="8" t="str">
        <f>MID(F332,2,FIND("0",F332,1)-1)</f>
        <v>0</v>
      </c>
      <c r="J332" s="8" t="str">
        <f>MID(F332,3,FIND("0",F332,1)-1)</f>
        <v>1</v>
      </c>
      <c r="K332" s="8" t="str">
        <f>MID(F332,4,FIND("0",F332,1)-1)</f>
        <v>0</v>
      </c>
      <c r="L332" s="8" t="str">
        <f>MID(F332,5,FIND("0",F332,1)-1)</f>
        <v>1</v>
      </c>
      <c r="M332" s="8" t="str">
        <f>MID(F332,6,FIND("0",F332,1)-1)</f>
        <v>1</v>
      </c>
      <c r="N332" s="8" t="str">
        <f>MID(F332,7,FIND("0",F332,1)-1)</f>
        <v>0</v>
      </c>
      <c r="O332" s="8" t="str">
        <f>MID(F332,8,FIND("0",F332,1)-1)</f>
        <v>0</v>
      </c>
      <c r="P332" t="str">
        <f>IF(J332="1",IF(O332="0","Brenner AUS"),"Brenner EIN")</f>
        <v>Brenner AUS</v>
      </c>
      <c r="Q332" t="str">
        <f>IF(L332="1","Mischer AUF",IF(K332="1","Mischer ZU","Mischer STOP"))</f>
        <v>Mischer AUF</v>
      </c>
    </row>
    <row r="333" spans="1:17" hidden="1" x14ac:dyDescent="0.25">
      <c r="A333" t="s">
        <v>3057</v>
      </c>
      <c r="B333" t="s">
        <v>4</v>
      </c>
      <c r="C333" t="s">
        <v>12</v>
      </c>
      <c r="D333" t="s">
        <v>6</v>
      </c>
      <c r="E333">
        <v>1</v>
      </c>
      <c r="F333" t="s">
        <v>13</v>
      </c>
      <c r="G333" t="s">
        <v>8</v>
      </c>
    </row>
    <row r="334" spans="1:17" x14ac:dyDescent="0.25">
      <c r="A334" s="1" t="s">
        <v>3056</v>
      </c>
      <c r="B334" s="1" t="s">
        <v>1</v>
      </c>
      <c r="C334" s="1" t="s">
        <v>15</v>
      </c>
      <c r="D334" s="42" t="s">
        <v>3295</v>
      </c>
      <c r="E334" s="8">
        <f>HEX2DEC(G334)</f>
        <v>164</v>
      </c>
      <c r="F334" s="10" t="str">
        <f>HEX2BIN(G334)</f>
        <v>10100100</v>
      </c>
      <c r="G334" s="8" t="str">
        <f>MID(C334,7,FIND(":",C334,1)-1)</f>
        <v>A4</v>
      </c>
      <c r="H334" s="8" t="str">
        <f>MID(F334,1,FIND("0",F334,1)-1)</f>
        <v>1</v>
      </c>
      <c r="I334" s="8" t="str">
        <f>MID(F334,2,FIND("0",F334,1)-1)</f>
        <v>0</v>
      </c>
      <c r="J334" s="8" t="str">
        <f>MID(F334,3,FIND("0",F334,1)-1)</f>
        <v>1</v>
      </c>
      <c r="K334" s="8" t="str">
        <f>MID(F334,4,FIND("0",F334,1)-1)</f>
        <v>0</v>
      </c>
      <c r="L334" s="8" t="str">
        <f>MID(F334,5,FIND("0",F334,1)-1)</f>
        <v>0</v>
      </c>
      <c r="M334" s="8" t="str">
        <f>MID(F334,6,FIND("0",F334,1)-1)</f>
        <v>1</v>
      </c>
      <c r="N334" s="8" t="str">
        <f>MID(F334,7,FIND("0",F334,1)-1)</f>
        <v>0</v>
      </c>
      <c r="O334" s="8" t="str">
        <f>MID(F334,8,FIND("0",F334,1)-1)</f>
        <v>0</v>
      </c>
      <c r="P334" t="str">
        <f>IF(J334="1",IF(O334="0","Brenner AUS"),"Brenner EIN")</f>
        <v>Brenner AUS</v>
      </c>
      <c r="Q334" t="str">
        <f>IF(L334="1","Mischer AUF",IF(K334="1","Mischer ZU","Mischer STOP"))</f>
        <v>Mischer STOP</v>
      </c>
    </row>
    <row r="335" spans="1:17" x14ac:dyDescent="0.25">
      <c r="A335" t="s">
        <v>3058</v>
      </c>
      <c r="B335" t="s">
        <v>1</v>
      </c>
      <c r="C335" s="3" t="s">
        <v>2105</v>
      </c>
      <c r="D335" t="s">
        <v>390</v>
      </c>
      <c r="E335" s="8">
        <f>HEX2DEC(G335)</f>
        <v>39</v>
      </c>
      <c r="F335" s="10" t="str">
        <f>HEX2BIN(G335)</f>
        <v>100111</v>
      </c>
      <c r="G335" s="8" t="str">
        <f>MID(C335,7,FIND(":",C335,1)-1)</f>
        <v>27</v>
      </c>
    </row>
    <row r="336" spans="1:17" hidden="1" x14ac:dyDescent="0.25">
      <c r="A336" t="s">
        <v>3059</v>
      </c>
      <c r="B336" t="s">
        <v>4</v>
      </c>
      <c r="C336" t="s">
        <v>5</v>
      </c>
      <c r="D336" t="s">
        <v>6</v>
      </c>
      <c r="E336">
        <v>1</v>
      </c>
      <c r="F336" t="s">
        <v>991</v>
      </c>
      <c r="G336" t="s">
        <v>8</v>
      </c>
    </row>
    <row r="337" spans="1:17" hidden="1" x14ac:dyDescent="0.25">
      <c r="A337" t="s">
        <v>3060</v>
      </c>
      <c r="B337" t="s">
        <v>862</v>
      </c>
      <c r="C337" t="s">
        <v>176</v>
      </c>
      <c r="D337" t="s">
        <v>177</v>
      </c>
      <c r="E337" s="5">
        <v>3900000</v>
      </c>
      <c r="F337" t="s">
        <v>863</v>
      </c>
      <c r="G337" t="s">
        <v>178</v>
      </c>
      <c r="H337">
        <v>0</v>
      </c>
      <c r="I337" t="s">
        <v>179</v>
      </c>
      <c r="J337" t="s">
        <v>163</v>
      </c>
      <c r="K337" t="s">
        <v>180</v>
      </c>
    </row>
    <row r="338" spans="1:17" x14ac:dyDescent="0.25">
      <c r="A338" t="s">
        <v>3061</v>
      </c>
      <c r="B338" t="s">
        <v>1</v>
      </c>
      <c r="C338" s="4" t="s">
        <v>157</v>
      </c>
      <c r="D338" t="s">
        <v>1443</v>
      </c>
      <c r="E338" s="8">
        <f>HEX2DEC(G338)</f>
        <v>2</v>
      </c>
      <c r="F338" s="10" t="str">
        <f>HEX2BIN(G338)</f>
        <v>10</v>
      </c>
      <c r="G338" s="8" t="str">
        <f>MID(C338,7,FIND(":",C338,1)-1)</f>
        <v>02</v>
      </c>
    </row>
    <row r="339" spans="1:17" hidden="1" x14ac:dyDescent="0.25">
      <c r="A339" t="s">
        <v>3062</v>
      </c>
      <c r="B339" t="s">
        <v>4</v>
      </c>
      <c r="C339" t="s">
        <v>148</v>
      </c>
      <c r="D339" t="s">
        <v>6</v>
      </c>
      <c r="E339">
        <v>1</v>
      </c>
      <c r="F339" t="s">
        <v>72</v>
      </c>
      <c r="G339" t="s">
        <v>8</v>
      </c>
    </row>
    <row r="340" spans="1:17" hidden="1" x14ac:dyDescent="0.25">
      <c r="A340" t="s">
        <v>3063</v>
      </c>
      <c r="B340" t="s">
        <v>1454</v>
      </c>
      <c r="C340" t="s">
        <v>1455</v>
      </c>
      <c r="D340" t="s">
        <v>176</v>
      </c>
      <c r="E340" t="s">
        <v>177</v>
      </c>
      <c r="F340" s="5">
        <v>200000</v>
      </c>
      <c r="G340" t="s">
        <v>1456</v>
      </c>
      <c r="H340" t="s">
        <v>178</v>
      </c>
      <c r="I340">
        <v>0</v>
      </c>
      <c r="J340" t="s">
        <v>179</v>
      </c>
      <c r="K340" t="s">
        <v>163</v>
      </c>
      <c r="L340" t="s">
        <v>180</v>
      </c>
    </row>
    <row r="341" spans="1:17" x14ac:dyDescent="0.25">
      <c r="A341" t="s">
        <v>3064</v>
      </c>
      <c r="B341" t="s">
        <v>1</v>
      </c>
      <c r="C341" s="4" t="s">
        <v>418</v>
      </c>
      <c r="D341" t="s">
        <v>1443</v>
      </c>
      <c r="E341" s="8">
        <f>HEX2DEC(G341)</f>
        <v>4</v>
      </c>
      <c r="F341" s="10" t="str">
        <f>HEX2BIN(G341)</f>
        <v>100</v>
      </c>
      <c r="G341" s="8" t="str">
        <f>MID(C341,7,FIND(":",C341,1)-1)</f>
        <v>04</v>
      </c>
    </row>
    <row r="342" spans="1:17" hidden="1" x14ac:dyDescent="0.25">
      <c r="A342" t="s">
        <v>3065</v>
      </c>
      <c r="B342" t="s">
        <v>4</v>
      </c>
      <c r="C342" t="s">
        <v>148</v>
      </c>
      <c r="D342" t="s">
        <v>6</v>
      </c>
      <c r="E342">
        <v>1</v>
      </c>
      <c r="F342" t="s">
        <v>136</v>
      </c>
      <c r="G342" t="s">
        <v>8</v>
      </c>
    </row>
    <row r="343" spans="1:17" hidden="1" x14ac:dyDescent="0.25">
      <c r="A343" t="s">
        <v>3066</v>
      </c>
      <c r="B343" t="s">
        <v>1454</v>
      </c>
      <c r="C343" t="s">
        <v>1455</v>
      </c>
      <c r="D343" t="s">
        <v>176</v>
      </c>
      <c r="E343" t="s">
        <v>177</v>
      </c>
      <c r="F343" s="5">
        <v>400000</v>
      </c>
      <c r="G343" t="s">
        <v>1456</v>
      </c>
      <c r="H343" t="s">
        <v>178</v>
      </c>
      <c r="I343">
        <v>0</v>
      </c>
      <c r="J343" t="s">
        <v>179</v>
      </c>
      <c r="K343" t="s">
        <v>163</v>
      </c>
      <c r="L343" t="s">
        <v>180</v>
      </c>
    </row>
    <row r="344" spans="1:17" x14ac:dyDescent="0.25">
      <c r="A344" s="1" t="s">
        <v>3067</v>
      </c>
      <c r="B344" s="1" t="s">
        <v>1</v>
      </c>
      <c r="C344" s="1" t="s">
        <v>10</v>
      </c>
      <c r="D344" s="42" t="s">
        <v>3295</v>
      </c>
      <c r="E344" s="8">
        <f>HEX2DEC(G344)</f>
        <v>172</v>
      </c>
      <c r="F344" s="10" t="str">
        <f>HEX2BIN(G344)</f>
        <v>10101100</v>
      </c>
      <c r="G344" s="8" t="str">
        <f>MID(C344,7,FIND(":",C344,1)-1)</f>
        <v>AC</v>
      </c>
      <c r="H344" s="8" t="str">
        <f>MID(F344,1,FIND("0",F344,1)-1)</f>
        <v>1</v>
      </c>
      <c r="I344" s="8" t="str">
        <f>MID(F344,2,FIND("0",F344,1)-1)</f>
        <v>0</v>
      </c>
      <c r="J344" s="8" t="str">
        <f>MID(F344,3,FIND("0",F344,1)-1)</f>
        <v>1</v>
      </c>
      <c r="K344" s="8" t="str">
        <f>MID(F344,4,FIND("0",F344,1)-1)</f>
        <v>0</v>
      </c>
      <c r="L344" s="8" t="str">
        <f>MID(F344,5,FIND("0",F344,1)-1)</f>
        <v>1</v>
      </c>
      <c r="M344" s="8" t="str">
        <f>MID(F344,6,FIND("0",F344,1)-1)</f>
        <v>1</v>
      </c>
      <c r="N344" s="8" t="str">
        <f>MID(F344,7,FIND("0",F344,1)-1)</f>
        <v>0</v>
      </c>
      <c r="O344" s="8" t="str">
        <f>MID(F344,8,FIND("0",F344,1)-1)</f>
        <v>0</v>
      </c>
      <c r="P344" t="str">
        <f>IF(J344="1",IF(O344="0","Brenner AUS"),"Brenner EIN")</f>
        <v>Brenner AUS</v>
      </c>
      <c r="Q344" t="str">
        <f>IF(L344="1","Mischer AUF",IF(K344="1","Mischer ZU","Mischer STOP"))</f>
        <v>Mischer AUF</v>
      </c>
    </row>
    <row r="345" spans="1:17" hidden="1" x14ac:dyDescent="0.25">
      <c r="A345" t="s">
        <v>3068</v>
      </c>
      <c r="B345" t="s">
        <v>4</v>
      </c>
      <c r="C345" t="s">
        <v>12</v>
      </c>
      <c r="D345" t="s">
        <v>6</v>
      </c>
      <c r="E345">
        <v>1</v>
      </c>
      <c r="F345" t="s">
        <v>13</v>
      </c>
      <c r="G345" t="s">
        <v>8</v>
      </c>
    </row>
    <row r="346" spans="1:17" x14ac:dyDescent="0.25">
      <c r="A346" s="1" t="s">
        <v>3067</v>
      </c>
      <c r="B346" s="1" t="s">
        <v>1</v>
      </c>
      <c r="C346" s="1" t="s">
        <v>15</v>
      </c>
      <c r="D346" s="42" t="s">
        <v>3295</v>
      </c>
      <c r="E346" s="8">
        <f>HEX2DEC(G346)</f>
        <v>164</v>
      </c>
      <c r="F346" s="10" t="str">
        <f>HEX2BIN(G346)</f>
        <v>10100100</v>
      </c>
      <c r="G346" s="8" t="str">
        <f>MID(C346,7,FIND(":",C346,1)-1)</f>
        <v>A4</v>
      </c>
      <c r="H346" s="8" t="str">
        <f>MID(F346,1,FIND("0",F346,1)-1)</f>
        <v>1</v>
      </c>
      <c r="I346" s="8" t="str">
        <f>MID(F346,2,FIND("0",F346,1)-1)</f>
        <v>0</v>
      </c>
      <c r="J346" s="8" t="str">
        <f>MID(F346,3,FIND("0",F346,1)-1)</f>
        <v>1</v>
      </c>
      <c r="K346" s="8" t="str">
        <f>MID(F346,4,FIND("0",F346,1)-1)</f>
        <v>0</v>
      </c>
      <c r="L346" s="8" t="str">
        <f>MID(F346,5,FIND("0",F346,1)-1)</f>
        <v>0</v>
      </c>
      <c r="M346" s="8" t="str">
        <f>MID(F346,6,FIND("0",F346,1)-1)</f>
        <v>1</v>
      </c>
      <c r="N346" s="8" t="str">
        <f>MID(F346,7,FIND("0",F346,1)-1)</f>
        <v>0</v>
      </c>
      <c r="O346" s="8" t="str">
        <f>MID(F346,8,FIND("0",F346,1)-1)</f>
        <v>0</v>
      </c>
      <c r="P346" t="str">
        <f>IF(J346="1",IF(O346="0","Brenner AUS"),"Brenner EIN")</f>
        <v>Brenner AUS</v>
      </c>
      <c r="Q346" t="str">
        <f>IF(L346="1","Mischer AUF",IF(K346="1","Mischer ZU","Mischer STOP"))</f>
        <v>Mischer STOP</v>
      </c>
    </row>
    <row r="347" spans="1:17" x14ac:dyDescent="0.25">
      <c r="A347" t="s">
        <v>3069</v>
      </c>
      <c r="B347" t="s">
        <v>1</v>
      </c>
      <c r="C347" s="4" t="s">
        <v>157</v>
      </c>
      <c r="D347" t="s">
        <v>1443</v>
      </c>
      <c r="E347" s="8">
        <f>HEX2DEC(G347)</f>
        <v>2</v>
      </c>
      <c r="F347" s="10" t="str">
        <f>HEX2BIN(G347)</f>
        <v>10</v>
      </c>
      <c r="G347" s="8" t="str">
        <f>MID(C347,7,FIND(":",C347,1)-1)</f>
        <v>02</v>
      </c>
    </row>
    <row r="348" spans="1:17" hidden="1" x14ac:dyDescent="0.25">
      <c r="A348" t="s">
        <v>3070</v>
      </c>
      <c r="B348" t="s">
        <v>4</v>
      </c>
      <c r="C348" t="s">
        <v>148</v>
      </c>
      <c r="D348" t="s">
        <v>6</v>
      </c>
      <c r="E348">
        <v>1</v>
      </c>
      <c r="F348" t="s">
        <v>72</v>
      </c>
      <c r="G348" t="s">
        <v>8</v>
      </c>
    </row>
    <row r="349" spans="1:17" hidden="1" x14ac:dyDescent="0.25">
      <c r="A349" t="s">
        <v>3071</v>
      </c>
      <c r="B349" t="s">
        <v>1454</v>
      </c>
      <c r="C349" t="s">
        <v>1455</v>
      </c>
      <c r="D349" t="s">
        <v>176</v>
      </c>
      <c r="E349" t="s">
        <v>177</v>
      </c>
      <c r="F349" s="5">
        <v>200000</v>
      </c>
      <c r="G349" t="s">
        <v>1456</v>
      </c>
      <c r="H349" t="s">
        <v>178</v>
      </c>
      <c r="I349">
        <v>0</v>
      </c>
      <c r="J349" t="s">
        <v>179</v>
      </c>
      <c r="K349" t="s">
        <v>163</v>
      </c>
      <c r="L349" t="s">
        <v>180</v>
      </c>
    </row>
    <row r="350" spans="1:17" x14ac:dyDescent="0.25">
      <c r="A350" t="s">
        <v>3072</v>
      </c>
      <c r="B350" t="s">
        <v>1</v>
      </c>
      <c r="C350" s="4" t="s">
        <v>418</v>
      </c>
      <c r="D350" t="s">
        <v>1443</v>
      </c>
      <c r="E350" s="8">
        <f>HEX2DEC(G350)</f>
        <v>4</v>
      </c>
      <c r="F350" s="10" t="str">
        <f>HEX2BIN(G350)</f>
        <v>100</v>
      </c>
      <c r="G350" s="8" t="str">
        <f>MID(C350,7,FIND(":",C350,1)-1)</f>
        <v>04</v>
      </c>
    </row>
    <row r="351" spans="1:17" hidden="1" x14ac:dyDescent="0.25">
      <c r="A351" t="s">
        <v>3073</v>
      </c>
      <c r="B351" t="s">
        <v>4</v>
      </c>
      <c r="C351" t="s">
        <v>148</v>
      </c>
      <c r="D351" t="s">
        <v>6</v>
      </c>
      <c r="E351">
        <v>1</v>
      </c>
      <c r="F351" t="s">
        <v>136</v>
      </c>
      <c r="G351" t="s">
        <v>8</v>
      </c>
    </row>
    <row r="352" spans="1:17" hidden="1" x14ac:dyDescent="0.25">
      <c r="A352" t="s">
        <v>3074</v>
      </c>
      <c r="B352" t="s">
        <v>1454</v>
      </c>
      <c r="C352" t="s">
        <v>1455</v>
      </c>
      <c r="D352" t="s">
        <v>176</v>
      </c>
      <c r="E352" t="s">
        <v>177</v>
      </c>
      <c r="F352" s="5">
        <v>400000</v>
      </c>
      <c r="G352" t="s">
        <v>1456</v>
      </c>
      <c r="H352" t="s">
        <v>178</v>
      </c>
      <c r="I352">
        <v>0</v>
      </c>
      <c r="J352" t="s">
        <v>179</v>
      </c>
      <c r="K352" t="s">
        <v>163</v>
      </c>
      <c r="L352" t="s">
        <v>180</v>
      </c>
    </row>
    <row r="353" spans="1:17" x14ac:dyDescent="0.25">
      <c r="A353" t="s">
        <v>3075</v>
      </c>
      <c r="B353" t="s">
        <v>1</v>
      </c>
      <c r="C353" s="3" t="s">
        <v>2125</v>
      </c>
      <c r="D353" t="s">
        <v>390</v>
      </c>
      <c r="E353" s="8">
        <f>HEX2DEC(G353)</f>
        <v>38</v>
      </c>
      <c r="F353" s="10" t="str">
        <f>HEX2BIN(G353)</f>
        <v>100110</v>
      </c>
      <c r="G353" s="8" t="str">
        <f>MID(C353,7,FIND(":",C353,1)-1)</f>
        <v>26</v>
      </c>
    </row>
    <row r="354" spans="1:17" hidden="1" x14ac:dyDescent="0.25">
      <c r="A354" t="s">
        <v>3076</v>
      </c>
      <c r="B354" t="s">
        <v>4</v>
      </c>
      <c r="C354" t="s">
        <v>5</v>
      </c>
      <c r="D354" t="s">
        <v>6</v>
      </c>
      <c r="E354">
        <v>1</v>
      </c>
      <c r="F354" t="s">
        <v>1002</v>
      </c>
      <c r="G354" t="s">
        <v>8</v>
      </c>
    </row>
    <row r="355" spans="1:17" hidden="1" x14ac:dyDescent="0.25">
      <c r="A355" t="s">
        <v>3077</v>
      </c>
      <c r="B355" t="s">
        <v>862</v>
      </c>
      <c r="C355" t="s">
        <v>176</v>
      </c>
      <c r="D355" t="s">
        <v>177</v>
      </c>
      <c r="E355" s="5">
        <v>3800000</v>
      </c>
      <c r="F355" t="s">
        <v>863</v>
      </c>
      <c r="G355" t="s">
        <v>178</v>
      </c>
      <c r="H355">
        <v>0</v>
      </c>
      <c r="I355" t="s">
        <v>179</v>
      </c>
      <c r="J355" t="s">
        <v>163</v>
      </c>
      <c r="K355" t="s">
        <v>180</v>
      </c>
    </row>
    <row r="356" spans="1:17" x14ac:dyDescent="0.25">
      <c r="A356" s="1" t="s">
        <v>3078</v>
      </c>
      <c r="B356" s="1" t="s">
        <v>1</v>
      </c>
      <c r="C356" s="1" t="s">
        <v>10</v>
      </c>
      <c r="D356" s="42" t="s">
        <v>3295</v>
      </c>
      <c r="E356" s="8">
        <f>HEX2DEC(G356)</f>
        <v>172</v>
      </c>
      <c r="F356" s="10" t="str">
        <f>HEX2BIN(G356)</f>
        <v>10101100</v>
      </c>
      <c r="G356" s="8" t="str">
        <f>MID(C356,7,FIND(":",C356,1)-1)</f>
        <v>AC</v>
      </c>
      <c r="H356" s="8" t="str">
        <f>MID(F356,1,FIND("0",F356,1)-1)</f>
        <v>1</v>
      </c>
      <c r="I356" s="8" t="str">
        <f>MID(F356,2,FIND("0",F356,1)-1)</f>
        <v>0</v>
      </c>
      <c r="J356" s="8" t="str">
        <f>MID(F356,3,FIND("0",F356,1)-1)</f>
        <v>1</v>
      </c>
      <c r="K356" s="8" t="str">
        <f>MID(F356,4,FIND("0",F356,1)-1)</f>
        <v>0</v>
      </c>
      <c r="L356" s="8" t="str">
        <f>MID(F356,5,FIND("0",F356,1)-1)</f>
        <v>1</v>
      </c>
      <c r="M356" s="8" t="str">
        <f>MID(F356,6,FIND("0",F356,1)-1)</f>
        <v>1</v>
      </c>
      <c r="N356" s="8" t="str">
        <f>MID(F356,7,FIND("0",F356,1)-1)</f>
        <v>0</v>
      </c>
      <c r="O356" s="8" t="str">
        <f>MID(F356,8,FIND("0",F356,1)-1)</f>
        <v>0</v>
      </c>
      <c r="P356" t="str">
        <f>IF(J356="1",IF(O356="0","Brenner AUS"),"Brenner EIN")</f>
        <v>Brenner AUS</v>
      </c>
      <c r="Q356" t="str">
        <f>IF(L356="1","Mischer AUF",IF(K356="1","Mischer ZU","Mischer STOP"))</f>
        <v>Mischer AUF</v>
      </c>
    </row>
    <row r="357" spans="1:17" hidden="1" x14ac:dyDescent="0.25">
      <c r="A357" t="s">
        <v>3079</v>
      </c>
      <c r="B357" t="s">
        <v>4</v>
      </c>
      <c r="C357" t="s">
        <v>12</v>
      </c>
      <c r="D357" t="s">
        <v>6</v>
      </c>
      <c r="E357">
        <v>1</v>
      </c>
      <c r="F357" t="s">
        <v>13</v>
      </c>
      <c r="G357" t="s">
        <v>8</v>
      </c>
    </row>
    <row r="358" spans="1:17" x14ac:dyDescent="0.25">
      <c r="A358" s="1" t="s">
        <v>3078</v>
      </c>
      <c r="B358" s="1" t="s">
        <v>1</v>
      </c>
      <c r="C358" s="1" t="s">
        <v>15</v>
      </c>
      <c r="D358" s="42" t="s">
        <v>3295</v>
      </c>
      <c r="E358" s="8">
        <f>HEX2DEC(G358)</f>
        <v>164</v>
      </c>
      <c r="F358" s="10" t="str">
        <f>HEX2BIN(G358)</f>
        <v>10100100</v>
      </c>
      <c r="G358" s="8" t="str">
        <f>MID(C358,7,FIND(":",C358,1)-1)</f>
        <v>A4</v>
      </c>
      <c r="H358" s="8" t="str">
        <f>MID(F358,1,FIND("0",F358,1)-1)</f>
        <v>1</v>
      </c>
      <c r="I358" s="8" t="str">
        <f>MID(F358,2,FIND("0",F358,1)-1)</f>
        <v>0</v>
      </c>
      <c r="J358" s="8" t="str">
        <f>MID(F358,3,FIND("0",F358,1)-1)</f>
        <v>1</v>
      </c>
      <c r="K358" s="8" t="str">
        <f>MID(F358,4,FIND("0",F358,1)-1)</f>
        <v>0</v>
      </c>
      <c r="L358" s="8" t="str">
        <f>MID(F358,5,FIND("0",F358,1)-1)</f>
        <v>0</v>
      </c>
      <c r="M358" s="8" t="str">
        <f>MID(F358,6,FIND("0",F358,1)-1)</f>
        <v>1</v>
      </c>
      <c r="N358" s="8" t="str">
        <f>MID(F358,7,FIND("0",F358,1)-1)</f>
        <v>0</v>
      </c>
      <c r="O358" s="8" t="str">
        <f>MID(F358,8,FIND("0",F358,1)-1)</f>
        <v>0</v>
      </c>
      <c r="P358" t="str">
        <f>IF(J358="1",IF(O358="0","Brenner AUS"),"Brenner EIN")</f>
        <v>Brenner AUS</v>
      </c>
      <c r="Q358" t="str">
        <f>IF(L358="1","Mischer AUF",IF(K358="1","Mischer ZU","Mischer STOP"))</f>
        <v>Mischer STOP</v>
      </c>
    </row>
    <row r="359" spans="1:17" hidden="1" x14ac:dyDescent="0.25">
      <c r="A359" t="s">
        <v>3079</v>
      </c>
      <c r="B359" t="s">
        <v>4</v>
      </c>
      <c r="C359" t="s">
        <v>12</v>
      </c>
      <c r="D359" t="s">
        <v>6</v>
      </c>
      <c r="E359">
        <v>1</v>
      </c>
      <c r="F359" t="s">
        <v>17</v>
      </c>
      <c r="G359" t="s">
        <v>8</v>
      </c>
    </row>
    <row r="360" spans="1:17" x14ac:dyDescent="0.25">
      <c r="A360" t="s">
        <v>3080</v>
      </c>
      <c r="B360" t="s">
        <v>1</v>
      </c>
      <c r="C360" s="4" t="s">
        <v>157</v>
      </c>
      <c r="D360" t="s">
        <v>1443</v>
      </c>
      <c r="E360" s="8">
        <f>HEX2DEC(G360)</f>
        <v>2</v>
      </c>
      <c r="F360" s="10" t="str">
        <f>HEX2BIN(G360)</f>
        <v>10</v>
      </c>
      <c r="G360" s="8" t="str">
        <f>MID(C360,7,FIND(":",C360,1)-1)</f>
        <v>02</v>
      </c>
    </row>
    <row r="361" spans="1:17" hidden="1" x14ac:dyDescent="0.25">
      <c r="A361" t="s">
        <v>3081</v>
      </c>
      <c r="B361" t="s">
        <v>4</v>
      </c>
      <c r="C361" t="s">
        <v>148</v>
      </c>
      <c r="D361" t="s">
        <v>6</v>
      </c>
      <c r="E361">
        <v>1</v>
      </c>
      <c r="F361" t="s">
        <v>72</v>
      </c>
      <c r="G361" t="s">
        <v>8</v>
      </c>
    </row>
    <row r="362" spans="1:17" hidden="1" x14ac:dyDescent="0.25">
      <c r="A362" t="s">
        <v>3082</v>
      </c>
      <c r="B362" t="s">
        <v>1454</v>
      </c>
      <c r="C362" t="s">
        <v>1455</v>
      </c>
      <c r="D362" t="s">
        <v>176</v>
      </c>
      <c r="E362" t="s">
        <v>177</v>
      </c>
      <c r="F362" s="5">
        <v>200000</v>
      </c>
      <c r="G362" t="s">
        <v>1456</v>
      </c>
      <c r="H362" t="s">
        <v>178</v>
      </c>
      <c r="I362">
        <v>0</v>
      </c>
      <c r="J362" t="s">
        <v>179</v>
      </c>
      <c r="K362" t="s">
        <v>163</v>
      </c>
      <c r="L362" t="s">
        <v>180</v>
      </c>
    </row>
    <row r="363" spans="1:17" x14ac:dyDescent="0.25">
      <c r="A363" t="s">
        <v>3083</v>
      </c>
      <c r="B363" t="s">
        <v>1</v>
      </c>
      <c r="C363" s="4" t="s">
        <v>418</v>
      </c>
      <c r="D363" t="s">
        <v>1443</v>
      </c>
      <c r="E363" s="8">
        <f>HEX2DEC(G363)</f>
        <v>4</v>
      </c>
      <c r="F363" s="10" t="str">
        <f>HEX2BIN(G363)</f>
        <v>100</v>
      </c>
      <c r="G363" s="8" t="str">
        <f>MID(C363,7,FIND(":",C363,1)-1)</f>
        <v>04</v>
      </c>
    </row>
    <row r="364" spans="1:17" hidden="1" x14ac:dyDescent="0.25">
      <c r="A364" t="s">
        <v>3084</v>
      </c>
      <c r="B364" t="s">
        <v>4</v>
      </c>
      <c r="C364" t="s">
        <v>148</v>
      </c>
      <c r="D364" t="s">
        <v>6</v>
      </c>
      <c r="E364">
        <v>1</v>
      </c>
      <c r="F364" t="s">
        <v>136</v>
      </c>
      <c r="G364" t="s">
        <v>8</v>
      </c>
    </row>
    <row r="365" spans="1:17" hidden="1" x14ac:dyDescent="0.25">
      <c r="A365" t="s">
        <v>3085</v>
      </c>
      <c r="B365" t="s">
        <v>1454</v>
      </c>
      <c r="C365" t="s">
        <v>1455</v>
      </c>
      <c r="D365" t="s">
        <v>176</v>
      </c>
      <c r="E365" t="s">
        <v>177</v>
      </c>
      <c r="F365" s="5">
        <v>400000</v>
      </c>
      <c r="G365" t="s">
        <v>1456</v>
      </c>
      <c r="H365" t="s">
        <v>178</v>
      </c>
      <c r="I365">
        <v>0</v>
      </c>
      <c r="J365" t="s">
        <v>179</v>
      </c>
      <c r="K365" t="s">
        <v>163</v>
      </c>
      <c r="L365" t="s">
        <v>180</v>
      </c>
    </row>
    <row r="366" spans="1:17" x14ac:dyDescent="0.25">
      <c r="A366" s="1" t="s">
        <v>3086</v>
      </c>
      <c r="B366" s="1" t="s">
        <v>1</v>
      </c>
      <c r="C366" s="1" t="s">
        <v>10</v>
      </c>
      <c r="D366" s="42" t="s">
        <v>3295</v>
      </c>
      <c r="E366" s="8">
        <f>HEX2DEC(G366)</f>
        <v>172</v>
      </c>
      <c r="F366" s="10" t="str">
        <f>HEX2BIN(G366)</f>
        <v>10101100</v>
      </c>
      <c r="G366" s="8" t="str">
        <f>MID(C366,7,FIND(":",C366,1)-1)</f>
        <v>AC</v>
      </c>
      <c r="H366" s="8" t="str">
        <f>MID(F366,1,FIND("0",F366,1)-1)</f>
        <v>1</v>
      </c>
      <c r="I366" s="8" t="str">
        <f>MID(F366,2,FIND("0",F366,1)-1)</f>
        <v>0</v>
      </c>
      <c r="J366" s="8" t="str">
        <f>MID(F366,3,FIND("0",F366,1)-1)</f>
        <v>1</v>
      </c>
      <c r="K366" s="8" t="str">
        <f>MID(F366,4,FIND("0",F366,1)-1)</f>
        <v>0</v>
      </c>
      <c r="L366" s="8" t="str">
        <f>MID(F366,5,FIND("0",F366,1)-1)</f>
        <v>1</v>
      </c>
      <c r="M366" s="8" t="str">
        <f>MID(F366,6,FIND("0",F366,1)-1)</f>
        <v>1</v>
      </c>
      <c r="N366" s="8" t="str">
        <f>MID(F366,7,FIND("0",F366,1)-1)</f>
        <v>0</v>
      </c>
      <c r="O366" s="8" t="str">
        <f>MID(F366,8,FIND("0",F366,1)-1)</f>
        <v>0</v>
      </c>
      <c r="P366" t="str">
        <f>IF(J366="1",IF(O366="0","Brenner AUS"),"Brenner EIN")</f>
        <v>Brenner AUS</v>
      </c>
      <c r="Q366" t="str">
        <f>IF(L366="1","Mischer AUF",IF(K366="1","Mischer ZU","Mischer STOP"))</f>
        <v>Mischer AUF</v>
      </c>
    </row>
    <row r="367" spans="1:17" hidden="1" x14ac:dyDescent="0.25">
      <c r="A367" t="s">
        <v>3087</v>
      </c>
      <c r="B367" t="s">
        <v>4</v>
      </c>
      <c r="C367" t="s">
        <v>12</v>
      </c>
      <c r="D367" t="s">
        <v>6</v>
      </c>
      <c r="E367">
        <v>1</v>
      </c>
      <c r="F367" t="s">
        <v>13</v>
      </c>
      <c r="G367" t="s">
        <v>8</v>
      </c>
    </row>
    <row r="368" spans="1:17" x14ac:dyDescent="0.25">
      <c r="A368" s="1" t="s">
        <v>3086</v>
      </c>
      <c r="B368" s="1" t="s">
        <v>1</v>
      </c>
      <c r="C368" s="1" t="s">
        <v>15</v>
      </c>
      <c r="D368" s="42" t="s">
        <v>3295</v>
      </c>
      <c r="E368" s="8">
        <f>HEX2DEC(G368)</f>
        <v>164</v>
      </c>
      <c r="F368" s="10" t="str">
        <f>HEX2BIN(G368)</f>
        <v>10100100</v>
      </c>
      <c r="G368" s="8" t="str">
        <f>MID(C368,7,FIND(":",C368,1)-1)</f>
        <v>A4</v>
      </c>
      <c r="H368" s="8" t="str">
        <f>MID(F368,1,FIND("0",F368,1)-1)</f>
        <v>1</v>
      </c>
      <c r="I368" s="8" t="str">
        <f>MID(F368,2,FIND("0",F368,1)-1)</f>
        <v>0</v>
      </c>
      <c r="J368" s="8" t="str">
        <f>MID(F368,3,FIND("0",F368,1)-1)</f>
        <v>1</v>
      </c>
      <c r="K368" s="8" t="str">
        <f>MID(F368,4,FIND("0",F368,1)-1)</f>
        <v>0</v>
      </c>
      <c r="L368" s="8" t="str">
        <f>MID(F368,5,FIND("0",F368,1)-1)</f>
        <v>0</v>
      </c>
      <c r="M368" s="8" t="str">
        <f>MID(F368,6,FIND("0",F368,1)-1)</f>
        <v>1</v>
      </c>
      <c r="N368" s="8" t="str">
        <f>MID(F368,7,FIND("0",F368,1)-1)</f>
        <v>0</v>
      </c>
      <c r="O368" s="8" t="str">
        <f>MID(F368,8,FIND("0",F368,1)-1)</f>
        <v>0</v>
      </c>
      <c r="P368" t="str">
        <f>IF(J368="1",IF(O368="0","Brenner AUS"),"Brenner EIN")</f>
        <v>Brenner AUS</v>
      </c>
      <c r="Q368" t="str">
        <f>IF(L368="1","Mischer AUF",IF(K368="1","Mischer ZU","Mischer STOP"))</f>
        <v>Mischer STOP</v>
      </c>
    </row>
    <row r="369" spans="1:17" hidden="1" x14ac:dyDescent="0.25">
      <c r="A369" t="s">
        <v>3087</v>
      </c>
      <c r="B369" t="s">
        <v>4</v>
      </c>
      <c r="C369" t="s">
        <v>12</v>
      </c>
      <c r="D369" t="s">
        <v>6</v>
      </c>
      <c r="E369">
        <v>1</v>
      </c>
      <c r="F369" t="s">
        <v>17</v>
      </c>
      <c r="G369" t="s">
        <v>8</v>
      </c>
    </row>
    <row r="370" spans="1:17" x14ac:dyDescent="0.25">
      <c r="A370" t="s">
        <v>3088</v>
      </c>
      <c r="B370" t="s">
        <v>1</v>
      </c>
      <c r="C370" s="3" t="s">
        <v>2152</v>
      </c>
      <c r="D370" t="s">
        <v>390</v>
      </c>
      <c r="E370" s="8">
        <f>HEX2DEC(G370)</f>
        <v>37</v>
      </c>
      <c r="F370" s="10" t="str">
        <f>HEX2BIN(G370)</f>
        <v>100101</v>
      </c>
      <c r="G370" s="8" t="str">
        <f>MID(C370,7,FIND(":",C370,1)-1)</f>
        <v>25</v>
      </c>
    </row>
    <row r="371" spans="1:17" hidden="1" x14ac:dyDescent="0.25">
      <c r="A371" t="s">
        <v>3089</v>
      </c>
      <c r="B371" t="s">
        <v>4</v>
      </c>
      <c r="C371" t="s">
        <v>5</v>
      </c>
      <c r="D371" t="s">
        <v>6</v>
      </c>
      <c r="E371">
        <v>1</v>
      </c>
      <c r="F371" t="s">
        <v>1013</v>
      </c>
      <c r="G371" t="s">
        <v>8</v>
      </c>
    </row>
    <row r="372" spans="1:17" hidden="1" x14ac:dyDescent="0.25">
      <c r="A372" t="s">
        <v>3090</v>
      </c>
      <c r="B372" t="s">
        <v>862</v>
      </c>
      <c r="C372" t="s">
        <v>176</v>
      </c>
      <c r="D372" t="s">
        <v>177</v>
      </c>
      <c r="E372" s="5">
        <v>3700000</v>
      </c>
      <c r="F372" t="s">
        <v>863</v>
      </c>
      <c r="G372" t="s">
        <v>178</v>
      </c>
      <c r="H372">
        <v>0</v>
      </c>
      <c r="I372" t="s">
        <v>179</v>
      </c>
      <c r="J372" t="s">
        <v>163</v>
      </c>
      <c r="K372" t="s">
        <v>180</v>
      </c>
    </row>
    <row r="373" spans="1:17" x14ac:dyDescent="0.25">
      <c r="A373" t="s">
        <v>3091</v>
      </c>
      <c r="B373" t="s">
        <v>1</v>
      </c>
      <c r="C373" s="4" t="s">
        <v>157</v>
      </c>
      <c r="D373" t="s">
        <v>1443</v>
      </c>
      <c r="E373" s="8">
        <f>HEX2DEC(G373)</f>
        <v>2</v>
      </c>
      <c r="F373" s="10" t="str">
        <f>HEX2BIN(G373)</f>
        <v>10</v>
      </c>
      <c r="G373" s="8" t="str">
        <f>MID(C373,7,FIND(":",C373,1)-1)</f>
        <v>02</v>
      </c>
    </row>
    <row r="374" spans="1:17" hidden="1" x14ac:dyDescent="0.25">
      <c r="A374" t="s">
        <v>3092</v>
      </c>
      <c r="B374" t="s">
        <v>4</v>
      </c>
      <c r="C374" t="s">
        <v>148</v>
      </c>
      <c r="D374" t="s">
        <v>6</v>
      </c>
      <c r="E374">
        <v>1</v>
      </c>
      <c r="F374" t="s">
        <v>72</v>
      </c>
      <c r="G374" t="s">
        <v>8</v>
      </c>
    </row>
    <row r="375" spans="1:17" hidden="1" x14ac:dyDescent="0.25">
      <c r="A375" t="s">
        <v>3093</v>
      </c>
      <c r="B375" t="s">
        <v>1454</v>
      </c>
      <c r="C375" t="s">
        <v>1455</v>
      </c>
      <c r="D375" t="s">
        <v>176</v>
      </c>
      <c r="E375" t="s">
        <v>177</v>
      </c>
      <c r="F375" s="5">
        <v>200000</v>
      </c>
      <c r="G375" t="s">
        <v>1456</v>
      </c>
      <c r="H375" t="s">
        <v>178</v>
      </c>
      <c r="I375">
        <v>0</v>
      </c>
      <c r="J375" t="s">
        <v>179</v>
      </c>
      <c r="K375" t="s">
        <v>163</v>
      </c>
      <c r="L375" t="s">
        <v>180</v>
      </c>
    </row>
    <row r="376" spans="1:17" x14ac:dyDescent="0.25">
      <c r="A376" t="s">
        <v>3094</v>
      </c>
      <c r="B376" t="s">
        <v>1</v>
      </c>
      <c r="C376" s="4" t="s">
        <v>418</v>
      </c>
      <c r="D376" t="s">
        <v>1443</v>
      </c>
      <c r="E376" s="8">
        <f>HEX2DEC(G376)</f>
        <v>4</v>
      </c>
      <c r="F376" s="10" t="str">
        <f>HEX2BIN(G376)</f>
        <v>100</v>
      </c>
      <c r="G376" s="8" t="str">
        <f>MID(C376,7,FIND(":",C376,1)-1)</f>
        <v>04</v>
      </c>
    </row>
    <row r="377" spans="1:17" hidden="1" x14ac:dyDescent="0.25">
      <c r="A377" t="s">
        <v>3095</v>
      </c>
      <c r="B377" t="s">
        <v>4</v>
      </c>
      <c r="C377" t="s">
        <v>148</v>
      </c>
      <c r="D377" t="s">
        <v>6</v>
      </c>
      <c r="E377">
        <v>1</v>
      </c>
      <c r="F377" t="s">
        <v>136</v>
      </c>
      <c r="G377" t="s">
        <v>8</v>
      </c>
    </row>
    <row r="378" spans="1:17" hidden="1" x14ac:dyDescent="0.25">
      <c r="A378" t="s">
        <v>3096</v>
      </c>
      <c r="B378" t="s">
        <v>1454</v>
      </c>
      <c r="C378" t="s">
        <v>1455</v>
      </c>
      <c r="D378" t="s">
        <v>176</v>
      </c>
      <c r="E378" t="s">
        <v>177</v>
      </c>
      <c r="F378" s="5">
        <v>400000</v>
      </c>
      <c r="G378" t="s">
        <v>1456</v>
      </c>
      <c r="H378" t="s">
        <v>178</v>
      </c>
      <c r="I378">
        <v>0</v>
      </c>
      <c r="J378" t="s">
        <v>179</v>
      </c>
      <c r="K378" t="s">
        <v>163</v>
      </c>
      <c r="L378" t="s">
        <v>180</v>
      </c>
    </row>
    <row r="379" spans="1:17" x14ac:dyDescent="0.25">
      <c r="A379" s="1" t="s">
        <v>3097</v>
      </c>
      <c r="B379" s="1" t="s">
        <v>1</v>
      </c>
      <c r="C379" s="1" t="s">
        <v>10</v>
      </c>
      <c r="D379" s="42" t="s">
        <v>3295</v>
      </c>
      <c r="E379" s="8">
        <f>HEX2DEC(G379)</f>
        <v>172</v>
      </c>
      <c r="F379" s="10" t="str">
        <f>HEX2BIN(G379)</f>
        <v>10101100</v>
      </c>
      <c r="G379" s="8" t="str">
        <f>MID(C379,7,FIND(":",C379,1)-1)</f>
        <v>AC</v>
      </c>
      <c r="H379" s="8" t="str">
        <f>MID(F379,1,FIND("0",F379,1)-1)</f>
        <v>1</v>
      </c>
      <c r="I379" s="8" t="str">
        <f>MID(F379,2,FIND("0",F379,1)-1)</f>
        <v>0</v>
      </c>
      <c r="J379" s="8" t="str">
        <f>MID(F379,3,FIND("0",F379,1)-1)</f>
        <v>1</v>
      </c>
      <c r="K379" s="8" t="str">
        <f>MID(F379,4,FIND("0",F379,1)-1)</f>
        <v>0</v>
      </c>
      <c r="L379" s="8" t="str">
        <f>MID(F379,5,FIND("0",F379,1)-1)</f>
        <v>1</v>
      </c>
      <c r="M379" s="8" t="str">
        <f>MID(F379,6,FIND("0",F379,1)-1)</f>
        <v>1</v>
      </c>
      <c r="N379" s="8" t="str">
        <f>MID(F379,7,FIND("0",F379,1)-1)</f>
        <v>0</v>
      </c>
      <c r="O379" s="8" t="str">
        <f>MID(F379,8,FIND("0",F379,1)-1)</f>
        <v>0</v>
      </c>
      <c r="P379" t="str">
        <f>IF(J379="1",IF(O379="0","Brenner AUS"),"Brenner EIN")</f>
        <v>Brenner AUS</v>
      </c>
      <c r="Q379" t="str">
        <f>IF(L379="1","Mischer AUF",IF(K379="1","Mischer ZU","Mischer STOP"))</f>
        <v>Mischer AUF</v>
      </c>
    </row>
    <row r="380" spans="1:17" hidden="1" x14ac:dyDescent="0.25">
      <c r="A380" t="s">
        <v>3098</v>
      </c>
      <c r="B380" t="s">
        <v>4</v>
      </c>
      <c r="C380" t="s">
        <v>12</v>
      </c>
      <c r="D380" t="s">
        <v>6</v>
      </c>
      <c r="E380">
        <v>1</v>
      </c>
      <c r="F380" t="s">
        <v>13</v>
      </c>
      <c r="G380" t="s">
        <v>8</v>
      </c>
    </row>
    <row r="381" spans="1:17" x14ac:dyDescent="0.25">
      <c r="A381" s="1" t="s">
        <v>3097</v>
      </c>
      <c r="B381" s="1" t="s">
        <v>1</v>
      </c>
      <c r="C381" s="1" t="s">
        <v>15</v>
      </c>
      <c r="D381" s="42" t="s">
        <v>3295</v>
      </c>
      <c r="E381" s="8">
        <f>HEX2DEC(G381)</f>
        <v>164</v>
      </c>
      <c r="F381" s="10" t="str">
        <f>HEX2BIN(G381)</f>
        <v>10100100</v>
      </c>
      <c r="G381" s="8" t="str">
        <f>MID(C381,7,FIND(":",C381,1)-1)</f>
        <v>A4</v>
      </c>
      <c r="H381" s="8" t="str">
        <f>MID(F381,1,FIND("0",F381,1)-1)</f>
        <v>1</v>
      </c>
      <c r="I381" s="8" t="str">
        <f>MID(F381,2,FIND("0",F381,1)-1)</f>
        <v>0</v>
      </c>
      <c r="J381" s="8" t="str">
        <f>MID(F381,3,FIND("0",F381,1)-1)</f>
        <v>1</v>
      </c>
      <c r="K381" s="8" t="str">
        <f>MID(F381,4,FIND("0",F381,1)-1)</f>
        <v>0</v>
      </c>
      <c r="L381" s="8" t="str">
        <f>MID(F381,5,FIND("0",F381,1)-1)</f>
        <v>0</v>
      </c>
      <c r="M381" s="8" t="str">
        <f>MID(F381,6,FIND("0",F381,1)-1)</f>
        <v>1</v>
      </c>
      <c r="N381" s="8" t="str">
        <f>MID(F381,7,FIND("0",F381,1)-1)</f>
        <v>0</v>
      </c>
      <c r="O381" s="8" t="str">
        <f>MID(F381,8,FIND("0",F381,1)-1)</f>
        <v>0</v>
      </c>
      <c r="P381" t="str">
        <f>IF(J381="1",IF(O381="0","Brenner AUS"),"Brenner EIN")</f>
        <v>Brenner AUS</v>
      </c>
      <c r="Q381" t="str">
        <f>IF(L381="1","Mischer AUF",IF(K381="1","Mischer ZU","Mischer STOP"))</f>
        <v>Mischer STOP</v>
      </c>
    </row>
    <row r="382" spans="1:17" hidden="1" x14ac:dyDescent="0.25">
      <c r="A382" t="s">
        <v>3098</v>
      </c>
      <c r="B382" t="s">
        <v>4</v>
      </c>
      <c r="C382" t="s">
        <v>12</v>
      </c>
      <c r="D382" t="s">
        <v>6</v>
      </c>
      <c r="E382">
        <v>1</v>
      </c>
      <c r="F382" t="s">
        <v>17</v>
      </c>
      <c r="G382" t="s">
        <v>8</v>
      </c>
    </row>
    <row r="383" spans="1:17" x14ac:dyDescent="0.25">
      <c r="A383" t="s">
        <v>3099</v>
      </c>
      <c r="B383" t="s">
        <v>1</v>
      </c>
      <c r="C383" s="4" t="s">
        <v>157</v>
      </c>
      <c r="D383" t="s">
        <v>1443</v>
      </c>
      <c r="E383" s="8">
        <f>HEX2DEC(G383)</f>
        <v>2</v>
      </c>
      <c r="F383" s="10" t="str">
        <f>HEX2BIN(G383)</f>
        <v>10</v>
      </c>
      <c r="G383" s="8" t="str">
        <f>MID(C383,7,FIND(":",C383,1)-1)</f>
        <v>02</v>
      </c>
    </row>
    <row r="384" spans="1:17" hidden="1" x14ac:dyDescent="0.25">
      <c r="A384" t="s">
        <v>3100</v>
      </c>
      <c r="B384" t="s">
        <v>4</v>
      </c>
      <c r="C384" t="s">
        <v>148</v>
      </c>
      <c r="D384" t="s">
        <v>6</v>
      </c>
      <c r="E384">
        <v>1</v>
      </c>
      <c r="F384" t="s">
        <v>72</v>
      </c>
      <c r="G384" t="s">
        <v>8</v>
      </c>
    </row>
    <row r="385" spans="1:17" hidden="1" x14ac:dyDescent="0.25">
      <c r="A385" t="s">
        <v>3101</v>
      </c>
      <c r="B385" t="s">
        <v>1454</v>
      </c>
      <c r="C385" t="s">
        <v>1455</v>
      </c>
      <c r="D385" t="s">
        <v>176</v>
      </c>
      <c r="E385" t="s">
        <v>177</v>
      </c>
      <c r="F385" s="5">
        <v>200000</v>
      </c>
      <c r="G385" t="s">
        <v>1456</v>
      </c>
      <c r="H385" t="s">
        <v>178</v>
      </c>
      <c r="I385">
        <v>0</v>
      </c>
      <c r="J385" t="s">
        <v>179</v>
      </c>
      <c r="K385" t="s">
        <v>163</v>
      </c>
      <c r="L385" t="s">
        <v>180</v>
      </c>
    </row>
    <row r="386" spans="1:17" x14ac:dyDescent="0.25">
      <c r="A386" t="s">
        <v>3102</v>
      </c>
      <c r="B386" t="s">
        <v>1</v>
      </c>
      <c r="C386" s="4" t="s">
        <v>418</v>
      </c>
      <c r="D386" t="s">
        <v>1443</v>
      </c>
      <c r="E386" s="8">
        <f>HEX2DEC(G386)</f>
        <v>4</v>
      </c>
      <c r="F386" s="10" t="str">
        <f>HEX2BIN(G386)</f>
        <v>100</v>
      </c>
      <c r="G386" s="8" t="str">
        <f>MID(C386,7,FIND(":",C386,1)-1)</f>
        <v>04</v>
      </c>
    </row>
    <row r="387" spans="1:17" hidden="1" x14ac:dyDescent="0.25">
      <c r="A387" t="s">
        <v>3103</v>
      </c>
      <c r="B387" t="s">
        <v>4</v>
      </c>
      <c r="C387" t="s">
        <v>148</v>
      </c>
      <c r="D387" t="s">
        <v>6</v>
      </c>
      <c r="E387">
        <v>1</v>
      </c>
      <c r="F387" t="s">
        <v>136</v>
      </c>
      <c r="G387" t="s">
        <v>8</v>
      </c>
    </row>
    <row r="388" spans="1:17" hidden="1" x14ac:dyDescent="0.25">
      <c r="A388" t="s">
        <v>3104</v>
      </c>
      <c r="B388" t="s">
        <v>1454</v>
      </c>
      <c r="C388" t="s">
        <v>1455</v>
      </c>
      <c r="D388" t="s">
        <v>176</v>
      </c>
      <c r="E388" t="s">
        <v>177</v>
      </c>
      <c r="F388" s="5">
        <v>400000</v>
      </c>
      <c r="G388" t="s">
        <v>1456</v>
      </c>
      <c r="H388" t="s">
        <v>178</v>
      </c>
      <c r="I388">
        <v>0</v>
      </c>
      <c r="J388" t="s">
        <v>179</v>
      </c>
      <c r="K388" t="s">
        <v>163</v>
      </c>
      <c r="L388" t="s">
        <v>180</v>
      </c>
    </row>
    <row r="389" spans="1:17" x14ac:dyDescent="0.25">
      <c r="A389" s="1" t="s">
        <v>3105</v>
      </c>
      <c r="B389" s="1" t="s">
        <v>1</v>
      </c>
      <c r="C389" s="1" t="s">
        <v>10</v>
      </c>
      <c r="D389" s="42" t="s">
        <v>3295</v>
      </c>
      <c r="E389" s="8">
        <f>HEX2DEC(G389)</f>
        <v>172</v>
      </c>
      <c r="F389" s="10" t="str">
        <f>HEX2BIN(G389)</f>
        <v>10101100</v>
      </c>
      <c r="G389" s="8" t="str">
        <f>MID(C389,7,FIND(":",C389,1)-1)</f>
        <v>AC</v>
      </c>
      <c r="H389" s="8" t="str">
        <f>MID(F389,1,FIND("0",F389,1)-1)</f>
        <v>1</v>
      </c>
      <c r="I389" s="8" t="str">
        <f>MID(F389,2,FIND("0",F389,1)-1)</f>
        <v>0</v>
      </c>
      <c r="J389" s="8" t="str">
        <f>MID(F389,3,FIND("0",F389,1)-1)</f>
        <v>1</v>
      </c>
      <c r="K389" s="8" t="str">
        <f>MID(F389,4,FIND("0",F389,1)-1)</f>
        <v>0</v>
      </c>
      <c r="L389" s="8" t="str">
        <f>MID(F389,5,FIND("0",F389,1)-1)</f>
        <v>1</v>
      </c>
      <c r="M389" s="8" t="str">
        <f>MID(F389,6,FIND("0",F389,1)-1)</f>
        <v>1</v>
      </c>
      <c r="N389" s="8" t="str">
        <f>MID(F389,7,FIND("0",F389,1)-1)</f>
        <v>0</v>
      </c>
      <c r="O389" s="8" t="str">
        <f>MID(F389,8,FIND("0",F389,1)-1)</f>
        <v>0</v>
      </c>
      <c r="P389" t="str">
        <f>IF(J389="1",IF(O389="0","Brenner AUS"),"Brenner EIN")</f>
        <v>Brenner AUS</v>
      </c>
      <c r="Q389" t="str">
        <f>IF(L389="1","Mischer AUF",IF(K389="1","Mischer ZU","Mischer STOP"))</f>
        <v>Mischer AUF</v>
      </c>
    </row>
    <row r="390" spans="1:17" hidden="1" x14ac:dyDescent="0.25">
      <c r="A390" t="s">
        <v>3106</v>
      </c>
      <c r="B390" t="s">
        <v>4</v>
      </c>
      <c r="C390" t="s">
        <v>12</v>
      </c>
      <c r="D390" t="s">
        <v>6</v>
      </c>
      <c r="E390">
        <v>1</v>
      </c>
      <c r="F390" t="s">
        <v>13</v>
      </c>
      <c r="G390" t="s">
        <v>8</v>
      </c>
    </row>
    <row r="391" spans="1:17" x14ac:dyDescent="0.25">
      <c r="A391" s="1" t="s">
        <v>3105</v>
      </c>
      <c r="B391" s="1" t="s">
        <v>1</v>
      </c>
      <c r="C391" s="1" t="s">
        <v>15</v>
      </c>
      <c r="D391" s="42" t="s">
        <v>3295</v>
      </c>
      <c r="E391" s="8">
        <f>HEX2DEC(G391)</f>
        <v>164</v>
      </c>
      <c r="F391" s="10" t="str">
        <f>HEX2BIN(G391)</f>
        <v>10100100</v>
      </c>
      <c r="G391" s="8" t="str">
        <f>MID(C391,7,FIND(":",C391,1)-1)</f>
        <v>A4</v>
      </c>
      <c r="H391" s="8" t="str">
        <f>MID(F391,1,FIND("0",F391,1)-1)</f>
        <v>1</v>
      </c>
      <c r="I391" s="8" t="str">
        <f>MID(F391,2,FIND("0",F391,1)-1)</f>
        <v>0</v>
      </c>
      <c r="J391" s="8" t="str">
        <f>MID(F391,3,FIND("0",F391,1)-1)</f>
        <v>1</v>
      </c>
      <c r="K391" s="8" t="str">
        <f>MID(F391,4,FIND("0",F391,1)-1)</f>
        <v>0</v>
      </c>
      <c r="L391" s="8" t="str">
        <f>MID(F391,5,FIND("0",F391,1)-1)</f>
        <v>0</v>
      </c>
      <c r="M391" s="8" t="str">
        <f>MID(F391,6,FIND("0",F391,1)-1)</f>
        <v>1</v>
      </c>
      <c r="N391" s="8" t="str">
        <f>MID(F391,7,FIND("0",F391,1)-1)</f>
        <v>0</v>
      </c>
      <c r="O391" s="8" t="str">
        <f>MID(F391,8,FIND("0",F391,1)-1)</f>
        <v>0</v>
      </c>
      <c r="P391" t="str">
        <f>IF(J391="1",IF(O391="0","Brenner AUS"),"Brenner EIN")</f>
        <v>Brenner AUS</v>
      </c>
      <c r="Q391" t="str">
        <f>IF(L391="1","Mischer AUF",IF(K391="1","Mischer ZU","Mischer STOP"))</f>
        <v>Mischer STOP</v>
      </c>
    </row>
    <row r="392" spans="1:17" hidden="1" x14ac:dyDescent="0.25">
      <c r="A392" t="s">
        <v>3106</v>
      </c>
      <c r="B392" t="s">
        <v>4</v>
      </c>
      <c r="C392" t="s">
        <v>12</v>
      </c>
      <c r="D392" t="s">
        <v>6</v>
      </c>
      <c r="E392">
        <v>1</v>
      </c>
      <c r="F392" t="s">
        <v>17</v>
      </c>
      <c r="G392" t="s">
        <v>8</v>
      </c>
    </row>
    <row r="393" spans="1:17" x14ac:dyDescent="0.25">
      <c r="A393" t="s">
        <v>3107</v>
      </c>
      <c r="B393" t="s">
        <v>1</v>
      </c>
      <c r="C393" s="3" t="s">
        <v>2176</v>
      </c>
      <c r="D393" t="s">
        <v>390</v>
      </c>
      <c r="E393" s="8">
        <f>HEX2DEC(G393)</f>
        <v>36</v>
      </c>
      <c r="F393" s="10" t="str">
        <f>HEX2BIN(G393)</f>
        <v>100100</v>
      </c>
      <c r="G393" s="8" t="str">
        <f>MID(C393,7,FIND(":",C393,1)-1)</f>
        <v>24</v>
      </c>
    </row>
    <row r="394" spans="1:17" hidden="1" x14ac:dyDescent="0.25">
      <c r="A394" t="s">
        <v>3108</v>
      </c>
      <c r="B394" t="s">
        <v>4</v>
      </c>
      <c r="C394" t="s">
        <v>5</v>
      </c>
      <c r="D394" t="s">
        <v>6</v>
      </c>
      <c r="E394">
        <v>1</v>
      </c>
      <c r="F394" t="s">
        <v>287</v>
      </c>
      <c r="G394" t="s">
        <v>8</v>
      </c>
    </row>
    <row r="395" spans="1:17" hidden="1" x14ac:dyDescent="0.25">
      <c r="A395" t="s">
        <v>3109</v>
      </c>
      <c r="B395" t="s">
        <v>862</v>
      </c>
      <c r="C395" t="s">
        <v>176</v>
      </c>
      <c r="D395" t="s">
        <v>177</v>
      </c>
      <c r="E395" s="5">
        <v>3600000</v>
      </c>
      <c r="F395" t="s">
        <v>863</v>
      </c>
      <c r="G395" t="s">
        <v>178</v>
      </c>
      <c r="H395">
        <v>0</v>
      </c>
      <c r="I395" t="s">
        <v>179</v>
      </c>
      <c r="J395" t="s">
        <v>163</v>
      </c>
      <c r="K395" t="s">
        <v>180</v>
      </c>
    </row>
    <row r="396" spans="1:17" x14ac:dyDescent="0.25">
      <c r="A396" t="s">
        <v>3110</v>
      </c>
      <c r="B396" t="s">
        <v>1</v>
      </c>
      <c r="C396" s="4" t="s">
        <v>157</v>
      </c>
      <c r="D396" t="s">
        <v>1443</v>
      </c>
      <c r="E396" s="8">
        <f>HEX2DEC(G396)</f>
        <v>2</v>
      </c>
      <c r="F396" s="10" t="str">
        <f>HEX2BIN(G396)</f>
        <v>10</v>
      </c>
      <c r="G396" s="8" t="str">
        <f>MID(C396,7,FIND(":",C396,1)-1)</f>
        <v>02</v>
      </c>
    </row>
    <row r="397" spans="1:17" hidden="1" x14ac:dyDescent="0.25">
      <c r="A397" t="s">
        <v>3111</v>
      </c>
      <c r="B397" t="s">
        <v>4</v>
      </c>
      <c r="C397" t="s">
        <v>148</v>
      </c>
      <c r="D397" t="s">
        <v>6</v>
      </c>
      <c r="E397">
        <v>1</v>
      </c>
      <c r="F397" t="s">
        <v>72</v>
      </c>
      <c r="G397" t="s">
        <v>8</v>
      </c>
    </row>
    <row r="398" spans="1:17" hidden="1" x14ac:dyDescent="0.25">
      <c r="A398" t="s">
        <v>3112</v>
      </c>
      <c r="B398" t="s">
        <v>1454</v>
      </c>
      <c r="C398" t="s">
        <v>1455</v>
      </c>
      <c r="D398" t="s">
        <v>176</v>
      </c>
      <c r="E398" t="s">
        <v>177</v>
      </c>
      <c r="F398" s="5">
        <v>200000</v>
      </c>
      <c r="G398" t="s">
        <v>1456</v>
      </c>
      <c r="H398" t="s">
        <v>178</v>
      </c>
      <c r="I398">
        <v>0</v>
      </c>
      <c r="J398" t="s">
        <v>179</v>
      </c>
      <c r="K398" t="s">
        <v>163</v>
      </c>
      <c r="L398" t="s">
        <v>180</v>
      </c>
    </row>
    <row r="399" spans="1:17" x14ac:dyDescent="0.25">
      <c r="A399" t="s">
        <v>3113</v>
      </c>
      <c r="B399" t="s">
        <v>1</v>
      </c>
      <c r="C399" s="4" t="s">
        <v>418</v>
      </c>
      <c r="D399" t="s">
        <v>1443</v>
      </c>
      <c r="E399" s="8">
        <f>HEX2DEC(G399)</f>
        <v>4</v>
      </c>
      <c r="F399" s="10" t="str">
        <f>HEX2BIN(G399)</f>
        <v>100</v>
      </c>
      <c r="G399" s="8" t="str">
        <f>MID(C399,7,FIND(":",C399,1)-1)</f>
        <v>04</v>
      </c>
    </row>
    <row r="400" spans="1:17" hidden="1" x14ac:dyDescent="0.25">
      <c r="A400" t="s">
        <v>3114</v>
      </c>
      <c r="B400" t="s">
        <v>4</v>
      </c>
      <c r="C400" t="s">
        <v>148</v>
      </c>
      <c r="D400" t="s">
        <v>6</v>
      </c>
      <c r="E400">
        <v>1</v>
      </c>
      <c r="F400" t="s">
        <v>136</v>
      </c>
      <c r="G400" t="s">
        <v>8</v>
      </c>
    </row>
    <row r="401" spans="1:17" hidden="1" x14ac:dyDescent="0.25">
      <c r="A401" t="s">
        <v>3115</v>
      </c>
      <c r="B401" t="s">
        <v>1454</v>
      </c>
      <c r="C401" t="s">
        <v>1455</v>
      </c>
      <c r="D401" t="s">
        <v>176</v>
      </c>
      <c r="E401" t="s">
        <v>177</v>
      </c>
      <c r="F401" s="5">
        <v>400000</v>
      </c>
      <c r="G401" t="s">
        <v>1456</v>
      </c>
      <c r="H401" t="s">
        <v>178</v>
      </c>
      <c r="I401">
        <v>0</v>
      </c>
      <c r="J401" t="s">
        <v>179</v>
      </c>
      <c r="K401" t="s">
        <v>163</v>
      </c>
      <c r="L401" t="s">
        <v>180</v>
      </c>
    </row>
    <row r="402" spans="1:17" x14ac:dyDescent="0.25">
      <c r="A402" s="1" t="s">
        <v>3116</v>
      </c>
      <c r="B402" s="1" t="s">
        <v>1</v>
      </c>
      <c r="C402" s="1" t="s">
        <v>10</v>
      </c>
      <c r="D402" s="42" t="s">
        <v>3295</v>
      </c>
      <c r="E402" s="8">
        <f>HEX2DEC(G402)</f>
        <v>172</v>
      </c>
      <c r="F402" s="10" t="str">
        <f>HEX2BIN(G402)</f>
        <v>10101100</v>
      </c>
      <c r="G402" s="8" t="str">
        <f>MID(C402,7,FIND(":",C402,1)-1)</f>
        <v>AC</v>
      </c>
      <c r="H402" s="8" t="str">
        <f>MID(F402,1,FIND("0",F402,1)-1)</f>
        <v>1</v>
      </c>
      <c r="I402" s="8" t="str">
        <f>MID(F402,2,FIND("0",F402,1)-1)</f>
        <v>0</v>
      </c>
      <c r="J402" s="8" t="str">
        <f>MID(F402,3,FIND("0",F402,1)-1)</f>
        <v>1</v>
      </c>
      <c r="K402" s="8" t="str">
        <f>MID(F402,4,FIND("0",F402,1)-1)</f>
        <v>0</v>
      </c>
      <c r="L402" s="8" t="str">
        <f>MID(F402,5,FIND("0",F402,1)-1)</f>
        <v>1</v>
      </c>
      <c r="M402" s="8" t="str">
        <f>MID(F402,6,FIND("0",F402,1)-1)</f>
        <v>1</v>
      </c>
      <c r="N402" s="8" t="str">
        <f>MID(F402,7,FIND("0",F402,1)-1)</f>
        <v>0</v>
      </c>
      <c r="O402" s="8" t="str">
        <f>MID(F402,8,FIND("0",F402,1)-1)</f>
        <v>0</v>
      </c>
      <c r="P402" t="str">
        <f>IF(J402="1",IF(O402="0","Brenner AUS"),"Brenner EIN")</f>
        <v>Brenner AUS</v>
      </c>
      <c r="Q402" t="str">
        <f>IF(L402="1","Mischer AUF",IF(K402="1","Mischer ZU","Mischer STOP"))</f>
        <v>Mischer AUF</v>
      </c>
    </row>
    <row r="403" spans="1:17" hidden="1" x14ac:dyDescent="0.25">
      <c r="A403" t="s">
        <v>3117</v>
      </c>
      <c r="B403" t="s">
        <v>4</v>
      </c>
      <c r="C403" t="s">
        <v>12</v>
      </c>
      <c r="D403" t="s">
        <v>6</v>
      </c>
      <c r="E403">
        <v>1</v>
      </c>
      <c r="F403" t="s">
        <v>13</v>
      </c>
      <c r="G403" t="s">
        <v>8</v>
      </c>
    </row>
    <row r="404" spans="1:17" x14ac:dyDescent="0.25">
      <c r="A404" s="1" t="s">
        <v>3116</v>
      </c>
      <c r="B404" s="1" t="s">
        <v>1</v>
      </c>
      <c r="C404" s="1" t="s">
        <v>15</v>
      </c>
      <c r="D404" s="42" t="s">
        <v>3295</v>
      </c>
      <c r="E404" s="8">
        <f>HEX2DEC(G404)</f>
        <v>164</v>
      </c>
      <c r="F404" s="10" t="str">
        <f>HEX2BIN(G404)</f>
        <v>10100100</v>
      </c>
      <c r="G404" s="8" t="str">
        <f>MID(C404,7,FIND(":",C404,1)-1)</f>
        <v>A4</v>
      </c>
      <c r="H404" s="8" t="str">
        <f>MID(F404,1,FIND("0",F404,1)-1)</f>
        <v>1</v>
      </c>
      <c r="I404" s="8" t="str">
        <f>MID(F404,2,FIND("0",F404,1)-1)</f>
        <v>0</v>
      </c>
      <c r="J404" s="8" t="str">
        <f>MID(F404,3,FIND("0",F404,1)-1)</f>
        <v>1</v>
      </c>
      <c r="K404" s="8" t="str">
        <f>MID(F404,4,FIND("0",F404,1)-1)</f>
        <v>0</v>
      </c>
      <c r="L404" s="8" t="str">
        <f>MID(F404,5,FIND("0",F404,1)-1)</f>
        <v>0</v>
      </c>
      <c r="M404" s="8" t="str">
        <f>MID(F404,6,FIND("0",F404,1)-1)</f>
        <v>1</v>
      </c>
      <c r="N404" s="8" t="str">
        <f>MID(F404,7,FIND("0",F404,1)-1)</f>
        <v>0</v>
      </c>
      <c r="O404" s="8" t="str">
        <f>MID(F404,8,FIND("0",F404,1)-1)</f>
        <v>0</v>
      </c>
      <c r="P404" t="str">
        <f>IF(J404="1",IF(O404="0","Brenner AUS"),"Brenner EIN")</f>
        <v>Brenner AUS</v>
      </c>
      <c r="Q404" t="str">
        <f>IF(L404="1","Mischer AUF",IF(K404="1","Mischer ZU","Mischer STOP"))</f>
        <v>Mischer STOP</v>
      </c>
    </row>
    <row r="405" spans="1:17" hidden="1" x14ac:dyDescent="0.25">
      <c r="A405" t="s">
        <v>3117</v>
      </c>
      <c r="B405" t="s">
        <v>4</v>
      </c>
      <c r="C405" t="s">
        <v>12</v>
      </c>
      <c r="D405" t="s">
        <v>6</v>
      </c>
      <c r="E405">
        <v>1</v>
      </c>
      <c r="F405" t="s">
        <v>17</v>
      </c>
      <c r="G405" t="s">
        <v>8</v>
      </c>
    </row>
    <row r="406" spans="1:17" x14ac:dyDescent="0.25">
      <c r="A406" t="s">
        <v>3118</v>
      </c>
      <c r="B406" t="s">
        <v>1</v>
      </c>
      <c r="C406" s="4" t="s">
        <v>157</v>
      </c>
      <c r="D406" t="s">
        <v>1443</v>
      </c>
      <c r="E406" s="8">
        <f>HEX2DEC(G406)</f>
        <v>2</v>
      </c>
      <c r="F406" s="10" t="str">
        <f>HEX2BIN(G406)</f>
        <v>10</v>
      </c>
      <c r="G406" s="8" t="str">
        <f>MID(C406,7,FIND(":",C406,1)-1)</f>
        <v>02</v>
      </c>
    </row>
    <row r="407" spans="1:17" hidden="1" x14ac:dyDescent="0.25">
      <c r="A407" t="s">
        <v>3119</v>
      </c>
      <c r="B407" t="s">
        <v>4</v>
      </c>
      <c r="C407" t="s">
        <v>148</v>
      </c>
      <c r="D407" t="s">
        <v>6</v>
      </c>
      <c r="E407">
        <v>1</v>
      </c>
      <c r="F407" t="s">
        <v>72</v>
      </c>
      <c r="G407" t="s">
        <v>8</v>
      </c>
    </row>
    <row r="408" spans="1:17" hidden="1" x14ac:dyDescent="0.25">
      <c r="A408" t="s">
        <v>3120</v>
      </c>
      <c r="B408" t="s">
        <v>1454</v>
      </c>
      <c r="C408" t="s">
        <v>1455</v>
      </c>
      <c r="D408" t="s">
        <v>176</v>
      </c>
      <c r="E408" t="s">
        <v>177</v>
      </c>
      <c r="F408" s="5">
        <v>200000</v>
      </c>
      <c r="G408" t="s">
        <v>1456</v>
      </c>
      <c r="H408" t="s">
        <v>178</v>
      </c>
      <c r="I408">
        <v>0</v>
      </c>
      <c r="J408" t="s">
        <v>179</v>
      </c>
      <c r="K408" t="s">
        <v>163</v>
      </c>
      <c r="L408" t="s">
        <v>180</v>
      </c>
    </row>
    <row r="409" spans="1:17" x14ac:dyDescent="0.25">
      <c r="A409" t="s">
        <v>3121</v>
      </c>
      <c r="B409" t="s">
        <v>1</v>
      </c>
      <c r="C409" s="4" t="s">
        <v>418</v>
      </c>
      <c r="D409" t="s">
        <v>1443</v>
      </c>
      <c r="E409" s="8">
        <f>HEX2DEC(G409)</f>
        <v>4</v>
      </c>
      <c r="F409" s="10" t="str">
        <f>HEX2BIN(G409)</f>
        <v>100</v>
      </c>
      <c r="G409" s="8" t="str">
        <f>MID(C409,7,FIND(":",C409,1)-1)</f>
        <v>04</v>
      </c>
    </row>
    <row r="410" spans="1:17" hidden="1" x14ac:dyDescent="0.25">
      <c r="A410" t="s">
        <v>3122</v>
      </c>
      <c r="B410" t="s">
        <v>4</v>
      </c>
      <c r="C410" t="s">
        <v>148</v>
      </c>
      <c r="D410" t="s">
        <v>6</v>
      </c>
      <c r="E410">
        <v>1</v>
      </c>
      <c r="F410" t="s">
        <v>136</v>
      </c>
      <c r="G410" t="s">
        <v>8</v>
      </c>
    </row>
    <row r="411" spans="1:17" hidden="1" x14ac:dyDescent="0.25">
      <c r="A411" t="s">
        <v>3123</v>
      </c>
      <c r="B411" t="s">
        <v>1454</v>
      </c>
      <c r="C411" t="s">
        <v>1455</v>
      </c>
      <c r="D411" t="s">
        <v>176</v>
      </c>
      <c r="E411" t="s">
        <v>177</v>
      </c>
      <c r="F411" s="5">
        <v>400000</v>
      </c>
      <c r="G411" t="s">
        <v>1456</v>
      </c>
      <c r="H411" t="s">
        <v>178</v>
      </c>
      <c r="I411">
        <v>0</v>
      </c>
      <c r="J411" t="s">
        <v>179</v>
      </c>
      <c r="K411" t="s">
        <v>163</v>
      </c>
      <c r="L411" t="s">
        <v>180</v>
      </c>
    </row>
    <row r="412" spans="1:17" x14ac:dyDescent="0.25">
      <c r="A412" s="1" t="s">
        <v>3124</v>
      </c>
      <c r="B412" s="1" t="s">
        <v>1</v>
      </c>
      <c r="C412" s="1" t="s">
        <v>10</v>
      </c>
      <c r="D412" s="42" t="s">
        <v>3295</v>
      </c>
      <c r="E412" s="8">
        <f>HEX2DEC(G412)</f>
        <v>172</v>
      </c>
      <c r="F412" s="10" t="str">
        <f>HEX2BIN(G412)</f>
        <v>10101100</v>
      </c>
      <c r="G412" s="8" t="str">
        <f>MID(C412,7,FIND(":",C412,1)-1)</f>
        <v>AC</v>
      </c>
      <c r="H412" s="8" t="str">
        <f>MID(F412,1,FIND("0",F412,1)-1)</f>
        <v>1</v>
      </c>
      <c r="I412" s="8" t="str">
        <f>MID(F412,2,FIND("0",F412,1)-1)</f>
        <v>0</v>
      </c>
      <c r="J412" s="8" t="str">
        <f>MID(F412,3,FIND("0",F412,1)-1)</f>
        <v>1</v>
      </c>
      <c r="K412" s="8" t="str">
        <f>MID(F412,4,FIND("0",F412,1)-1)</f>
        <v>0</v>
      </c>
      <c r="L412" s="8" t="str">
        <f>MID(F412,5,FIND("0",F412,1)-1)</f>
        <v>1</v>
      </c>
      <c r="M412" s="8" t="str">
        <f>MID(F412,6,FIND("0",F412,1)-1)</f>
        <v>1</v>
      </c>
      <c r="N412" s="8" t="str">
        <f>MID(F412,7,FIND("0",F412,1)-1)</f>
        <v>0</v>
      </c>
      <c r="O412" s="8" t="str">
        <f>MID(F412,8,FIND("0",F412,1)-1)</f>
        <v>0</v>
      </c>
      <c r="P412" t="str">
        <f>IF(J412="1",IF(O412="0","Brenner AUS"),"Brenner EIN")</f>
        <v>Brenner AUS</v>
      </c>
      <c r="Q412" t="str">
        <f>IF(L412="1","Mischer AUF",IF(K412="1","Mischer ZU","Mischer STOP"))</f>
        <v>Mischer AUF</v>
      </c>
    </row>
    <row r="413" spans="1:17" hidden="1" x14ac:dyDescent="0.25">
      <c r="A413" t="s">
        <v>3125</v>
      </c>
      <c r="B413" t="s">
        <v>4</v>
      </c>
      <c r="C413" t="s">
        <v>12</v>
      </c>
      <c r="D413" t="s">
        <v>6</v>
      </c>
      <c r="E413">
        <v>1</v>
      </c>
      <c r="F413" t="s">
        <v>13</v>
      </c>
      <c r="G413" t="s">
        <v>8</v>
      </c>
    </row>
    <row r="414" spans="1:17" x14ac:dyDescent="0.25">
      <c r="A414" s="1" t="s">
        <v>3124</v>
      </c>
      <c r="B414" s="1" t="s">
        <v>1</v>
      </c>
      <c r="C414" s="1" t="s">
        <v>15</v>
      </c>
      <c r="D414" s="42" t="s">
        <v>3295</v>
      </c>
      <c r="E414" s="8">
        <f>HEX2DEC(G414)</f>
        <v>164</v>
      </c>
      <c r="F414" s="10" t="str">
        <f>HEX2BIN(G414)</f>
        <v>10100100</v>
      </c>
      <c r="G414" s="8" t="str">
        <f>MID(C414,7,FIND(":",C414,1)-1)</f>
        <v>A4</v>
      </c>
      <c r="H414" s="8" t="str">
        <f>MID(F414,1,FIND("0",F414,1)-1)</f>
        <v>1</v>
      </c>
      <c r="I414" s="8" t="str">
        <f>MID(F414,2,FIND("0",F414,1)-1)</f>
        <v>0</v>
      </c>
      <c r="J414" s="8" t="str">
        <f>MID(F414,3,FIND("0",F414,1)-1)</f>
        <v>1</v>
      </c>
      <c r="K414" s="8" t="str">
        <f>MID(F414,4,FIND("0",F414,1)-1)</f>
        <v>0</v>
      </c>
      <c r="L414" s="8" t="str">
        <f>MID(F414,5,FIND("0",F414,1)-1)</f>
        <v>0</v>
      </c>
      <c r="M414" s="8" t="str">
        <f>MID(F414,6,FIND("0",F414,1)-1)</f>
        <v>1</v>
      </c>
      <c r="N414" s="8" t="str">
        <f>MID(F414,7,FIND("0",F414,1)-1)</f>
        <v>0</v>
      </c>
      <c r="O414" s="8" t="str">
        <f>MID(F414,8,FIND("0",F414,1)-1)</f>
        <v>0</v>
      </c>
      <c r="P414" t="str">
        <f>IF(J414="1",IF(O414="0","Brenner AUS"),"Brenner EIN")</f>
        <v>Brenner AUS</v>
      </c>
      <c r="Q414" t="str">
        <f>IF(L414="1","Mischer AUF",IF(K414="1","Mischer ZU","Mischer STOP"))</f>
        <v>Mischer STOP</v>
      </c>
    </row>
    <row r="415" spans="1:17" hidden="1" x14ac:dyDescent="0.25">
      <c r="A415" t="s">
        <v>3125</v>
      </c>
      <c r="B415" t="s">
        <v>4</v>
      </c>
      <c r="C415" t="s">
        <v>12</v>
      </c>
      <c r="D415" t="s">
        <v>6</v>
      </c>
      <c r="E415">
        <v>1</v>
      </c>
      <c r="F415" t="s">
        <v>17</v>
      </c>
      <c r="G415" t="s">
        <v>8</v>
      </c>
    </row>
    <row r="416" spans="1:17" x14ac:dyDescent="0.25">
      <c r="A416" t="s">
        <v>3126</v>
      </c>
      <c r="B416" t="s">
        <v>1</v>
      </c>
      <c r="C416" s="3" t="s">
        <v>2206</v>
      </c>
      <c r="D416" t="s">
        <v>390</v>
      </c>
      <c r="E416" s="8">
        <f>HEX2DEC(G416)</f>
        <v>35</v>
      </c>
      <c r="F416" s="10" t="str">
        <f>HEX2BIN(G416)</f>
        <v>100011</v>
      </c>
      <c r="G416" s="8" t="str">
        <f>MID(C416,7,FIND(":",C416,1)-1)</f>
        <v>23</v>
      </c>
    </row>
    <row r="417" spans="1:17" hidden="1" x14ac:dyDescent="0.25">
      <c r="A417" t="s">
        <v>3127</v>
      </c>
      <c r="B417" t="s">
        <v>4</v>
      </c>
      <c r="C417" t="s">
        <v>5</v>
      </c>
      <c r="D417" t="s">
        <v>6</v>
      </c>
      <c r="E417">
        <v>1</v>
      </c>
      <c r="F417" t="s">
        <v>266</v>
      </c>
      <c r="G417" t="s">
        <v>8</v>
      </c>
    </row>
    <row r="418" spans="1:17" hidden="1" x14ac:dyDescent="0.25">
      <c r="A418" t="s">
        <v>3128</v>
      </c>
      <c r="B418" t="s">
        <v>862</v>
      </c>
      <c r="C418" t="s">
        <v>176</v>
      </c>
      <c r="D418" t="s">
        <v>177</v>
      </c>
      <c r="E418" s="5">
        <v>3500000</v>
      </c>
      <c r="F418" t="s">
        <v>863</v>
      </c>
      <c r="G418" t="s">
        <v>178</v>
      </c>
      <c r="H418">
        <v>0</v>
      </c>
      <c r="I418" t="s">
        <v>179</v>
      </c>
      <c r="J418" t="s">
        <v>163</v>
      </c>
      <c r="K418" t="s">
        <v>180</v>
      </c>
    </row>
    <row r="419" spans="1:17" x14ac:dyDescent="0.25">
      <c r="A419" t="s">
        <v>3129</v>
      </c>
      <c r="B419" t="s">
        <v>1</v>
      </c>
      <c r="C419" s="4" t="s">
        <v>157</v>
      </c>
      <c r="D419" t="s">
        <v>1443</v>
      </c>
      <c r="E419" s="8">
        <f>HEX2DEC(G419)</f>
        <v>2</v>
      </c>
      <c r="F419" s="10" t="str">
        <f>HEX2BIN(G419)</f>
        <v>10</v>
      </c>
      <c r="G419" s="8" t="str">
        <f>MID(C419,7,FIND(":",C419,1)-1)</f>
        <v>02</v>
      </c>
    </row>
    <row r="420" spans="1:17" hidden="1" x14ac:dyDescent="0.25">
      <c r="A420" t="s">
        <v>3130</v>
      </c>
      <c r="B420" t="s">
        <v>4</v>
      </c>
      <c r="C420" t="s">
        <v>148</v>
      </c>
      <c r="D420" t="s">
        <v>6</v>
      </c>
      <c r="E420">
        <v>1</v>
      </c>
      <c r="F420" t="s">
        <v>72</v>
      </c>
      <c r="G420" t="s">
        <v>8</v>
      </c>
    </row>
    <row r="421" spans="1:17" hidden="1" x14ac:dyDescent="0.25">
      <c r="A421" t="s">
        <v>3131</v>
      </c>
      <c r="B421" t="s">
        <v>1454</v>
      </c>
      <c r="C421" t="s">
        <v>1455</v>
      </c>
      <c r="D421" t="s">
        <v>176</v>
      </c>
      <c r="E421" t="s">
        <v>177</v>
      </c>
      <c r="F421" s="5">
        <v>200000</v>
      </c>
      <c r="G421" t="s">
        <v>1456</v>
      </c>
      <c r="H421" t="s">
        <v>178</v>
      </c>
      <c r="I421">
        <v>0</v>
      </c>
      <c r="J421" t="s">
        <v>179</v>
      </c>
      <c r="K421" t="s">
        <v>163</v>
      </c>
      <c r="L421" t="s">
        <v>180</v>
      </c>
    </row>
    <row r="422" spans="1:17" x14ac:dyDescent="0.25">
      <c r="A422" t="s">
        <v>3132</v>
      </c>
      <c r="B422" t="s">
        <v>1</v>
      </c>
      <c r="C422" s="4" t="s">
        <v>418</v>
      </c>
      <c r="D422" t="s">
        <v>1443</v>
      </c>
      <c r="E422" s="8">
        <f>HEX2DEC(G422)</f>
        <v>4</v>
      </c>
      <c r="F422" s="10" t="str">
        <f>HEX2BIN(G422)</f>
        <v>100</v>
      </c>
      <c r="G422" s="8" t="str">
        <f>MID(C422,7,FIND(":",C422,1)-1)</f>
        <v>04</v>
      </c>
    </row>
    <row r="423" spans="1:17" hidden="1" x14ac:dyDescent="0.25">
      <c r="A423" t="s">
        <v>3133</v>
      </c>
      <c r="B423" t="s">
        <v>4</v>
      </c>
      <c r="C423" t="s">
        <v>148</v>
      </c>
      <c r="D423" t="s">
        <v>6</v>
      </c>
      <c r="E423">
        <v>1</v>
      </c>
      <c r="F423" t="s">
        <v>136</v>
      </c>
      <c r="G423" t="s">
        <v>8</v>
      </c>
    </row>
    <row r="424" spans="1:17" hidden="1" x14ac:dyDescent="0.25">
      <c r="A424" t="s">
        <v>3134</v>
      </c>
      <c r="B424" t="s">
        <v>1454</v>
      </c>
      <c r="C424" t="s">
        <v>1455</v>
      </c>
      <c r="D424" t="s">
        <v>176</v>
      </c>
      <c r="E424" t="s">
        <v>177</v>
      </c>
      <c r="F424" s="5">
        <v>400000</v>
      </c>
      <c r="G424" t="s">
        <v>1456</v>
      </c>
      <c r="H424" t="s">
        <v>178</v>
      </c>
      <c r="I424">
        <v>0</v>
      </c>
      <c r="J424" t="s">
        <v>179</v>
      </c>
      <c r="K424" t="s">
        <v>163</v>
      </c>
      <c r="L424" t="s">
        <v>180</v>
      </c>
    </row>
    <row r="425" spans="1:17" x14ac:dyDescent="0.25">
      <c r="A425" s="1" t="s">
        <v>3135</v>
      </c>
      <c r="B425" s="1" t="s">
        <v>1</v>
      </c>
      <c r="C425" s="1" t="s">
        <v>10</v>
      </c>
      <c r="D425" s="42" t="s">
        <v>3295</v>
      </c>
      <c r="E425" s="8">
        <f>HEX2DEC(G425)</f>
        <v>172</v>
      </c>
      <c r="F425" s="10" t="str">
        <f>HEX2BIN(G425)</f>
        <v>10101100</v>
      </c>
      <c r="G425" s="8" t="str">
        <f>MID(C425,7,FIND(":",C425,1)-1)</f>
        <v>AC</v>
      </c>
      <c r="H425" s="8" t="str">
        <f>MID(F425,1,FIND("0",F425,1)-1)</f>
        <v>1</v>
      </c>
      <c r="I425" s="8" t="str">
        <f>MID(F425,2,FIND("0",F425,1)-1)</f>
        <v>0</v>
      </c>
      <c r="J425" s="8" t="str">
        <f>MID(F425,3,FIND("0",F425,1)-1)</f>
        <v>1</v>
      </c>
      <c r="K425" s="8" t="str">
        <f>MID(F425,4,FIND("0",F425,1)-1)</f>
        <v>0</v>
      </c>
      <c r="L425" s="8" t="str">
        <f>MID(F425,5,FIND("0",F425,1)-1)</f>
        <v>1</v>
      </c>
      <c r="M425" s="8" t="str">
        <f>MID(F425,6,FIND("0",F425,1)-1)</f>
        <v>1</v>
      </c>
      <c r="N425" s="8" t="str">
        <f>MID(F425,7,FIND("0",F425,1)-1)</f>
        <v>0</v>
      </c>
      <c r="O425" s="8" t="str">
        <f>MID(F425,8,FIND("0",F425,1)-1)</f>
        <v>0</v>
      </c>
      <c r="P425" t="str">
        <f>IF(J425="1",IF(O425="0","Brenner AUS"),"Brenner EIN")</f>
        <v>Brenner AUS</v>
      </c>
      <c r="Q425" t="str">
        <f>IF(L425="1","Mischer AUF",IF(K425="1","Mischer ZU","Mischer STOP"))</f>
        <v>Mischer AUF</v>
      </c>
    </row>
    <row r="426" spans="1:17" hidden="1" x14ac:dyDescent="0.25">
      <c r="A426" t="s">
        <v>3136</v>
      </c>
      <c r="B426" t="s">
        <v>4</v>
      </c>
      <c r="C426" t="s">
        <v>12</v>
      </c>
      <c r="D426" t="s">
        <v>6</v>
      </c>
      <c r="E426">
        <v>1</v>
      </c>
      <c r="F426" t="s">
        <v>13</v>
      </c>
      <c r="G426" t="s">
        <v>8</v>
      </c>
    </row>
    <row r="427" spans="1:17" x14ac:dyDescent="0.25">
      <c r="A427" s="1" t="s">
        <v>3135</v>
      </c>
      <c r="B427" s="1" t="s">
        <v>1</v>
      </c>
      <c r="C427" s="1" t="s">
        <v>15</v>
      </c>
      <c r="D427" s="42" t="s">
        <v>3295</v>
      </c>
      <c r="E427" s="8">
        <f>HEX2DEC(G427)</f>
        <v>164</v>
      </c>
      <c r="F427" s="10" t="str">
        <f>HEX2BIN(G427)</f>
        <v>10100100</v>
      </c>
      <c r="G427" s="8" t="str">
        <f>MID(C427,7,FIND(":",C427,1)-1)</f>
        <v>A4</v>
      </c>
      <c r="H427" s="8" t="str">
        <f>MID(F427,1,FIND("0",F427,1)-1)</f>
        <v>1</v>
      </c>
      <c r="I427" s="8" t="str">
        <f>MID(F427,2,FIND("0",F427,1)-1)</f>
        <v>0</v>
      </c>
      <c r="J427" s="8" t="str">
        <f>MID(F427,3,FIND("0",F427,1)-1)</f>
        <v>1</v>
      </c>
      <c r="K427" s="8" t="str">
        <f>MID(F427,4,FIND("0",F427,1)-1)</f>
        <v>0</v>
      </c>
      <c r="L427" s="8" t="str">
        <f>MID(F427,5,FIND("0",F427,1)-1)</f>
        <v>0</v>
      </c>
      <c r="M427" s="8" t="str">
        <f>MID(F427,6,FIND("0",F427,1)-1)</f>
        <v>1</v>
      </c>
      <c r="N427" s="8" t="str">
        <f>MID(F427,7,FIND("0",F427,1)-1)</f>
        <v>0</v>
      </c>
      <c r="O427" s="8" t="str">
        <f>MID(F427,8,FIND("0",F427,1)-1)</f>
        <v>0</v>
      </c>
      <c r="P427" t="str">
        <f>IF(J427="1",IF(O427="0","Brenner AUS"),"Brenner EIN")</f>
        <v>Brenner AUS</v>
      </c>
      <c r="Q427" t="str">
        <f>IF(L427="1","Mischer AUF",IF(K427="1","Mischer ZU","Mischer STOP"))</f>
        <v>Mischer STOP</v>
      </c>
    </row>
    <row r="428" spans="1:17" hidden="1" x14ac:dyDescent="0.25">
      <c r="A428" t="s">
        <v>3136</v>
      </c>
      <c r="B428" t="s">
        <v>4</v>
      </c>
      <c r="C428" t="s">
        <v>12</v>
      </c>
      <c r="D428" t="s">
        <v>6</v>
      </c>
      <c r="E428">
        <v>1</v>
      </c>
      <c r="F428" t="s">
        <v>17</v>
      </c>
      <c r="G428" t="s">
        <v>8</v>
      </c>
    </row>
    <row r="429" spans="1:17" x14ac:dyDescent="0.25">
      <c r="A429" t="s">
        <v>3137</v>
      </c>
      <c r="B429" t="s">
        <v>1</v>
      </c>
      <c r="C429" s="4" t="s">
        <v>157</v>
      </c>
      <c r="D429" t="s">
        <v>1443</v>
      </c>
      <c r="E429" s="8">
        <f>HEX2DEC(G429)</f>
        <v>2</v>
      </c>
      <c r="F429" s="10" t="str">
        <f>HEX2BIN(G429)</f>
        <v>10</v>
      </c>
      <c r="G429" s="8" t="str">
        <f>MID(C429,7,FIND(":",C429,1)-1)</f>
        <v>02</v>
      </c>
    </row>
    <row r="430" spans="1:17" hidden="1" x14ac:dyDescent="0.25">
      <c r="A430" t="s">
        <v>3138</v>
      </c>
      <c r="B430" t="s">
        <v>4</v>
      </c>
      <c r="C430" t="s">
        <v>148</v>
      </c>
      <c r="D430" t="s">
        <v>6</v>
      </c>
      <c r="E430">
        <v>1</v>
      </c>
      <c r="F430" t="s">
        <v>72</v>
      </c>
      <c r="G430" t="s">
        <v>8</v>
      </c>
    </row>
    <row r="431" spans="1:17" hidden="1" x14ac:dyDescent="0.25">
      <c r="A431" t="s">
        <v>3139</v>
      </c>
      <c r="B431" t="s">
        <v>1454</v>
      </c>
      <c r="C431" t="s">
        <v>1455</v>
      </c>
      <c r="D431" t="s">
        <v>176</v>
      </c>
      <c r="E431" t="s">
        <v>177</v>
      </c>
      <c r="F431" s="5">
        <v>200000</v>
      </c>
      <c r="G431" t="s">
        <v>1456</v>
      </c>
      <c r="H431" t="s">
        <v>178</v>
      </c>
      <c r="I431">
        <v>0</v>
      </c>
      <c r="J431" t="s">
        <v>179</v>
      </c>
      <c r="K431" t="s">
        <v>163</v>
      </c>
      <c r="L431" t="s">
        <v>180</v>
      </c>
    </row>
    <row r="432" spans="1:17" x14ac:dyDescent="0.25">
      <c r="A432" t="s">
        <v>3140</v>
      </c>
      <c r="B432" t="s">
        <v>1</v>
      </c>
      <c r="C432" s="4" t="s">
        <v>418</v>
      </c>
      <c r="D432" t="s">
        <v>1443</v>
      </c>
      <c r="E432" s="8">
        <f>HEX2DEC(G432)</f>
        <v>4</v>
      </c>
      <c r="F432" s="10" t="str">
        <f>HEX2BIN(G432)</f>
        <v>100</v>
      </c>
      <c r="G432" s="8" t="str">
        <f>MID(C432,7,FIND(":",C432,1)-1)</f>
        <v>04</v>
      </c>
    </row>
    <row r="433" spans="1:17" hidden="1" x14ac:dyDescent="0.25">
      <c r="A433" t="s">
        <v>3141</v>
      </c>
      <c r="B433" t="s">
        <v>4</v>
      </c>
      <c r="C433" t="s">
        <v>148</v>
      </c>
      <c r="D433" t="s">
        <v>6</v>
      </c>
      <c r="E433">
        <v>1</v>
      </c>
      <c r="F433" t="s">
        <v>136</v>
      </c>
      <c r="G433" t="s">
        <v>8</v>
      </c>
    </row>
    <row r="434" spans="1:17" hidden="1" x14ac:dyDescent="0.25">
      <c r="A434" t="s">
        <v>3142</v>
      </c>
      <c r="B434" t="s">
        <v>1454</v>
      </c>
      <c r="C434" t="s">
        <v>1455</v>
      </c>
      <c r="D434" t="s">
        <v>176</v>
      </c>
      <c r="E434" t="s">
        <v>177</v>
      </c>
      <c r="F434" s="5">
        <v>400000</v>
      </c>
      <c r="G434" t="s">
        <v>1456</v>
      </c>
      <c r="H434" t="s">
        <v>178</v>
      </c>
      <c r="I434">
        <v>0</v>
      </c>
      <c r="J434" t="s">
        <v>179</v>
      </c>
      <c r="K434" t="s">
        <v>163</v>
      </c>
      <c r="L434" t="s">
        <v>180</v>
      </c>
    </row>
    <row r="435" spans="1:17" x14ac:dyDescent="0.25">
      <c r="A435" s="1" t="s">
        <v>3143</v>
      </c>
      <c r="B435" s="1" t="s">
        <v>1</v>
      </c>
      <c r="C435" s="1" t="s">
        <v>10</v>
      </c>
      <c r="D435" s="42" t="s">
        <v>3295</v>
      </c>
      <c r="E435" s="8">
        <f>HEX2DEC(G435)</f>
        <v>172</v>
      </c>
      <c r="F435" s="10" t="str">
        <f>HEX2BIN(G435)</f>
        <v>10101100</v>
      </c>
      <c r="G435" s="8" t="str">
        <f>MID(C435,7,FIND(":",C435,1)-1)</f>
        <v>AC</v>
      </c>
      <c r="H435" s="8" t="str">
        <f>MID(F435,1,FIND("0",F435,1)-1)</f>
        <v>1</v>
      </c>
      <c r="I435" s="8" t="str">
        <f>MID(F435,2,FIND("0",F435,1)-1)</f>
        <v>0</v>
      </c>
      <c r="J435" s="8" t="str">
        <f>MID(F435,3,FIND("0",F435,1)-1)</f>
        <v>1</v>
      </c>
      <c r="K435" s="8" t="str">
        <f>MID(F435,4,FIND("0",F435,1)-1)</f>
        <v>0</v>
      </c>
      <c r="L435" s="8" t="str">
        <f>MID(F435,5,FIND("0",F435,1)-1)</f>
        <v>1</v>
      </c>
      <c r="M435" s="8" t="str">
        <f>MID(F435,6,FIND("0",F435,1)-1)</f>
        <v>1</v>
      </c>
      <c r="N435" s="8" t="str">
        <f>MID(F435,7,FIND("0",F435,1)-1)</f>
        <v>0</v>
      </c>
      <c r="O435" s="8" t="str">
        <f>MID(F435,8,FIND("0",F435,1)-1)</f>
        <v>0</v>
      </c>
      <c r="P435" t="str">
        <f>IF(J435="1",IF(O435="0","Brenner AUS"),"Brenner EIN")</f>
        <v>Brenner AUS</v>
      </c>
      <c r="Q435" t="str">
        <f>IF(L435="1","Mischer AUF",IF(K435="1","Mischer ZU","Mischer STOP"))</f>
        <v>Mischer AUF</v>
      </c>
    </row>
    <row r="436" spans="1:17" hidden="1" x14ac:dyDescent="0.25">
      <c r="A436" t="s">
        <v>3144</v>
      </c>
      <c r="B436" t="s">
        <v>4</v>
      </c>
      <c r="C436" t="s">
        <v>12</v>
      </c>
      <c r="D436" t="s">
        <v>6</v>
      </c>
      <c r="E436">
        <v>1</v>
      </c>
      <c r="F436" t="s">
        <v>13</v>
      </c>
      <c r="G436" t="s">
        <v>8</v>
      </c>
    </row>
    <row r="437" spans="1:17" x14ac:dyDescent="0.25">
      <c r="A437" s="1" t="s">
        <v>3143</v>
      </c>
      <c r="B437" s="1" t="s">
        <v>1</v>
      </c>
      <c r="C437" s="1" t="s">
        <v>15</v>
      </c>
      <c r="D437" s="42" t="s">
        <v>3295</v>
      </c>
      <c r="E437" s="8">
        <f>HEX2DEC(G437)</f>
        <v>164</v>
      </c>
      <c r="F437" s="10" t="str">
        <f>HEX2BIN(G437)</f>
        <v>10100100</v>
      </c>
      <c r="G437" s="8" t="str">
        <f>MID(C437,7,FIND(":",C437,1)-1)</f>
        <v>A4</v>
      </c>
      <c r="H437" s="8" t="str">
        <f>MID(F437,1,FIND("0",F437,1)-1)</f>
        <v>1</v>
      </c>
      <c r="I437" s="8" t="str">
        <f>MID(F437,2,FIND("0",F437,1)-1)</f>
        <v>0</v>
      </c>
      <c r="J437" s="8" t="str">
        <f>MID(F437,3,FIND("0",F437,1)-1)</f>
        <v>1</v>
      </c>
      <c r="K437" s="8" t="str">
        <f>MID(F437,4,FIND("0",F437,1)-1)</f>
        <v>0</v>
      </c>
      <c r="L437" s="8" t="str">
        <f>MID(F437,5,FIND("0",F437,1)-1)</f>
        <v>0</v>
      </c>
      <c r="M437" s="8" t="str">
        <f>MID(F437,6,FIND("0",F437,1)-1)</f>
        <v>1</v>
      </c>
      <c r="N437" s="8" t="str">
        <f>MID(F437,7,FIND("0",F437,1)-1)</f>
        <v>0</v>
      </c>
      <c r="O437" s="8" t="str">
        <f>MID(F437,8,FIND("0",F437,1)-1)</f>
        <v>0</v>
      </c>
      <c r="P437" t="str">
        <f>IF(J437="1",IF(O437="0","Brenner AUS"),"Brenner EIN")</f>
        <v>Brenner AUS</v>
      </c>
      <c r="Q437" t="str">
        <f>IF(L437="1","Mischer AUF",IF(K437="1","Mischer ZU","Mischer STOP"))</f>
        <v>Mischer STOP</v>
      </c>
    </row>
    <row r="438" spans="1:17" hidden="1" x14ac:dyDescent="0.25">
      <c r="A438" t="s">
        <v>3144</v>
      </c>
      <c r="B438" t="s">
        <v>4</v>
      </c>
      <c r="C438" t="s">
        <v>12</v>
      </c>
      <c r="D438" t="s">
        <v>6</v>
      </c>
      <c r="E438">
        <v>1</v>
      </c>
      <c r="F438" t="s">
        <v>17</v>
      </c>
      <c r="G438" t="s">
        <v>8</v>
      </c>
    </row>
    <row r="439" spans="1:17" x14ac:dyDescent="0.25">
      <c r="A439" t="s">
        <v>3145</v>
      </c>
      <c r="B439" t="s">
        <v>1</v>
      </c>
      <c r="C439" s="4" t="s">
        <v>157</v>
      </c>
      <c r="D439" t="s">
        <v>1443</v>
      </c>
      <c r="E439" s="8">
        <f>HEX2DEC(G439)</f>
        <v>2</v>
      </c>
      <c r="F439" s="10" t="str">
        <f>HEX2BIN(G439)</f>
        <v>10</v>
      </c>
      <c r="G439" s="8" t="str">
        <f>MID(C439,7,FIND(":",C439,1)-1)</f>
        <v>02</v>
      </c>
    </row>
    <row r="440" spans="1:17" x14ac:dyDescent="0.25">
      <c r="A440" s="1" t="s">
        <v>3146</v>
      </c>
      <c r="B440" s="1" t="s">
        <v>1</v>
      </c>
      <c r="C440" s="1" t="s">
        <v>10</v>
      </c>
      <c r="D440" s="42" t="s">
        <v>3295</v>
      </c>
      <c r="E440" s="8">
        <f>HEX2DEC(G440)</f>
        <v>172</v>
      </c>
      <c r="F440" s="10" t="str">
        <f>HEX2BIN(G440)</f>
        <v>10101100</v>
      </c>
      <c r="G440" s="8" t="str">
        <f>MID(C440,7,FIND(":",C440,1)-1)</f>
        <v>AC</v>
      </c>
      <c r="H440" s="8" t="str">
        <f>MID(F440,1,FIND("0",F440,1)-1)</f>
        <v>1</v>
      </c>
      <c r="I440" s="8" t="str">
        <f>MID(F440,2,FIND("0",F440,1)-1)</f>
        <v>0</v>
      </c>
      <c r="J440" s="8" t="str">
        <f>MID(F440,3,FIND("0",F440,1)-1)</f>
        <v>1</v>
      </c>
      <c r="K440" s="8" t="str">
        <f>MID(F440,4,FIND("0",F440,1)-1)</f>
        <v>0</v>
      </c>
      <c r="L440" s="8" t="str">
        <f>MID(F440,5,FIND("0",F440,1)-1)</f>
        <v>1</v>
      </c>
      <c r="M440" s="8" t="str">
        <f>MID(F440,6,FIND("0",F440,1)-1)</f>
        <v>1</v>
      </c>
      <c r="N440" s="8" t="str">
        <f>MID(F440,7,FIND("0",F440,1)-1)</f>
        <v>0</v>
      </c>
      <c r="O440" s="8" t="str">
        <f>MID(F440,8,FIND("0",F440,1)-1)</f>
        <v>0</v>
      </c>
      <c r="P440" t="str">
        <f>IF(J440="1",IF(O440="0","Brenner AUS"),"Brenner EIN")</f>
        <v>Brenner AUS</v>
      </c>
      <c r="Q440" t="str">
        <f>IF(L440="1","Mischer AUF",IF(K440="1","Mischer ZU","Mischer STOP"))</f>
        <v>Mischer AUF</v>
      </c>
    </row>
    <row r="441" spans="1:17" hidden="1" x14ac:dyDescent="0.25">
      <c r="A441" t="s">
        <v>3147</v>
      </c>
      <c r="B441" t="s">
        <v>4</v>
      </c>
      <c r="C441" t="s">
        <v>12</v>
      </c>
      <c r="D441" t="s">
        <v>6</v>
      </c>
      <c r="E441">
        <v>1</v>
      </c>
      <c r="F441" t="s">
        <v>13</v>
      </c>
      <c r="G441" t="s">
        <v>8</v>
      </c>
    </row>
    <row r="442" spans="1:17" x14ac:dyDescent="0.25">
      <c r="A442" s="1" t="s">
        <v>3146</v>
      </c>
      <c r="B442" s="1" t="s">
        <v>1</v>
      </c>
      <c r="C442" s="1" t="s">
        <v>15</v>
      </c>
      <c r="D442" s="42" t="s">
        <v>3295</v>
      </c>
      <c r="E442" s="8">
        <f>HEX2DEC(G442)</f>
        <v>164</v>
      </c>
      <c r="F442" s="10" t="str">
        <f>HEX2BIN(G442)</f>
        <v>10100100</v>
      </c>
      <c r="G442" s="8" t="str">
        <f>MID(C442,7,FIND(":",C442,1)-1)</f>
        <v>A4</v>
      </c>
      <c r="H442" s="8" t="str">
        <f>MID(F442,1,FIND("0",F442,1)-1)</f>
        <v>1</v>
      </c>
      <c r="I442" s="8" t="str">
        <f>MID(F442,2,FIND("0",F442,1)-1)</f>
        <v>0</v>
      </c>
      <c r="J442" s="8" t="str">
        <f>MID(F442,3,FIND("0",F442,1)-1)</f>
        <v>1</v>
      </c>
      <c r="K442" s="8" t="str">
        <f>MID(F442,4,FIND("0",F442,1)-1)</f>
        <v>0</v>
      </c>
      <c r="L442" s="8" t="str">
        <f>MID(F442,5,FIND("0",F442,1)-1)</f>
        <v>0</v>
      </c>
      <c r="M442" s="8" t="str">
        <f>MID(F442,6,FIND("0",F442,1)-1)</f>
        <v>1</v>
      </c>
      <c r="N442" s="8" t="str">
        <f>MID(F442,7,FIND("0",F442,1)-1)</f>
        <v>0</v>
      </c>
      <c r="O442" s="8" t="str">
        <f>MID(F442,8,FIND("0",F442,1)-1)</f>
        <v>0</v>
      </c>
      <c r="P442" t="str">
        <f>IF(J442="1",IF(O442="0","Brenner AUS"),"Brenner EIN")</f>
        <v>Brenner AUS</v>
      </c>
      <c r="Q442" t="str">
        <f>IF(L442="1","Mischer AUF",IF(K442="1","Mischer ZU","Mischer STOP"))</f>
        <v>Mischer STOP</v>
      </c>
    </row>
    <row r="443" spans="1:17" hidden="1" x14ac:dyDescent="0.25">
      <c r="A443" t="s">
        <v>3147</v>
      </c>
      <c r="B443" t="s">
        <v>4</v>
      </c>
      <c r="C443" t="s">
        <v>12</v>
      </c>
      <c r="D443" t="s">
        <v>6</v>
      </c>
      <c r="E443">
        <v>1</v>
      </c>
      <c r="F443" t="s">
        <v>17</v>
      </c>
      <c r="G443" t="s">
        <v>8</v>
      </c>
    </row>
    <row r="444" spans="1:17" x14ac:dyDescent="0.25">
      <c r="A444" t="s">
        <v>3148</v>
      </c>
      <c r="B444" t="s">
        <v>1</v>
      </c>
      <c r="C444" s="3" t="s">
        <v>2241</v>
      </c>
      <c r="D444" t="s">
        <v>390</v>
      </c>
      <c r="E444" s="8">
        <f>HEX2DEC(G444)</f>
        <v>34</v>
      </c>
      <c r="F444" s="10" t="str">
        <f>HEX2BIN(G444)</f>
        <v>100010</v>
      </c>
      <c r="G444" s="8" t="str">
        <f>MID(C444,7,FIND(":",C444,1)-1)</f>
        <v>22</v>
      </c>
    </row>
    <row r="445" spans="1:17" hidden="1" x14ac:dyDescent="0.25">
      <c r="A445" t="s">
        <v>3149</v>
      </c>
      <c r="B445" t="s">
        <v>4</v>
      </c>
      <c r="C445" t="s">
        <v>5</v>
      </c>
      <c r="D445" t="s">
        <v>6</v>
      </c>
      <c r="E445">
        <v>1</v>
      </c>
      <c r="F445" t="s">
        <v>234</v>
      </c>
      <c r="G445" t="s">
        <v>8</v>
      </c>
    </row>
    <row r="446" spans="1:17" hidden="1" x14ac:dyDescent="0.25">
      <c r="A446" t="s">
        <v>3150</v>
      </c>
      <c r="B446" t="s">
        <v>862</v>
      </c>
      <c r="C446" t="s">
        <v>176</v>
      </c>
      <c r="D446" t="s">
        <v>177</v>
      </c>
      <c r="E446" s="5">
        <v>3400000</v>
      </c>
      <c r="F446" t="s">
        <v>863</v>
      </c>
      <c r="G446" t="s">
        <v>178</v>
      </c>
      <c r="H446">
        <v>0</v>
      </c>
      <c r="I446" t="s">
        <v>179</v>
      </c>
      <c r="J446" t="s">
        <v>163</v>
      </c>
      <c r="K446" t="s">
        <v>180</v>
      </c>
    </row>
    <row r="447" spans="1:17" x14ac:dyDescent="0.25">
      <c r="A447" t="s">
        <v>3151</v>
      </c>
      <c r="B447" t="s">
        <v>1</v>
      </c>
      <c r="C447" s="15" t="s">
        <v>2945</v>
      </c>
      <c r="D447" s="33" t="s">
        <v>2946</v>
      </c>
      <c r="E447" s="8">
        <f>HEX2DEC(G447)</f>
        <v>0</v>
      </c>
      <c r="F447" s="10" t="str">
        <f>HEX2BIN(G447)</f>
        <v>0</v>
      </c>
      <c r="G447" s="8" t="str">
        <f>MID(C447,7,FIND(":",C447,1)-1)</f>
        <v>00</v>
      </c>
      <c r="N447" s="18">
        <v>0</v>
      </c>
      <c r="O447" s="18">
        <v>0</v>
      </c>
    </row>
    <row r="448" spans="1:17" hidden="1" x14ac:dyDescent="0.25">
      <c r="A448" t="s">
        <v>3152</v>
      </c>
      <c r="B448" t="s">
        <v>4</v>
      </c>
      <c r="C448" t="s">
        <v>1332</v>
      </c>
      <c r="D448" t="s">
        <v>6</v>
      </c>
      <c r="E448">
        <v>1</v>
      </c>
      <c r="F448" t="s">
        <v>701</v>
      </c>
      <c r="G448" t="s">
        <v>8</v>
      </c>
    </row>
    <row r="449" spans="1:17" x14ac:dyDescent="0.25">
      <c r="A449" t="s">
        <v>3151</v>
      </c>
      <c r="B449" t="s">
        <v>1</v>
      </c>
      <c r="C449" s="7" t="s">
        <v>2950</v>
      </c>
      <c r="D449" s="34" t="s">
        <v>2674</v>
      </c>
      <c r="E449" s="8">
        <f>HEX2DEC(G449)</f>
        <v>0</v>
      </c>
      <c r="F449" s="10" t="str">
        <f>HEX2BIN(G449)</f>
        <v>0</v>
      </c>
      <c r="G449" s="18" t="str">
        <f>MID(C449,10,FIND(":",C449,1)-1)</f>
        <v>00</v>
      </c>
    </row>
    <row r="450" spans="1:17" hidden="1" x14ac:dyDescent="0.25">
      <c r="A450" t="s">
        <v>3152</v>
      </c>
      <c r="B450" t="s">
        <v>4</v>
      </c>
      <c r="C450" t="s">
        <v>1365</v>
      </c>
      <c r="D450" t="s">
        <v>6</v>
      </c>
      <c r="E450">
        <v>1</v>
      </c>
      <c r="F450" t="s">
        <v>701</v>
      </c>
      <c r="G450" t="s">
        <v>8</v>
      </c>
    </row>
    <row r="451" spans="1:17" x14ac:dyDescent="0.25">
      <c r="A451" t="s">
        <v>3153</v>
      </c>
      <c r="B451" t="s">
        <v>1</v>
      </c>
      <c r="C451" s="4" t="s">
        <v>222</v>
      </c>
      <c r="D451" t="s">
        <v>1443</v>
      </c>
      <c r="E451" s="8">
        <f>HEX2DEC(G451)</f>
        <v>3</v>
      </c>
      <c r="F451" s="10" t="str">
        <f>HEX2BIN(G451)</f>
        <v>11</v>
      </c>
      <c r="G451" s="8" t="str">
        <f>MID(C451,7,FIND(":",C451,1)-1)</f>
        <v>03</v>
      </c>
    </row>
    <row r="452" spans="1:17" hidden="1" x14ac:dyDescent="0.25">
      <c r="A452" t="s">
        <v>3154</v>
      </c>
      <c r="B452" t="s">
        <v>4</v>
      </c>
      <c r="C452" t="s">
        <v>148</v>
      </c>
      <c r="D452" t="s">
        <v>6</v>
      </c>
      <c r="E452">
        <v>1</v>
      </c>
      <c r="F452" t="s">
        <v>106</v>
      </c>
      <c r="G452" t="s">
        <v>8</v>
      </c>
    </row>
    <row r="453" spans="1:17" hidden="1" x14ac:dyDescent="0.25">
      <c r="A453" t="s">
        <v>3155</v>
      </c>
      <c r="B453" t="s">
        <v>1454</v>
      </c>
      <c r="C453" t="s">
        <v>1455</v>
      </c>
      <c r="D453" t="s">
        <v>176</v>
      </c>
      <c r="E453" t="s">
        <v>177</v>
      </c>
      <c r="F453" s="5">
        <v>300000</v>
      </c>
      <c r="G453" t="s">
        <v>1456</v>
      </c>
      <c r="H453" t="s">
        <v>178</v>
      </c>
      <c r="I453">
        <v>0</v>
      </c>
      <c r="J453" t="s">
        <v>179</v>
      </c>
      <c r="K453" t="s">
        <v>163</v>
      </c>
      <c r="L453" t="s">
        <v>180</v>
      </c>
    </row>
    <row r="454" spans="1:17" x14ac:dyDescent="0.25">
      <c r="A454" s="1" t="s">
        <v>3156</v>
      </c>
      <c r="B454" s="1" t="s">
        <v>1</v>
      </c>
      <c r="C454" s="1" t="s">
        <v>10</v>
      </c>
      <c r="D454" s="42" t="s">
        <v>3295</v>
      </c>
      <c r="E454" s="8">
        <f>HEX2DEC(G454)</f>
        <v>172</v>
      </c>
      <c r="F454" s="10" t="str">
        <f>HEX2BIN(G454)</f>
        <v>10101100</v>
      </c>
      <c r="G454" s="8" t="str">
        <f>MID(C454,7,FIND(":",C454,1)-1)</f>
        <v>AC</v>
      </c>
      <c r="H454" s="8" t="str">
        <f>MID(F454,1,FIND("0",F454,1)-1)</f>
        <v>1</v>
      </c>
      <c r="I454" s="8" t="str">
        <f>MID(F454,2,FIND("0",F454,1)-1)</f>
        <v>0</v>
      </c>
      <c r="J454" s="8" t="str">
        <f>MID(F454,3,FIND("0",F454,1)-1)</f>
        <v>1</v>
      </c>
      <c r="K454" s="8" t="str">
        <f>MID(F454,4,FIND("0",F454,1)-1)</f>
        <v>0</v>
      </c>
      <c r="L454" s="8" t="str">
        <f>MID(F454,5,FIND("0",F454,1)-1)</f>
        <v>1</v>
      </c>
      <c r="M454" s="8" t="str">
        <f>MID(F454,6,FIND("0",F454,1)-1)</f>
        <v>1</v>
      </c>
      <c r="N454" s="8" t="str">
        <f>MID(F454,7,FIND("0",F454,1)-1)</f>
        <v>0</v>
      </c>
      <c r="O454" s="8" t="str">
        <f>MID(F454,8,FIND("0",F454,1)-1)</f>
        <v>0</v>
      </c>
      <c r="P454" t="str">
        <f>IF(J454="1",IF(O454="0","Brenner AUS"),"Brenner EIN")</f>
        <v>Brenner AUS</v>
      </c>
      <c r="Q454" t="str">
        <f>IF(L454="1","Mischer AUF",IF(K454="1","Mischer ZU","Mischer STOP"))</f>
        <v>Mischer AUF</v>
      </c>
    </row>
    <row r="455" spans="1:17" hidden="1" x14ac:dyDescent="0.25">
      <c r="A455" t="s">
        <v>3157</v>
      </c>
      <c r="B455" t="s">
        <v>4</v>
      </c>
      <c r="C455" t="s">
        <v>12</v>
      </c>
      <c r="D455" t="s">
        <v>6</v>
      </c>
      <c r="E455">
        <v>1</v>
      </c>
      <c r="F455" t="s">
        <v>13</v>
      </c>
      <c r="G455" t="s">
        <v>8</v>
      </c>
    </row>
    <row r="456" spans="1:17" x14ac:dyDescent="0.25">
      <c r="A456" s="1" t="s">
        <v>3156</v>
      </c>
      <c r="B456" s="1" t="s">
        <v>1</v>
      </c>
      <c r="C456" s="1" t="s">
        <v>15</v>
      </c>
      <c r="D456" s="42" t="s">
        <v>3295</v>
      </c>
      <c r="E456" s="8">
        <f>HEX2DEC(G456)</f>
        <v>164</v>
      </c>
      <c r="F456" s="10" t="str">
        <f>HEX2BIN(G456)</f>
        <v>10100100</v>
      </c>
      <c r="G456" s="8" t="str">
        <f>MID(C456,7,FIND(":",C456,1)-1)</f>
        <v>A4</v>
      </c>
      <c r="H456" s="8" t="str">
        <f>MID(F456,1,FIND("0",F456,1)-1)</f>
        <v>1</v>
      </c>
      <c r="I456" s="8" t="str">
        <f>MID(F456,2,FIND("0",F456,1)-1)</f>
        <v>0</v>
      </c>
      <c r="J456" s="8" t="str">
        <f>MID(F456,3,FIND("0",F456,1)-1)</f>
        <v>1</v>
      </c>
      <c r="K456" s="8" t="str">
        <f>MID(F456,4,FIND("0",F456,1)-1)</f>
        <v>0</v>
      </c>
      <c r="L456" s="8" t="str">
        <f>MID(F456,5,FIND("0",F456,1)-1)</f>
        <v>0</v>
      </c>
      <c r="M456" s="8" t="str">
        <f>MID(F456,6,FIND("0",F456,1)-1)</f>
        <v>1</v>
      </c>
      <c r="N456" s="8" t="str">
        <f>MID(F456,7,FIND("0",F456,1)-1)</f>
        <v>0</v>
      </c>
      <c r="O456" s="8" t="str">
        <f>MID(F456,8,FIND("0",F456,1)-1)</f>
        <v>0</v>
      </c>
      <c r="P456" t="str">
        <f>IF(J456="1",IF(O456="0","Brenner AUS"),"Brenner EIN")</f>
        <v>Brenner AUS</v>
      </c>
      <c r="Q456" t="str">
        <f>IF(L456="1","Mischer AUF",IF(K456="1","Mischer ZU","Mischer STOP"))</f>
        <v>Mischer STOP</v>
      </c>
    </row>
    <row r="457" spans="1:17" hidden="1" x14ac:dyDescent="0.25">
      <c r="A457" t="s">
        <v>3157</v>
      </c>
      <c r="B457" t="s">
        <v>4</v>
      </c>
      <c r="C457" t="s">
        <v>12</v>
      </c>
      <c r="D457" t="s">
        <v>6</v>
      </c>
      <c r="E457">
        <v>1</v>
      </c>
      <c r="F457" t="s">
        <v>17</v>
      </c>
      <c r="G457" t="s">
        <v>8</v>
      </c>
    </row>
    <row r="458" spans="1:17" x14ac:dyDescent="0.25">
      <c r="A458" t="s">
        <v>3158</v>
      </c>
      <c r="B458" t="s">
        <v>1</v>
      </c>
      <c r="C458" s="4" t="s">
        <v>222</v>
      </c>
      <c r="D458" t="s">
        <v>1443</v>
      </c>
      <c r="E458" s="8">
        <f>HEX2DEC(G458)</f>
        <v>3</v>
      </c>
      <c r="F458" s="10" t="str">
        <f>HEX2BIN(G458)</f>
        <v>11</v>
      </c>
      <c r="G458" s="8" t="str">
        <f>MID(C458,7,FIND(":",C458,1)-1)</f>
        <v>03</v>
      </c>
    </row>
    <row r="459" spans="1:17" hidden="1" x14ac:dyDescent="0.25">
      <c r="A459" t="s">
        <v>3159</v>
      </c>
      <c r="B459" t="s">
        <v>4</v>
      </c>
      <c r="C459" t="s">
        <v>148</v>
      </c>
      <c r="D459" t="s">
        <v>6</v>
      </c>
      <c r="E459">
        <v>1</v>
      </c>
      <c r="F459" t="s">
        <v>106</v>
      </c>
      <c r="G459" t="s">
        <v>8</v>
      </c>
    </row>
    <row r="460" spans="1:17" hidden="1" x14ac:dyDescent="0.25">
      <c r="A460" t="s">
        <v>3160</v>
      </c>
      <c r="B460" t="s">
        <v>1454</v>
      </c>
      <c r="C460" t="s">
        <v>1455</v>
      </c>
      <c r="D460" t="s">
        <v>176</v>
      </c>
      <c r="E460" t="s">
        <v>177</v>
      </c>
      <c r="F460" s="5">
        <v>300000</v>
      </c>
      <c r="G460" t="s">
        <v>1456</v>
      </c>
      <c r="H460" t="s">
        <v>178</v>
      </c>
      <c r="I460">
        <v>0</v>
      </c>
      <c r="J460" t="s">
        <v>179</v>
      </c>
      <c r="K460" t="s">
        <v>163</v>
      </c>
      <c r="L460" t="s">
        <v>180</v>
      </c>
    </row>
    <row r="461" spans="1:17" x14ac:dyDescent="0.25">
      <c r="A461" s="1" t="s">
        <v>3161</v>
      </c>
      <c r="B461" s="1" t="s">
        <v>1</v>
      </c>
      <c r="C461" s="1" t="s">
        <v>10</v>
      </c>
      <c r="D461" s="42" t="s">
        <v>3295</v>
      </c>
      <c r="E461" s="8">
        <f>HEX2DEC(G461)</f>
        <v>172</v>
      </c>
      <c r="F461" s="10" t="str">
        <f>HEX2BIN(G461)</f>
        <v>10101100</v>
      </c>
      <c r="G461" s="8" t="str">
        <f>MID(C461,7,FIND(":",C461,1)-1)</f>
        <v>AC</v>
      </c>
      <c r="H461" s="8" t="str">
        <f>MID(F461,1,FIND("0",F461,1)-1)</f>
        <v>1</v>
      </c>
      <c r="I461" s="8" t="str">
        <f>MID(F461,2,FIND("0",F461,1)-1)</f>
        <v>0</v>
      </c>
      <c r="J461" s="8" t="str">
        <f>MID(F461,3,FIND("0",F461,1)-1)</f>
        <v>1</v>
      </c>
      <c r="K461" s="8" t="str">
        <f>MID(F461,4,FIND("0",F461,1)-1)</f>
        <v>0</v>
      </c>
      <c r="L461" s="8" t="str">
        <f>MID(F461,5,FIND("0",F461,1)-1)</f>
        <v>1</v>
      </c>
      <c r="M461" s="8" t="str">
        <f>MID(F461,6,FIND("0",F461,1)-1)</f>
        <v>1</v>
      </c>
      <c r="N461" s="8" t="str">
        <f>MID(F461,7,FIND("0",F461,1)-1)</f>
        <v>0</v>
      </c>
      <c r="O461" s="8" t="str">
        <f>MID(F461,8,FIND("0",F461,1)-1)</f>
        <v>0</v>
      </c>
      <c r="P461" t="str">
        <f>IF(J461="1",IF(O461="0","Brenner AUS"),"Brenner EIN")</f>
        <v>Brenner AUS</v>
      </c>
      <c r="Q461" t="str">
        <f>IF(L461="1","Mischer AUF",IF(K461="1","Mischer ZU","Mischer STOP"))</f>
        <v>Mischer AUF</v>
      </c>
    </row>
    <row r="462" spans="1:17" hidden="1" x14ac:dyDescent="0.25">
      <c r="A462" t="s">
        <v>3162</v>
      </c>
      <c r="B462" t="s">
        <v>4</v>
      </c>
      <c r="C462" t="s">
        <v>12</v>
      </c>
      <c r="D462" t="s">
        <v>6</v>
      </c>
      <c r="E462">
        <v>1</v>
      </c>
      <c r="F462" t="s">
        <v>13</v>
      </c>
      <c r="G462" t="s">
        <v>8</v>
      </c>
    </row>
    <row r="463" spans="1:17" x14ac:dyDescent="0.25">
      <c r="A463" s="1" t="s">
        <v>3161</v>
      </c>
      <c r="B463" s="1" t="s">
        <v>1</v>
      </c>
      <c r="C463" s="1" t="s">
        <v>15</v>
      </c>
      <c r="D463" s="42" t="s">
        <v>3295</v>
      </c>
      <c r="E463" s="8">
        <f>HEX2DEC(G463)</f>
        <v>164</v>
      </c>
      <c r="F463" s="10" t="str">
        <f>HEX2BIN(G463)</f>
        <v>10100100</v>
      </c>
      <c r="G463" s="8" t="str">
        <f>MID(C463,7,FIND(":",C463,1)-1)</f>
        <v>A4</v>
      </c>
      <c r="H463" s="8" t="str">
        <f>MID(F463,1,FIND("0",F463,1)-1)</f>
        <v>1</v>
      </c>
      <c r="I463" s="8" t="str">
        <f>MID(F463,2,FIND("0",F463,1)-1)</f>
        <v>0</v>
      </c>
      <c r="J463" s="8" t="str">
        <f>MID(F463,3,FIND("0",F463,1)-1)</f>
        <v>1</v>
      </c>
      <c r="K463" s="8" t="str">
        <f>MID(F463,4,FIND("0",F463,1)-1)</f>
        <v>0</v>
      </c>
      <c r="L463" s="8" t="str">
        <f>MID(F463,5,FIND("0",F463,1)-1)</f>
        <v>0</v>
      </c>
      <c r="M463" s="8" t="str">
        <f>MID(F463,6,FIND("0",F463,1)-1)</f>
        <v>1</v>
      </c>
      <c r="N463" s="8" t="str">
        <f>MID(F463,7,FIND("0",F463,1)-1)</f>
        <v>0</v>
      </c>
      <c r="O463" s="8" t="str">
        <f>MID(F463,8,FIND("0",F463,1)-1)</f>
        <v>0</v>
      </c>
      <c r="P463" t="str">
        <f>IF(J463="1",IF(O463="0","Brenner AUS"),"Brenner EIN")</f>
        <v>Brenner AUS</v>
      </c>
      <c r="Q463" t="str">
        <f>IF(L463="1","Mischer AUF",IF(K463="1","Mischer ZU","Mischer STOP"))</f>
        <v>Mischer STOP</v>
      </c>
    </row>
    <row r="464" spans="1:17" hidden="1" x14ac:dyDescent="0.25">
      <c r="A464" t="s">
        <v>3162</v>
      </c>
      <c r="B464" t="s">
        <v>4</v>
      </c>
      <c r="C464" t="s">
        <v>12</v>
      </c>
      <c r="D464" t="s">
        <v>6</v>
      </c>
      <c r="E464">
        <v>1</v>
      </c>
      <c r="F464" t="s">
        <v>17</v>
      </c>
      <c r="G464" t="s">
        <v>8</v>
      </c>
    </row>
    <row r="465" spans="1:17" x14ac:dyDescent="0.25">
      <c r="A465" t="s">
        <v>3163</v>
      </c>
      <c r="B465" t="s">
        <v>1</v>
      </c>
      <c r="C465" s="4" t="s">
        <v>222</v>
      </c>
      <c r="D465" t="s">
        <v>1443</v>
      </c>
      <c r="E465" s="8">
        <f>HEX2DEC(G465)</f>
        <v>3</v>
      </c>
      <c r="F465" s="10" t="str">
        <f>HEX2BIN(G465)</f>
        <v>11</v>
      </c>
      <c r="G465" s="8" t="str">
        <f>MID(C465,7,FIND(":",C465,1)-1)</f>
        <v>03</v>
      </c>
    </row>
    <row r="466" spans="1:17" hidden="1" x14ac:dyDescent="0.25">
      <c r="A466" t="s">
        <v>3164</v>
      </c>
      <c r="B466" t="s">
        <v>4</v>
      </c>
      <c r="C466" t="s">
        <v>148</v>
      </c>
      <c r="D466" t="s">
        <v>6</v>
      </c>
      <c r="E466">
        <v>1</v>
      </c>
      <c r="F466" t="s">
        <v>106</v>
      </c>
      <c r="G466" t="s">
        <v>8</v>
      </c>
    </row>
    <row r="467" spans="1:17" hidden="1" x14ac:dyDescent="0.25">
      <c r="A467" t="s">
        <v>3165</v>
      </c>
      <c r="B467" t="s">
        <v>1454</v>
      </c>
      <c r="C467" t="s">
        <v>1455</v>
      </c>
      <c r="D467" t="s">
        <v>176</v>
      </c>
      <c r="E467" t="s">
        <v>177</v>
      </c>
      <c r="F467" s="5">
        <v>300000</v>
      </c>
      <c r="G467" t="s">
        <v>1456</v>
      </c>
      <c r="H467" t="s">
        <v>178</v>
      </c>
      <c r="I467">
        <v>0</v>
      </c>
      <c r="J467" t="s">
        <v>179</v>
      </c>
      <c r="K467" t="s">
        <v>163</v>
      </c>
      <c r="L467" t="s">
        <v>180</v>
      </c>
    </row>
    <row r="468" spans="1:17" x14ac:dyDescent="0.25">
      <c r="A468" s="1" t="s">
        <v>3166</v>
      </c>
      <c r="B468" s="1" t="s">
        <v>1</v>
      </c>
      <c r="C468" s="1" t="s">
        <v>10</v>
      </c>
      <c r="D468" s="42" t="s">
        <v>3295</v>
      </c>
      <c r="E468" s="8">
        <f>HEX2DEC(G468)</f>
        <v>172</v>
      </c>
      <c r="F468" s="10" t="str">
        <f>HEX2BIN(G468)</f>
        <v>10101100</v>
      </c>
      <c r="G468" s="8" t="str">
        <f>MID(C468,7,FIND(":",C468,1)-1)</f>
        <v>AC</v>
      </c>
      <c r="H468" s="8" t="str">
        <f>MID(F468,1,FIND("0",F468,1)-1)</f>
        <v>1</v>
      </c>
      <c r="I468" s="8" t="str">
        <f>MID(F468,2,FIND("0",F468,1)-1)</f>
        <v>0</v>
      </c>
      <c r="J468" s="8" t="str">
        <f>MID(F468,3,FIND("0",F468,1)-1)</f>
        <v>1</v>
      </c>
      <c r="K468" s="8" t="str">
        <f>MID(F468,4,FIND("0",F468,1)-1)</f>
        <v>0</v>
      </c>
      <c r="L468" s="8" t="str">
        <f>MID(F468,5,FIND("0",F468,1)-1)</f>
        <v>1</v>
      </c>
      <c r="M468" s="8" t="str">
        <f>MID(F468,6,FIND("0",F468,1)-1)</f>
        <v>1</v>
      </c>
      <c r="N468" s="8" t="str">
        <f>MID(F468,7,FIND("0",F468,1)-1)</f>
        <v>0</v>
      </c>
      <c r="O468" s="8" t="str">
        <f>MID(F468,8,FIND("0",F468,1)-1)</f>
        <v>0</v>
      </c>
      <c r="P468" t="str">
        <f>IF(J468="1",IF(O468="0","Brenner AUS"),"Brenner EIN")</f>
        <v>Brenner AUS</v>
      </c>
      <c r="Q468" t="str">
        <f>IF(L468="1","Mischer AUF",IF(K468="1","Mischer ZU","Mischer STOP"))</f>
        <v>Mischer AUF</v>
      </c>
    </row>
    <row r="469" spans="1:17" hidden="1" x14ac:dyDescent="0.25">
      <c r="A469" t="s">
        <v>3167</v>
      </c>
      <c r="B469" t="s">
        <v>4</v>
      </c>
      <c r="C469" t="s">
        <v>12</v>
      </c>
      <c r="D469" t="s">
        <v>6</v>
      </c>
      <c r="E469">
        <v>1</v>
      </c>
      <c r="F469" t="s">
        <v>13</v>
      </c>
      <c r="G469" t="s">
        <v>8</v>
      </c>
    </row>
    <row r="470" spans="1:17" x14ac:dyDescent="0.25">
      <c r="A470" s="1" t="s">
        <v>3166</v>
      </c>
      <c r="B470" s="1" t="s">
        <v>1</v>
      </c>
      <c r="C470" s="1" t="s">
        <v>15</v>
      </c>
      <c r="D470" s="42" t="s">
        <v>3295</v>
      </c>
      <c r="E470" s="8">
        <f>HEX2DEC(G470)</f>
        <v>164</v>
      </c>
      <c r="F470" s="10" t="str">
        <f>HEX2BIN(G470)</f>
        <v>10100100</v>
      </c>
      <c r="G470" s="8" t="str">
        <f>MID(C470,7,FIND(":",C470,1)-1)</f>
        <v>A4</v>
      </c>
      <c r="H470" s="8" t="str">
        <f>MID(F470,1,FIND("0",F470,1)-1)</f>
        <v>1</v>
      </c>
      <c r="I470" s="8" t="str">
        <f>MID(F470,2,FIND("0",F470,1)-1)</f>
        <v>0</v>
      </c>
      <c r="J470" s="8" t="str">
        <f>MID(F470,3,FIND("0",F470,1)-1)</f>
        <v>1</v>
      </c>
      <c r="K470" s="8" t="str">
        <f>MID(F470,4,FIND("0",F470,1)-1)</f>
        <v>0</v>
      </c>
      <c r="L470" s="8" t="str">
        <f>MID(F470,5,FIND("0",F470,1)-1)</f>
        <v>0</v>
      </c>
      <c r="M470" s="8" t="str">
        <f>MID(F470,6,FIND("0",F470,1)-1)</f>
        <v>1</v>
      </c>
      <c r="N470" s="8" t="str">
        <f>MID(F470,7,FIND("0",F470,1)-1)</f>
        <v>0</v>
      </c>
      <c r="O470" s="8" t="str">
        <f>MID(F470,8,FIND("0",F470,1)-1)</f>
        <v>0</v>
      </c>
      <c r="P470" t="str">
        <f>IF(J470="1",IF(O470="0","Brenner AUS"),"Brenner EIN")</f>
        <v>Brenner AUS</v>
      </c>
      <c r="Q470" t="str">
        <f>IF(L470="1","Mischer AUF",IF(K470="1","Mischer ZU","Mischer STOP"))</f>
        <v>Mischer STOP</v>
      </c>
    </row>
    <row r="471" spans="1:17" hidden="1" x14ac:dyDescent="0.25">
      <c r="A471" t="s">
        <v>3167</v>
      </c>
      <c r="B471" t="s">
        <v>4</v>
      </c>
      <c r="C471" t="s">
        <v>12</v>
      </c>
      <c r="D471" t="s">
        <v>6</v>
      </c>
      <c r="E471">
        <v>1</v>
      </c>
      <c r="F471" t="s">
        <v>17</v>
      </c>
      <c r="G471" t="s">
        <v>8</v>
      </c>
    </row>
    <row r="472" spans="1:17" x14ac:dyDescent="0.25">
      <c r="A472" t="s">
        <v>3168</v>
      </c>
      <c r="B472" t="s">
        <v>1</v>
      </c>
      <c r="C472" s="3" t="s">
        <v>3169</v>
      </c>
      <c r="D472" t="s">
        <v>390</v>
      </c>
      <c r="E472" s="8">
        <f>HEX2DEC(G472)</f>
        <v>33</v>
      </c>
      <c r="F472" s="10" t="str">
        <f>HEX2BIN(G472)</f>
        <v>100001</v>
      </c>
      <c r="G472" s="8" t="str">
        <f>MID(C472,7,FIND(":",C472,1)-1)</f>
        <v>21</v>
      </c>
    </row>
    <row r="473" spans="1:17" hidden="1" x14ac:dyDescent="0.25">
      <c r="A473" t="s">
        <v>3170</v>
      </c>
      <c r="B473" t="s">
        <v>4</v>
      </c>
      <c r="C473" t="s">
        <v>5</v>
      </c>
      <c r="D473" t="s">
        <v>6</v>
      </c>
      <c r="E473">
        <v>1</v>
      </c>
      <c r="F473" t="s">
        <v>935</v>
      </c>
      <c r="G473" t="s">
        <v>8</v>
      </c>
    </row>
    <row r="474" spans="1:17" hidden="1" x14ac:dyDescent="0.25">
      <c r="A474" t="s">
        <v>3171</v>
      </c>
      <c r="B474" t="s">
        <v>862</v>
      </c>
      <c r="C474" t="s">
        <v>176</v>
      </c>
      <c r="D474" t="s">
        <v>177</v>
      </c>
      <c r="E474" s="5">
        <v>3300000</v>
      </c>
      <c r="F474" t="s">
        <v>863</v>
      </c>
      <c r="G474" t="s">
        <v>178</v>
      </c>
      <c r="H474">
        <v>0</v>
      </c>
      <c r="I474" t="s">
        <v>179</v>
      </c>
      <c r="J474" t="s">
        <v>163</v>
      </c>
      <c r="K474" t="s">
        <v>180</v>
      </c>
    </row>
    <row r="475" spans="1:17" x14ac:dyDescent="0.25">
      <c r="A475" t="s">
        <v>3172</v>
      </c>
      <c r="B475" t="s">
        <v>1</v>
      </c>
      <c r="C475" s="4" t="s">
        <v>222</v>
      </c>
      <c r="D475" t="s">
        <v>1443</v>
      </c>
      <c r="E475" s="8">
        <f>HEX2DEC(G475)</f>
        <v>3</v>
      </c>
      <c r="F475" s="10" t="str">
        <f>HEX2BIN(G475)</f>
        <v>11</v>
      </c>
      <c r="G475" s="8" t="str">
        <f>MID(C475,7,FIND(":",C475,1)-1)</f>
        <v>03</v>
      </c>
    </row>
    <row r="476" spans="1:17" hidden="1" x14ac:dyDescent="0.25">
      <c r="A476" t="s">
        <v>3173</v>
      </c>
      <c r="B476" t="s">
        <v>4</v>
      </c>
      <c r="C476" t="s">
        <v>148</v>
      </c>
      <c r="D476" t="s">
        <v>6</v>
      </c>
      <c r="E476">
        <v>1</v>
      </c>
      <c r="F476" t="s">
        <v>106</v>
      </c>
      <c r="G476" t="s">
        <v>8</v>
      </c>
    </row>
    <row r="477" spans="1:17" hidden="1" x14ac:dyDescent="0.25">
      <c r="A477" t="s">
        <v>3174</v>
      </c>
      <c r="B477" t="s">
        <v>1454</v>
      </c>
      <c r="C477" t="s">
        <v>1455</v>
      </c>
      <c r="D477" t="s">
        <v>176</v>
      </c>
      <c r="E477" t="s">
        <v>177</v>
      </c>
      <c r="F477" s="5">
        <v>300000</v>
      </c>
      <c r="G477" t="s">
        <v>1456</v>
      </c>
      <c r="H477" t="s">
        <v>178</v>
      </c>
      <c r="I477">
        <v>0</v>
      </c>
      <c r="J477" t="s">
        <v>179</v>
      </c>
      <c r="K477" t="s">
        <v>163</v>
      </c>
      <c r="L477" t="s">
        <v>180</v>
      </c>
    </row>
    <row r="478" spans="1:17" x14ac:dyDescent="0.25">
      <c r="A478" s="1" t="s">
        <v>3175</v>
      </c>
      <c r="B478" s="1" t="s">
        <v>1</v>
      </c>
      <c r="C478" s="1" t="s">
        <v>10</v>
      </c>
      <c r="D478" s="42" t="s">
        <v>3295</v>
      </c>
      <c r="E478" s="8">
        <f>HEX2DEC(G478)</f>
        <v>172</v>
      </c>
      <c r="F478" s="10" t="str">
        <f>HEX2BIN(G478)</f>
        <v>10101100</v>
      </c>
      <c r="G478" s="8" t="str">
        <f>MID(C478,7,FIND(":",C478,1)-1)</f>
        <v>AC</v>
      </c>
      <c r="H478" s="8" t="str">
        <f>MID(F478,1,FIND("0",F478,1)-1)</f>
        <v>1</v>
      </c>
      <c r="I478" s="8" t="str">
        <f>MID(F478,2,FIND("0",F478,1)-1)</f>
        <v>0</v>
      </c>
      <c r="J478" s="8" t="str">
        <f>MID(F478,3,FIND("0",F478,1)-1)</f>
        <v>1</v>
      </c>
      <c r="K478" s="8" t="str">
        <f>MID(F478,4,FIND("0",F478,1)-1)</f>
        <v>0</v>
      </c>
      <c r="L478" s="8" t="str">
        <f>MID(F478,5,FIND("0",F478,1)-1)</f>
        <v>1</v>
      </c>
      <c r="M478" s="8" t="str">
        <f>MID(F478,6,FIND("0",F478,1)-1)</f>
        <v>1</v>
      </c>
      <c r="N478" s="8" t="str">
        <f>MID(F478,7,FIND("0",F478,1)-1)</f>
        <v>0</v>
      </c>
      <c r="O478" s="8" t="str">
        <f>MID(F478,8,FIND("0",F478,1)-1)</f>
        <v>0</v>
      </c>
      <c r="P478" t="str">
        <f>IF(J478="1",IF(O478="0","Brenner AUS"),"Brenner EIN")</f>
        <v>Brenner AUS</v>
      </c>
      <c r="Q478" t="str">
        <f>IF(L478="1","Mischer AUF",IF(K478="1","Mischer ZU","Mischer STOP"))</f>
        <v>Mischer AUF</v>
      </c>
    </row>
    <row r="479" spans="1:17" hidden="1" x14ac:dyDescent="0.25">
      <c r="A479" t="s">
        <v>3176</v>
      </c>
      <c r="B479" t="s">
        <v>4</v>
      </c>
      <c r="C479" t="s">
        <v>12</v>
      </c>
      <c r="D479" t="s">
        <v>6</v>
      </c>
      <c r="E479">
        <v>1</v>
      </c>
      <c r="F479" t="s">
        <v>13</v>
      </c>
      <c r="G479" t="s">
        <v>8</v>
      </c>
    </row>
    <row r="480" spans="1:17" x14ac:dyDescent="0.25">
      <c r="A480" s="1" t="s">
        <v>3175</v>
      </c>
      <c r="B480" s="1" t="s">
        <v>1</v>
      </c>
      <c r="C480" s="1" t="s">
        <v>15</v>
      </c>
      <c r="D480" s="42" t="s">
        <v>3295</v>
      </c>
      <c r="E480" s="8">
        <f>HEX2DEC(G480)</f>
        <v>164</v>
      </c>
      <c r="F480" s="10" t="str">
        <f>HEX2BIN(G480)</f>
        <v>10100100</v>
      </c>
      <c r="G480" s="8" t="str">
        <f>MID(C480,7,FIND(":",C480,1)-1)</f>
        <v>A4</v>
      </c>
      <c r="H480" s="8" t="str">
        <f>MID(F480,1,FIND("0",F480,1)-1)</f>
        <v>1</v>
      </c>
      <c r="I480" s="8" t="str">
        <f>MID(F480,2,FIND("0",F480,1)-1)</f>
        <v>0</v>
      </c>
      <c r="J480" s="8" t="str">
        <f>MID(F480,3,FIND("0",F480,1)-1)</f>
        <v>1</v>
      </c>
      <c r="K480" s="8" t="str">
        <f>MID(F480,4,FIND("0",F480,1)-1)</f>
        <v>0</v>
      </c>
      <c r="L480" s="8" t="str">
        <f>MID(F480,5,FIND("0",F480,1)-1)</f>
        <v>0</v>
      </c>
      <c r="M480" s="8" t="str">
        <f>MID(F480,6,FIND("0",F480,1)-1)</f>
        <v>1</v>
      </c>
      <c r="N480" s="8" t="str">
        <f>MID(F480,7,FIND("0",F480,1)-1)</f>
        <v>0</v>
      </c>
      <c r="O480" s="8" t="str">
        <f>MID(F480,8,FIND("0",F480,1)-1)</f>
        <v>0</v>
      </c>
      <c r="P480" t="str">
        <f>IF(J480="1",IF(O480="0","Brenner AUS"),"Brenner EIN")</f>
        <v>Brenner AUS</v>
      </c>
      <c r="Q480" t="str">
        <f>IF(L480="1","Mischer AUF",IF(K480="1","Mischer ZU","Mischer STOP"))</f>
        <v>Mischer STOP</v>
      </c>
    </row>
    <row r="481" spans="1:17" hidden="1" x14ac:dyDescent="0.25">
      <c r="A481" t="s">
        <v>3176</v>
      </c>
      <c r="B481" t="s">
        <v>4</v>
      </c>
      <c r="C481" t="s">
        <v>12</v>
      </c>
      <c r="D481" t="s">
        <v>6</v>
      </c>
      <c r="E481">
        <v>1</v>
      </c>
      <c r="F481" t="s">
        <v>17</v>
      </c>
      <c r="G481" t="s">
        <v>8</v>
      </c>
    </row>
    <row r="482" spans="1:17" x14ac:dyDescent="0.25">
      <c r="A482" t="s">
        <v>3177</v>
      </c>
      <c r="B482" t="s">
        <v>1</v>
      </c>
      <c r="C482" s="4" t="s">
        <v>222</v>
      </c>
      <c r="D482" t="s">
        <v>1443</v>
      </c>
      <c r="E482" s="8">
        <f>HEX2DEC(G482)</f>
        <v>3</v>
      </c>
      <c r="F482" s="10" t="str">
        <f>HEX2BIN(G482)</f>
        <v>11</v>
      </c>
      <c r="G482" s="8" t="str">
        <f>MID(C482,7,FIND(":",C482,1)-1)</f>
        <v>03</v>
      </c>
    </row>
    <row r="483" spans="1:17" hidden="1" x14ac:dyDescent="0.25">
      <c r="A483" t="s">
        <v>3178</v>
      </c>
      <c r="B483" t="s">
        <v>4</v>
      </c>
      <c r="C483" t="s">
        <v>148</v>
      </c>
      <c r="D483" t="s">
        <v>6</v>
      </c>
      <c r="E483">
        <v>1</v>
      </c>
      <c r="F483" t="s">
        <v>106</v>
      </c>
      <c r="G483" t="s">
        <v>8</v>
      </c>
    </row>
    <row r="484" spans="1:17" hidden="1" x14ac:dyDescent="0.25">
      <c r="A484" t="s">
        <v>3179</v>
      </c>
      <c r="B484" t="s">
        <v>1454</v>
      </c>
      <c r="C484" t="s">
        <v>1455</v>
      </c>
      <c r="D484" t="s">
        <v>176</v>
      </c>
      <c r="E484" t="s">
        <v>177</v>
      </c>
      <c r="F484" s="5">
        <v>300000</v>
      </c>
      <c r="G484" t="s">
        <v>1456</v>
      </c>
      <c r="H484" t="s">
        <v>178</v>
      </c>
      <c r="I484">
        <v>0</v>
      </c>
      <c r="J484" t="s">
        <v>179</v>
      </c>
      <c r="K484" t="s">
        <v>163</v>
      </c>
      <c r="L484" t="s">
        <v>180</v>
      </c>
    </row>
    <row r="485" spans="1:17" x14ac:dyDescent="0.25">
      <c r="A485" s="1" t="s">
        <v>3180</v>
      </c>
      <c r="B485" s="1" t="s">
        <v>1</v>
      </c>
      <c r="C485" s="1" t="s">
        <v>10</v>
      </c>
      <c r="D485" s="42" t="s">
        <v>3295</v>
      </c>
      <c r="E485" s="8">
        <f>HEX2DEC(G485)</f>
        <v>172</v>
      </c>
      <c r="F485" s="10" t="str">
        <f>HEX2BIN(G485)</f>
        <v>10101100</v>
      </c>
      <c r="G485" s="8" t="str">
        <f>MID(C485,7,FIND(":",C485,1)-1)</f>
        <v>AC</v>
      </c>
      <c r="H485" s="8" t="str">
        <f>MID(F485,1,FIND("0",F485,1)-1)</f>
        <v>1</v>
      </c>
      <c r="I485" s="8" t="str">
        <f>MID(F485,2,FIND("0",F485,1)-1)</f>
        <v>0</v>
      </c>
      <c r="J485" s="8" t="str">
        <f>MID(F485,3,FIND("0",F485,1)-1)</f>
        <v>1</v>
      </c>
      <c r="K485" s="8" t="str">
        <f>MID(F485,4,FIND("0",F485,1)-1)</f>
        <v>0</v>
      </c>
      <c r="L485" s="8" t="str">
        <f>MID(F485,5,FIND("0",F485,1)-1)</f>
        <v>1</v>
      </c>
      <c r="M485" s="8" t="str">
        <f>MID(F485,6,FIND("0",F485,1)-1)</f>
        <v>1</v>
      </c>
      <c r="N485" s="8" t="str">
        <f>MID(F485,7,FIND("0",F485,1)-1)</f>
        <v>0</v>
      </c>
      <c r="O485" s="8" t="str">
        <f>MID(F485,8,FIND("0",F485,1)-1)</f>
        <v>0</v>
      </c>
      <c r="P485" t="str">
        <f>IF(J485="1",IF(O485="0","Brenner AUS"),"Brenner EIN")</f>
        <v>Brenner AUS</v>
      </c>
      <c r="Q485" t="str">
        <f>IF(L485="1","Mischer AUF",IF(K485="1","Mischer ZU","Mischer STOP"))</f>
        <v>Mischer AUF</v>
      </c>
    </row>
    <row r="486" spans="1:17" hidden="1" x14ac:dyDescent="0.25">
      <c r="A486" t="s">
        <v>3181</v>
      </c>
      <c r="B486" t="s">
        <v>4</v>
      </c>
      <c r="C486" t="s">
        <v>12</v>
      </c>
      <c r="D486" t="s">
        <v>6</v>
      </c>
      <c r="E486">
        <v>1</v>
      </c>
      <c r="F486" t="s">
        <v>13</v>
      </c>
      <c r="G486" t="s">
        <v>8</v>
      </c>
    </row>
    <row r="487" spans="1:17" x14ac:dyDescent="0.25">
      <c r="A487" s="1" t="s">
        <v>3180</v>
      </c>
      <c r="B487" s="1" t="s">
        <v>1</v>
      </c>
      <c r="C487" s="1" t="s">
        <v>15</v>
      </c>
      <c r="D487" s="42" t="s">
        <v>3295</v>
      </c>
      <c r="E487" s="8">
        <f>HEX2DEC(G487)</f>
        <v>164</v>
      </c>
      <c r="F487" s="10" t="str">
        <f>HEX2BIN(G487)</f>
        <v>10100100</v>
      </c>
      <c r="G487" s="8" t="str">
        <f>MID(C487,7,FIND(":",C487,1)-1)</f>
        <v>A4</v>
      </c>
      <c r="H487" s="8" t="str">
        <f>MID(F487,1,FIND("0",F487,1)-1)</f>
        <v>1</v>
      </c>
      <c r="I487" s="8" t="str">
        <f>MID(F487,2,FIND("0",F487,1)-1)</f>
        <v>0</v>
      </c>
      <c r="J487" s="8" t="str">
        <f>MID(F487,3,FIND("0",F487,1)-1)</f>
        <v>1</v>
      </c>
      <c r="K487" s="8" t="str">
        <f>MID(F487,4,FIND("0",F487,1)-1)</f>
        <v>0</v>
      </c>
      <c r="L487" s="8" t="str">
        <f>MID(F487,5,FIND("0",F487,1)-1)</f>
        <v>0</v>
      </c>
      <c r="M487" s="8" t="str">
        <f>MID(F487,6,FIND("0",F487,1)-1)</f>
        <v>1</v>
      </c>
      <c r="N487" s="8" t="str">
        <f>MID(F487,7,FIND("0",F487,1)-1)</f>
        <v>0</v>
      </c>
      <c r="O487" s="8" t="str">
        <f>MID(F487,8,FIND("0",F487,1)-1)</f>
        <v>0</v>
      </c>
      <c r="P487" t="str">
        <f>IF(J487="1",IF(O487="0","Brenner AUS"),"Brenner EIN")</f>
        <v>Brenner AUS</v>
      </c>
      <c r="Q487" t="str">
        <f>IF(L487="1","Mischer AUF",IF(K487="1","Mischer ZU","Mischer STOP"))</f>
        <v>Mischer STOP</v>
      </c>
    </row>
    <row r="488" spans="1:17" hidden="1" x14ac:dyDescent="0.25">
      <c r="A488" t="s">
        <v>3181</v>
      </c>
      <c r="B488" t="s">
        <v>4</v>
      </c>
      <c r="C488" t="s">
        <v>12</v>
      </c>
      <c r="D488" t="s">
        <v>6</v>
      </c>
      <c r="E488">
        <v>1</v>
      </c>
      <c r="F488" t="s">
        <v>17</v>
      </c>
      <c r="G488" t="s">
        <v>8</v>
      </c>
    </row>
    <row r="489" spans="1:17" x14ac:dyDescent="0.25">
      <c r="A489" t="s">
        <v>3182</v>
      </c>
      <c r="B489" t="s">
        <v>1</v>
      </c>
      <c r="C489" s="4" t="s">
        <v>222</v>
      </c>
      <c r="D489" t="s">
        <v>1443</v>
      </c>
      <c r="E489" s="8">
        <f>HEX2DEC(G489)</f>
        <v>3</v>
      </c>
      <c r="F489" s="10" t="str">
        <f>HEX2BIN(G489)</f>
        <v>11</v>
      </c>
      <c r="G489" s="8" t="str">
        <f>MID(C489,7,FIND(":",C489,1)-1)</f>
        <v>03</v>
      </c>
    </row>
    <row r="490" spans="1:17" hidden="1" x14ac:dyDescent="0.25">
      <c r="A490" t="s">
        <v>3183</v>
      </c>
      <c r="B490" t="s">
        <v>4</v>
      </c>
      <c r="C490" t="s">
        <v>148</v>
      </c>
      <c r="D490" t="s">
        <v>6</v>
      </c>
      <c r="E490">
        <v>1</v>
      </c>
      <c r="F490" t="s">
        <v>106</v>
      </c>
      <c r="G490" t="s">
        <v>8</v>
      </c>
    </row>
    <row r="491" spans="1:17" hidden="1" x14ac:dyDescent="0.25">
      <c r="A491" t="s">
        <v>3184</v>
      </c>
      <c r="B491" t="s">
        <v>1454</v>
      </c>
      <c r="C491" t="s">
        <v>1455</v>
      </c>
      <c r="D491" t="s">
        <v>176</v>
      </c>
      <c r="E491" t="s">
        <v>177</v>
      </c>
      <c r="F491" s="5">
        <v>300000</v>
      </c>
      <c r="G491" t="s">
        <v>1456</v>
      </c>
      <c r="H491" t="s">
        <v>178</v>
      </c>
      <c r="I491">
        <v>0</v>
      </c>
      <c r="J491" t="s">
        <v>179</v>
      </c>
      <c r="K491" t="s">
        <v>163</v>
      </c>
      <c r="L491" t="s">
        <v>180</v>
      </c>
    </row>
    <row r="492" spans="1:17" x14ac:dyDescent="0.25">
      <c r="A492" t="s">
        <v>3185</v>
      </c>
      <c r="B492" t="s">
        <v>1</v>
      </c>
      <c r="C492" s="15" t="s">
        <v>2951</v>
      </c>
      <c r="D492" s="33" t="s">
        <v>3197</v>
      </c>
      <c r="E492" s="8">
        <f>HEX2DEC(G492)</f>
        <v>2</v>
      </c>
      <c r="F492" s="10" t="str">
        <f>HEX2BIN(G492)</f>
        <v>10</v>
      </c>
      <c r="G492" s="8" t="str">
        <f>MID(C492,7,FIND(":",C492,1)-1)</f>
        <v>02</v>
      </c>
      <c r="N492" s="18">
        <v>1</v>
      </c>
      <c r="O492" s="18">
        <v>0</v>
      </c>
    </row>
    <row r="493" spans="1:17" hidden="1" x14ac:dyDescent="0.25">
      <c r="A493" t="s">
        <v>3186</v>
      </c>
      <c r="B493" t="s">
        <v>4</v>
      </c>
      <c r="C493" t="s">
        <v>1332</v>
      </c>
      <c r="D493" t="s">
        <v>6</v>
      </c>
      <c r="E493">
        <v>1</v>
      </c>
      <c r="F493" t="s">
        <v>72</v>
      </c>
      <c r="G493" t="s">
        <v>8</v>
      </c>
    </row>
    <row r="494" spans="1:17" x14ac:dyDescent="0.25">
      <c r="A494" t="s">
        <v>3185</v>
      </c>
      <c r="B494" t="s">
        <v>1</v>
      </c>
      <c r="C494" s="7" t="s">
        <v>2733</v>
      </c>
      <c r="D494" s="34" t="s">
        <v>1447</v>
      </c>
      <c r="E494" s="8">
        <f>HEX2DEC(G494)</f>
        <v>2</v>
      </c>
      <c r="F494" s="10" t="str">
        <f>HEX2BIN(G494)</f>
        <v>10</v>
      </c>
      <c r="G494" s="18" t="str">
        <f>MID(C494,10,FIND(":",C494,1)-1)</f>
        <v>02</v>
      </c>
    </row>
    <row r="495" spans="1:17" hidden="1" x14ac:dyDescent="0.25">
      <c r="A495" t="s">
        <v>3186</v>
      </c>
      <c r="B495" t="s">
        <v>4</v>
      </c>
      <c r="C495" t="s">
        <v>1365</v>
      </c>
      <c r="D495" t="s">
        <v>6</v>
      </c>
      <c r="E495">
        <v>1</v>
      </c>
      <c r="F495" t="s">
        <v>72</v>
      </c>
      <c r="G495" t="s">
        <v>8</v>
      </c>
    </row>
    <row r="496" spans="1:17" x14ac:dyDescent="0.25">
      <c r="A496" s="1" t="s">
        <v>3187</v>
      </c>
      <c r="B496" s="1" t="s">
        <v>1</v>
      </c>
      <c r="C496" s="1" t="s">
        <v>10</v>
      </c>
      <c r="D496" s="42" t="s">
        <v>3295</v>
      </c>
      <c r="E496" s="8">
        <f>HEX2DEC(G496)</f>
        <v>172</v>
      </c>
      <c r="F496" s="10" t="str">
        <f>HEX2BIN(G496)</f>
        <v>10101100</v>
      </c>
      <c r="G496" s="8" t="str">
        <f>MID(C496,7,FIND(":",C496,1)-1)</f>
        <v>AC</v>
      </c>
      <c r="H496" s="8" t="str">
        <f>MID(F496,1,FIND("0",F496,1)-1)</f>
        <v>1</v>
      </c>
      <c r="I496" s="8" t="str">
        <f>MID(F496,2,FIND("0",F496,1)-1)</f>
        <v>0</v>
      </c>
      <c r="J496" s="8" t="str">
        <f>MID(F496,3,FIND("0",F496,1)-1)</f>
        <v>1</v>
      </c>
      <c r="K496" s="8" t="str">
        <f>MID(F496,4,FIND("0",F496,1)-1)</f>
        <v>0</v>
      </c>
      <c r="L496" s="8" t="str">
        <f>MID(F496,5,FIND("0",F496,1)-1)</f>
        <v>1</v>
      </c>
      <c r="M496" s="8" t="str">
        <f>MID(F496,6,FIND("0",F496,1)-1)</f>
        <v>1</v>
      </c>
      <c r="N496" s="8" t="str">
        <f>MID(F496,7,FIND("0",F496,1)-1)</f>
        <v>0</v>
      </c>
      <c r="O496" s="8" t="str">
        <f>MID(F496,8,FIND("0",F496,1)-1)</f>
        <v>0</v>
      </c>
      <c r="P496" t="str">
        <f>IF(J496="1",IF(O496="0","Brenner AUS"),"Brenner EIN")</f>
        <v>Brenner AUS</v>
      </c>
      <c r="Q496" t="str">
        <f>IF(L496="1","Mischer AUF",IF(K496="1","Mischer ZU","Mischer STOP"))</f>
        <v>Mischer AUF</v>
      </c>
    </row>
    <row r="497" spans="1:17" hidden="1" x14ac:dyDescent="0.25">
      <c r="A497" t="s">
        <v>3188</v>
      </c>
      <c r="B497" t="s">
        <v>4</v>
      </c>
      <c r="C497" t="s">
        <v>12</v>
      </c>
      <c r="D497" t="s">
        <v>6</v>
      </c>
      <c r="E497">
        <v>1</v>
      </c>
      <c r="F497" t="s">
        <v>13</v>
      </c>
      <c r="G497" t="s">
        <v>8</v>
      </c>
    </row>
    <row r="498" spans="1:17" x14ac:dyDescent="0.25">
      <c r="A498" s="1" t="s">
        <v>3187</v>
      </c>
      <c r="B498" s="1" t="s">
        <v>1</v>
      </c>
      <c r="C498" s="1" t="s">
        <v>15</v>
      </c>
      <c r="D498" s="42" t="s">
        <v>3295</v>
      </c>
      <c r="E498" s="8">
        <f>HEX2DEC(G498)</f>
        <v>164</v>
      </c>
      <c r="F498" s="10" t="str">
        <f>HEX2BIN(G498)</f>
        <v>10100100</v>
      </c>
      <c r="G498" s="8" t="str">
        <f>MID(C498,7,FIND(":",C498,1)-1)</f>
        <v>A4</v>
      </c>
      <c r="H498" s="8" t="str">
        <f>MID(F498,1,FIND("0",F498,1)-1)</f>
        <v>1</v>
      </c>
      <c r="I498" s="8" t="str">
        <f>MID(F498,2,FIND("0",F498,1)-1)</f>
        <v>0</v>
      </c>
      <c r="J498" s="8" t="str">
        <f>MID(F498,3,FIND("0",F498,1)-1)</f>
        <v>1</v>
      </c>
      <c r="K498" s="8" t="str">
        <f>MID(F498,4,FIND("0",F498,1)-1)</f>
        <v>0</v>
      </c>
      <c r="L498" s="8" t="str">
        <f>MID(F498,5,FIND("0",F498,1)-1)</f>
        <v>0</v>
      </c>
      <c r="M498" s="8" t="str">
        <f>MID(F498,6,FIND("0",F498,1)-1)</f>
        <v>1</v>
      </c>
      <c r="N498" s="8" t="str">
        <f>MID(F498,7,FIND("0",F498,1)-1)</f>
        <v>0</v>
      </c>
      <c r="O498" s="8" t="str">
        <f>MID(F498,8,FIND("0",F498,1)-1)</f>
        <v>0</v>
      </c>
      <c r="P498" t="str">
        <f>IF(J498="1",IF(O498="0","Brenner AUS"),"Brenner EIN")</f>
        <v>Brenner AUS</v>
      </c>
      <c r="Q498" t="str">
        <f>IF(L498="1","Mischer AUF",IF(K498="1","Mischer ZU","Mischer STOP"))</f>
        <v>Mischer STOP</v>
      </c>
    </row>
    <row r="499" spans="1:17" hidden="1" x14ac:dyDescent="0.25">
      <c r="A499" t="s">
        <v>3188</v>
      </c>
      <c r="B499" t="s">
        <v>4</v>
      </c>
      <c r="C499" t="s">
        <v>12</v>
      </c>
      <c r="D499" t="s">
        <v>6</v>
      </c>
      <c r="E499">
        <v>1</v>
      </c>
      <c r="F499" t="s">
        <v>17</v>
      </c>
      <c r="G499" t="s">
        <v>8</v>
      </c>
    </row>
    <row r="500" spans="1:17" x14ac:dyDescent="0.25">
      <c r="A500" t="s">
        <v>3189</v>
      </c>
      <c r="B500" t="s">
        <v>1</v>
      </c>
      <c r="C500" s="4" t="s">
        <v>222</v>
      </c>
      <c r="D500" t="s">
        <v>1443</v>
      </c>
      <c r="E500" s="8">
        <f>HEX2DEC(G500)</f>
        <v>3</v>
      </c>
      <c r="F500" s="10" t="str">
        <f>HEX2BIN(G500)</f>
        <v>11</v>
      </c>
      <c r="G500" s="8" t="str">
        <f>MID(C500,7,FIND(":",C500,1)-1)</f>
        <v>03</v>
      </c>
    </row>
    <row r="501" spans="1:17" hidden="1" x14ac:dyDescent="0.25">
      <c r="A501" t="s">
        <v>3190</v>
      </c>
      <c r="B501" t="s">
        <v>4</v>
      </c>
      <c r="C501" t="s">
        <v>148</v>
      </c>
      <c r="D501" t="s">
        <v>6</v>
      </c>
      <c r="E501">
        <v>1</v>
      </c>
      <c r="F501" t="s">
        <v>106</v>
      </c>
      <c r="G501" t="s">
        <v>8</v>
      </c>
    </row>
    <row r="502" spans="1:17" hidden="1" x14ac:dyDescent="0.25">
      <c r="A502" t="s">
        <v>3191</v>
      </c>
      <c r="B502" t="s">
        <v>1454</v>
      </c>
      <c r="C502" t="s">
        <v>1455</v>
      </c>
      <c r="D502" t="s">
        <v>176</v>
      </c>
      <c r="E502" t="s">
        <v>177</v>
      </c>
      <c r="F502" s="5">
        <v>300000</v>
      </c>
      <c r="G502" t="s">
        <v>1456</v>
      </c>
      <c r="H502" t="s">
        <v>178</v>
      </c>
      <c r="I502">
        <v>0</v>
      </c>
      <c r="J502" t="s">
        <v>179</v>
      </c>
      <c r="K502" t="s">
        <v>163</v>
      </c>
      <c r="L502" t="s">
        <v>180</v>
      </c>
    </row>
    <row r="503" spans="1:17" x14ac:dyDescent="0.25">
      <c r="A503" s="1" t="s">
        <v>3192</v>
      </c>
      <c r="B503" s="1" t="s">
        <v>1</v>
      </c>
      <c r="C503" s="1" t="s">
        <v>10</v>
      </c>
      <c r="D503" s="42" t="s">
        <v>3295</v>
      </c>
      <c r="E503" s="8">
        <f>HEX2DEC(G503)</f>
        <v>172</v>
      </c>
      <c r="F503" s="10" t="str">
        <f>HEX2BIN(G503)</f>
        <v>10101100</v>
      </c>
      <c r="G503" s="8" t="str">
        <f>MID(C503,7,FIND(":",C503,1)-1)</f>
        <v>AC</v>
      </c>
      <c r="H503" s="8" t="str">
        <f>MID(F503,1,FIND("0",F503,1)-1)</f>
        <v>1</v>
      </c>
      <c r="I503" s="8" t="str">
        <f>MID(F503,2,FIND("0",F503,1)-1)</f>
        <v>0</v>
      </c>
      <c r="J503" s="8" t="str">
        <f>MID(F503,3,FIND("0",F503,1)-1)</f>
        <v>1</v>
      </c>
      <c r="K503" s="8" t="str">
        <f>MID(F503,4,FIND("0",F503,1)-1)</f>
        <v>0</v>
      </c>
      <c r="L503" s="8" t="str">
        <f>MID(F503,5,FIND("0",F503,1)-1)</f>
        <v>1</v>
      </c>
      <c r="M503" s="8" t="str">
        <f>MID(F503,6,FIND("0",F503,1)-1)</f>
        <v>1</v>
      </c>
      <c r="N503" s="8" t="str">
        <f>MID(F503,7,FIND("0",F503,1)-1)</f>
        <v>0</v>
      </c>
      <c r="O503" s="8" t="str">
        <f>MID(F503,8,FIND("0",F503,1)-1)</f>
        <v>0</v>
      </c>
      <c r="P503" t="str">
        <f>IF(J503="1",IF(O503="0","Brenner AUS"),"Brenner EIN")</f>
        <v>Brenner AUS</v>
      </c>
      <c r="Q503" t="str">
        <f>IF(L503="1","Mischer AUF",IF(K503="1","Mischer ZU","Mischer STOP"))</f>
        <v>Mischer AUF</v>
      </c>
    </row>
    <row r="504" spans="1:17" hidden="1" x14ac:dyDescent="0.25">
      <c r="A504" t="s">
        <v>3193</v>
      </c>
      <c r="B504" t="s">
        <v>4</v>
      </c>
      <c r="C504" t="s">
        <v>12</v>
      </c>
      <c r="D504" t="s">
        <v>6</v>
      </c>
      <c r="E504">
        <v>1</v>
      </c>
      <c r="F504" t="s">
        <v>13</v>
      </c>
      <c r="G504" t="s">
        <v>8</v>
      </c>
    </row>
    <row r="505" spans="1:17" x14ac:dyDescent="0.25">
      <c r="A505" s="1" t="s">
        <v>3192</v>
      </c>
      <c r="B505" s="1" t="s">
        <v>1</v>
      </c>
      <c r="C505" s="1" t="s">
        <v>15</v>
      </c>
      <c r="D505" s="42" t="s">
        <v>3295</v>
      </c>
      <c r="E505" s="8">
        <f>HEX2DEC(G505)</f>
        <v>164</v>
      </c>
      <c r="F505" s="10" t="str">
        <f>HEX2BIN(G505)</f>
        <v>10100100</v>
      </c>
      <c r="G505" s="8" t="str">
        <f>MID(C505,7,FIND(":",C505,1)-1)</f>
        <v>A4</v>
      </c>
      <c r="H505" s="8" t="str">
        <f>MID(F505,1,FIND("0",F505,1)-1)</f>
        <v>1</v>
      </c>
      <c r="I505" s="8" t="str">
        <f>MID(F505,2,FIND("0",F505,1)-1)</f>
        <v>0</v>
      </c>
      <c r="J505" s="8" t="str">
        <f>MID(F505,3,FIND("0",F505,1)-1)</f>
        <v>1</v>
      </c>
      <c r="K505" s="8" t="str">
        <f>MID(F505,4,FIND("0",F505,1)-1)</f>
        <v>0</v>
      </c>
      <c r="L505" s="8" t="str">
        <f>MID(F505,5,FIND("0",F505,1)-1)</f>
        <v>0</v>
      </c>
      <c r="M505" s="8" t="str">
        <f>MID(F505,6,FIND("0",F505,1)-1)</f>
        <v>1</v>
      </c>
      <c r="N505" s="8" t="str">
        <f>MID(F505,7,FIND("0",F505,1)-1)</f>
        <v>0</v>
      </c>
      <c r="O505" s="8" t="str">
        <f>MID(F505,8,FIND("0",F505,1)-1)</f>
        <v>0</v>
      </c>
      <c r="P505" t="str">
        <f>IF(J505="1",IF(O505="0","Brenner AUS"),"Brenner EIN")</f>
        <v>Brenner AUS</v>
      </c>
      <c r="Q505" t="str">
        <f>IF(L505="1","Mischer AUF",IF(K505="1","Mischer ZU","Mischer STOP"))</f>
        <v>Mischer STOP</v>
      </c>
    </row>
    <row r="506" spans="1:17" hidden="1" x14ac:dyDescent="0.25">
      <c r="A506" t="s">
        <v>3193</v>
      </c>
      <c r="B506" t="s">
        <v>4</v>
      </c>
      <c r="C506" t="s">
        <v>12</v>
      </c>
      <c r="D506" t="s">
        <v>6</v>
      </c>
      <c r="E506">
        <v>1</v>
      </c>
      <c r="F506" t="s">
        <v>17</v>
      </c>
      <c r="G506" t="s">
        <v>8</v>
      </c>
    </row>
    <row r="507" spans="1:17" x14ac:dyDescent="0.25">
      <c r="A507" t="s">
        <v>3194</v>
      </c>
      <c r="B507" t="s">
        <v>1</v>
      </c>
      <c r="C507" s="4" t="s">
        <v>222</v>
      </c>
      <c r="D507" t="s">
        <v>1443</v>
      </c>
      <c r="E507" s="8">
        <f>HEX2DEC(G507)</f>
        <v>3</v>
      </c>
      <c r="F507" s="10" t="str">
        <f>HEX2BIN(G507)</f>
        <v>11</v>
      </c>
      <c r="G507" s="8" t="str">
        <f>MID(C507,7,FIND(":",C507,1)-1)</f>
        <v>03</v>
      </c>
    </row>
    <row r="508" spans="1:17" hidden="1" x14ac:dyDescent="0.25">
      <c r="A508" t="s">
        <v>3195</v>
      </c>
      <c r="B508" t="s">
        <v>4</v>
      </c>
      <c r="C508" t="s">
        <v>148</v>
      </c>
      <c r="D508" t="s">
        <v>6</v>
      </c>
      <c r="E508">
        <v>1</v>
      </c>
      <c r="F508" t="s">
        <v>106</v>
      </c>
      <c r="G508" t="s">
        <v>8</v>
      </c>
    </row>
    <row r="509" spans="1:17" hidden="1" x14ac:dyDescent="0.25">
      <c r="A509" t="s">
        <v>3196</v>
      </c>
      <c r="B509" t="s">
        <v>1454</v>
      </c>
      <c r="C509" t="s">
        <v>1455</v>
      </c>
      <c r="D509" t="s">
        <v>176</v>
      </c>
      <c r="E509" t="s">
        <v>177</v>
      </c>
      <c r="F509" s="5">
        <v>300000</v>
      </c>
      <c r="G509" t="s">
        <v>1456</v>
      </c>
      <c r="H509" t="s">
        <v>178</v>
      </c>
      <c r="I509">
        <v>0</v>
      </c>
      <c r="J509" t="s">
        <v>179</v>
      </c>
      <c r="K509" t="s">
        <v>163</v>
      </c>
      <c r="L509" t="s">
        <v>180</v>
      </c>
    </row>
  </sheetData>
  <autoFilter ref="A2:Q509">
    <filterColumn colId="1">
      <filters>
        <filter val="&lt;&lt;&lt;"/>
      </filters>
    </filterColumn>
  </autoFilter>
  <pageMargins left="0.7" right="0.7" top="0.78740157499999996" bottom="0.78740157499999996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73"/>
  <sheetViews>
    <sheetView workbookViewId="0">
      <pane xSplit="3" ySplit="2" topLeftCell="D3" activePane="bottomRight" state="frozenSplit"/>
      <selection pane="topRight" activeCell="G1" sqref="G1"/>
      <selection pane="bottomLeft" activeCell="A24" sqref="A24"/>
      <selection pane="bottomRight" activeCell="D84" sqref="D84"/>
    </sheetView>
  </sheetViews>
  <sheetFormatPr baseColWidth="10" defaultRowHeight="15" x14ac:dyDescent="0.25"/>
  <cols>
    <col min="1" max="1" width="37.5703125" bestFit="1" customWidth="1"/>
    <col min="2" max="2" width="27.140625" bestFit="1" customWidth="1"/>
    <col min="3" max="3" width="26.7109375" bestFit="1" customWidth="1"/>
    <col min="4" max="4" width="22.85546875" customWidth="1"/>
    <col min="5" max="6" width="13.140625" bestFit="1" customWidth="1"/>
    <col min="7" max="7" width="9.85546875" bestFit="1" customWidth="1"/>
    <col min="8" max="11" width="11" customWidth="1"/>
    <col min="12" max="12" width="12.28515625" customWidth="1"/>
    <col min="13" max="13" width="11" customWidth="1"/>
    <col min="14" max="14" width="12.7109375" customWidth="1"/>
    <col min="15" max="15" width="13" bestFit="1" customWidth="1"/>
    <col min="16" max="16" width="13" customWidth="1"/>
    <col min="17" max="17" width="13" bestFit="1" customWidth="1"/>
  </cols>
  <sheetData>
    <row r="1" spans="1:17" ht="60" x14ac:dyDescent="0.25">
      <c r="J1" s="20" t="s">
        <v>2600</v>
      </c>
      <c r="K1" s="19" t="s">
        <v>2602</v>
      </c>
      <c r="L1" s="23" t="s">
        <v>2601</v>
      </c>
      <c r="M1" s="8"/>
      <c r="N1" s="46" t="s">
        <v>3297</v>
      </c>
      <c r="O1" s="20" t="s">
        <v>2604</v>
      </c>
      <c r="P1" s="13"/>
      <c r="Q1" s="12"/>
    </row>
    <row r="2" spans="1:17" x14ac:dyDescent="0.25">
      <c r="E2" s="8" t="s">
        <v>496</v>
      </c>
      <c r="F2" s="8" t="s">
        <v>2596</v>
      </c>
      <c r="G2" s="8" t="s">
        <v>1320</v>
      </c>
      <c r="H2" s="8" t="s">
        <v>2595</v>
      </c>
      <c r="I2" s="8" t="s">
        <v>2594</v>
      </c>
      <c r="J2" s="22" t="s">
        <v>2587</v>
      </c>
      <c r="K2" s="28" t="s">
        <v>2103</v>
      </c>
      <c r="L2" s="24" t="s">
        <v>2593</v>
      </c>
      <c r="M2" s="8" t="s">
        <v>2592</v>
      </c>
      <c r="N2" s="45" t="s">
        <v>2591</v>
      </c>
      <c r="O2" s="22" t="s">
        <v>3293</v>
      </c>
      <c r="P2" s="21" t="s">
        <v>2598</v>
      </c>
      <c r="Q2" s="29" t="s">
        <v>2599</v>
      </c>
    </row>
    <row r="3" spans="1:17" hidden="1" x14ac:dyDescent="0.25">
      <c r="A3" s="1" t="s">
        <v>1959</v>
      </c>
      <c r="B3" s="1" t="s">
        <v>1</v>
      </c>
      <c r="C3" s="1" t="s">
        <v>10</v>
      </c>
      <c r="D3" s="42" t="s">
        <v>3295</v>
      </c>
      <c r="E3" s="8">
        <f>HEX2DEC(G3)</f>
        <v>172</v>
      </c>
      <c r="F3" s="10" t="str">
        <f>HEX2BIN(G3)</f>
        <v>10101100</v>
      </c>
      <c r="G3" s="8" t="str">
        <f>MID(C3,7,FIND(":",C3,1)-1)</f>
        <v>AC</v>
      </c>
      <c r="H3" s="8" t="str">
        <f>MID(F3,1,FIND("0",F3,1)-1)</f>
        <v>1</v>
      </c>
      <c r="I3" s="8" t="str">
        <f>MID(F3,2,FIND("0",F3,1)-1)</f>
        <v>0</v>
      </c>
      <c r="J3" s="8" t="str">
        <f>MID(F3,3,FIND("0",F3,1)-1)</f>
        <v>1</v>
      </c>
      <c r="K3" s="8" t="str">
        <f>MID(F3,4,FIND("0",F3,1)-1)</f>
        <v>0</v>
      </c>
      <c r="L3" s="8" t="str">
        <f>MID(F3,5,FIND("0",F3,1)-1)</f>
        <v>1</v>
      </c>
      <c r="M3" s="8" t="str">
        <f>MID(F3,6,FIND("0",F3,1)-1)</f>
        <v>1</v>
      </c>
      <c r="N3" s="8" t="str">
        <f>MID(F3,7,FIND("0",F3,1)-1)</f>
        <v>0</v>
      </c>
      <c r="O3" s="8" t="str">
        <f>MID(F3,8,FIND("0",F3,1)-1)</f>
        <v>0</v>
      </c>
      <c r="P3" t="str">
        <f>IF(J3="1",IF(O3="0","Brenner AUS"),"Brenner EIN")</f>
        <v>Brenner AUS</v>
      </c>
      <c r="Q3" t="str">
        <f>IF(L3="1","Mischer AUF",IF(K3="1","Mischer ZU","Mischer STOP"))</f>
        <v>Mischer AUF</v>
      </c>
    </row>
    <row r="4" spans="1:17" hidden="1" x14ac:dyDescent="0.25">
      <c r="A4" t="s">
        <v>1960</v>
      </c>
      <c r="B4" t="s">
        <v>4</v>
      </c>
      <c r="C4" t="s">
        <v>12</v>
      </c>
      <c r="D4" t="s">
        <v>6</v>
      </c>
      <c r="E4">
        <v>1</v>
      </c>
      <c r="F4" t="s">
        <v>13</v>
      </c>
      <c r="G4" t="s">
        <v>8</v>
      </c>
    </row>
    <row r="5" spans="1:17" hidden="1" x14ac:dyDescent="0.25">
      <c r="A5" s="1" t="s">
        <v>1959</v>
      </c>
      <c r="B5" s="1" t="s">
        <v>1</v>
      </c>
      <c r="C5" s="1" t="s">
        <v>15</v>
      </c>
      <c r="D5" s="42" t="s">
        <v>3295</v>
      </c>
      <c r="E5" s="8">
        <f>HEX2DEC(G5)</f>
        <v>164</v>
      </c>
      <c r="F5" s="10" t="str">
        <f>HEX2BIN(G5)</f>
        <v>10100100</v>
      </c>
      <c r="G5" s="8" t="str">
        <f>MID(C5,7,FIND(":",C5,1)-1)</f>
        <v>A4</v>
      </c>
      <c r="H5" s="8" t="str">
        <f>MID(F5,1,FIND("0",F5,1)-1)</f>
        <v>1</v>
      </c>
      <c r="I5" s="8" t="str">
        <f>MID(F5,2,FIND("0",F5,1)-1)</f>
        <v>0</v>
      </c>
      <c r="J5" s="8" t="str">
        <f>MID(F5,3,FIND("0",F5,1)-1)</f>
        <v>1</v>
      </c>
      <c r="K5" s="8" t="str">
        <f>MID(F5,4,FIND("0",F5,1)-1)</f>
        <v>0</v>
      </c>
      <c r="L5" s="8" t="str">
        <f>MID(F5,5,FIND("0",F5,1)-1)</f>
        <v>0</v>
      </c>
      <c r="M5" s="8" t="str">
        <f>MID(F5,6,FIND("0",F5,1)-1)</f>
        <v>1</v>
      </c>
      <c r="N5" s="8" t="str">
        <f>MID(F5,7,FIND("0",F5,1)-1)</f>
        <v>0</v>
      </c>
      <c r="O5" s="8" t="str">
        <f>MID(F5,8,FIND("0",F5,1)-1)</f>
        <v>0</v>
      </c>
      <c r="P5" t="str">
        <f>IF(J5="1",IF(O5="0","Brenner AUS"),"Brenner EIN")</f>
        <v>Brenner AUS</v>
      </c>
      <c r="Q5" t="str">
        <f>IF(L5="1","Mischer AUF",IF(K5="1","Mischer ZU","Mischer STOP"))</f>
        <v>Mischer STOP</v>
      </c>
    </row>
    <row r="6" spans="1:17" hidden="1" x14ac:dyDescent="0.25">
      <c r="A6" t="s">
        <v>1960</v>
      </c>
      <c r="B6" t="s">
        <v>4</v>
      </c>
      <c r="C6" t="s">
        <v>12</v>
      </c>
      <c r="D6" t="s">
        <v>6</v>
      </c>
      <c r="E6">
        <v>1</v>
      </c>
      <c r="F6" t="s">
        <v>17</v>
      </c>
      <c r="G6" t="s">
        <v>8</v>
      </c>
    </row>
    <row r="7" spans="1:17" x14ac:dyDescent="0.25">
      <c r="A7" t="s">
        <v>2675</v>
      </c>
      <c r="B7" s="38" t="s">
        <v>1</v>
      </c>
      <c r="C7" s="38" t="s">
        <v>1404</v>
      </c>
      <c r="E7" s="8">
        <f>HEX2DEC(G7)</f>
        <v>41</v>
      </c>
      <c r="F7" s="10" t="str">
        <f>HEX2BIN(G7)</f>
        <v>101001</v>
      </c>
      <c r="G7" s="8" t="str">
        <f>MID(C7,7,FIND(":",C7,1)-1)</f>
        <v>29</v>
      </c>
    </row>
    <row r="8" spans="1:17" hidden="1" x14ac:dyDescent="0.25">
      <c r="A8" t="s">
        <v>2676</v>
      </c>
      <c r="B8" t="s">
        <v>4</v>
      </c>
      <c r="C8" t="s">
        <v>1406</v>
      </c>
      <c r="D8" t="s">
        <v>6</v>
      </c>
      <c r="E8">
        <v>1</v>
      </c>
      <c r="F8" t="s">
        <v>84</v>
      </c>
      <c r="G8" t="s">
        <v>8</v>
      </c>
    </row>
    <row r="9" spans="1:17" hidden="1" x14ac:dyDescent="0.25">
      <c r="A9" s="1" t="s">
        <v>2677</v>
      </c>
      <c r="B9" s="1" t="s">
        <v>1</v>
      </c>
      <c r="C9" s="1" t="s">
        <v>10</v>
      </c>
      <c r="D9" s="42" t="s">
        <v>3295</v>
      </c>
      <c r="E9" s="8">
        <f>HEX2DEC(G9)</f>
        <v>172</v>
      </c>
      <c r="F9" s="10" t="str">
        <f>HEX2BIN(G9)</f>
        <v>10101100</v>
      </c>
      <c r="G9" s="8" t="str">
        <f>MID(C9,7,FIND(":",C9,1)-1)</f>
        <v>AC</v>
      </c>
      <c r="H9" s="8" t="str">
        <f>MID(F9,1,FIND("0",F9,1)-1)</f>
        <v>1</v>
      </c>
      <c r="I9" s="8" t="str">
        <f>MID(F9,2,FIND("0",F9,1)-1)</f>
        <v>0</v>
      </c>
      <c r="J9" s="8" t="str">
        <f>MID(F9,3,FIND("0",F9,1)-1)</f>
        <v>1</v>
      </c>
      <c r="K9" s="8" t="str">
        <f>MID(F9,4,FIND("0",F9,1)-1)</f>
        <v>0</v>
      </c>
      <c r="L9" s="8" t="str">
        <f>MID(F9,5,FIND("0",F9,1)-1)</f>
        <v>1</v>
      </c>
      <c r="M9" s="8" t="str">
        <f>MID(F9,6,FIND("0",F9,1)-1)</f>
        <v>1</v>
      </c>
      <c r="N9" s="8" t="str">
        <f>MID(F9,7,FIND("0",F9,1)-1)</f>
        <v>0</v>
      </c>
      <c r="O9" s="8" t="str">
        <f>MID(F9,8,FIND("0",F9,1)-1)</f>
        <v>0</v>
      </c>
      <c r="P9" t="str">
        <f>IF(J9="1",IF(O9="0","Brenner AUS"),"Brenner EIN")</f>
        <v>Brenner AUS</v>
      </c>
      <c r="Q9" t="str">
        <f>IF(L9="1","Mischer AUF",IF(K9="1","Mischer ZU","Mischer STOP"))</f>
        <v>Mischer AUF</v>
      </c>
    </row>
    <row r="10" spans="1:17" hidden="1" x14ac:dyDescent="0.25">
      <c r="A10" t="s">
        <v>2678</v>
      </c>
      <c r="B10" t="s">
        <v>4</v>
      </c>
      <c r="C10" t="s">
        <v>12</v>
      </c>
      <c r="D10" t="s">
        <v>6</v>
      </c>
      <c r="E10">
        <v>1</v>
      </c>
      <c r="F10" t="s">
        <v>13</v>
      </c>
      <c r="G10" t="s">
        <v>8</v>
      </c>
    </row>
    <row r="11" spans="1:17" hidden="1" x14ac:dyDescent="0.25">
      <c r="A11" s="1" t="s">
        <v>2677</v>
      </c>
      <c r="B11" s="1" t="s">
        <v>1</v>
      </c>
      <c r="C11" s="1" t="s">
        <v>15</v>
      </c>
      <c r="D11" s="42" t="s">
        <v>3295</v>
      </c>
      <c r="E11" s="8">
        <f>HEX2DEC(G11)</f>
        <v>164</v>
      </c>
      <c r="F11" s="10" t="str">
        <f>HEX2BIN(G11)</f>
        <v>10100100</v>
      </c>
      <c r="G11" s="8" t="str">
        <f>MID(C11,7,FIND(":",C11,1)-1)</f>
        <v>A4</v>
      </c>
      <c r="H11" s="8" t="str">
        <f>MID(F11,1,FIND("0",F11,1)-1)</f>
        <v>1</v>
      </c>
      <c r="I11" s="8" t="str">
        <f>MID(F11,2,FIND("0",F11,1)-1)</f>
        <v>0</v>
      </c>
      <c r="J11" s="8" t="str">
        <f>MID(F11,3,FIND("0",F11,1)-1)</f>
        <v>1</v>
      </c>
      <c r="K11" s="8" t="str">
        <f>MID(F11,4,FIND("0",F11,1)-1)</f>
        <v>0</v>
      </c>
      <c r="L11" s="8" t="str">
        <f>MID(F11,5,FIND("0",F11,1)-1)</f>
        <v>0</v>
      </c>
      <c r="M11" s="8" t="str">
        <f>MID(F11,6,FIND("0",F11,1)-1)</f>
        <v>1</v>
      </c>
      <c r="N11" s="8" t="str">
        <f>MID(F11,7,FIND("0",F11,1)-1)</f>
        <v>0</v>
      </c>
      <c r="O11" s="8" t="str">
        <f>MID(F11,8,FIND("0",F11,1)-1)</f>
        <v>0</v>
      </c>
      <c r="P11" t="str">
        <f>IF(J11="1",IF(O11="0","Brenner AUS"),"Brenner EIN")</f>
        <v>Brenner AUS</v>
      </c>
      <c r="Q11" t="str">
        <f>IF(L11="1","Mischer AUF",IF(K11="1","Mischer ZU","Mischer STOP"))</f>
        <v>Mischer STOP</v>
      </c>
    </row>
    <row r="12" spans="1:17" hidden="1" x14ac:dyDescent="0.25">
      <c r="A12" t="s">
        <v>2678</v>
      </c>
      <c r="B12" t="s">
        <v>4</v>
      </c>
      <c r="C12" t="s">
        <v>12</v>
      </c>
      <c r="D12" t="s">
        <v>6</v>
      </c>
      <c r="E12">
        <v>1</v>
      </c>
      <c r="F12" t="s">
        <v>17</v>
      </c>
      <c r="G12" t="s">
        <v>8</v>
      </c>
    </row>
    <row r="13" spans="1:17" x14ac:dyDescent="0.25">
      <c r="A13" t="s">
        <v>2679</v>
      </c>
      <c r="B13" t="s">
        <v>1</v>
      </c>
      <c r="C13" s="38" t="s">
        <v>1380</v>
      </c>
      <c r="E13" s="8">
        <f>HEX2DEC(G13)</f>
        <v>100</v>
      </c>
      <c r="F13" s="10" t="str">
        <f>HEX2BIN(G13)</f>
        <v>1100100</v>
      </c>
      <c r="G13" s="8" t="str">
        <f>MID(C13,7,FIND(":",C13,1)-1)</f>
        <v>64</v>
      </c>
    </row>
    <row r="14" spans="1:17" hidden="1" x14ac:dyDescent="0.25">
      <c r="A14" t="s">
        <v>2680</v>
      </c>
      <c r="B14" t="s">
        <v>4</v>
      </c>
      <c r="C14" t="s">
        <v>1382</v>
      </c>
      <c r="D14" t="s">
        <v>6</v>
      </c>
      <c r="E14">
        <v>1</v>
      </c>
      <c r="F14" t="s">
        <v>1335</v>
      </c>
      <c r="G14" t="s">
        <v>8</v>
      </c>
    </row>
    <row r="15" spans="1:17" hidden="1" x14ac:dyDescent="0.25">
      <c r="A15" s="1" t="s">
        <v>2681</v>
      </c>
      <c r="B15" s="1" t="s">
        <v>1</v>
      </c>
      <c r="C15" s="1" t="s">
        <v>10</v>
      </c>
      <c r="D15" s="42" t="s">
        <v>3295</v>
      </c>
      <c r="E15" s="8">
        <f>HEX2DEC(G15)</f>
        <v>172</v>
      </c>
      <c r="F15" s="10" t="str">
        <f>HEX2BIN(G15)</f>
        <v>10101100</v>
      </c>
      <c r="G15" s="8" t="str">
        <f>MID(C15,7,FIND(":",C15,1)-1)</f>
        <v>AC</v>
      </c>
      <c r="H15" s="8" t="str">
        <f>MID(F15,1,FIND("0",F15,1)-1)</f>
        <v>1</v>
      </c>
      <c r="I15" s="8" t="str">
        <f>MID(F15,2,FIND("0",F15,1)-1)</f>
        <v>0</v>
      </c>
      <c r="J15" s="8" t="str">
        <f>MID(F15,3,FIND("0",F15,1)-1)</f>
        <v>1</v>
      </c>
      <c r="K15" s="8" t="str">
        <f>MID(F15,4,FIND("0",F15,1)-1)</f>
        <v>0</v>
      </c>
      <c r="L15" s="8" t="str">
        <f>MID(F15,5,FIND("0",F15,1)-1)</f>
        <v>1</v>
      </c>
      <c r="M15" s="8" t="str">
        <f>MID(F15,6,FIND("0",F15,1)-1)</f>
        <v>1</v>
      </c>
      <c r="N15" s="8" t="str">
        <f>MID(F15,7,FIND("0",F15,1)-1)</f>
        <v>0</v>
      </c>
      <c r="O15" s="8" t="str">
        <f>MID(F15,8,FIND("0",F15,1)-1)</f>
        <v>0</v>
      </c>
      <c r="P15" t="str">
        <f>IF(J15="1",IF(O15="0","Brenner AUS"),"Brenner EIN")</f>
        <v>Brenner AUS</v>
      </c>
      <c r="Q15" t="str">
        <f>IF(L15="1","Mischer AUF",IF(K15="1","Mischer ZU","Mischer STOP"))</f>
        <v>Mischer AUF</v>
      </c>
    </row>
    <row r="16" spans="1:17" hidden="1" x14ac:dyDescent="0.25">
      <c r="A16" t="s">
        <v>2682</v>
      </c>
      <c r="B16" t="s">
        <v>4</v>
      </c>
      <c r="C16" t="s">
        <v>12</v>
      </c>
      <c r="D16" t="s">
        <v>6</v>
      </c>
      <c r="E16">
        <v>1</v>
      </c>
      <c r="F16" t="s">
        <v>13</v>
      </c>
      <c r="G16" t="s">
        <v>8</v>
      </c>
    </row>
    <row r="17" spans="1:17" hidden="1" x14ac:dyDescent="0.25">
      <c r="A17" s="1" t="s">
        <v>2681</v>
      </c>
      <c r="B17" s="1" t="s">
        <v>1</v>
      </c>
      <c r="C17" s="1" t="s">
        <v>15</v>
      </c>
      <c r="D17" s="42" t="s">
        <v>3295</v>
      </c>
      <c r="E17" s="8">
        <f>HEX2DEC(G17)</f>
        <v>164</v>
      </c>
      <c r="F17" s="10" t="str">
        <f>HEX2BIN(G17)</f>
        <v>10100100</v>
      </c>
      <c r="G17" s="8" t="str">
        <f>MID(C17,7,FIND(":",C17,1)-1)</f>
        <v>A4</v>
      </c>
      <c r="H17" s="8" t="str">
        <f>MID(F17,1,FIND("0",F17,1)-1)</f>
        <v>1</v>
      </c>
      <c r="I17" s="8" t="str">
        <f>MID(F17,2,FIND("0",F17,1)-1)</f>
        <v>0</v>
      </c>
      <c r="J17" s="8" t="str">
        <f>MID(F17,3,FIND("0",F17,1)-1)</f>
        <v>1</v>
      </c>
      <c r="K17" s="8" t="str">
        <f>MID(F17,4,FIND("0",F17,1)-1)</f>
        <v>0</v>
      </c>
      <c r="L17" s="8" t="str">
        <f>MID(F17,5,FIND("0",F17,1)-1)</f>
        <v>0</v>
      </c>
      <c r="M17" s="8" t="str">
        <f>MID(F17,6,FIND("0",F17,1)-1)</f>
        <v>1</v>
      </c>
      <c r="N17" s="8" t="str">
        <f>MID(F17,7,FIND("0",F17,1)-1)</f>
        <v>0</v>
      </c>
      <c r="O17" s="8" t="str">
        <f>MID(F17,8,FIND("0",F17,1)-1)</f>
        <v>0</v>
      </c>
      <c r="P17" t="str">
        <f>IF(J17="1",IF(O17="0","Brenner AUS"),"Brenner EIN")</f>
        <v>Brenner AUS</v>
      </c>
      <c r="Q17" t="str">
        <f>IF(L17="1","Mischer AUF",IF(K17="1","Mischer ZU","Mischer STOP"))</f>
        <v>Mischer STOP</v>
      </c>
    </row>
    <row r="18" spans="1:17" hidden="1" x14ac:dyDescent="0.25">
      <c r="A18" t="s">
        <v>2682</v>
      </c>
      <c r="B18" t="s">
        <v>4</v>
      </c>
      <c r="C18" t="s">
        <v>12</v>
      </c>
      <c r="D18" t="s">
        <v>6</v>
      </c>
      <c r="E18">
        <v>1</v>
      </c>
      <c r="F18" t="s">
        <v>17</v>
      </c>
      <c r="G18" t="s">
        <v>8</v>
      </c>
    </row>
    <row r="19" spans="1:17" hidden="1" x14ac:dyDescent="0.25">
      <c r="A19" t="s">
        <v>2683</v>
      </c>
      <c r="B19" t="s">
        <v>1</v>
      </c>
      <c r="C19" s="3" t="s">
        <v>96</v>
      </c>
      <c r="D19" t="s">
        <v>390</v>
      </c>
      <c r="E19" s="8">
        <f>HEX2DEC(G19)</f>
        <v>40</v>
      </c>
      <c r="F19" s="10" t="str">
        <f>HEX2BIN(G19)</f>
        <v>101000</v>
      </c>
      <c r="G19" s="8" t="str">
        <f>MID(C19,7,FIND(":",C19,1)-1)</f>
        <v>28</v>
      </c>
    </row>
    <row r="20" spans="1:17" hidden="1" x14ac:dyDescent="0.25">
      <c r="A20" t="s">
        <v>2684</v>
      </c>
      <c r="B20" t="s">
        <v>4</v>
      </c>
      <c r="C20" t="s">
        <v>5</v>
      </c>
      <c r="D20" t="s">
        <v>6</v>
      </c>
      <c r="E20">
        <v>1</v>
      </c>
      <c r="F20" t="s">
        <v>98</v>
      </c>
      <c r="G20" t="s">
        <v>8</v>
      </c>
    </row>
    <row r="21" spans="1:17" hidden="1" x14ac:dyDescent="0.25">
      <c r="A21" t="s">
        <v>2685</v>
      </c>
      <c r="B21" t="s">
        <v>862</v>
      </c>
      <c r="C21" t="s">
        <v>176</v>
      </c>
      <c r="D21" t="s">
        <v>177</v>
      </c>
      <c r="E21" s="5">
        <v>4000000</v>
      </c>
      <c r="F21" t="s">
        <v>863</v>
      </c>
      <c r="G21" t="s">
        <v>178</v>
      </c>
      <c r="H21">
        <v>0</v>
      </c>
      <c r="I21" t="s">
        <v>179</v>
      </c>
      <c r="J21" t="s">
        <v>163</v>
      </c>
      <c r="K21" t="s">
        <v>180</v>
      </c>
    </row>
    <row r="22" spans="1:17" hidden="1" x14ac:dyDescent="0.25">
      <c r="A22" s="1" t="s">
        <v>1977</v>
      </c>
      <c r="B22" s="1" t="s">
        <v>1</v>
      </c>
      <c r="C22" s="1" t="s">
        <v>10</v>
      </c>
      <c r="D22" s="42" t="s">
        <v>3295</v>
      </c>
      <c r="E22" s="8">
        <f>HEX2DEC(G22)</f>
        <v>172</v>
      </c>
      <c r="F22" s="10" t="str">
        <f>HEX2BIN(G22)</f>
        <v>10101100</v>
      </c>
      <c r="G22" s="8" t="str">
        <f>MID(C22,7,FIND(":",C22,1)-1)</f>
        <v>AC</v>
      </c>
      <c r="H22" s="8" t="str">
        <f>MID(F22,1,FIND("0",F22,1)-1)</f>
        <v>1</v>
      </c>
      <c r="I22" s="8" t="str">
        <f>MID(F22,2,FIND("0",F22,1)-1)</f>
        <v>0</v>
      </c>
      <c r="J22" s="8" t="str">
        <f>MID(F22,3,FIND("0",F22,1)-1)</f>
        <v>1</v>
      </c>
      <c r="K22" s="8" t="str">
        <f>MID(F22,4,FIND("0",F22,1)-1)</f>
        <v>0</v>
      </c>
      <c r="L22" s="8" t="str">
        <f>MID(F22,5,FIND("0",F22,1)-1)</f>
        <v>1</v>
      </c>
      <c r="M22" s="8" t="str">
        <f>MID(F22,6,FIND("0",F22,1)-1)</f>
        <v>1</v>
      </c>
      <c r="N22" s="8" t="str">
        <f>MID(F22,7,FIND("0",F22,1)-1)</f>
        <v>0</v>
      </c>
      <c r="O22" s="8" t="str">
        <f>MID(F22,8,FIND("0",F22,1)-1)</f>
        <v>0</v>
      </c>
      <c r="P22" t="str">
        <f>IF(J22="1",IF(O22="0","Brenner AUS"),"Brenner EIN")</f>
        <v>Brenner AUS</v>
      </c>
      <c r="Q22" t="str">
        <f>IF(L22="1","Mischer AUF",IF(K22="1","Mischer ZU","Mischer STOP"))</f>
        <v>Mischer AUF</v>
      </c>
    </row>
    <row r="23" spans="1:17" hidden="1" x14ac:dyDescent="0.25">
      <c r="A23" t="s">
        <v>1978</v>
      </c>
      <c r="B23" t="s">
        <v>4</v>
      </c>
      <c r="C23" t="s">
        <v>12</v>
      </c>
      <c r="D23" t="s">
        <v>6</v>
      </c>
      <c r="E23">
        <v>1</v>
      </c>
      <c r="F23" t="s">
        <v>13</v>
      </c>
      <c r="G23" t="s">
        <v>8</v>
      </c>
    </row>
    <row r="24" spans="1:17" hidden="1" x14ac:dyDescent="0.25">
      <c r="A24" s="1" t="s">
        <v>2686</v>
      </c>
      <c r="B24" s="1" t="s">
        <v>1</v>
      </c>
      <c r="C24" s="1" t="s">
        <v>15</v>
      </c>
      <c r="D24" s="42" t="s">
        <v>3295</v>
      </c>
      <c r="E24" s="8">
        <f>HEX2DEC(G24)</f>
        <v>164</v>
      </c>
      <c r="F24" s="10" t="str">
        <f>HEX2BIN(G24)</f>
        <v>10100100</v>
      </c>
      <c r="G24" s="8" t="str">
        <f>MID(C24,7,FIND(":",C24,1)-1)</f>
        <v>A4</v>
      </c>
      <c r="H24" s="8" t="str">
        <f>MID(F24,1,FIND("0",F24,1)-1)</f>
        <v>1</v>
      </c>
      <c r="I24" s="8" t="str">
        <f>MID(F24,2,FIND("0",F24,1)-1)</f>
        <v>0</v>
      </c>
      <c r="J24" s="8" t="str">
        <f>MID(F24,3,FIND("0",F24,1)-1)</f>
        <v>1</v>
      </c>
      <c r="K24" s="8" t="str">
        <f>MID(F24,4,FIND("0",F24,1)-1)</f>
        <v>0</v>
      </c>
      <c r="L24" s="8" t="str">
        <f>MID(F24,5,FIND("0",F24,1)-1)</f>
        <v>0</v>
      </c>
      <c r="M24" s="8" t="str">
        <f>MID(F24,6,FIND("0",F24,1)-1)</f>
        <v>1</v>
      </c>
      <c r="N24" s="8" t="str">
        <f>MID(F24,7,FIND("0",F24,1)-1)</f>
        <v>0</v>
      </c>
      <c r="O24" s="8" t="str">
        <f>MID(F24,8,FIND("0",F24,1)-1)</f>
        <v>0</v>
      </c>
      <c r="P24" t="str">
        <f>IF(J24="1",IF(O24="0","Brenner AUS"),"Brenner EIN")</f>
        <v>Brenner AUS</v>
      </c>
      <c r="Q24" t="str">
        <f>IF(L24="1","Mischer AUF",IF(K24="1","Mischer ZU","Mischer STOP"))</f>
        <v>Mischer STOP</v>
      </c>
    </row>
    <row r="25" spans="1:17" hidden="1" x14ac:dyDescent="0.25">
      <c r="A25" t="s">
        <v>2687</v>
      </c>
      <c r="B25" t="s">
        <v>4</v>
      </c>
      <c r="C25" t="s">
        <v>12</v>
      </c>
      <c r="D25" t="s">
        <v>6</v>
      </c>
      <c r="E25">
        <v>1</v>
      </c>
      <c r="F25" t="s">
        <v>17</v>
      </c>
      <c r="G25" t="s">
        <v>8</v>
      </c>
    </row>
    <row r="26" spans="1:17" hidden="1" x14ac:dyDescent="0.25">
      <c r="A26" s="1" t="s">
        <v>2688</v>
      </c>
      <c r="B26" s="1" t="s">
        <v>1</v>
      </c>
      <c r="C26" s="1" t="s">
        <v>10</v>
      </c>
      <c r="D26" s="42" t="s">
        <v>3295</v>
      </c>
      <c r="E26" s="8">
        <f>HEX2DEC(G26)</f>
        <v>172</v>
      </c>
      <c r="F26" s="10" t="str">
        <f>HEX2BIN(G26)</f>
        <v>10101100</v>
      </c>
      <c r="G26" s="8" t="str">
        <f>MID(C26,7,FIND(":",C26,1)-1)</f>
        <v>AC</v>
      </c>
      <c r="H26" s="8" t="str">
        <f>MID(F26,1,FIND("0",F26,1)-1)</f>
        <v>1</v>
      </c>
      <c r="I26" s="8" t="str">
        <f>MID(F26,2,FIND("0",F26,1)-1)</f>
        <v>0</v>
      </c>
      <c r="J26" s="8" t="str">
        <f>MID(F26,3,FIND("0",F26,1)-1)</f>
        <v>1</v>
      </c>
      <c r="K26" s="8" t="str">
        <f>MID(F26,4,FIND("0",F26,1)-1)</f>
        <v>0</v>
      </c>
      <c r="L26" s="8" t="str">
        <f>MID(F26,5,FIND("0",F26,1)-1)</f>
        <v>1</v>
      </c>
      <c r="M26" s="8" t="str">
        <f>MID(F26,6,FIND("0",F26,1)-1)</f>
        <v>1</v>
      </c>
      <c r="N26" s="8" t="str">
        <f>MID(F26,7,FIND("0",F26,1)-1)</f>
        <v>0</v>
      </c>
      <c r="O26" s="8" t="str">
        <f>MID(F26,8,FIND("0",F26,1)-1)</f>
        <v>0</v>
      </c>
      <c r="P26" t="str">
        <f>IF(J26="1",IF(O26="0","Brenner AUS"),"Brenner EIN")</f>
        <v>Brenner AUS</v>
      </c>
      <c r="Q26" t="str">
        <f>IF(L26="1","Mischer AUF",IF(K26="1","Mischer ZU","Mischer STOP"))</f>
        <v>Mischer AUF</v>
      </c>
    </row>
    <row r="27" spans="1:17" hidden="1" x14ac:dyDescent="0.25">
      <c r="A27" t="s">
        <v>2689</v>
      </c>
      <c r="B27" t="s">
        <v>4</v>
      </c>
      <c r="C27" t="s">
        <v>12</v>
      </c>
      <c r="D27" t="s">
        <v>6</v>
      </c>
      <c r="E27">
        <v>1</v>
      </c>
      <c r="F27" t="s">
        <v>13</v>
      </c>
      <c r="G27" t="s">
        <v>8</v>
      </c>
    </row>
    <row r="28" spans="1:17" hidden="1" x14ac:dyDescent="0.25">
      <c r="A28" s="1" t="s">
        <v>2690</v>
      </c>
      <c r="B28" s="1" t="s">
        <v>1</v>
      </c>
      <c r="C28" s="1" t="s">
        <v>15</v>
      </c>
      <c r="D28" s="42" t="s">
        <v>3295</v>
      </c>
      <c r="E28" s="8">
        <f>HEX2DEC(G28)</f>
        <v>164</v>
      </c>
      <c r="F28" s="10" t="str">
        <f>HEX2BIN(G28)</f>
        <v>10100100</v>
      </c>
      <c r="G28" s="8" t="str">
        <f>MID(C28,7,FIND(":",C28,1)-1)</f>
        <v>A4</v>
      </c>
      <c r="H28" s="8" t="str">
        <f>MID(F28,1,FIND("0",F28,1)-1)</f>
        <v>1</v>
      </c>
      <c r="I28" s="8" t="str">
        <f>MID(F28,2,FIND("0",F28,1)-1)</f>
        <v>0</v>
      </c>
      <c r="J28" s="8" t="str">
        <f>MID(F28,3,FIND("0",F28,1)-1)</f>
        <v>1</v>
      </c>
      <c r="K28" s="8" t="str">
        <f>MID(F28,4,FIND("0",F28,1)-1)</f>
        <v>0</v>
      </c>
      <c r="L28" s="8" t="str">
        <f>MID(F28,5,FIND("0",F28,1)-1)</f>
        <v>0</v>
      </c>
      <c r="M28" s="8" t="str">
        <f>MID(F28,6,FIND("0",F28,1)-1)</f>
        <v>1</v>
      </c>
      <c r="N28" s="8" t="str">
        <f>MID(F28,7,FIND("0",F28,1)-1)</f>
        <v>0</v>
      </c>
      <c r="O28" s="8" t="str">
        <f>MID(F28,8,FIND("0",F28,1)-1)</f>
        <v>0</v>
      </c>
      <c r="P28" t="str">
        <f>IF(J28="1",IF(O28="0","Brenner AUS"),"Brenner EIN")</f>
        <v>Brenner AUS</v>
      </c>
      <c r="Q28" t="str">
        <f>IF(L28="1","Mischer AUF",IF(K28="1","Mischer ZU","Mischer STOP"))</f>
        <v>Mischer STOP</v>
      </c>
    </row>
    <row r="29" spans="1:17" hidden="1" x14ac:dyDescent="0.25">
      <c r="A29" t="s">
        <v>2691</v>
      </c>
      <c r="B29" t="s">
        <v>4</v>
      </c>
      <c r="C29" t="s">
        <v>12</v>
      </c>
      <c r="D29" t="s">
        <v>6</v>
      </c>
      <c r="E29">
        <v>1</v>
      </c>
      <c r="F29" t="s">
        <v>17</v>
      </c>
      <c r="G29" t="s">
        <v>8</v>
      </c>
    </row>
    <row r="30" spans="1:17" x14ac:dyDescent="0.25">
      <c r="A30" t="s">
        <v>2692</v>
      </c>
      <c r="B30" s="38" t="s">
        <v>1</v>
      </c>
      <c r="C30" s="38" t="s">
        <v>1423</v>
      </c>
      <c r="E30" s="8">
        <f>HEX2DEC(G30)</f>
        <v>34</v>
      </c>
      <c r="F30" s="10" t="str">
        <f>HEX2BIN(G30)</f>
        <v>100010</v>
      </c>
      <c r="G30" s="8" t="str">
        <f>MID(C30,7,FIND(":",C30,1)-1)</f>
        <v>22</v>
      </c>
    </row>
    <row r="31" spans="1:17" hidden="1" x14ac:dyDescent="0.25">
      <c r="A31" t="s">
        <v>2693</v>
      </c>
      <c r="B31" t="s">
        <v>4</v>
      </c>
      <c r="C31" t="s">
        <v>1425</v>
      </c>
      <c r="D31" t="s">
        <v>6</v>
      </c>
      <c r="E31">
        <v>1</v>
      </c>
      <c r="F31" t="s">
        <v>234</v>
      </c>
      <c r="G31" t="s">
        <v>8</v>
      </c>
    </row>
    <row r="32" spans="1:17" hidden="1" x14ac:dyDescent="0.25">
      <c r="A32" s="1" t="s">
        <v>2694</v>
      </c>
      <c r="B32" s="1" t="s">
        <v>1</v>
      </c>
      <c r="C32" s="1" t="s">
        <v>10</v>
      </c>
      <c r="D32" s="42" t="s">
        <v>3295</v>
      </c>
      <c r="E32" s="8">
        <f>HEX2DEC(G32)</f>
        <v>172</v>
      </c>
      <c r="F32" s="10" t="str">
        <f>HEX2BIN(G32)</f>
        <v>10101100</v>
      </c>
      <c r="G32" s="8" t="str">
        <f>MID(C32,7,FIND(":",C32,1)-1)</f>
        <v>AC</v>
      </c>
      <c r="H32" s="8" t="str">
        <f>MID(F32,1,FIND("0",F32,1)-1)</f>
        <v>1</v>
      </c>
      <c r="I32" s="8" t="str">
        <f>MID(F32,2,FIND("0",F32,1)-1)</f>
        <v>0</v>
      </c>
      <c r="J32" s="8" t="str">
        <f>MID(F32,3,FIND("0",F32,1)-1)</f>
        <v>1</v>
      </c>
      <c r="K32" s="8" t="str">
        <f>MID(F32,4,FIND("0",F32,1)-1)</f>
        <v>0</v>
      </c>
      <c r="L32" s="8" t="str">
        <f>MID(F32,5,FIND("0",F32,1)-1)</f>
        <v>1</v>
      </c>
      <c r="M32" s="8" t="str">
        <f>MID(F32,6,FIND("0",F32,1)-1)</f>
        <v>1</v>
      </c>
      <c r="N32" s="8" t="str">
        <f>MID(F32,7,FIND("0",F32,1)-1)</f>
        <v>0</v>
      </c>
      <c r="O32" s="8" t="str">
        <f>MID(F32,8,FIND("0",F32,1)-1)</f>
        <v>0</v>
      </c>
      <c r="P32" t="str">
        <f>IF(J32="1",IF(O32="0","Brenner AUS"),"Brenner EIN")</f>
        <v>Brenner AUS</v>
      </c>
      <c r="Q32" t="str">
        <f>IF(L32="1","Mischer AUF",IF(K32="1","Mischer ZU","Mischer STOP"))</f>
        <v>Mischer AUF</v>
      </c>
    </row>
    <row r="33" spans="1:17" hidden="1" x14ac:dyDescent="0.25">
      <c r="A33" t="s">
        <v>2695</v>
      </c>
      <c r="B33" t="s">
        <v>4</v>
      </c>
      <c r="C33" t="s">
        <v>12</v>
      </c>
      <c r="D33" t="s">
        <v>6</v>
      </c>
      <c r="E33">
        <v>1</v>
      </c>
      <c r="F33" t="s">
        <v>13</v>
      </c>
      <c r="G33" t="s">
        <v>8</v>
      </c>
    </row>
    <row r="34" spans="1:17" hidden="1" x14ac:dyDescent="0.25">
      <c r="A34" s="1" t="s">
        <v>2696</v>
      </c>
      <c r="B34" s="1" t="s">
        <v>1</v>
      </c>
      <c r="C34" s="1" t="s">
        <v>15</v>
      </c>
      <c r="D34" s="42" t="s">
        <v>3295</v>
      </c>
      <c r="E34" s="8">
        <f>HEX2DEC(G34)</f>
        <v>164</v>
      </c>
      <c r="F34" s="10" t="str">
        <f>HEX2BIN(G34)</f>
        <v>10100100</v>
      </c>
      <c r="G34" s="8" t="str">
        <f>MID(C34,7,FIND(":",C34,1)-1)</f>
        <v>A4</v>
      </c>
      <c r="H34" s="8" t="str">
        <f>MID(F34,1,FIND("0",F34,1)-1)</f>
        <v>1</v>
      </c>
      <c r="I34" s="8" t="str">
        <f>MID(F34,2,FIND("0",F34,1)-1)</f>
        <v>0</v>
      </c>
      <c r="J34" s="8" t="str">
        <f>MID(F34,3,FIND("0",F34,1)-1)</f>
        <v>1</v>
      </c>
      <c r="K34" s="8" t="str">
        <f>MID(F34,4,FIND("0",F34,1)-1)</f>
        <v>0</v>
      </c>
      <c r="L34" s="8" t="str">
        <f>MID(F34,5,FIND("0",F34,1)-1)</f>
        <v>0</v>
      </c>
      <c r="M34" s="8" t="str">
        <f>MID(F34,6,FIND("0",F34,1)-1)</f>
        <v>1</v>
      </c>
      <c r="N34" s="8" t="str">
        <f>MID(F34,7,FIND("0",F34,1)-1)</f>
        <v>0</v>
      </c>
      <c r="O34" s="8" t="str">
        <f>MID(F34,8,FIND("0",F34,1)-1)</f>
        <v>0</v>
      </c>
      <c r="P34" t="str">
        <f>IF(J34="1",IF(O34="0","Brenner AUS"),"Brenner EIN")</f>
        <v>Brenner AUS</v>
      </c>
      <c r="Q34" t="str">
        <f>IF(L34="1","Mischer AUF",IF(K34="1","Mischer ZU","Mischer STOP"))</f>
        <v>Mischer STOP</v>
      </c>
    </row>
    <row r="35" spans="1:17" hidden="1" x14ac:dyDescent="0.25">
      <c r="A35" t="s">
        <v>2697</v>
      </c>
      <c r="B35" t="s">
        <v>4</v>
      </c>
      <c r="C35" t="s">
        <v>12</v>
      </c>
      <c r="D35" t="s">
        <v>6</v>
      </c>
      <c r="E35">
        <v>1</v>
      </c>
      <c r="F35" t="s">
        <v>17</v>
      </c>
      <c r="G35" t="s">
        <v>8</v>
      </c>
    </row>
    <row r="36" spans="1:17" hidden="1" x14ac:dyDescent="0.25">
      <c r="A36" s="1" t="s">
        <v>2698</v>
      </c>
      <c r="B36" s="1" t="s">
        <v>1</v>
      </c>
      <c r="C36" s="1" t="s">
        <v>43</v>
      </c>
      <c r="D36" s="42" t="s">
        <v>3295</v>
      </c>
      <c r="E36" s="8">
        <f>HEX2DEC(G36)</f>
        <v>133</v>
      </c>
      <c r="F36" s="10" t="str">
        <f>HEX2BIN(G36)</f>
        <v>10000101</v>
      </c>
      <c r="G36" s="8" t="str">
        <f>MID(C36,7,FIND(":",C36,1)-1)</f>
        <v>85</v>
      </c>
      <c r="H36" s="8" t="str">
        <f>MID(F36,1,FIND("0",F36,1)-1)</f>
        <v>1</v>
      </c>
      <c r="I36" s="8" t="str">
        <f>MID(F36,2,FIND("0",F36,1)-1)</f>
        <v>0</v>
      </c>
      <c r="J36" s="8" t="str">
        <f>MID(F36,3,FIND("0",F36,1)-1)</f>
        <v>0</v>
      </c>
      <c r="K36" s="8" t="str">
        <f>MID(F36,4,FIND("0",F36,1)-1)</f>
        <v>0</v>
      </c>
      <c r="L36" s="8" t="str">
        <f>MID(F36,5,FIND("0",F36,1)-1)</f>
        <v>0</v>
      </c>
      <c r="M36" s="8" t="str">
        <f>MID(F36,6,FIND("0",F36,1)-1)</f>
        <v>1</v>
      </c>
      <c r="N36" s="8" t="str">
        <f>MID(F36,7,FIND("0",F36,1)-1)</f>
        <v>0</v>
      </c>
      <c r="O36" s="8" t="str">
        <f>MID(F36,8,FIND("0",F36,1)-1)</f>
        <v>1</v>
      </c>
      <c r="P36" t="str">
        <f>IF(J36="1",IF(O36="0","Brenner AUS"),"Brenner EIN")</f>
        <v>Brenner EIN</v>
      </c>
      <c r="Q36" t="str">
        <f>IF(L36="1","Mischer AUF",IF(K36="1","Mischer ZU","Mischer STOP"))</f>
        <v>Mischer STOP</v>
      </c>
    </row>
    <row r="37" spans="1:17" hidden="1" x14ac:dyDescent="0.25">
      <c r="A37" t="s">
        <v>2699</v>
      </c>
      <c r="B37" t="s">
        <v>4</v>
      </c>
      <c r="C37" t="s">
        <v>12</v>
      </c>
      <c r="D37" t="s">
        <v>6</v>
      </c>
      <c r="E37">
        <v>1</v>
      </c>
      <c r="F37" t="s">
        <v>45</v>
      </c>
      <c r="G37" t="s">
        <v>8</v>
      </c>
    </row>
    <row r="38" spans="1:17" hidden="1" x14ac:dyDescent="0.25">
      <c r="A38" t="s">
        <v>2700</v>
      </c>
      <c r="B38" t="s">
        <v>1</v>
      </c>
      <c r="C38" s="3" t="s">
        <v>2105</v>
      </c>
      <c r="D38" t="s">
        <v>390</v>
      </c>
      <c r="E38" s="8">
        <f>HEX2DEC(G38)</f>
        <v>39</v>
      </c>
      <c r="F38" s="10" t="str">
        <f>HEX2BIN(G38)</f>
        <v>100111</v>
      </c>
      <c r="G38" s="8" t="str">
        <f>MID(C38,7,FIND(":",C38,1)-1)</f>
        <v>27</v>
      </c>
    </row>
    <row r="39" spans="1:17" hidden="1" x14ac:dyDescent="0.25">
      <c r="A39" t="s">
        <v>2701</v>
      </c>
      <c r="B39" t="s">
        <v>4</v>
      </c>
      <c r="C39" t="s">
        <v>5</v>
      </c>
      <c r="D39" t="s">
        <v>6</v>
      </c>
      <c r="E39">
        <v>1</v>
      </c>
      <c r="F39" t="s">
        <v>991</v>
      </c>
      <c r="G39" t="s">
        <v>8</v>
      </c>
    </row>
    <row r="40" spans="1:17" hidden="1" x14ac:dyDescent="0.25">
      <c r="A40" t="s">
        <v>2702</v>
      </c>
      <c r="B40" t="s">
        <v>862</v>
      </c>
      <c r="C40" t="s">
        <v>176</v>
      </c>
      <c r="D40" t="s">
        <v>177</v>
      </c>
      <c r="E40" s="5">
        <v>3900000</v>
      </c>
      <c r="F40" t="s">
        <v>863</v>
      </c>
      <c r="G40" t="s">
        <v>178</v>
      </c>
      <c r="H40">
        <v>0</v>
      </c>
      <c r="I40" t="s">
        <v>179</v>
      </c>
      <c r="J40" t="s">
        <v>163</v>
      </c>
      <c r="K40" t="s">
        <v>180</v>
      </c>
    </row>
    <row r="41" spans="1:17" hidden="1" x14ac:dyDescent="0.25">
      <c r="A41" t="s">
        <v>2700</v>
      </c>
      <c r="B41" t="s">
        <v>1</v>
      </c>
      <c r="C41" s="15" t="s">
        <v>2735</v>
      </c>
      <c r="D41" s="33" t="s">
        <v>1446</v>
      </c>
      <c r="E41" s="8">
        <f>HEX2DEC(G41)</f>
        <v>1</v>
      </c>
      <c r="F41" s="10" t="str">
        <f>HEX2BIN(G41)</f>
        <v>1</v>
      </c>
      <c r="G41" s="8" t="str">
        <f>MID(C41,7,FIND(":",C41,1)-1)</f>
        <v>01</v>
      </c>
      <c r="N41" s="18">
        <v>0</v>
      </c>
      <c r="O41" s="18">
        <v>1</v>
      </c>
    </row>
    <row r="42" spans="1:17" hidden="1" x14ac:dyDescent="0.25">
      <c r="A42" t="s">
        <v>2701</v>
      </c>
      <c r="B42" t="s">
        <v>4</v>
      </c>
      <c r="C42" t="s">
        <v>1332</v>
      </c>
      <c r="D42" t="s">
        <v>6</v>
      </c>
      <c r="E42">
        <v>1</v>
      </c>
      <c r="F42" t="s">
        <v>227</v>
      </c>
      <c r="G42" t="s">
        <v>8</v>
      </c>
    </row>
    <row r="43" spans="1:17" hidden="1" x14ac:dyDescent="0.25">
      <c r="A43" t="s">
        <v>2703</v>
      </c>
      <c r="B43" t="s">
        <v>1</v>
      </c>
      <c r="C43" s="7" t="s">
        <v>2671</v>
      </c>
      <c r="D43" s="34" t="s">
        <v>2674</v>
      </c>
      <c r="E43" s="8">
        <f>HEX2DEC(G43)</f>
        <v>1</v>
      </c>
      <c r="F43" s="10" t="str">
        <f>HEX2BIN(G43)</f>
        <v>1</v>
      </c>
      <c r="G43" s="18" t="str">
        <f>MID(C43,10,FIND(":",C43,1)-1)</f>
        <v>01</v>
      </c>
    </row>
    <row r="44" spans="1:17" hidden="1" x14ac:dyDescent="0.25">
      <c r="A44" t="s">
        <v>2704</v>
      </c>
      <c r="B44" t="s">
        <v>4</v>
      </c>
      <c r="C44" t="s">
        <v>1365</v>
      </c>
      <c r="D44" t="s">
        <v>6</v>
      </c>
      <c r="E44">
        <v>1</v>
      </c>
      <c r="F44" t="s">
        <v>227</v>
      </c>
      <c r="G44" t="s">
        <v>8</v>
      </c>
    </row>
    <row r="45" spans="1:17" hidden="1" x14ac:dyDescent="0.25">
      <c r="A45" s="1" t="s">
        <v>2705</v>
      </c>
      <c r="B45" s="1" t="s">
        <v>1</v>
      </c>
      <c r="C45" s="1" t="s">
        <v>51</v>
      </c>
      <c r="D45" s="42" t="s">
        <v>3295</v>
      </c>
      <c r="E45" s="8">
        <f>HEX2DEC(G45)</f>
        <v>141</v>
      </c>
      <c r="F45" s="10" t="str">
        <f>HEX2BIN(G45)</f>
        <v>10001101</v>
      </c>
      <c r="G45" s="8" t="str">
        <f>MID(C45,7,FIND(":",C45,1)-1)</f>
        <v>8D</v>
      </c>
      <c r="H45" s="8" t="str">
        <f>MID(F45,1,FIND("0",F45,1)-1)</f>
        <v>1</v>
      </c>
      <c r="I45" s="8" t="str">
        <f>MID(F45,2,FIND("0",F45,1)-1)</f>
        <v>0</v>
      </c>
      <c r="J45" s="8" t="str">
        <f>MID(F45,3,FIND("0",F45,1)-1)</f>
        <v>0</v>
      </c>
      <c r="K45" s="8" t="str">
        <f>MID(F45,4,FIND("0",F45,1)-1)</f>
        <v>0</v>
      </c>
      <c r="L45" s="8" t="str">
        <f>MID(F45,5,FIND("0",F45,1)-1)</f>
        <v>1</v>
      </c>
      <c r="M45" s="8" t="str">
        <f>MID(F45,6,FIND("0",F45,1)-1)</f>
        <v>1</v>
      </c>
      <c r="N45" s="8" t="str">
        <f>MID(F45,7,FIND("0",F45,1)-1)</f>
        <v>0</v>
      </c>
      <c r="O45" s="8" t="str">
        <f>MID(F45,8,FIND("0",F45,1)-1)</f>
        <v>1</v>
      </c>
      <c r="P45" t="str">
        <f>IF(J45="1",IF(O45="0","Brenner AUS"),"Brenner EIN")</f>
        <v>Brenner EIN</v>
      </c>
      <c r="Q45" t="str">
        <f>IF(L45="1","Mischer AUF",IF(K45="1","Mischer ZU","Mischer STOP"))</f>
        <v>Mischer AUF</v>
      </c>
    </row>
    <row r="46" spans="1:17" hidden="1" x14ac:dyDescent="0.25">
      <c r="A46" t="s">
        <v>2706</v>
      </c>
      <c r="B46" t="s">
        <v>4</v>
      </c>
      <c r="C46" t="s">
        <v>12</v>
      </c>
      <c r="D46" t="s">
        <v>6</v>
      </c>
      <c r="E46">
        <v>1</v>
      </c>
      <c r="F46" t="s">
        <v>53</v>
      </c>
      <c r="G46" t="s">
        <v>8</v>
      </c>
    </row>
    <row r="47" spans="1:17" hidden="1" x14ac:dyDescent="0.25">
      <c r="A47" s="1" t="s">
        <v>2707</v>
      </c>
      <c r="B47" s="1" t="s">
        <v>1</v>
      </c>
      <c r="C47" s="1" t="s">
        <v>43</v>
      </c>
      <c r="D47" s="42" t="s">
        <v>3295</v>
      </c>
      <c r="E47" s="8">
        <f>HEX2DEC(G47)</f>
        <v>133</v>
      </c>
      <c r="F47" s="10" t="str">
        <f>HEX2BIN(G47)</f>
        <v>10000101</v>
      </c>
      <c r="G47" s="8" t="str">
        <f>MID(C47,7,FIND(":",C47,1)-1)</f>
        <v>85</v>
      </c>
      <c r="H47" s="8" t="str">
        <f>MID(F47,1,FIND("0",F47,1)-1)</f>
        <v>1</v>
      </c>
      <c r="I47" s="8" t="str">
        <f>MID(F47,2,FIND("0",F47,1)-1)</f>
        <v>0</v>
      </c>
      <c r="J47" s="8" t="str">
        <f>MID(F47,3,FIND("0",F47,1)-1)</f>
        <v>0</v>
      </c>
      <c r="K47" s="8" t="str">
        <f>MID(F47,4,FIND("0",F47,1)-1)</f>
        <v>0</v>
      </c>
      <c r="L47" s="8" t="str">
        <f>MID(F47,5,FIND("0",F47,1)-1)</f>
        <v>0</v>
      </c>
      <c r="M47" s="8" t="str">
        <f>MID(F47,6,FIND("0",F47,1)-1)</f>
        <v>1</v>
      </c>
      <c r="N47" s="8" t="str">
        <f>MID(F47,7,FIND("0",F47,1)-1)</f>
        <v>0</v>
      </c>
      <c r="O47" s="8" t="str">
        <f>MID(F47,8,FIND("0",F47,1)-1)</f>
        <v>1</v>
      </c>
      <c r="P47" t="str">
        <f>IF(J47="1",IF(O47="0","Brenner AUS"),"Brenner EIN")</f>
        <v>Brenner EIN</v>
      </c>
      <c r="Q47" t="str">
        <f>IF(L47="1","Mischer AUF",IF(K47="1","Mischer ZU","Mischer STOP"))</f>
        <v>Mischer STOP</v>
      </c>
    </row>
    <row r="48" spans="1:17" hidden="1" x14ac:dyDescent="0.25">
      <c r="A48" t="s">
        <v>2708</v>
      </c>
      <c r="B48" t="s">
        <v>4</v>
      </c>
      <c r="C48" t="s">
        <v>12</v>
      </c>
      <c r="D48" t="s">
        <v>6</v>
      </c>
      <c r="E48">
        <v>1</v>
      </c>
      <c r="F48" t="s">
        <v>45</v>
      </c>
      <c r="G48" t="s">
        <v>8</v>
      </c>
    </row>
    <row r="49" spans="1:17" x14ac:dyDescent="0.25">
      <c r="A49" t="s">
        <v>2709</v>
      </c>
      <c r="B49" t="s">
        <v>1</v>
      </c>
      <c r="C49" s="39" t="s">
        <v>2272</v>
      </c>
      <c r="E49" s="8">
        <f>HEX2DEC(G49)</f>
        <v>224</v>
      </c>
      <c r="F49" s="10" t="str">
        <f>HEX2BIN(G49)</f>
        <v>11100000</v>
      </c>
      <c r="G49" s="8" t="str">
        <f>MID(C49,7,FIND(":",C49,1)-1)</f>
        <v>E0</v>
      </c>
    </row>
    <row r="50" spans="1:17" hidden="1" x14ac:dyDescent="0.25">
      <c r="A50" t="s">
        <v>2710</v>
      </c>
      <c r="B50" t="s">
        <v>4</v>
      </c>
      <c r="C50" t="s">
        <v>2274</v>
      </c>
      <c r="D50" t="s">
        <v>6</v>
      </c>
      <c r="E50">
        <v>1</v>
      </c>
      <c r="F50" t="s">
        <v>2275</v>
      </c>
      <c r="G50" t="s">
        <v>8</v>
      </c>
    </row>
    <row r="51" spans="1:17" hidden="1" x14ac:dyDescent="0.25">
      <c r="A51" s="1" t="s">
        <v>2709</v>
      </c>
      <c r="B51" s="1" t="s">
        <v>1</v>
      </c>
      <c r="C51" s="1" t="s">
        <v>2276</v>
      </c>
      <c r="D51" s="42" t="s">
        <v>3295</v>
      </c>
      <c r="E51" s="8">
        <f>HEX2DEC(G51)</f>
        <v>145</v>
      </c>
      <c r="F51" s="10" t="str">
        <f>HEX2BIN(G51)</f>
        <v>10010001</v>
      </c>
      <c r="G51" s="8" t="str">
        <f>MID(C51,7,FIND(":",C51,1)-1)</f>
        <v>91</v>
      </c>
      <c r="H51" s="8" t="str">
        <f>MID(F51,1,FIND("0",F51,1)-1)</f>
        <v>1</v>
      </c>
      <c r="I51" s="8" t="str">
        <f>MID(F51,2,FIND("0",F51,1)-1)</f>
        <v>0</v>
      </c>
      <c r="J51" s="8" t="str">
        <f>MID(F51,3,FIND("0",F51,1)-1)</f>
        <v>0</v>
      </c>
      <c r="K51" s="8" t="str">
        <f>MID(F51,4,FIND("0",F51,1)-1)</f>
        <v>1</v>
      </c>
      <c r="L51" s="8" t="str">
        <f>MID(F51,5,FIND("0",F51,1)-1)</f>
        <v>0</v>
      </c>
      <c r="M51" s="8" t="str">
        <f>MID(F51,6,FIND("0",F51,1)-1)</f>
        <v>0</v>
      </c>
      <c r="N51" s="8" t="str">
        <f>MID(F51,7,FIND("0",F51,1)-1)</f>
        <v>0</v>
      </c>
      <c r="O51" s="8" t="str">
        <f>MID(F51,8,FIND("0",F51,1)-1)</f>
        <v>1</v>
      </c>
      <c r="P51" t="str">
        <f>IF(J51="1",IF(O51="0","Brenner AUS"),"Brenner EIN")</f>
        <v>Brenner EIN</v>
      </c>
      <c r="Q51" t="str">
        <f>IF(L51="1","Mischer AUF",IF(K51="1","Mischer ZU","Mischer STOP"))</f>
        <v>Mischer ZU</v>
      </c>
    </row>
    <row r="52" spans="1:17" hidden="1" x14ac:dyDescent="0.25">
      <c r="A52" t="s">
        <v>2710</v>
      </c>
      <c r="B52" t="s">
        <v>4</v>
      </c>
      <c r="C52" t="s">
        <v>12</v>
      </c>
      <c r="D52" t="s">
        <v>6</v>
      </c>
      <c r="E52">
        <v>1</v>
      </c>
      <c r="F52" t="s">
        <v>2277</v>
      </c>
      <c r="G52" t="s">
        <v>8</v>
      </c>
    </row>
    <row r="53" spans="1:17" hidden="1" x14ac:dyDescent="0.25">
      <c r="A53" t="s">
        <v>2711</v>
      </c>
      <c r="B53" t="s">
        <v>1</v>
      </c>
      <c r="C53" s="4" t="s">
        <v>2712</v>
      </c>
      <c r="D53" t="s">
        <v>1443</v>
      </c>
      <c r="E53" s="8">
        <f>HEX2DEC(G53)</f>
        <v>12</v>
      </c>
      <c r="F53" s="10" t="str">
        <f>HEX2BIN(G53)</f>
        <v>1100</v>
      </c>
      <c r="G53" s="8" t="str">
        <f>MID(C53,7,FIND(":",C53,1)-1)</f>
        <v>0C</v>
      </c>
    </row>
    <row r="54" spans="1:17" hidden="1" x14ac:dyDescent="0.25">
      <c r="A54" t="s">
        <v>2713</v>
      </c>
      <c r="B54" t="s">
        <v>4</v>
      </c>
      <c r="C54" t="s">
        <v>148</v>
      </c>
      <c r="D54" t="s">
        <v>6</v>
      </c>
      <c r="E54">
        <v>1</v>
      </c>
      <c r="F54" t="s">
        <v>2714</v>
      </c>
      <c r="G54" t="s">
        <v>8</v>
      </c>
    </row>
    <row r="55" spans="1:17" hidden="1" x14ac:dyDescent="0.25">
      <c r="A55" t="s">
        <v>2715</v>
      </c>
      <c r="B55" t="s">
        <v>1454</v>
      </c>
      <c r="C55" t="s">
        <v>1455</v>
      </c>
      <c r="D55" t="s">
        <v>176</v>
      </c>
      <c r="E55" t="s">
        <v>177</v>
      </c>
      <c r="F55" s="5">
        <v>1200000</v>
      </c>
      <c r="G55" t="s">
        <v>1456</v>
      </c>
      <c r="H55" t="s">
        <v>178</v>
      </c>
      <c r="I55">
        <v>0</v>
      </c>
      <c r="J55" t="s">
        <v>179</v>
      </c>
      <c r="K55" t="s">
        <v>163</v>
      </c>
      <c r="L55" t="s">
        <v>180</v>
      </c>
    </row>
    <row r="56" spans="1:17" hidden="1" x14ac:dyDescent="0.25">
      <c r="A56" t="s">
        <v>2716</v>
      </c>
      <c r="B56" t="s">
        <v>1</v>
      </c>
      <c r="C56" s="4" t="s">
        <v>2717</v>
      </c>
      <c r="D56" t="s">
        <v>1443</v>
      </c>
      <c r="E56" s="8">
        <f>HEX2DEC(G56)</f>
        <v>11</v>
      </c>
      <c r="F56" s="10" t="str">
        <f>HEX2BIN(G56)</f>
        <v>1011</v>
      </c>
      <c r="G56" s="8" t="str">
        <f>MID(C56,7,FIND(":",C56,1)-1)</f>
        <v>0B</v>
      </c>
    </row>
    <row r="57" spans="1:17" hidden="1" x14ac:dyDescent="0.25">
      <c r="A57" t="s">
        <v>2718</v>
      </c>
      <c r="B57" t="s">
        <v>4</v>
      </c>
      <c r="C57" t="s">
        <v>148</v>
      </c>
      <c r="D57" t="s">
        <v>6</v>
      </c>
      <c r="E57">
        <v>1</v>
      </c>
      <c r="F57" t="s">
        <v>2719</v>
      </c>
      <c r="G57" t="s">
        <v>8</v>
      </c>
    </row>
    <row r="58" spans="1:17" hidden="1" x14ac:dyDescent="0.25">
      <c r="A58" t="s">
        <v>2720</v>
      </c>
      <c r="B58" t="s">
        <v>1454</v>
      </c>
      <c r="C58" t="s">
        <v>1455</v>
      </c>
      <c r="D58" t="s">
        <v>176</v>
      </c>
      <c r="E58" t="s">
        <v>177</v>
      </c>
      <c r="F58" s="5">
        <v>1100000</v>
      </c>
      <c r="G58" t="s">
        <v>1456</v>
      </c>
      <c r="H58" t="s">
        <v>178</v>
      </c>
      <c r="I58">
        <v>0</v>
      </c>
      <c r="J58" t="s">
        <v>179</v>
      </c>
      <c r="K58" t="s">
        <v>163</v>
      </c>
      <c r="L58" t="s">
        <v>180</v>
      </c>
    </row>
    <row r="59" spans="1:17" hidden="1" x14ac:dyDescent="0.25">
      <c r="A59" t="s">
        <v>2721</v>
      </c>
      <c r="B59" t="s">
        <v>1</v>
      </c>
      <c r="C59" s="3" t="s">
        <v>2125</v>
      </c>
      <c r="D59" t="s">
        <v>390</v>
      </c>
      <c r="E59" s="8">
        <f>HEX2DEC(G59)</f>
        <v>38</v>
      </c>
      <c r="F59" s="10" t="str">
        <f>HEX2BIN(G59)</f>
        <v>100110</v>
      </c>
      <c r="G59" s="8" t="str">
        <f>MID(C59,7,FIND(":",C59,1)-1)</f>
        <v>26</v>
      </c>
    </row>
    <row r="60" spans="1:17" hidden="1" x14ac:dyDescent="0.25">
      <c r="A60" t="s">
        <v>2722</v>
      </c>
      <c r="B60" t="s">
        <v>4</v>
      </c>
      <c r="C60" t="s">
        <v>5</v>
      </c>
      <c r="D60" t="s">
        <v>6</v>
      </c>
      <c r="E60">
        <v>1</v>
      </c>
      <c r="F60" t="s">
        <v>1002</v>
      </c>
      <c r="G60" t="s">
        <v>8</v>
      </c>
    </row>
    <row r="61" spans="1:17" hidden="1" x14ac:dyDescent="0.25">
      <c r="A61" t="s">
        <v>2723</v>
      </c>
      <c r="B61" t="s">
        <v>862</v>
      </c>
      <c r="C61" t="s">
        <v>176</v>
      </c>
      <c r="D61" t="s">
        <v>177</v>
      </c>
      <c r="E61" s="5">
        <v>3800000</v>
      </c>
      <c r="F61" t="s">
        <v>863</v>
      </c>
      <c r="G61" t="s">
        <v>178</v>
      </c>
      <c r="H61">
        <v>0</v>
      </c>
      <c r="I61" t="s">
        <v>179</v>
      </c>
      <c r="J61" t="s">
        <v>163</v>
      </c>
      <c r="K61" t="s">
        <v>180</v>
      </c>
    </row>
    <row r="62" spans="1:17" hidden="1" x14ac:dyDescent="0.25">
      <c r="A62" t="s">
        <v>2724</v>
      </c>
      <c r="B62" t="s">
        <v>1</v>
      </c>
      <c r="C62" s="4" t="s">
        <v>2725</v>
      </c>
      <c r="D62" t="s">
        <v>1443</v>
      </c>
      <c r="E62" s="8">
        <f>HEX2DEC(G62)</f>
        <v>13</v>
      </c>
      <c r="F62" s="10" t="str">
        <f>HEX2BIN(G62)</f>
        <v>1101</v>
      </c>
      <c r="G62" s="8" t="str">
        <f>MID(C62,7,FIND(":",C62,1)-1)</f>
        <v>0D</v>
      </c>
    </row>
    <row r="63" spans="1:17" hidden="1" x14ac:dyDescent="0.25">
      <c r="A63" t="s">
        <v>2726</v>
      </c>
      <c r="B63" t="s">
        <v>4</v>
      </c>
      <c r="C63" t="s">
        <v>148</v>
      </c>
      <c r="D63" t="s">
        <v>6</v>
      </c>
      <c r="E63">
        <v>1</v>
      </c>
      <c r="F63" t="s">
        <v>1063</v>
      </c>
      <c r="G63" t="s">
        <v>8</v>
      </c>
    </row>
    <row r="64" spans="1:17" hidden="1" x14ac:dyDescent="0.25">
      <c r="A64" t="s">
        <v>2727</v>
      </c>
      <c r="B64" t="s">
        <v>1454</v>
      </c>
      <c r="C64" t="s">
        <v>1455</v>
      </c>
      <c r="D64" t="s">
        <v>176</v>
      </c>
      <c r="E64" t="s">
        <v>177</v>
      </c>
      <c r="F64" s="5">
        <v>1300000</v>
      </c>
      <c r="G64" t="s">
        <v>1456</v>
      </c>
      <c r="H64" t="s">
        <v>178</v>
      </c>
      <c r="I64">
        <v>0</v>
      </c>
      <c r="J64" t="s">
        <v>179</v>
      </c>
      <c r="K64" t="s">
        <v>163</v>
      </c>
      <c r="L64" t="s">
        <v>180</v>
      </c>
    </row>
    <row r="65" spans="1:15" hidden="1" x14ac:dyDescent="0.25">
      <c r="A65" t="s">
        <v>2728</v>
      </c>
      <c r="B65" t="s">
        <v>1</v>
      </c>
      <c r="C65" s="15" t="s">
        <v>2734</v>
      </c>
      <c r="D65" s="33" t="s">
        <v>1446</v>
      </c>
      <c r="E65" s="8">
        <f>HEX2DEC(G65)</f>
        <v>3</v>
      </c>
      <c r="F65" s="10" t="str">
        <f>HEX2BIN(G65)</f>
        <v>11</v>
      </c>
      <c r="G65" s="8" t="str">
        <f>MID(C65,7,FIND(":",C65,1)-1)</f>
        <v>03</v>
      </c>
      <c r="N65" s="18">
        <v>1</v>
      </c>
      <c r="O65" s="18">
        <v>1</v>
      </c>
    </row>
    <row r="66" spans="1:15" hidden="1" x14ac:dyDescent="0.25">
      <c r="A66" t="s">
        <v>2729</v>
      </c>
      <c r="B66" t="s">
        <v>4</v>
      </c>
      <c r="C66" t="s">
        <v>1332</v>
      </c>
      <c r="D66" t="s">
        <v>6</v>
      </c>
      <c r="E66">
        <v>1</v>
      </c>
      <c r="F66" t="s">
        <v>106</v>
      </c>
      <c r="G66" t="s">
        <v>8</v>
      </c>
    </row>
    <row r="67" spans="1:15" hidden="1" x14ac:dyDescent="0.25">
      <c r="A67" t="s">
        <v>2728</v>
      </c>
      <c r="B67" t="s">
        <v>1</v>
      </c>
      <c r="C67" s="7" t="s">
        <v>2672</v>
      </c>
      <c r="D67" s="34" t="s">
        <v>1447</v>
      </c>
      <c r="E67" s="8">
        <f>HEX2DEC(G67)</f>
        <v>3</v>
      </c>
      <c r="F67" s="10" t="str">
        <f>HEX2BIN(G67)</f>
        <v>11</v>
      </c>
      <c r="G67" s="18" t="str">
        <f>MID(C67,10,FIND(":",C67,1)-1)</f>
        <v>03</v>
      </c>
    </row>
    <row r="68" spans="1:15" hidden="1" x14ac:dyDescent="0.25">
      <c r="A68" t="s">
        <v>2729</v>
      </c>
      <c r="B68" t="s">
        <v>4</v>
      </c>
      <c r="C68" t="s">
        <v>1365</v>
      </c>
      <c r="D68" t="s">
        <v>6</v>
      </c>
      <c r="E68">
        <v>1</v>
      </c>
      <c r="F68" t="s">
        <v>106</v>
      </c>
      <c r="G68" t="s">
        <v>8</v>
      </c>
    </row>
    <row r="69" spans="1:15" hidden="1" x14ac:dyDescent="0.25">
      <c r="A69" t="s">
        <v>2730</v>
      </c>
      <c r="B69" t="s">
        <v>1</v>
      </c>
      <c r="C69" s="4" t="s">
        <v>2712</v>
      </c>
      <c r="D69" t="s">
        <v>1443</v>
      </c>
      <c r="E69" s="8">
        <f>HEX2DEC(G69)</f>
        <v>12</v>
      </c>
      <c r="F69" s="10" t="str">
        <f>HEX2BIN(G69)</f>
        <v>1100</v>
      </c>
      <c r="G69" s="8" t="str">
        <f>MID(C69,7,FIND(":",C69,1)-1)</f>
        <v>0C</v>
      </c>
    </row>
    <row r="70" spans="1:15" hidden="1" x14ac:dyDescent="0.25">
      <c r="A70" t="s">
        <v>2731</v>
      </c>
      <c r="B70" t="s">
        <v>4</v>
      </c>
      <c r="C70" t="s">
        <v>148</v>
      </c>
      <c r="D70" t="s">
        <v>6</v>
      </c>
      <c r="E70">
        <v>1</v>
      </c>
      <c r="F70" t="s">
        <v>2714</v>
      </c>
      <c r="G70" t="s">
        <v>8</v>
      </c>
    </row>
    <row r="71" spans="1:15" hidden="1" x14ac:dyDescent="0.25">
      <c r="A71" t="s">
        <v>2732</v>
      </c>
      <c r="B71" t="s">
        <v>1454</v>
      </c>
      <c r="C71" t="s">
        <v>1455</v>
      </c>
      <c r="D71" t="s">
        <v>176</v>
      </c>
      <c r="E71" t="s">
        <v>177</v>
      </c>
      <c r="F71" s="5">
        <v>1200000</v>
      </c>
      <c r="G71" t="s">
        <v>1456</v>
      </c>
      <c r="H71" t="s">
        <v>178</v>
      </c>
      <c r="I71">
        <v>0</v>
      </c>
      <c r="J71" t="s">
        <v>179</v>
      </c>
      <c r="K71" t="s">
        <v>163</v>
      </c>
      <c r="L71" t="s">
        <v>180</v>
      </c>
    </row>
    <row r="72" spans="1:15" x14ac:dyDescent="0.25">
      <c r="A72" t="s">
        <v>2730</v>
      </c>
      <c r="B72" t="s">
        <v>1</v>
      </c>
      <c r="C72" s="2" t="s">
        <v>1095</v>
      </c>
      <c r="D72" t="s">
        <v>2670</v>
      </c>
      <c r="E72" s="8">
        <f>HEX2DEC(G72)</f>
        <v>27</v>
      </c>
      <c r="F72" s="10" t="str">
        <f>HEX2BIN(G72)</f>
        <v>11011</v>
      </c>
      <c r="G72" s="8" t="str">
        <f>MID(C72,7,FIND(":",C72,1)-1)</f>
        <v>1B</v>
      </c>
    </row>
    <row r="73" spans="1:15" hidden="1" x14ac:dyDescent="0.25">
      <c r="A73" t="s">
        <v>2731</v>
      </c>
      <c r="B73" t="s">
        <v>4</v>
      </c>
      <c r="C73" t="s">
        <v>71</v>
      </c>
      <c r="D73" t="s">
        <v>6</v>
      </c>
      <c r="E73">
        <v>1</v>
      </c>
      <c r="F73" t="s">
        <v>1096</v>
      </c>
      <c r="G73" t="s">
        <v>8</v>
      </c>
    </row>
  </sheetData>
  <autoFilter ref="A2:Q73">
    <filterColumn colId="1">
      <filters>
        <filter val="&lt;&lt;&lt;"/>
      </filters>
    </filterColumn>
    <filterColumn colId="3">
      <filters>
        <filter val="Brennerlaufzeit Minuten"/>
      </filters>
    </filterColumn>
  </autoFilter>
  <pageMargins left="0.7" right="0.7" top="0.78740157499999996" bottom="0.78740157499999996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116"/>
  <sheetViews>
    <sheetView workbookViewId="0">
      <pane xSplit="3" ySplit="2" topLeftCell="D3" activePane="bottomRight" state="frozenSplit"/>
      <selection activeCell="M8" sqref="M8"/>
      <selection pane="topRight" activeCell="M8" sqref="M8"/>
      <selection pane="bottomLeft" activeCell="M8" sqref="M8"/>
      <selection pane="bottomRight" activeCell="E60" sqref="E60"/>
    </sheetView>
  </sheetViews>
  <sheetFormatPr baseColWidth="10" defaultRowHeight="15" x14ac:dyDescent="0.25"/>
  <cols>
    <col min="1" max="1" width="37.5703125" bestFit="1" customWidth="1"/>
    <col min="2" max="2" width="27.140625" bestFit="1" customWidth="1"/>
    <col min="3" max="3" width="26.7109375" bestFit="1" customWidth="1"/>
    <col min="4" max="4" width="22.85546875" customWidth="1"/>
    <col min="5" max="6" width="13.140625" bestFit="1" customWidth="1"/>
    <col min="7" max="7" width="9.85546875" bestFit="1" customWidth="1"/>
    <col min="8" max="11" width="11" customWidth="1"/>
    <col min="12" max="12" width="12.28515625" customWidth="1"/>
    <col min="13" max="13" width="11" customWidth="1"/>
    <col min="14" max="14" width="12.7109375" customWidth="1"/>
    <col min="15" max="15" width="13" bestFit="1" customWidth="1"/>
    <col min="16" max="16" width="13" customWidth="1"/>
    <col min="17" max="17" width="13" bestFit="1" customWidth="1"/>
  </cols>
  <sheetData>
    <row r="1" spans="1:17" ht="60" x14ac:dyDescent="0.25">
      <c r="J1" s="20" t="s">
        <v>2600</v>
      </c>
      <c r="K1" s="19" t="s">
        <v>2602</v>
      </c>
      <c r="L1" s="23" t="s">
        <v>2601</v>
      </c>
      <c r="M1" s="8"/>
      <c r="N1" s="46" t="s">
        <v>3297</v>
      </c>
      <c r="O1" s="20" t="s">
        <v>2604</v>
      </c>
      <c r="P1" s="13"/>
      <c r="Q1" s="12"/>
    </row>
    <row r="2" spans="1:17" x14ac:dyDescent="0.25">
      <c r="E2" s="8" t="s">
        <v>496</v>
      </c>
      <c r="F2" s="8" t="s">
        <v>2596</v>
      </c>
      <c r="G2" s="8" t="s">
        <v>1320</v>
      </c>
      <c r="H2" s="8" t="s">
        <v>2595</v>
      </c>
      <c r="I2" s="8" t="s">
        <v>2594</v>
      </c>
      <c r="J2" s="22" t="s">
        <v>2587</v>
      </c>
      <c r="K2" s="28" t="s">
        <v>2103</v>
      </c>
      <c r="L2" s="24" t="s">
        <v>2593</v>
      </c>
      <c r="M2" s="8" t="s">
        <v>2592</v>
      </c>
      <c r="N2" s="45" t="s">
        <v>2591</v>
      </c>
      <c r="O2" s="22" t="s">
        <v>3293</v>
      </c>
      <c r="P2" s="21" t="s">
        <v>2598</v>
      </c>
      <c r="Q2" s="29" t="s">
        <v>2599</v>
      </c>
    </row>
    <row r="3" spans="1:17" hidden="1" x14ac:dyDescent="0.25">
      <c r="A3" t="s">
        <v>1324</v>
      </c>
      <c r="B3" t="s">
        <v>4</v>
      </c>
      <c r="C3" t="s">
        <v>1325</v>
      </c>
      <c r="D3" t="s">
        <v>6</v>
      </c>
      <c r="E3">
        <v>5</v>
      </c>
      <c r="F3" t="s">
        <v>7</v>
      </c>
      <c r="G3" t="s">
        <v>1326</v>
      </c>
      <c r="H3">
        <v>0</v>
      </c>
      <c r="I3">
        <v>0</v>
      </c>
      <c r="J3">
        <v>0</v>
      </c>
      <c r="K3" t="s">
        <v>8</v>
      </c>
    </row>
    <row r="4" spans="1:17" hidden="1" x14ac:dyDescent="0.25">
      <c r="A4" t="s">
        <v>1324</v>
      </c>
      <c r="B4" t="s">
        <v>4</v>
      </c>
      <c r="C4" t="s">
        <v>5</v>
      </c>
      <c r="D4" t="s">
        <v>6</v>
      </c>
      <c r="E4">
        <v>1</v>
      </c>
      <c r="F4" t="s">
        <v>576</v>
      </c>
      <c r="G4" t="s">
        <v>8</v>
      </c>
    </row>
    <row r="5" spans="1:17" hidden="1" x14ac:dyDescent="0.25">
      <c r="A5" t="s">
        <v>1327</v>
      </c>
      <c r="B5" t="s">
        <v>862</v>
      </c>
      <c r="C5" t="s">
        <v>176</v>
      </c>
      <c r="D5" t="s">
        <v>177</v>
      </c>
      <c r="E5" s="5">
        <v>6800000</v>
      </c>
      <c r="F5" t="s">
        <v>863</v>
      </c>
      <c r="G5" t="s">
        <v>178</v>
      </c>
      <c r="H5">
        <v>0</v>
      </c>
      <c r="I5" t="s">
        <v>179</v>
      </c>
      <c r="J5" t="s">
        <v>163</v>
      </c>
      <c r="K5" t="s">
        <v>180</v>
      </c>
    </row>
    <row r="6" spans="1:17" hidden="1" x14ac:dyDescent="0.25">
      <c r="A6" t="s">
        <v>3302</v>
      </c>
      <c r="B6" t="s">
        <v>1</v>
      </c>
      <c r="C6" s="43" t="s">
        <v>3301</v>
      </c>
      <c r="D6" t="s">
        <v>3303</v>
      </c>
      <c r="E6" s="49">
        <f>HEX2DEC(G6)</f>
        <v>45</v>
      </c>
      <c r="F6" s="48" t="str">
        <f>HEX2BIN(G6)</f>
        <v>101101</v>
      </c>
      <c r="G6" s="47" t="str">
        <f>MID($C6,7,FIND(":",$C6,1)-1)</f>
        <v>2D</v>
      </c>
      <c r="H6" s="47">
        <f>HEX2DEC(J6)</f>
        <v>75</v>
      </c>
      <c r="I6" s="48" t="str">
        <f>HEX2BIN(J6)</f>
        <v>1001011</v>
      </c>
      <c r="J6" s="47" t="str">
        <f>MID($C6,10,FIND(":",$C6,1)-1)</f>
        <v>4B</v>
      </c>
    </row>
    <row r="7" spans="1:17" hidden="1" x14ac:dyDescent="0.25">
      <c r="A7" t="s">
        <v>1322</v>
      </c>
      <c r="B7" t="s">
        <v>1</v>
      </c>
      <c r="C7" s="43" t="s">
        <v>1323</v>
      </c>
      <c r="D7" t="s">
        <v>3303</v>
      </c>
      <c r="E7" s="49">
        <f>HEX2DEC(G7)</f>
        <v>46</v>
      </c>
      <c r="F7" s="48" t="str">
        <f>HEX2BIN(G7)</f>
        <v>101110</v>
      </c>
      <c r="G7" s="47" t="str">
        <f>MID($C7,7,FIND(":",$C7,1)-1)</f>
        <v>2E</v>
      </c>
      <c r="H7" s="47">
        <f>HEX2DEC(J7)</f>
        <v>75</v>
      </c>
      <c r="I7" s="48" t="str">
        <f>HEX2BIN(J7)</f>
        <v>1001011</v>
      </c>
      <c r="J7" s="47" t="str">
        <f>MID($C7,10,FIND(":",$C7,1)-1)</f>
        <v>4B</v>
      </c>
    </row>
    <row r="8" spans="1:17" hidden="1" x14ac:dyDescent="0.25">
      <c r="A8" t="s">
        <v>1322</v>
      </c>
      <c r="B8" t="s">
        <v>1</v>
      </c>
      <c r="C8" s="3" t="s">
        <v>574</v>
      </c>
      <c r="D8" t="s">
        <v>390</v>
      </c>
      <c r="E8" s="8">
        <f>HEX2DEC(G8)</f>
        <v>68</v>
      </c>
      <c r="F8" s="10" t="str">
        <f>HEX2BIN(G8)</f>
        <v>1000100</v>
      </c>
      <c r="G8" s="8" t="str">
        <f>MID(C8,7,FIND(":",C8,1)-1)</f>
        <v>44</v>
      </c>
    </row>
    <row r="9" spans="1:17" hidden="1" x14ac:dyDescent="0.25">
      <c r="A9" t="s">
        <v>1330</v>
      </c>
      <c r="B9" t="s">
        <v>4</v>
      </c>
      <c r="C9" t="s">
        <v>1331</v>
      </c>
      <c r="D9" t="s">
        <v>6</v>
      </c>
      <c r="E9">
        <v>1</v>
      </c>
      <c r="F9" t="s">
        <v>227</v>
      </c>
      <c r="G9" t="s">
        <v>8</v>
      </c>
    </row>
    <row r="10" spans="1:17" hidden="1" x14ac:dyDescent="0.25">
      <c r="A10" t="s">
        <v>1330</v>
      </c>
      <c r="B10" t="s">
        <v>4</v>
      </c>
      <c r="C10" t="s">
        <v>1332</v>
      </c>
      <c r="D10" t="s">
        <v>6</v>
      </c>
      <c r="E10">
        <v>1</v>
      </c>
      <c r="F10" t="s">
        <v>106</v>
      </c>
      <c r="G10" t="s">
        <v>8</v>
      </c>
    </row>
    <row r="11" spans="1:17" hidden="1" x14ac:dyDescent="0.25">
      <c r="A11" t="s">
        <v>1330</v>
      </c>
      <c r="B11" t="s">
        <v>4</v>
      </c>
      <c r="C11" t="s">
        <v>233</v>
      </c>
      <c r="D11" t="s">
        <v>6</v>
      </c>
      <c r="E11">
        <v>1</v>
      </c>
      <c r="F11" t="s">
        <v>266</v>
      </c>
      <c r="G11" t="s">
        <v>8</v>
      </c>
    </row>
    <row r="12" spans="1:17" hidden="1" x14ac:dyDescent="0.25">
      <c r="A12" t="s">
        <v>1330</v>
      </c>
      <c r="B12" t="s">
        <v>4</v>
      </c>
      <c r="C12" t="s">
        <v>1334</v>
      </c>
      <c r="D12" t="s">
        <v>6</v>
      </c>
      <c r="E12">
        <v>1</v>
      </c>
      <c r="F12" t="s">
        <v>1335</v>
      </c>
      <c r="G12" t="s">
        <v>8</v>
      </c>
    </row>
    <row r="13" spans="1:17" x14ac:dyDescent="0.25">
      <c r="A13" t="s">
        <v>1328</v>
      </c>
      <c r="B13" t="s">
        <v>1</v>
      </c>
      <c r="C13" s="43" t="s">
        <v>1329</v>
      </c>
      <c r="E13" s="8">
        <f>HEX2DEC(G13)</f>
        <v>0</v>
      </c>
      <c r="F13" s="10" t="str">
        <f>HEX2BIN(G13)</f>
        <v>0</v>
      </c>
      <c r="G13" s="8" t="str">
        <f>MID(C13,7,FIND(":",C13,1)-1)</f>
        <v/>
      </c>
    </row>
    <row r="14" spans="1:17" hidden="1" x14ac:dyDescent="0.25">
      <c r="A14" t="s">
        <v>1328</v>
      </c>
      <c r="B14" t="s">
        <v>1</v>
      </c>
      <c r="C14" s="15" t="s">
        <v>2734</v>
      </c>
      <c r="D14" s="33" t="s">
        <v>2948</v>
      </c>
      <c r="E14" s="8">
        <f>HEX2DEC(G14)</f>
        <v>3</v>
      </c>
      <c r="F14" s="10" t="str">
        <f>HEX2BIN(G14)</f>
        <v>11</v>
      </c>
      <c r="G14" s="8" t="str">
        <f>MID(C14,7,FIND(":",C14,1)-1)</f>
        <v>03</v>
      </c>
      <c r="N14" s="18">
        <v>1</v>
      </c>
      <c r="O14" s="18">
        <v>1</v>
      </c>
    </row>
    <row r="15" spans="1:17" hidden="1" x14ac:dyDescent="0.25">
      <c r="A15" t="s">
        <v>1328</v>
      </c>
      <c r="B15" t="s">
        <v>1</v>
      </c>
      <c r="C15" s="6" t="s">
        <v>264</v>
      </c>
      <c r="D15" t="s">
        <v>1442</v>
      </c>
      <c r="E15" s="8">
        <f>HEX2DEC(G15)</f>
        <v>35</v>
      </c>
      <c r="F15" s="10" t="str">
        <f>HEX2BIN(G15)</f>
        <v>100011</v>
      </c>
      <c r="G15" s="8" t="str">
        <f>MID(C15,7,FIND(":",C15,1)-1)</f>
        <v>23</v>
      </c>
    </row>
    <row r="16" spans="1:17" x14ac:dyDescent="0.25">
      <c r="A16" t="s">
        <v>1328</v>
      </c>
      <c r="B16" t="s">
        <v>1</v>
      </c>
      <c r="C16" s="38" t="s">
        <v>1333</v>
      </c>
      <c r="E16" s="8">
        <f>HEX2DEC(G16)</f>
        <v>100</v>
      </c>
      <c r="F16" s="10" t="str">
        <f>HEX2BIN(G16)</f>
        <v>1100100</v>
      </c>
      <c r="G16" s="8" t="str">
        <f>MID(C16,7,FIND(":",C16,1)-1)</f>
        <v>64</v>
      </c>
    </row>
    <row r="17" spans="1:17" hidden="1" x14ac:dyDescent="0.25">
      <c r="A17" t="s">
        <v>1338</v>
      </c>
      <c r="B17" t="s">
        <v>4</v>
      </c>
      <c r="C17" t="s">
        <v>946</v>
      </c>
      <c r="D17" t="s">
        <v>6</v>
      </c>
      <c r="E17">
        <v>1</v>
      </c>
      <c r="F17" t="s">
        <v>254</v>
      </c>
      <c r="G17" t="s">
        <v>8</v>
      </c>
    </row>
    <row r="18" spans="1:17" hidden="1" x14ac:dyDescent="0.25">
      <c r="A18" t="s">
        <v>1338</v>
      </c>
      <c r="B18" t="s">
        <v>4</v>
      </c>
      <c r="C18" t="s">
        <v>1342</v>
      </c>
      <c r="D18" t="s">
        <v>6</v>
      </c>
      <c r="E18">
        <v>1</v>
      </c>
      <c r="F18" t="s">
        <v>687</v>
      </c>
      <c r="G18" t="s">
        <v>8</v>
      </c>
    </row>
    <row r="19" spans="1:17" hidden="1" x14ac:dyDescent="0.25">
      <c r="A19" t="s">
        <v>1339</v>
      </c>
      <c r="B19" t="s">
        <v>1340</v>
      </c>
      <c r="C19" t="s">
        <v>176</v>
      </c>
      <c r="D19" t="s">
        <v>177</v>
      </c>
      <c r="E19" s="5">
        <v>5000000</v>
      </c>
      <c r="F19" t="s">
        <v>863</v>
      </c>
      <c r="G19" t="s">
        <v>178</v>
      </c>
      <c r="H19">
        <v>0</v>
      </c>
      <c r="I19" t="s">
        <v>179</v>
      </c>
      <c r="J19" t="s">
        <v>163</v>
      </c>
      <c r="K19" t="s">
        <v>180</v>
      </c>
    </row>
    <row r="20" spans="1:17" hidden="1" x14ac:dyDescent="0.25">
      <c r="A20" t="s">
        <v>1336</v>
      </c>
      <c r="B20" t="s">
        <v>1</v>
      </c>
      <c r="C20" s="7" t="s">
        <v>1337</v>
      </c>
      <c r="D20" t="s">
        <v>1321</v>
      </c>
      <c r="E20" s="8">
        <f>HEX2DEC(G20)</f>
        <v>50</v>
      </c>
      <c r="F20" s="10" t="str">
        <f>HEX2BIN(G20)</f>
        <v>110010</v>
      </c>
      <c r="G20" s="8" t="str">
        <f>MID(C20,7,FIND(":",C20,1)-1)</f>
        <v>32</v>
      </c>
    </row>
    <row r="21" spans="1:17" x14ac:dyDescent="0.25">
      <c r="A21" t="s">
        <v>1336</v>
      </c>
      <c r="B21" t="s">
        <v>1</v>
      </c>
      <c r="C21" s="38" t="s">
        <v>1341</v>
      </c>
      <c r="E21" s="8">
        <f>HEX2DEC(G21)</f>
        <v>6</v>
      </c>
      <c r="F21" s="10" t="str">
        <f>HEX2BIN(G21)</f>
        <v>110</v>
      </c>
      <c r="G21" s="8" t="str">
        <f>MID(C21,7,FIND(":",C21,1)-1)</f>
        <v>06</v>
      </c>
    </row>
    <row r="22" spans="1:17" hidden="1" x14ac:dyDescent="0.25">
      <c r="A22" t="s">
        <v>1344</v>
      </c>
      <c r="B22" t="s">
        <v>4</v>
      </c>
      <c r="C22" t="s">
        <v>12</v>
      </c>
      <c r="D22" t="s">
        <v>6</v>
      </c>
      <c r="E22">
        <v>1</v>
      </c>
      <c r="F22" t="s">
        <v>363</v>
      </c>
      <c r="G22" t="s">
        <v>8</v>
      </c>
    </row>
    <row r="23" spans="1:17" hidden="1" x14ac:dyDescent="0.25">
      <c r="A23" s="1" t="s">
        <v>1343</v>
      </c>
      <c r="B23" s="1" t="s">
        <v>1</v>
      </c>
      <c r="C23" s="1" t="s">
        <v>361</v>
      </c>
      <c r="D23" s="42" t="s">
        <v>3295</v>
      </c>
      <c r="E23" s="8">
        <f>HEX2DEC(G23)</f>
        <v>180</v>
      </c>
      <c r="F23" s="10" t="str">
        <f>HEX2BIN(G23)</f>
        <v>10110100</v>
      </c>
      <c r="G23" s="8" t="str">
        <f>MID(C23,7,FIND(":",C23,1)-1)</f>
        <v>B4</v>
      </c>
      <c r="H23" s="8" t="str">
        <f>MID(F23,1,FIND("0",F23,1)-1)</f>
        <v>1</v>
      </c>
      <c r="I23" s="8" t="str">
        <f>MID(F23,2,FIND("0",F23,1)-1)</f>
        <v>0</v>
      </c>
      <c r="J23" s="8" t="str">
        <f>MID(F23,3,FIND("0",F23,1)-1)</f>
        <v>1</v>
      </c>
      <c r="K23" s="8" t="str">
        <f>MID(F23,4,FIND("0",F23,1)-1)</f>
        <v>1</v>
      </c>
      <c r="L23" s="8" t="str">
        <f>MID(F23,5,FIND("0",F23,1)-1)</f>
        <v>0</v>
      </c>
      <c r="M23" s="8" t="str">
        <f>MID(F23,6,FIND("0",F23,1)-1)</f>
        <v>1</v>
      </c>
      <c r="N23" s="8" t="str">
        <f>MID(F23,7,FIND("0",F23,1)-1)</f>
        <v>0</v>
      </c>
      <c r="O23" s="8" t="str">
        <f>MID(F23,8,FIND("0",F23,1)-1)</f>
        <v>0</v>
      </c>
      <c r="P23" t="str">
        <f>IF(J23="1",IF(O23="0","Brenner AUS"),"Brenner EIN")</f>
        <v>Brenner AUS</v>
      </c>
      <c r="Q23" t="str">
        <f>IF(L23="1","Mischer AUF",IF(K23="1","Mischer ZU","Mischer STOP"))</f>
        <v>Mischer ZU</v>
      </c>
    </row>
    <row r="24" spans="1:17" hidden="1" x14ac:dyDescent="0.25">
      <c r="A24" t="s">
        <v>1346</v>
      </c>
      <c r="B24" t="s">
        <v>4</v>
      </c>
      <c r="C24" t="s">
        <v>12</v>
      </c>
      <c r="D24" t="s">
        <v>6</v>
      </c>
      <c r="E24">
        <v>1</v>
      </c>
      <c r="F24" t="s">
        <v>17</v>
      </c>
      <c r="G24" t="s">
        <v>8</v>
      </c>
    </row>
    <row r="25" spans="1:17" hidden="1" x14ac:dyDescent="0.25">
      <c r="A25" s="1" t="s">
        <v>1345</v>
      </c>
      <c r="B25" s="1" t="s">
        <v>1</v>
      </c>
      <c r="C25" s="1" t="s">
        <v>15</v>
      </c>
      <c r="D25" s="42" t="s">
        <v>3295</v>
      </c>
      <c r="E25" s="8">
        <f>HEX2DEC(G25)</f>
        <v>164</v>
      </c>
      <c r="F25" s="10" t="str">
        <f>HEX2BIN(G25)</f>
        <v>10100100</v>
      </c>
      <c r="G25" s="8" t="str">
        <f>MID(C25,7,FIND(":",C25,1)-1)</f>
        <v>A4</v>
      </c>
      <c r="H25" s="8" t="str">
        <f>MID(F25,1,FIND("0",F25,1)-1)</f>
        <v>1</v>
      </c>
      <c r="I25" s="8" t="str">
        <f>MID(F25,2,FIND("0",F25,1)-1)</f>
        <v>0</v>
      </c>
      <c r="J25" s="8" t="str">
        <f>MID(F25,3,FIND("0",F25,1)-1)</f>
        <v>1</v>
      </c>
      <c r="K25" s="8" t="str">
        <f>MID(F25,4,FIND("0",F25,1)-1)</f>
        <v>0</v>
      </c>
      <c r="L25" s="8" t="str">
        <f>MID(F25,5,FIND("0",F25,1)-1)</f>
        <v>0</v>
      </c>
      <c r="M25" s="8" t="str">
        <f>MID(F25,6,FIND("0",F25,1)-1)</f>
        <v>1</v>
      </c>
      <c r="N25" s="8" t="str">
        <f>MID(F25,7,FIND("0",F25,1)-1)</f>
        <v>0</v>
      </c>
      <c r="O25" s="8" t="str">
        <f>MID(F25,8,FIND("0",F25,1)-1)</f>
        <v>0</v>
      </c>
      <c r="P25" t="str">
        <f>IF(J25="1",IF(O25="0","Brenner AUS"),"Brenner EIN")</f>
        <v>Brenner AUS</v>
      </c>
      <c r="Q25" t="str">
        <f>IF(L25="1","Mischer AUF",IF(K25="1","Mischer ZU","Mischer STOP"))</f>
        <v>Mischer STOP</v>
      </c>
    </row>
    <row r="26" spans="1:17" hidden="1" x14ac:dyDescent="0.25">
      <c r="A26" t="s">
        <v>1348</v>
      </c>
      <c r="B26" t="s">
        <v>4</v>
      </c>
      <c r="C26" t="s">
        <v>5</v>
      </c>
      <c r="D26" t="s">
        <v>6</v>
      </c>
      <c r="E26">
        <v>1</v>
      </c>
      <c r="F26" t="s">
        <v>408</v>
      </c>
      <c r="G26" t="s">
        <v>8</v>
      </c>
    </row>
    <row r="27" spans="1:17" hidden="1" x14ac:dyDescent="0.25">
      <c r="A27" t="s">
        <v>1348</v>
      </c>
      <c r="B27" t="s">
        <v>4</v>
      </c>
      <c r="C27" t="s">
        <v>1351</v>
      </c>
      <c r="D27" t="s">
        <v>6</v>
      </c>
      <c r="E27">
        <v>1</v>
      </c>
      <c r="F27" t="s">
        <v>234</v>
      </c>
      <c r="G27" t="s">
        <v>8</v>
      </c>
    </row>
    <row r="28" spans="1:17" hidden="1" x14ac:dyDescent="0.25">
      <c r="A28" t="s">
        <v>1348</v>
      </c>
      <c r="B28" t="s">
        <v>4</v>
      </c>
      <c r="C28" t="s">
        <v>1353</v>
      </c>
      <c r="D28" t="s">
        <v>6</v>
      </c>
      <c r="E28">
        <v>1</v>
      </c>
      <c r="F28" t="s">
        <v>938</v>
      </c>
      <c r="G28" t="s">
        <v>8</v>
      </c>
    </row>
    <row r="29" spans="1:17" hidden="1" x14ac:dyDescent="0.25">
      <c r="A29" t="s">
        <v>1349</v>
      </c>
      <c r="B29" t="s">
        <v>862</v>
      </c>
      <c r="C29" t="s">
        <v>176</v>
      </c>
      <c r="D29" t="s">
        <v>177</v>
      </c>
      <c r="E29" s="5">
        <v>6900000</v>
      </c>
      <c r="F29" t="s">
        <v>863</v>
      </c>
      <c r="G29" t="s">
        <v>178</v>
      </c>
      <c r="H29">
        <v>0</v>
      </c>
      <c r="I29" t="s">
        <v>179</v>
      </c>
      <c r="J29" t="s">
        <v>163</v>
      </c>
      <c r="K29" t="s">
        <v>180</v>
      </c>
    </row>
    <row r="30" spans="1:17" hidden="1" x14ac:dyDescent="0.25">
      <c r="A30" t="s">
        <v>1347</v>
      </c>
      <c r="B30" t="s">
        <v>1</v>
      </c>
      <c r="C30" s="3" t="s">
        <v>406</v>
      </c>
      <c r="D30" t="s">
        <v>390</v>
      </c>
      <c r="E30" s="8">
        <f>HEX2DEC(G30)</f>
        <v>69</v>
      </c>
      <c r="F30" s="10" t="str">
        <f>HEX2BIN(G30)</f>
        <v>1000101</v>
      </c>
      <c r="G30" s="8" t="str">
        <f>MID(C30,7,FIND(":",C30,1)-1)</f>
        <v>45</v>
      </c>
    </row>
    <row r="31" spans="1:17" hidden="1" x14ac:dyDescent="0.25">
      <c r="A31" t="s">
        <v>1347</v>
      </c>
      <c r="B31" t="s">
        <v>1</v>
      </c>
      <c r="C31" s="11" t="s">
        <v>1350</v>
      </c>
      <c r="D31" s="11" t="s">
        <v>1736</v>
      </c>
      <c r="E31" s="8">
        <f>HEX2DEC(G31)</f>
        <v>34</v>
      </c>
      <c r="F31" s="10" t="str">
        <f>HEX2BIN(G31)</f>
        <v>100010</v>
      </c>
      <c r="G31" s="8" t="str">
        <f>MID(C31,7,FIND(":",C31,1)-1)</f>
        <v>22</v>
      </c>
    </row>
    <row r="32" spans="1:17" x14ac:dyDescent="0.25">
      <c r="A32" t="s">
        <v>1347</v>
      </c>
      <c r="B32" t="s">
        <v>1</v>
      </c>
      <c r="C32" s="38" t="s">
        <v>1352</v>
      </c>
      <c r="E32" s="8">
        <f>HEX2DEC(G32)</f>
        <v>23</v>
      </c>
      <c r="F32" s="10" t="str">
        <f>HEX2BIN(G32)</f>
        <v>10111</v>
      </c>
      <c r="G32" s="8" t="str">
        <f>MID(C32,7,FIND(":",C32,1)-1)</f>
        <v>17</v>
      </c>
    </row>
    <row r="33" spans="1:17" hidden="1" x14ac:dyDescent="0.25">
      <c r="A33" t="s">
        <v>1355</v>
      </c>
      <c r="B33" t="s">
        <v>4</v>
      </c>
      <c r="C33" t="s">
        <v>12</v>
      </c>
      <c r="D33" t="s">
        <v>6</v>
      </c>
      <c r="E33">
        <v>1</v>
      </c>
      <c r="F33" t="s">
        <v>363</v>
      </c>
      <c r="G33" t="s">
        <v>8</v>
      </c>
    </row>
    <row r="34" spans="1:17" hidden="1" x14ac:dyDescent="0.25">
      <c r="A34" s="1" t="s">
        <v>1354</v>
      </c>
      <c r="B34" s="1" t="s">
        <v>1</v>
      </c>
      <c r="C34" s="1" t="s">
        <v>361</v>
      </c>
      <c r="D34" s="42" t="s">
        <v>3295</v>
      </c>
      <c r="E34" s="8">
        <f>HEX2DEC(G34)</f>
        <v>180</v>
      </c>
      <c r="F34" s="10" t="str">
        <f>HEX2BIN(G34)</f>
        <v>10110100</v>
      </c>
      <c r="G34" s="8" t="str">
        <f>MID(C34,7,FIND(":",C34,1)-1)</f>
        <v>B4</v>
      </c>
      <c r="H34" s="8" t="str">
        <f>MID(F34,1,FIND("0",F34,1)-1)</f>
        <v>1</v>
      </c>
      <c r="I34" s="8" t="str">
        <f>MID(F34,2,FIND("0",F34,1)-1)</f>
        <v>0</v>
      </c>
      <c r="J34" s="8" t="str">
        <f>MID(F34,3,FIND("0",F34,1)-1)</f>
        <v>1</v>
      </c>
      <c r="K34" s="8" t="str">
        <f>MID(F34,4,FIND("0",F34,1)-1)</f>
        <v>1</v>
      </c>
      <c r="L34" s="8" t="str">
        <f>MID(F34,5,FIND("0",F34,1)-1)</f>
        <v>0</v>
      </c>
      <c r="M34" s="8" t="str">
        <f>MID(F34,6,FIND("0",F34,1)-1)</f>
        <v>1</v>
      </c>
      <c r="N34" s="8" t="str">
        <f>MID(F34,7,FIND("0",F34,1)-1)</f>
        <v>0</v>
      </c>
      <c r="O34" s="8" t="str">
        <f>MID(F34,8,FIND("0",F34,1)-1)</f>
        <v>0</v>
      </c>
      <c r="P34" t="str">
        <f>IF(J34="1",IF(O34="0","Brenner AUS"),"Brenner EIN")</f>
        <v>Brenner AUS</v>
      </c>
      <c r="Q34" t="str">
        <f>IF(L34="1","Mischer AUF",IF(K34="1","Mischer ZU","Mischer STOP"))</f>
        <v>Mischer ZU</v>
      </c>
    </row>
    <row r="35" spans="1:17" x14ac:dyDescent="0.25">
      <c r="A35" t="s">
        <v>1354</v>
      </c>
      <c r="B35" t="s">
        <v>1</v>
      </c>
      <c r="C35" s="38" t="s">
        <v>1356</v>
      </c>
      <c r="E35" s="8">
        <f>HEX2DEC(G35)</f>
        <v>35</v>
      </c>
      <c r="F35" s="10" t="str">
        <f>HEX2BIN(G35)</f>
        <v>100011</v>
      </c>
      <c r="G35" s="8" t="str">
        <f>MID(C35,7,FIND(":",C35,1)-1)</f>
        <v>23</v>
      </c>
    </row>
    <row r="36" spans="1:17" hidden="1" x14ac:dyDescent="0.25">
      <c r="A36" t="s">
        <v>1358</v>
      </c>
      <c r="B36" t="s">
        <v>4</v>
      </c>
      <c r="C36" t="s">
        <v>12</v>
      </c>
      <c r="D36" t="s">
        <v>6</v>
      </c>
      <c r="E36">
        <v>1</v>
      </c>
      <c r="F36" t="s">
        <v>363</v>
      </c>
      <c r="G36" t="s">
        <v>8</v>
      </c>
    </row>
    <row r="37" spans="1:17" hidden="1" x14ac:dyDescent="0.25">
      <c r="A37" s="1" t="s">
        <v>1357</v>
      </c>
      <c r="B37" s="1" t="s">
        <v>1</v>
      </c>
      <c r="C37" s="1" t="s">
        <v>361</v>
      </c>
      <c r="D37" s="42" t="s">
        <v>3295</v>
      </c>
      <c r="E37" s="8">
        <f>HEX2DEC(G37)</f>
        <v>180</v>
      </c>
      <c r="F37" s="10" t="str">
        <f>HEX2BIN(G37)</f>
        <v>10110100</v>
      </c>
      <c r="G37" s="8" t="str">
        <f>MID(C37,7,FIND(":",C37,1)-1)</f>
        <v>B4</v>
      </c>
      <c r="H37" s="8" t="str">
        <f>MID(F37,1,FIND("0",F37,1)-1)</f>
        <v>1</v>
      </c>
      <c r="I37" s="8" t="str">
        <f>MID(F37,2,FIND("0",F37,1)-1)</f>
        <v>0</v>
      </c>
      <c r="J37" s="8" t="str">
        <f>MID(F37,3,FIND("0",F37,1)-1)</f>
        <v>1</v>
      </c>
      <c r="K37" s="8" t="str">
        <f>MID(F37,4,FIND("0",F37,1)-1)</f>
        <v>1</v>
      </c>
      <c r="L37" s="8" t="str">
        <f>MID(F37,5,FIND("0",F37,1)-1)</f>
        <v>0</v>
      </c>
      <c r="M37" s="8" t="str">
        <f>MID(F37,6,FIND("0",F37,1)-1)</f>
        <v>1</v>
      </c>
      <c r="N37" s="8" t="str">
        <f>MID(F37,7,FIND("0",F37,1)-1)</f>
        <v>0</v>
      </c>
      <c r="O37" s="8" t="str">
        <f>MID(F37,8,FIND("0",F37,1)-1)</f>
        <v>0</v>
      </c>
      <c r="P37" t="str">
        <f>IF(J37="1",IF(O37="0","Brenner AUS"),"Brenner EIN")</f>
        <v>Brenner AUS</v>
      </c>
      <c r="Q37" t="str">
        <f>IF(L37="1","Mischer AUF",IF(K37="1","Mischer ZU","Mischer STOP"))</f>
        <v>Mischer ZU</v>
      </c>
    </row>
    <row r="38" spans="1:17" hidden="1" x14ac:dyDescent="0.25">
      <c r="A38" t="s">
        <v>1360</v>
      </c>
      <c r="B38" t="s">
        <v>4</v>
      </c>
      <c r="C38" t="s">
        <v>12</v>
      </c>
      <c r="D38" t="s">
        <v>6</v>
      </c>
      <c r="E38">
        <v>1</v>
      </c>
      <c r="F38" t="s">
        <v>17</v>
      </c>
      <c r="G38" t="s">
        <v>8</v>
      </c>
    </row>
    <row r="39" spans="1:17" hidden="1" x14ac:dyDescent="0.25">
      <c r="A39" s="1" t="s">
        <v>1359</v>
      </c>
      <c r="B39" s="1" t="s">
        <v>1</v>
      </c>
      <c r="C39" s="1" t="s">
        <v>15</v>
      </c>
      <c r="D39" s="42" t="s">
        <v>3295</v>
      </c>
      <c r="E39" s="8">
        <f>HEX2DEC(G39)</f>
        <v>164</v>
      </c>
      <c r="F39" s="10" t="str">
        <f>HEX2BIN(G39)</f>
        <v>10100100</v>
      </c>
      <c r="G39" s="8" t="str">
        <f>MID(C39,7,FIND(":",C39,1)-1)</f>
        <v>A4</v>
      </c>
      <c r="H39" s="8" t="str">
        <f>MID(F39,1,FIND("0",F39,1)-1)</f>
        <v>1</v>
      </c>
      <c r="I39" s="8" t="str">
        <f>MID(F39,2,FIND("0",F39,1)-1)</f>
        <v>0</v>
      </c>
      <c r="J39" s="8" t="str">
        <f>MID(F39,3,FIND("0",F39,1)-1)</f>
        <v>1</v>
      </c>
      <c r="K39" s="8" t="str">
        <f>MID(F39,4,FIND("0",F39,1)-1)</f>
        <v>0</v>
      </c>
      <c r="L39" s="8" t="str">
        <f>MID(F39,5,FIND("0",F39,1)-1)</f>
        <v>0</v>
      </c>
      <c r="M39" s="8" t="str">
        <f>MID(F39,6,FIND("0",F39,1)-1)</f>
        <v>1</v>
      </c>
      <c r="N39" s="8" t="str">
        <f>MID(F39,7,FIND("0",F39,1)-1)</f>
        <v>0</v>
      </c>
      <c r="O39" s="8" t="str">
        <f>MID(F39,8,FIND("0",F39,1)-1)</f>
        <v>0</v>
      </c>
      <c r="P39" t="str">
        <f>IF(J39="1",IF(O39="0","Brenner AUS"),"Brenner EIN")</f>
        <v>Brenner AUS</v>
      </c>
      <c r="Q39" t="str">
        <f>IF(L39="1","Mischer AUF",IF(K39="1","Mischer ZU","Mischer STOP"))</f>
        <v>Mischer STOP</v>
      </c>
    </row>
    <row r="40" spans="1:17" hidden="1" x14ac:dyDescent="0.25">
      <c r="A40" t="s">
        <v>1363</v>
      </c>
      <c r="B40" t="s">
        <v>4</v>
      </c>
      <c r="C40" t="s">
        <v>1364</v>
      </c>
      <c r="D40" t="s">
        <v>6</v>
      </c>
      <c r="E40">
        <v>1</v>
      </c>
      <c r="F40" t="s">
        <v>1335</v>
      </c>
      <c r="G40" t="s">
        <v>8</v>
      </c>
    </row>
    <row r="41" spans="1:17" hidden="1" x14ac:dyDescent="0.25">
      <c r="A41" t="s">
        <v>1363</v>
      </c>
      <c r="B41" t="s">
        <v>4</v>
      </c>
      <c r="C41" t="s">
        <v>1365</v>
      </c>
      <c r="D41" t="s">
        <v>6</v>
      </c>
      <c r="E41">
        <v>1</v>
      </c>
      <c r="F41" t="s">
        <v>106</v>
      </c>
      <c r="G41" t="s">
        <v>8</v>
      </c>
    </row>
    <row r="42" spans="1:17" x14ac:dyDescent="0.25">
      <c r="A42" t="s">
        <v>1361</v>
      </c>
      <c r="B42" t="s">
        <v>1</v>
      </c>
      <c r="C42" s="38" t="s">
        <v>1362</v>
      </c>
      <c r="E42" s="8">
        <f>HEX2DEC(G42)</f>
        <v>100</v>
      </c>
      <c r="F42" s="10" t="str">
        <f>HEX2BIN(G42)</f>
        <v>1100100</v>
      </c>
      <c r="G42" s="8" t="str">
        <f>MID(C42,7,FIND(":",C42,1)-1)</f>
        <v>64</v>
      </c>
    </row>
    <row r="43" spans="1:17" hidden="1" x14ac:dyDescent="0.25">
      <c r="A43" t="s">
        <v>1361</v>
      </c>
      <c r="B43" t="s">
        <v>1</v>
      </c>
      <c r="C43" s="7" t="s">
        <v>2733</v>
      </c>
      <c r="D43" s="34" t="s">
        <v>3298</v>
      </c>
      <c r="E43" s="8">
        <f>HEX2DEC(G43)</f>
        <v>2</v>
      </c>
      <c r="F43" s="10" t="str">
        <f>HEX2BIN(G43)</f>
        <v>10</v>
      </c>
      <c r="G43" s="18" t="str">
        <f>MID(C43,10,FIND(":",C43,1)-1)</f>
        <v>02</v>
      </c>
      <c r="N43" s="18">
        <v>1</v>
      </c>
      <c r="O43" s="18">
        <v>0</v>
      </c>
    </row>
    <row r="44" spans="1:17" hidden="1" x14ac:dyDescent="0.25">
      <c r="A44" t="s">
        <v>1368</v>
      </c>
      <c r="B44" t="s">
        <v>4</v>
      </c>
      <c r="C44" t="s">
        <v>1369</v>
      </c>
      <c r="D44" t="s">
        <v>6</v>
      </c>
      <c r="E44">
        <v>1</v>
      </c>
      <c r="F44" t="s">
        <v>1370</v>
      </c>
      <c r="G44" t="s">
        <v>8</v>
      </c>
    </row>
    <row r="45" spans="1:17" hidden="1" x14ac:dyDescent="0.25">
      <c r="A45" t="s">
        <v>1368</v>
      </c>
      <c r="B45" t="s">
        <v>4</v>
      </c>
      <c r="C45" t="s">
        <v>1372</v>
      </c>
      <c r="D45" t="s">
        <v>6</v>
      </c>
      <c r="E45">
        <v>1</v>
      </c>
      <c r="F45" t="s">
        <v>1373</v>
      </c>
      <c r="G45" t="s">
        <v>8</v>
      </c>
    </row>
    <row r="46" spans="1:17" hidden="1" x14ac:dyDescent="0.25">
      <c r="A46" t="s">
        <v>1368</v>
      </c>
      <c r="B46" t="s">
        <v>4</v>
      </c>
      <c r="C46" t="s">
        <v>1375</v>
      </c>
      <c r="D46" t="s">
        <v>6</v>
      </c>
      <c r="E46">
        <v>1</v>
      </c>
      <c r="F46" t="s">
        <v>1376</v>
      </c>
      <c r="G46" t="s">
        <v>8</v>
      </c>
    </row>
    <row r="47" spans="1:17" x14ac:dyDescent="0.25">
      <c r="A47" t="s">
        <v>1366</v>
      </c>
      <c r="B47" t="s">
        <v>1</v>
      </c>
      <c r="C47" s="38" t="s">
        <v>1367</v>
      </c>
      <c r="E47" s="8">
        <f>HEX2DEC(G47)</f>
        <v>174</v>
      </c>
      <c r="F47" s="10" t="str">
        <f>HEX2BIN(G47)</f>
        <v>10101110</v>
      </c>
      <c r="G47" s="8" t="str">
        <f>MID(C47,7,FIND(":",C47,1)-1)</f>
        <v>AE</v>
      </c>
    </row>
    <row r="48" spans="1:17" x14ac:dyDescent="0.25">
      <c r="A48" t="s">
        <v>1366</v>
      </c>
      <c r="B48" t="s">
        <v>1</v>
      </c>
      <c r="C48" s="43" t="s">
        <v>1371</v>
      </c>
      <c r="E48" s="8">
        <f>HEX2DEC(G48)</f>
        <v>10</v>
      </c>
      <c r="F48" s="10" t="str">
        <f>HEX2BIN(G48)</f>
        <v>1010</v>
      </c>
      <c r="G48" s="8" t="str">
        <f>MID(C48,7,FIND(":",C48,1)-1)</f>
        <v>0A</v>
      </c>
    </row>
    <row r="49" spans="1:17" x14ac:dyDescent="0.25">
      <c r="A49" t="s">
        <v>1366</v>
      </c>
      <c r="B49" t="s">
        <v>1</v>
      </c>
      <c r="C49" s="38" t="s">
        <v>1374</v>
      </c>
      <c r="D49" t="s">
        <v>3304</v>
      </c>
      <c r="E49" s="8">
        <f>HEX2DEC(G49)</f>
        <v>52</v>
      </c>
      <c r="F49" s="10" t="str">
        <f>HEX2BIN(G49)</f>
        <v>110100</v>
      </c>
      <c r="G49" s="8" t="str">
        <f>MID(C49,7,FIND(":",C49,1)-1)</f>
        <v>34</v>
      </c>
    </row>
    <row r="50" spans="1:17" hidden="1" x14ac:dyDescent="0.25">
      <c r="A50" t="s">
        <v>1378</v>
      </c>
      <c r="B50" t="s">
        <v>4</v>
      </c>
      <c r="C50" t="s">
        <v>12</v>
      </c>
      <c r="D50" t="s">
        <v>6</v>
      </c>
      <c r="E50">
        <v>1</v>
      </c>
      <c r="F50" t="s">
        <v>363</v>
      </c>
      <c r="G50" t="s">
        <v>8</v>
      </c>
    </row>
    <row r="51" spans="1:17" hidden="1" x14ac:dyDescent="0.25">
      <c r="A51" t="s">
        <v>1378</v>
      </c>
      <c r="B51" t="s">
        <v>4</v>
      </c>
      <c r="C51" t="s">
        <v>12</v>
      </c>
      <c r="D51" t="s">
        <v>6</v>
      </c>
      <c r="E51">
        <v>1</v>
      </c>
      <c r="F51" t="s">
        <v>17</v>
      </c>
      <c r="G51" t="s">
        <v>8</v>
      </c>
    </row>
    <row r="52" spans="1:17" hidden="1" x14ac:dyDescent="0.25">
      <c r="A52" s="1" t="s">
        <v>1377</v>
      </c>
      <c r="B52" s="1" t="s">
        <v>1</v>
      </c>
      <c r="C52" s="1" t="s">
        <v>361</v>
      </c>
      <c r="D52" s="42" t="s">
        <v>3295</v>
      </c>
      <c r="E52" s="8">
        <f>HEX2DEC(G52)</f>
        <v>180</v>
      </c>
      <c r="F52" s="10" t="str">
        <f>HEX2BIN(G52)</f>
        <v>10110100</v>
      </c>
      <c r="G52" s="8" t="str">
        <f>MID(C52,7,FIND(":",C52,1)-1)</f>
        <v>B4</v>
      </c>
      <c r="H52" s="8" t="str">
        <f>MID(F52,1,FIND("0",F52,1)-1)</f>
        <v>1</v>
      </c>
      <c r="I52" s="8" t="str">
        <f>MID(F52,2,FIND("0",F52,1)-1)</f>
        <v>0</v>
      </c>
      <c r="J52" s="8" t="str">
        <f>MID(F52,3,FIND("0",F52,1)-1)</f>
        <v>1</v>
      </c>
      <c r="K52" s="8" t="str">
        <f>MID(F52,4,FIND("0",F52,1)-1)</f>
        <v>1</v>
      </c>
      <c r="L52" s="8" t="str">
        <f>MID(F52,5,FIND("0",F52,1)-1)</f>
        <v>0</v>
      </c>
      <c r="M52" s="8" t="str">
        <f>MID(F52,6,FIND("0",F52,1)-1)</f>
        <v>1</v>
      </c>
      <c r="N52" s="8" t="str">
        <f>MID(F52,7,FIND("0",F52,1)-1)</f>
        <v>0</v>
      </c>
      <c r="O52" s="8" t="str">
        <f>MID(F52,8,FIND("0",F52,1)-1)</f>
        <v>0</v>
      </c>
      <c r="P52" t="str">
        <f>IF(J52="1",IF(O52="0","Brenner AUS"),"Brenner EIN")</f>
        <v>Brenner AUS</v>
      </c>
      <c r="Q52" t="str">
        <f>IF(L52="1","Mischer AUF",IF(K52="1","Mischer ZU","Mischer STOP"))</f>
        <v>Mischer ZU</v>
      </c>
    </row>
    <row r="53" spans="1:17" hidden="1" x14ac:dyDescent="0.25">
      <c r="A53" s="1" t="s">
        <v>1377</v>
      </c>
      <c r="B53" s="1" t="s">
        <v>1</v>
      </c>
      <c r="C53" s="1" t="s">
        <v>15</v>
      </c>
      <c r="D53" s="42" t="s">
        <v>3295</v>
      </c>
      <c r="E53" s="8">
        <f>HEX2DEC(G53)</f>
        <v>164</v>
      </c>
      <c r="F53" s="10" t="str">
        <f>HEX2BIN(G53)</f>
        <v>10100100</v>
      </c>
      <c r="G53" s="8" t="str">
        <f>MID(C53,7,FIND(":",C53,1)-1)</f>
        <v>A4</v>
      </c>
      <c r="H53" s="8" t="str">
        <f>MID(F53,1,FIND("0",F53,1)-1)</f>
        <v>1</v>
      </c>
      <c r="I53" s="8" t="str">
        <f>MID(F53,2,FIND("0",F53,1)-1)</f>
        <v>0</v>
      </c>
      <c r="J53" s="8" t="str">
        <f>MID(F53,3,FIND("0",F53,1)-1)</f>
        <v>1</v>
      </c>
      <c r="K53" s="8" t="str">
        <f>MID(F53,4,FIND("0",F53,1)-1)</f>
        <v>0</v>
      </c>
      <c r="L53" s="8" t="str">
        <f>MID(F53,5,FIND("0",F53,1)-1)</f>
        <v>0</v>
      </c>
      <c r="M53" s="8" t="str">
        <f>MID(F53,6,FIND("0",F53,1)-1)</f>
        <v>1</v>
      </c>
      <c r="N53" s="8" t="str">
        <f>MID(F53,7,FIND("0",F53,1)-1)</f>
        <v>0</v>
      </c>
      <c r="O53" s="8" t="str">
        <f>MID(F53,8,FIND("0",F53,1)-1)</f>
        <v>0</v>
      </c>
      <c r="P53" t="str">
        <f>IF(J53="1",IF(O53="0","Brenner AUS"),"Brenner EIN")</f>
        <v>Brenner AUS</v>
      </c>
      <c r="Q53" t="str">
        <f>IF(L53="1","Mischer AUF",IF(K53="1","Mischer ZU","Mischer STOP"))</f>
        <v>Mischer STOP</v>
      </c>
    </row>
    <row r="54" spans="1:17" hidden="1" x14ac:dyDescent="0.25">
      <c r="A54" t="s">
        <v>1381</v>
      </c>
      <c r="B54" t="s">
        <v>4</v>
      </c>
      <c r="C54" t="s">
        <v>1382</v>
      </c>
      <c r="D54" t="s">
        <v>6</v>
      </c>
      <c r="E54">
        <v>1</v>
      </c>
      <c r="F54" t="s">
        <v>1335</v>
      </c>
      <c r="G54" t="s">
        <v>8</v>
      </c>
    </row>
    <row r="55" spans="1:17" x14ac:dyDescent="0.25">
      <c r="A55" t="s">
        <v>1379</v>
      </c>
      <c r="B55" t="s">
        <v>1</v>
      </c>
      <c r="C55" s="38" t="s">
        <v>1380</v>
      </c>
      <c r="E55" s="8">
        <f>HEX2DEC(G55)</f>
        <v>100</v>
      </c>
      <c r="F55" s="10" t="str">
        <f>HEX2BIN(G55)</f>
        <v>1100100</v>
      </c>
      <c r="G55" s="8" t="str">
        <f>MID(C55,7,FIND(":",C55,1)-1)</f>
        <v>64</v>
      </c>
    </row>
    <row r="56" spans="1:17" hidden="1" x14ac:dyDescent="0.25">
      <c r="A56" t="s">
        <v>1384</v>
      </c>
      <c r="B56" t="s">
        <v>4</v>
      </c>
      <c r="C56" t="s">
        <v>148</v>
      </c>
      <c r="D56" t="s">
        <v>6</v>
      </c>
      <c r="E56">
        <v>1</v>
      </c>
      <c r="F56" t="s">
        <v>701</v>
      </c>
      <c r="G56" t="s">
        <v>8</v>
      </c>
    </row>
    <row r="57" spans="1:17" hidden="1" x14ac:dyDescent="0.25">
      <c r="A57" t="s">
        <v>1384</v>
      </c>
      <c r="B57" t="s">
        <v>4</v>
      </c>
      <c r="C57" t="s">
        <v>1386</v>
      </c>
      <c r="D57" t="s">
        <v>6</v>
      </c>
      <c r="E57">
        <v>1</v>
      </c>
      <c r="F57" t="s">
        <v>72</v>
      </c>
      <c r="G57" t="s">
        <v>8</v>
      </c>
    </row>
    <row r="58" spans="1:17" hidden="1" x14ac:dyDescent="0.25">
      <c r="A58" t="s">
        <v>1384</v>
      </c>
      <c r="B58" t="s">
        <v>4</v>
      </c>
      <c r="C58" t="s">
        <v>71</v>
      </c>
      <c r="D58" t="s">
        <v>6</v>
      </c>
      <c r="E58">
        <v>1</v>
      </c>
      <c r="F58" t="s">
        <v>234</v>
      </c>
      <c r="G58" t="s">
        <v>8</v>
      </c>
    </row>
    <row r="59" spans="1:17" hidden="1" x14ac:dyDescent="0.25">
      <c r="A59" t="s">
        <v>1383</v>
      </c>
      <c r="B59" t="s">
        <v>1</v>
      </c>
      <c r="C59" s="4" t="s">
        <v>699</v>
      </c>
      <c r="D59" t="s">
        <v>1443</v>
      </c>
      <c r="E59" s="8">
        <f>HEX2DEC(G59)</f>
        <v>0</v>
      </c>
      <c r="F59" s="10" t="str">
        <f>HEX2BIN(G59)</f>
        <v>0</v>
      </c>
      <c r="G59" s="8" t="str">
        <f>MID(C59,7,FIND(":",C59,1)-1)</f>
        <v>00</v>
      </c>
    </row>
    <row r="60" spans="1:17" x14ac:dyDescent="0.25">
      <c r="A60" t="s">
        <v>1383</v>
      </c>
      <c r="B60" t="s">
        <v>1</v>
      </c>
      <c r="C60" s="38" t="s">
        <v>1385</v>
      </c>
      <c r="E60" s="8">
        <f>HEX2DEC(G60)</f>
        <v>2</v>
      </c>
      <c r="F60" s="10" t="str">
        <f>HEX2BIN(G60)</f>
        <v>10</v>
      </c>
      <c r="G60" s="8" t="str">
        <f>MID(C60,7,FIND(":",C60,1)-1)</f>
        <v>02</v>
      </c>
    </row>
    <row r="61" spans="1:17" x14ac:dyDescent="0.25">
      <c r="A61" t="s">
        <v>1383</v>
      </c>
      <c r="B61" t="s">
        <v>1</v>
      </c>
      <c r="C61" s="2" t="s">
        <v>1387</v>
      </c>
      <c r="D61" t="s">
        <v>2670</v>
      </c>
      <c r="E61" s="8">
        <f>HEX2DEC(G61)</f>
        <v>34</v>
      </c>
      <c r="F61" s="10" t="str">
        <f>HEX2BIN(G61)</f>
        <v>100010</v>
      </c>
      <c r="G61" s="8" t="str">
        <f>MID(C61,7,FIND(":",C61,1)-1)</f>
        <v>22</v>
      </c>
    </row>
    <row r="62" spans="1:17" hidden="1" x14ac:dyDescent="0.25">
      <c r="A62" t="s">
        <v>1390</v>
      </c>
      <c r="B62" t="s">
        <v>4</v>
      </c>
      <c r="C62" t="s">
        <v>1391</v>
      </c>
      <c r="D62" t="s">
        <v>6</v>
      </c>
      <c r="E62">
        <v>1</v>
      </c>
      <c r="F62" t="s">
        <v>1392</v>
      </c>
      <c r="G62" t="s">
        <v>8</v>
      </c>
    </row>
    <row r="63" spans="1:17" x14ac:dyDescent="0.25">
      <c r="A63" t="s">
        <v>1388</v>
      </c>
      <c r="B63" t="s">
        <v>1</v>
      </c>
      <c r="C63" s="38" t="s">
        <v>1389</v>
      </c>
      <c r="E63" s="8">
        <f>HEX2DEC(G63)</f>
        <v>232</v>
      </c>
      <c r="F63" s="10" t="str">
        <f>HEX2BIN(G63)</f>
        <v>11101000</v>
      </c>
      <c r="G63" s="8" t="str">
        <f>MID(C63,7,FIND(":",C63,1)-1)</f>
        <v>E8</v>
      </c>
    </row>
    <row r="64" spans="1:17" hidden="1" x14ac:dyDescent="0.25">
      <c r="A64" t="s">
        <v>1394</v>
      </c>
      <c r="B64" t="s">
        <v>4</v>
      </c>
      <c r="C64" t="s">
        <v>148</v>
      </c>
      <c r="D64" t="s">
        <v>6</v>
      </c>
      <c r="E64">
        <v>1</v>
      </c>
      <c r="F64" t="s">
        <v>1236</v>
      </c>
      <c r="G64" t="s">
        <v>8</v>
      </c>
    </row>
    <row r="65" spans="1:17" hidden="1" x14ac:dyDescent="0.25">
      <c r="A65" t="s">
        <v>1393</v>
      </c>
      <c r="B65" t="s">
        <v>1</v>
      </c>
      <c r="C65" s="4" t="s">
        <v>621</v>
      </c>
      <c r="D65" t="s">
        <v>1443</v>
      </c>
      <c r="E65" s="8">
        <f>HEX2DEC(G65)</f>
        <v>253</v>
      </c>
      <c r="F65" s="10" t="str">
        <f>HEX2BIN(G65)</f>
        <v>11111101</v>
      </c>
      <c r="G65" s="8" t="str">
        <f>MID(C65,7,FIND(":",C65,1)-1)</f>
        <v>FD</v>
      </c>
    </row>
    <row r="66" spans="1:17" hidden="1" x14ac:dyDescent="0.25">
      <c r="A66" t="s">
        <v>1396</v>
      </c>
      <c r="B66" t="s">
        <v>4</v>
      </c>
      <c r="C66" t="s">
        <v>148</v>
      </c>
      <c r="D66" t="s">
        <v>6</v>
      </c>
      <c r="E66">
        <v>1</v>
      </c>
      <c r="F66" t="s">
        <v>394</v>
      </c>
      <c r="G66" t="s">
        <v>8</v>
      </c>
    </row>
    <row r="67" spans="1:17" hidden="1" x14ac:dyDescent="0.25">
      <c r="A67" t="s">
        <v>1395</v>
      </c>
      <c r="B67" t="s">
        <v>1</v>
      </c>
      <c r="C67" s="4" t="s">
        <v>392</v>
      </c>
      <c r="D67" t="s">
        <v>1443</v>
      </c>
      <c r="E67" s="8">
        <f>HEX2DEC(G67)</f>
        <v>251</v>
      </c>
      <c r="F67" s="10" t="str">
        <f>HEX2BIN(G67)</f>
        <v>11111011</v>
      </c>
      <c r="G67" s="8" t="str">
        <f>MID(C67,7,FIND(":",C67,1)-1)</f>
        <v>FB</v>
      </c>
    </row>
    <row r="68" spans="1:17" hidden="1" x14ac:dyDescent="0.25">
      <c r="A68" t="s">
        <v>1398</v>
      </c>
      <c r="B68" t="s">
        <v>4</v>
      </c>
      <c r="C68" t="s">
        <v>12</v>
      </c>
      <c r="D68" t="s">
        <v>6</v>
      </c>
      <c r="E68">
        <v>1</v>
      </c>
      <c r="F68" t="s">
        <v>363</v>
      </c>
      <c r="G68" t="s">
        <v>8</v>
      </c>
    </row>
    <row r="69" spans="1:17" hidden="1" x14ac:dyDescent="0.25">
      <c r="A69" t="s">
        <v>1398</v>
      </c>
      <c r="B69" t="s">
        <v>4</v>
      </c>
      <c r="C69" t="s">
        <v>12</v>
      </c>
      <c r="D69" t="s">
        <v>6</v>
      </c>
      <c r="E69">
        <v>1</v>
      </c>
      <c r="F69" t="s">
        <v>17</v>
      </c>
      <c r="G69" t="s">
        <v>8</v>
      </c>
    </row>
    <row r="70" spans="1:17" hidden="1" x14ac:dyDescent="0.25">
      <c r="A70" s="1" t="s">
        <v>1397</v>
      </c>
      <c r="B70" s="1" t="s">
        <v>1</v>
      </c>
      <c r="C70" s="1" t="s">
        <v>361</v>
      </c>
      <c r="D70" s="42" t="s">
        <v>3295</v>
      </c>
      <c r="E70" s="8">
        <f>HEX2DEC(G70)</f>
        <v>180</v>
      </c>
      <c r="F70" s="10" t="str">
        <f>HEX2BIN(G70)</f>
        <v>10110100</v>
      </c>
      <c r="G70" s="8" t="str">
        <f>MID(C70,7,FIND(":",C70,1)-1)</f>
        <v>B4</v>
      </c>
      <c r="H70" s="8" t="str">
        <f>MID(F70,1,FIND("0",F70,1)-1)</f>
        <v>1</v>
      </c>
      <c r="I70" s="8" t="str">
        <f>MID(F70,2,FIND("0",F70,1)-1)</f>
        <v>0</v>
      </c>
      <c r="J70" s="8" t="str">
        <f>MID(F70,3,FIND("0",F70,1)-1)</f>
        <v>1</v>
      </c>
      <c r="K70" s="8" t="str">
        <f>MID(F70,4,FIND("0",F70,1)-1)</f>
        <v>1</v>
      </c>
      <c r="L70" s="8" t="str">
        <f>MID(F70,5,FIND("0",F70,1)-1)</f>
        <v>0</v>
      </c>
      <c r="M70" s="8" t="str">
        <f>MID(F70,6,FIND("0",F70,1)-1)</f>
        <v>1</v>
      </c>
      <c r="N70" s="8" t="str">
        <f>MID(F70,7,FIND("0",F70,1)-1)</f>
        <v>0</v>
      </c>
      <c r="O70" s="8" t="str">
        <f>MID(F70,8,FIND("0",F70,1)-1)</f>
        <v>0</v>
      </c>
      <c r="P70" t="str">
        <f>IF(J70="1",IF(O70="0","Brenner AUS"),"Brenner EIN")</f>
        <v>Brenner AUS</v>
      </c>
      <c r="Q70" t="str">
        <f>IF(L70="1","Mischer AUF",IF(K70="1","Mischer ZU","Mischer STOP"))</f>
        <v>Mischer ZU</v>
      </c>
    </row>
    <row r="71" spans="1:17" hidden="1" x14ac:dyDescent="0.25">
      <c r="A71" s="1" t="s">
        <v>1397</v>
      </c>
      <c r="B71" s="1" t="s">
        <v>1</v>
      </c>
      <c r="C71" s="1" t="s">
        <v>15</v>
      </c>
      <c r="D71" s="42" t="s">
        <v>3295</v>
      </c>
      <c r="E71" s="8">
        <f>HEX2DEC(G71)</f>
        <v>164</v>
      </c>
      <c r="F71" s="10" t="str">
        <f>HEX2BIN(G71)</f>
        <v>10100100</v>
      </c>
      <c r="G71" s="8" t="str">
        <f>MID(C71,7,FIND(":",C71,1)-1)</f>
        <v>A4</v>
      </c>
      <c r="H71" s="8" t="str">
        <f>MID(F71,1,FIND("0",F71,1)-1)</f>
        <v>1</v>
      </c>
      <c r="I71" s="8" t="str">
        <f>MID(F71,2,FIND("0",F71,1)-1)</f>
        <v>0</v>
      </c>
      <c r="J71" s="8" t="str">
        <f>MID(F71,3,FIND("0",F71,1)-1)</f>
        <v>1</v>
      </c>
      <c r="K71" s="8" t="str">
        <f>MID(F71,4,FIND("0",F71,1)-1)</f>
        <v>0</v>
      </c>
      <c r="L71" s="8" t="str">
        <f>MID(F71,5,FIND("0",F71,1)-1)</f>
        <v>0</v>
      </c>
      <c r="M71" s="8" t="str">
        <f>MID(F71,6,FIND("0",F71,1)-1)</f>
        <v>1</v>
      </c>
      <c r="N71" s="8" t="str">
        <f>MID(F71,7,FIND("0",F71,1)-1)</f>
        <v>0</v>
      </c>
      <c r="O71" s="8" t="str">
        <f>MID(F71,8,FIND("0",F71,1)-1)</f>
        <v>0</v>
      </c>
      <c r="P71" t="str">
        <f>IF(J71="1",IF(O71="0","Brenner AUS"),"Brenner EIN")</f>
        <v>Brenner AUS</v>
      </c>
      <c r="Q71" t="str">
        <f>IF(L71="1","Mischer AUF",IF(K71="1","Mischer ZU","Mischer STOP"))</f>
        <v>Mischer STOP</v>
      </c>
    </row>
    <row r="72" spans="1:17" hidden="1" x14ac:dyDescent="0.25">
      <c r="A72" t="s">
        <v>1400</v>
      </c>
      <c r="B72" t="s">
        <v>4</v>
      </c>
      <c r="C72" t="s">
        <v>148</v>
      </c>
      <c r="D72" t="s">
        <v>6</v>
      </c>
      <c r="E72">
        <v>1</v>
      </c>
      <c r="F72" t="s">
        <v>404</v>
      </c>
      <c r="G72" t="s">
        <v>8</v>
      </c>
    </row>
    <row r="73" spans="1:17" hidden="1" x14ac:dyDescent="0.25">
      <c r="A73" t="s">
        <v>1399</v>
      </c>
      <c r="B73" t="s">
        <v>1</v>
      </c>
      <c r="C73" s="4" t="s">
        <v>402</v>
      </c>
      <c r="D73" t="s">
        <v>1443</v>
      </c>
      <c r="E73" s="8">
        <f>HEX2DEC(G73)</f>
        <v>254</v>
      </c>
      <c r="F73" s="10" t="str">
        <f>HEX2BIN(G73)</f>
        <v>11111110</v>
      </c>
      <c r="G73" s="8" t="str">
        <f>MID(C73,7,FIND(":",C73,1)-1)</f>
        <v>FE</v>
      </c>
    </row>
    <row r="74" spans="1:17" hidden="1" x14ac:dyDescent="0.25">
      <c r="A74" t="s">
        <v>1402</v>
      </c>
      <c r="B74" t="s">
        <v>4</v>
      </c>
      <c r="C74" t="s">
        <v>148</v>
      </c>
      <c r="D74" t="s">
        <v>6</v>
      </c>
      <c r="E74">
        <v>1</v>
      </c>
      <c r="F74" t="s">
        <v>1236</v>
      </c>
      <c r="G74" t="s">
        <v>8</v>
      </c>
    </row>
    <row r="75" spans="1:17" hidden="1" x14ac:dyDescent="0.25">
      <c r="A75" t="s">
        <v>1401</v>
      </c>
      <c r="B75" t="s">
        <v>1</v>
      </c>
      <c r="C75" s="4" t="s">
        <v>621</v>
      </c>
      <c r="D75" t="s">
        <v>1443</v>
      </c>
      <c r="E75" s="8">
        <f>HEX2DEC(G75)</f>
        <v>253</v>
      </c>
      <c r="F75" s="10" t="str">
        <f>HEX2BIN(G75)</f>
        <v>11111101</v>
      </c>
      <c r="G75" s="8" t="str">
        <f>MID(C75,7,FIND(":",C75,1)-1)</f>
        <v>FD</v>
      </c>
    </row>
    <row r="76" spans="1:17" hidden="1" x14ac:dyDescent="0.25">
      <c r="A76" t="s">
        <v>1405</v>
      </c>
      <c r="B76" t="s">
        <v>4</v>
      </c>
      <c r="C76" t="s">
        <v>1406</v>
      </c>
      <c r="D76" t="s">
        <v>6</v>
      </c>
      <c r="E76">
        <v>1</v>
      </c>
      <c r="F76" t="s">
        <v>84</v>
      </c>
      <c r="G76" t="s">
        <v>8</v>
      </c>
    </row>
    <row r="77" spans="1:17" x14ac:dyDescent="0.25">
      <c r="A77" t="s">
        <v>1403</v>
      </c>
      <c r="B77" s="38" t="s">
        <v>1</v>
      </c>
      <c r="C77" s="38" t="s">
        <v>1404</v>
      </c>
      <c r="E77" s="8">
        <f>HEX2DEC(G77)</f>
        <v>41</v>
      </c>
      <c r="F77" s="10" t="str">
        <f>HEX2BIN(G77)</f>
        <v>101001</v>
      </c>
      <c r="G77" s="8" t="str">
        <f>MID(C77,7,FIND(":",C77,1)-1)</f>
        <v>29</v>
      </c>
    </row>
    <row r="78" spans="1:17" hidden="1" x14ac:dyDescent="0.25">
      <c r="A78" t="s">
        <v>1408</v>
      </c>
      <c r="B78" t="s">
        <v>4</v>
      </c>
      <c r="C78" t="s">
        <v>148</v>
      </c>
      <c r="D78" t="s">
        <v>6</v>
      </c>
      <c r="E78">
        <v>1</v>
      </c>
      <c r="F78" t="s">
        <v>404</v>
      </c>
      <c r="G78" t="s">
        <v>8</v>
      </c>
    </row>
    <row r="79" spans="1:17" hidden="1" x14ac:dyDescent="0.25">
      <c r="A79" t="s">
        <v>1407</v>
      </c>
      <c r="B79" t="s">
        <v>1</v>
      </c>
      <c r="C79" s="4" t="s">
        <v>402</v>
      </c>
      <c r="D79" t="s">
        <v>1443</v>
      </c>
      <c r="E79" s="8">
        <f>HEX2DEC(G79)</f>
        <v>254</v>
      </c>
      <c r="F79" s="10" t="str">
        <f>HEX2BIN(G79)</f>
        <v>11111110</v>
      </c>
      <c r="G79" s="8" t="str">
        <f>MID(C79,7,FIND(":",C79,1)-1)</f>
        <v>FE</v>
      </c>
    </row>
    <row r="80" spans="1:17" hidden="1" x14ac:dyDescent="0.25">
      <c r="A80" t="s">
        <v>1410</v>
      </c>
      <c r="B80" t="s">
        <v>4</v>
      </c>
      <c r="C80" t="s">
        <v>5</v>
      </c>
      <c r="D80" t="s">
        <v>6</v>
      </c>
      <c r="E80">
        <v>1</v>
      </c>
      <c r="F80" t="s">
        <v>1262</v>
      </c>
      <c r="G80" t="s">
        <v>8</v>
      </c>
    </row>
    <row r="81" spans="1:17" hidden="1" x14ac:dyDescent="0.25">
      <c r="A81" t="s">
        <v>1411</v>
      </c>
      <c r="B81" t="s">
        <v>862</v>
      </c>
      <c r="C81" t="s">
        <v>176</v>
      </c>
      <c r="D81" t="s">
        <v>177</v>
      </c>
      <c r="E81" s="5">
        <v>7000000</v>
      </c>
      <c r="F81" t="s">
        <v>863</v>
      </c>
      <c r="G81" t="s">
        <v>178</v>
      </c>
      <c r="H81">
        <v>0</v>
      </c>
      <c r="I81" t="s">
        <v>179</v>
      </c>
      <c r="J81" t="s">
        <v>163</v>
      </c>
      <c r="K81" t="s">
        <v>180</v>
      </c>
    </row>
    <row r="82" spans="1:17" hidden="1" x14ac:dyDescent="0.25">
      <c r="A82" t="s">
        <v>1409</v>
      </c>
      <c r="B82" t="s">
        <v>1</v>
      </c>
      <c r="C82" s="3" t="s">
        <v>1260</v>
      </c>
      <c r="D82" t="s">
        <v>390</v>
      </c>
      <c r="E82" s="8">
        <f>HEX2DEC(G82)</f>
        <v>70</v>
      </c>
      <c r="F82" s="10" t="str">
        <f>HEX2BIN(G82)</f>
        <v>1000110</v>
      </c>
      <c r="G82" s="8" t="str">
        <f>MID(C82,7,FIND(":",C82,1)-1)</f>
        <v>46</v>
      </c>
    </row>
    <row r="83" spans="1:17" hidden="1" x14ac:dyDescent="0.25">
      <c r="A83" t="s">
        <v>1412</v>
      </c>
      <c r="B83" t="s">
        <v>1</v>
      </c>
      <c r="C83" s="4" t="s">
        <v>699</v>
      </c>
      <c r="D83" t="s">
        <v>1443</v>
      </c>
      <c r="E83" s="8">
        <f>HEX2DEC(G83)</f>
        <v>0</v>
      </c>
      <c r="F83" s="10" t="str">
        <f>HEX2BIN(G83)</f>
        <v>0</v>
      </c>
      <c r="G83" s="8" t="str">
        <f>MID(C83,7,FIND(":",C83,1)-1)</f>
        <v>00</v>
      </c>
    </row>
    <row r="84" spans="1:17" hidden="1" x14ac:dyDescent="0.25">
      <c r="A84" t="s">
        <v>1414</v>
      </c>
      <c r="B84" t="s">
        <v>4</v>
      </c>
      <c r="C84" t="s">
        <v>148</v>
      </c>
      <c r="D84" t="s">
        <v>6</v>
      </c>
      <c r="E84">
        <v>1</v>
      </c>
      <c r="F84" t="s">
        <v>227</v>
      </c>
      <c r="G84" t="s">
        <v>8</v>
      </c>
    </row>
    <row r="85" spans="1:17" hidden="1" x14ac:dyDescent="0.25">
      <c r="A85" t="s">
        <v>1413</v>
      </c>
      <c r="B85" t="s">
        <v>1</v>
      </c>
      <c r="C85" s="4" t="s">
        <v>225</v>
      </c>
      <c r="D85" t="s">
        <v>1443</v>
      </c>
      <c r="E85" s="8">
        <f>HEX2DEC(G85)</f>
        <v>1</v>
      </c>
      <c r="F85" s="10" t="str">
        <f>HEX2BIN(G85)</f>
        <v>1</v>
      </c>
      <c r="G85" s="8" t="str">
        <f>MID(C85,7,FIND(":",C85,1)-1)</f>
        <v>01</v>
      </c>
    </row>
    <row r="86" spans="1:17" hidden="1" x14ac:dyDescent="0.25">
      <c r="A86" t="s">
        <v>1416</v>
      </c>
      <c r="B86" t="s">
        <v>4</v>
      </c>
      <c r="C86" t="s">
        <v>233</v>
      </c>
      <c r="D86" t="s">
        <v>6</v>
      </c>
      <c r="E86">
        <v>1</v>
      </c>
      <c r="F86" t="s">
        <v>234</v>
      </c>
      <c r="G86" t="s">
        <v>8</v>
      </c>
    </row>
    <row r="87" spans="1:17" hidden="1" x14ac:dyDescent="0.25">
      <c r="A87" t="s">
        <v>1415</v>
      </c>
      <c r="B87" t="s">
        <v>1</v>
      </c>
      <c r="C87" s="6" t="s">
        <v>232</v>
      </c>
      <c r="D87" t="s">
        <v>1442</v>
      </c>
      <c r="E87" s="8">
        <f>HEX2DEC(G87)</f>
        <v>34</v>
      </c>
      <c r="F87" s="10" t="str">
        <f>HEX2BIN(G87)</f>
        <v>100010</v>
      </c>
      <c r="G87" s="8" t="str">
        <f>MID(C87,7,FIND(":",C87,1)-1)</f>
        <v>22</v>
      </c>
    </row>
    <row r="88" spans="1:17" hidden="1" x14ac:dyDescent="0.25">
      <c r="A88" t="s">
        <v>1418</v>
      </c>
      <c r="B88" t="s">
        <v>4</v>
      </c>
      <c r="C88" t="s">
        <v>148</v>
      </c>
      <c r="D88" t="s">
        <v>6</v>
      </c>
      <c r="E88">
        <v>1</v>
      </c>
      <c r="F88" t="s">
        <v>72</v>
      </c>
      <c r="G88" t="s">
        <v>8</v>
      </c>
    </row>
    <row r="89" spans="1:17" hidden="1" x14ac:dyDescent="0.25">
      <c r="A89" t="s">
        <v>1417</v>
      </c>
      <c r="B89" t="s">
        <v>1</v>
      </c>
      <c r="C89" s="4" t="s">
        <v>157</v>
      </c>
      <c r="D89" t="s">
        <v>1443</v>
      </c>
      <c r="E89" s="8">
        <f>HEX2DEC(G89)</f>
        <v>2</v>
      </c>
      <c r="F89" s="10" t="str">
        <f>HEX2BIN(G89)</f>
        <v>10</v>
      </c>
      <c r="G89" s="8" t="str">
        <f>MID(C89,7,FIND(":",C89,1)-1)</f>
        <v>02</v>
      </c>
    </row>
    <row r="90" spans="1:17" hidden="1" x14ac:dyDescent="0.25">
      <c r="A90" t="s">
        <v>1419</v>
      </c>
      <c r="B90" t="s">
        <v>1</v>
      </c>
      <c r="C90" s="4" t="s">
        <v>222</v>
      </c>
      <c r="D90" t="s">
        <v>1443</v>
      </c>
      <c r="E90" s="8">
        <f>HEX2DEC(G90)</f>
        <v>3</v>
      </c>
      <c r="F90" s="10" t="str">
        <f>HEX2BIN(G90)</f>
        <v>11</v>
      </c>
      <c r="G90" s="8" t="str">
        <f>MID(C90,7,FIND(":",C90,1)-1)</f>
        <v>03</v>
      </c>
    </row>
    <row r="91" spans="1:17" hidden="1" x14ac:dyDescent="0.25">
      <c r="A91" t="s">
        <v>1421</v>
      </c>
      <c r="B91" t="s">
        <v>4</v>
      </c>
      <c r="C91" t="s">
        <v>12</v>
      </c>
      <c r="D91" t="s">
        <v>6</v>
      </c>
      <c r="E91">
        <v>1</v>
      </c>
      <c r="F91" t="s">
        <v>13</v>
      </c>
      <c r="G91" t="s">
        <v>8</v>
      </c>
    </row>
    <row r="92" spans="1:17" hidden="1" x14ac:dyDescent="0.25">
      <c r="A92" t="s">
        <v>1421</v>
      </c>
      <c r="B92" t="s">
        <v>4</v>
      </c>
      <c r="C92" t="s">
        <v>12</v>
      </c>
      <c r="D92" t="s">
        <v>6</v>
      </c>
      <c r="E92">
        <v>1</v>
      </c>
      <c r="F92" t="s">
        <v>17</v>
      </c>
      <c r="G92" t="s">
        <v>8</v>
      </c>
    </row>
    <row r="93" spans="1:17" hidden="1" x14ac:dyDescent="0.25">
      <c r="A93" s="1" t="s">
        <v>1420</v>
      </c>
      <c r="B93" s="1" t="s">
        <v>1</v>
      </c>
      <c r="C93" s="1" t="s">
        <v>10</v>
      </c>
      <c r="D93" s="42" t="s">
        <v>3295</v>
      </c>
      <c r="E93" s="8">
        <f>HEX2DEC(G93)</f>
        <v>172</v>
      </c>
      <c r="F93" s="10" t="str">
        <f>HEX2BIN(G93)</f>
        <v>10101100</v>
      </c>
      <c r="G93" s="8" t="str">
        <f>MID(C93,7,FIND(":",C93,1)-1)</f>
        <v>AC</v>
      </c>
      <c r="H93" s="8" t="str">
        <f>MID(F93,1,FIND("0",F93,1)-1)</f>
        <v>1</v>
      </c>
      <c r="I93" s="8" t="str">
        <f>MID(F93,2,FIND("0",F93,1)-1)</f>
        <v>0</v>
      </c>
      <c r="J93" s="8" t="str">
        <f>MID(F93,3,FIND("0",F93,1)-1)</f>
        <v>1</v>
      </c>
      <c r="K93" s="8" t="str">
        <f>MID(F93,4,FIND("0",F93,1)-1)</f>
        <v>0</v>
      </c>
      <c r="L93" s="8" t="str">
        <f>MID(F93,5,FIND("0",F93,1)-1)</f>
        <v>1</v>
      </c>
      <c r="M93" s="8" t="str">
        <f>MID(F93,6,FIND("0",F93,1)-1)</f>
        <v>1</v>
      </c>
      <c r="N93" s="8" t="str">
        <f>MID(F93,7,FIND("0",F93,1)-1)</f>
        <v>0</v>
      </c>
      <c r="O93" s="8" t="str">
        <f>MID(F93,8,FIND("0",F93,1)-1)</f>
        <v>0</v>
      </c>
      <c r="P93" t="str">
        <f>IF(J93="1",IF(O93="0","Brenner AUS"),"Brenner EIN")</f>
        <v>Brenner AUS</v>
      </c>
      <c r="Q93" t="str">
        <f>IF(L93="1","Mischer AUF",IF(K93="1","Mischer ZU","Mischer STOP"))</f>
        <v>Mischer AUF</v>
      </c>
    </row>
    <row r="94" spans="1:17" hidden="1" x14ac:dyDescent="0.25">
      <c r="A94" s="1" t="s">
        <v>1420</v>
      </c>
      <c r="B94" s="1" t="s">
        <v>1</v>
      </c>
      <c r="C94" s="1" t="s">
        <v>15</v>
      </c>
      <c r="D94" s="42" t="s">
        <v>3295</v>
      </c>
      <c r="E94" s="8">
        <f>HEX2DEC(G94)</f>
        <v>164</v>
      </c>
      <c r="F94" s="10" t="str">
        <f>HEX2BIN(G94)</f>
        <v>10100100</v>
      </c>
      <c r="G94" s="8" t="str">
        <f>MID(C94,7,FIND(":",C94,1)-1)</f>
        <v>A4</v>
      </c>
      <c r="H94" s="8" t="str">
        <f>MID(F94,1,FIND("0",F94,1)-1)</f>
        <v>1</v>
      </c>
      <c r="I94" s="8" t="str">
        <f>MID(F94,2,FIND("0",F94,1)-1)</f>
        <v>0</v>
      </c>
      <c r="J94" s="8" t="str">
        <f>MID(F94,3,FIND("0",F94,1)-1)</f>
        <v>1</v>
      </c>
      <c r="K94" s="8" t="str">
        <f>MID(F94,4,FIND("0",F94,1)-1)</f>
        <v>0</v>
      </c>
      <c r="L94" s="8" t="str">
        <f>MID(F94,5,FIND("0",F94,1)-1)</f>
        <v>0</v>
      </c>
      <c r="M94" s="8" t="str">
        <f>MID(F94,6,FIND("0",F94,1)-1)</f>
        <v>1</v>
      </c>
      <c r="N94" s="8" t="str">
        <f>MID(F94,7,FIND("0",F94,1)-1)</f>
        <v>0</v>
      </c>
      <c r="O94" s="8" t="str">
        <f>MID(F94,8,FIND("0",F94,1)-1)</f>
        <v>0</v>
      </c>
      <c r="P94" t="str">
        <f>IF(J94="1",IF(O94="0","Brenner AUS"),"Brenner EIN")</f>
        <v>Brenner AUS</v>
      </c>
      <c r="Q94" t="str">
        <f>IF(L94="1","Mischer AUF",IF(K94="1","Mischer ZU","Mischer STOP"))</f>
        <v>Mischer STOP</v>
      </c>
    </row>
    <row r="95" spans="1:17" hidden="1" x14ac:dyDescent="0.25">
      <c r="A95" t="s">
        <v>1424</v>
      </c>
      <c r="B95" t="s">
        <v>4</v>
      </c>
      <c r="C95" t="s">
        <v>1425</v>
      </c>
      <c r="D95" t="s">
        <v>6</v>
      </c>
      <c r="E95">
        <v>1</v>
      </c>
      <c r="F95" t="s">
        <v>234</v>
      </c>
      <c r="G95" t="s">
        <v>8</v>
      </c>
    </row>
    <row r="96" spans="1:17" x14ac:dyDescent="0.25">
      <c r="A96" t="s">
        <v>1422</v>
      </c>
      <c r="B96" s="38" t="s">
        <v>1</v>
      </c>
      <c r="C96" s="38" t="s">
        <v>1423</v>
      </c>
      <c r="E96" s="8">
        <f>HEX2DEC(G96)</f>
        <v>34</v>
      </c>
      <c r="F96" s="10" t="str">
        <f>HEX2BIN(G96)</f>
        <v>100010</v>
      </c>
      <c r="G96" s="8" t="str">
        <f>MID(C96,7,FIND(":",C96,1)-1)</f>
        <v>22</v>
      </c>
    </row>
    <row r="97" spans="1:17" hidden="1" x14ac:dyDescent="0.25">
      <c r="A97" t="s">
        <v>1427</v>
      </c>
      <c r="B97" t="s">
        <v>4</v>
      </c>
      <c r="C97" t="s">
        <v>148</v>
      </c>
      <c r="D97" t="s">
        <v>6</v>
      </c>
      <c r="E97">
        <v>1</v>
      </c>
      <c r="F97" t="s">
        <v>701</v>
      </c>
      <c r="G97" t="s">
        <v>8</v>
      </c>
    </row>
    <row r="98" spans="1:17" hidden="1" x14ac:dyDescent="0.25">
      <c r="A98" t="s">
        <v>1426</v>
      </c>
      <c r="B98" t="s">
        <v>1</v>
      </c>
      <c r="C98" s="4" t="s">
        <v>699</v>
      </c>
      <c r="D98" t="s">
        <v>1443</v>
      </c>
      <c r="E98" s="8">
        <f>HEX2DEC(G98)</f>
        <v>0</v>
      </c>
      <c r="F98" s="10" t="str">
        <f>HEX2BIN(G98)</f>
        <v>0</v>
      </c>
      <c r="G98" s="8" t="str">
        <f>MID(C98,7,FIND(":",C98,1)-1)</f>
        <v>00</v>
      </c>
    </row>
    <row r="99" spans="1:17" hidden="1" x14ac:dyDescent="0.25">
      <c r="A99" t="s">
        <v>1429</v>
      </c>
      <c r="B99" t="s">
        <v>4</v>
      </c>
      <c r="C99" t="s">
        <v>148</v>
      </c>
      <c r="D99" t="s">
        <v>6</v>
      </c>
      <c r="E99">
        <v>1</v>
      </c>
      <c r="F99" t="s">
        <v>106</v>
      </c>
      <c r="G99" t="s">
        <v>8</v>
      </c>
    </row>
    <row r="100" spans="1:17" hidden="1" x14ac:dyDescent="0.25">
      <c r="A100" t="s">
        <v>1428</v>
      </c>
      <c r="B100" t="s">
        <v>1</v>
      </c>
      <c r="C100" s="4" t="s">
        <v>222</v>
      </c>
      <c r="D100" t="s">
        <v>1443</v>
      </c>
      <c r="E100" s="8">
        <f>HEX2DEC(G100)</f>
        <v>3</v>
      </c>
      <c r="F100" s="10" t="str">
        <f>HEX2BIN(G100)</f>
        <v>11</v>
      </c>
      <c r="G100" s="8" t="str">
        <f>MID(C100,7,FIND(":",C100,1)-1)</f>
        <v>03</v>
      </c>
    </row>
    <row r="101" spans="1:17" hidden="1" x14ac:dyDescent="0.25">
      <c r="A101" t="s">
        <v>1431</v>
      </c>
      <c r="B101" t="s">
        <v>4</v>
      </c>
      <c r="C101" t="s">
        <v>148</v>
      </c>
      <c r="D101" t="s">
        <v>6</v>
      </c>
      <c r="E101">
        <v>1</v>
      </c>
      <c r="F101" t="s">
        <v>149</v>
      </c>
      <c r="G101" t="s">
        <v>8</v>
      </c>
    </row>
    <row r="102" spans="1:17" hidden="1" x14ac:dyDescent="0.25">
      <c r="A102" t="s">
        <v>1430</v>
      </c>
      <c r="B102" t="s">
        <v>1</v>
      </c>
      <c r="C102" s="4" t="s">
        <v>146</v>
      </c>
      <c r="D102" t="s">
        <v>1443</v>
      </c>
      <c r="E102" s="8">
        <f>HEX2DEC(G102)</f>
        <v>5</v>
      </c>
      <c r="F102" s="10" t="str">
        <f>HEX2BIN(G102)</f>
        <v>101</v>
      </c>
      <c r="G102" s="8" t="str">
        <f>MID(C102,7,FIND(":",C102,1)-1)</f>
        <v>05</v>
      </c>
    </row>
    <row r="103" spans="1:17" hidden="1" x14ac:dyDescent="0.25">
      <c r="A103" t="s">
        <v>1433</v>
      </c>
      <c r="B103" t="s">
        <v>4</v>
      </c>
      <c r="C103" t="s">
        <v>12</v>
      </c>
      <c r="D103" t="s">
        <v>6</v>
      </c>
      <c r="E103">
        <v>1</v>
      </c>
      <c r="F103" t="s">
        <v>13</v>
      </c>
      <c r="G103" t="s">
        <v>8</v>
      </c>
    </row>
    <row r="104" spans="1:17" hidden="1" x14ac:dyDescent="0.25">
      <c r="A104" t="s">
        <v>1433</v>
      </c>
      <c r="B104" t="s">
        <v>4</v>
      </c>
      <c r="C104" t="s">
        <v>12</v>
      </c>
      <c r="D104" t="s">
        <v>6</v>
      </c>
      <c r="E104">
        <v>1</v>
      </c>
      <c r="F104" t="s">
        <v>17</v>
      </c>
      <c r="G104" t="s">
        <v>8</v>
      </c>
    </row>
    <row r="105" spans="1:17" hidden="1" x14ac:dyDescent="0.25">
      <c r="A105" s="1" t="s">
        <v>1432</v>
      </c>
      <c r="B105" s="1" t="s">
        <v>1</v>
      </c>
      <c r="C105" s="1" t="s">
        <v>10</v>
      </c>
      <c r="D105" s="42" t="s">
        <v>3295</v>
      </c>
      <c r="E105" s="8">
        <f>HEX2DEC(G105)</f>
        <v>172</v>
      </c>
      <c r="F105" s="10" t="str">
        <f>HEX2BIN(G105)</f>
        <v>10101100</v>
      </c>
      <c r="G105" s="8" t="str">
        <f>MID(C105,7,FIND(":",C105,1)-1)</f>
        <v>AC</v>
      </c>
      <c r="H105" s="8" t="str">
        <f>MID(F105,1,FIND("0",F105,1)-1)</f>
        <v>1</v>
      </c>
      <c r="I105" s="8" t="str">
        <f>MID(F105,2,FIND("0",F105,1)-1)</f>
        <v>0</v>
      </c>
      <c r="J105" s="8" t="str">
        <f>MID(F105,3,FIND("0",F105,1)-1)</f>
        <v>1</v>
      </c>
      <c r="K105" s="8" t="str">
        <f>MID(F105,4,FIND("0",F105,1)-1)</f>
        <v>0</v>
      </c>
      <c r="L105" s="8" t="str">
        <f>MID(F105,5,FIND("0",F105,1)-1)</f>
        <v>1</v>
      </c>
      <c r="M105" s="8" t="str">
        <f>MID(F105,6,FIND("0",F105,1)-1)</f>
        <v>1</v>
      </c>
      <c r="N105" s="8" t="str">
        <f>MID(F105,7,FIND("0",F105,1)-1)</f>
        <v>0</v>
      </c>
      <c r="O105" s="8" t="str">
        <f>MID(F105,8,FIND("0",F105,1)-1)</f>
        <v>0</v>
      </c>
      <c r="P105" t="str">
        <f>IF(J105="1",IF(O105="0","Brenner AUS"),"Brenner EIN")</f>
        <v>Brenner AUS</v>
      </c>
      <c r="Q105" t="str">
        <f>IF(L105="1","Mischer AUF",IF(K105="1","Mischer ZU","Mischer STOP"))</f>
        <v>Mischer AUF</v>
      </c>
    </row>
    <row r="106" spans="1:17" hidden="1" x14ac:dyDescent="0.25">
      <c r="A106" s="1" t="s">
        <v>1432</v>
      </c>
      <c r="B106" s="1" t="s">
        <v>1</v>
      </c>
      <c r="C106" s="1" t="s">
        <v>15</v>
      </c>
      <c r="D106" s="42" t="s">
        <v>3295</v>
      </c>
      <c r="E106" s="8">
        <f>HEX2DEC(G106)</f>
        <v>164</v>
      </c>
      <c r="F106" s="10" t="str">
        <f>HEX2BIN(G106)</f>
        <v>10100100</v>
      </c>
      <c r="G106" s="8" t="str">
        <f>MID(C106,7,FIND(":",C106,1)-1)</f>
        <v>A4</v>
      </c>
      <c r="H106" s="8" t="str">
        <f>MID(F106,1,FIND("0",F106,1)-1)</f>
        <v>1</v>
      </c>
      <c r="I106" s="8" t="str">
        <f>MID(F106,2,FIND("0",F106,1)-1)</f>
        <v>0</v>
      </c>
      <c r="J106" s="8" t="str">
        <f>MID(F106,3,FIND("0",F106,1)-1)</f>
        <v>1</v>
      </c>
      <c r="K106" s="8" t="str">
        <f>MID(F106,4,FIND("0",F106,1)-1)</f>
        <v>0</v>
      </c>
      <c r="L106" s="8" t="str">
        <f>MID(F106,5,FIND("0",F106,1)-1)</f>
        <v>0</v>
      </c>
      <c r="M106" s="8" t="str">
        <f>MID(F106,6,FIND("0",F106,1)-1)</f>
        <v>1</v>
      </c>
      <c r="N106" s="8" t="str">
        <f>MID(F106,7,FIND("0",F106,1)-1)</f>
        <v>0</v>
      </c>
      <c r="O106" s="8" t="str">
        <f>MID(F106,8,FIND("0",F106,1)-1)</f>
        <v>0</v>
      </c>
      <c r="P106" t="str">
        <f>IF(J106="1",IF(O106="0","Brenner AUS"),"Brenner EIN")</f>
        <v>Brenner AUS</v>
      </c>
      <c r="Q106" t="str">
        <f>IF(L106="1","Mischer AUF",IF(K106="1","Mischer ZU","Mischer STOP"))</f>
        <v>Mischer STOP</v>
      </c>
    </row>
    <row r="107" spans="1:17" hidden="1" x14ac:dyDescent="0.25">
      <c r="A107" t="s">
        <v>1435</v>
      </c>
      <c r="B107" t="s">
        <v>4</v>
      </c>
      <c r="C107" t="s">
        <v>148</v>
      </c>
      <c r="D107" t="s">
        <v>6</v>
      </c>
      <c r="E107">
        <v>1</v>
      </c>
      <c r="F107" t="s">
        <v>72</v>
      </c>
      <c r="G107" t="s">
        <v>8</v>
      </c>
    </row>
    <row r="108" spans="1:17" hidden="1" x14ac:dyDescent="0.25">
      <c r="A108" t="s">
        <v>1434</v>
      </c>
      <c r="B108" t="s">
        <v>1</v>
      </c>
      <c r="C108" s="4" t="s">
        <v>157</v>
      </c>
      <c r="D108" t="s">
        <v>1443</v>
      </c>
      <c r="E108" s="8">
        <f>HEX2DEC(G108)</f>
        <v>2</v>
      </c>
      <c r="F108" s="10" t="str">
        <f>HEX2BIN(G108)</f>
        <v>10</v>
      </c>
      <c r="G108" s="8" t="str">
        <f>MID(C108,7,FIND(":",C108,1)-1)</f>
        <v>02</v>
      </c>
    </row>
    <row r="109" spans="1:17" hidden="1" x14ac:dyDescent="0.25">
      <c r="A109" t="s">
        <v>1437</v>
      </c>
      <c r="B109" t="s">
        <v>4</v>
      </c>
      <c r="C109" t="s">
        <v>148</v>
      </c>
      <c r="D109" t="s">
        <v>6</v>
      </c>
      <c r="E109">
        <v>1</v>
      </c>
      <c r="F109" t="s">
        <v>136</v>
      </c>
      <c r="G109" t="s">
        <v>8</v>
      </c>
    </row>
    <row r="110" spans="1:17" hidden="1" x14ac:dyDescent="0.25">
      <c r="A110" t="s">
        <v>1436</v>
      </c>
      <c r="B110" t="s">
        <v>1</v>
      </c>
      <c r="C110" s="4" t="s">
        <v>418</v>
      </c>
      <c r="D110" t="s">
        <v>1443</v>
      </c>
      <c r="E110" s="8">
        <f>HEX2DEC(G110)</f>
        <v>4</v>
      </c>
      <c r="F110" s="10" t="str">
        <f>HEX2BIN(G110)</f>
        <v>100</v>
      </c>
      <c r="G110" s="8" t="str">
        <f>MID(C110,7,FIND(":",C110,1)-1)</f>
        <v>04</v>
      </c>
    </row>
    <row r="111" spans="1:17" hidden="1" x14ac:dyDescent="0.25">
      <c r="A111" t="s">
        <v>1439</v>
      </c>
      <c r="B111" t="s">
        <v>4</v>
      </c>
      <c r="C111" t="s">
        <v>12</v>
      </c>
      <c r="D111" t="s">
        <v>6</v>
      </c>
      <c r="E111">
        <v>1</v>
      </c>
      <c r="F111" t="s">
        <v>13</v>
      </c>
      <c r="G111" t="s">
        <v>8</v>
      </c>
    </row>
    <row r="112" spans="1:17" hidden="1" x14ac:dyDescent="0.25">
      <c r="A112" t="s">
        <v>1439</v>
      </c>
      <c r="B112" t="s">
        <v>4</v>
      </c>
      <c r="C112" t="s">
        <v>12</v>
      </c>
      <c r="D112" t="s">
        <v>6</v>
      </c>
      <c r="E112">
        <v>1</v>
      </c>
      <c r="F112" t="s">
        <v>17</v>
      </c>
      <c r="G112" t="s">
        <v>8</v>
      </c>
    </row>
    <row r="113" spans="1:17" hidden="1" x14ac:dyDescent="0.25">
      <c r="A113" s="1" t="s">
        <v>1438</v>
      </c>
      <c r="B113" s="1" t="s">
        <v>1</v>
      </c>
      <c r="C113" s="1" t="s">
        <v>10</v>
      </c>
      <c r="D113" s="42" t="s">
        <v>3295</v>
      </c>
      <c r="E113" s="8">
        <f>HEX2DEC(G113)</f>
        <v>172</v>
      </c>
      <c r="F113" s="10" t="str">
        <f>HEX2BIN(G113)</f>
        <v>10101100</v>
      </c>
      <c r="G113" s="8" t="str">
        <f>MID(C113,7,FIND(":",C113,1)-1)</f>
        <v>AC</v>
      </c>
      <c r="H113" s="8" t="str">
        <f>MID(F113,1,FIND("0",F113,1)-1)</f>
        <v>1</v>
      </c>
      <c r="I113" s="8" t="str">
        <f>MID(F113,2,FIND("0",F113,1)-1)</f>
        <v>0</v>
      </c>
      <c r="J113" s="8" t="str">
        <f>MID(F113,3,FIND("0",F113,1)-1)</f>
        <v>1</v>
      </c>
      <c r="K113" s="8" t="str">
        <f>MID(F113,4,FIND("0",F113,1)-1)</f>
        <v>0</v>
      </c>
      <c r="L113" s="8" t="str">
        <f>MID(F113,5,FIND("0",F113,1)-1)</f>
        <v>1</v>
      </c>
      <c r="M113" s="8" t="str">
        <f>MID(F113,6,FIND("0",F113,1)-1)</f>
        <v>1</v>
      </c>
      <c r="N113" s="8" t="str">
        <f>MID(F113,7,FIND("0",F113,1)-1)</f>
        <v>0</v>
      </c>
      <c r="O113" s="8" t="str">
        <f>MID(F113,8,FIND("0",F113,1)-1)</f>
        <v>0</v>
      </c>
      <c r="P113" t="str">
        <f>IF(J113="1",IF(O113="0","Brenner AUS"),"Brenner EIN")</f>
        <v>Brenner AUS</v>
      </c>
      <c r="Q113" t="str">
        <f>IF(L113="1","Mischer AUF",IF(K113="1","Mischer ZU","Mischer STOP"))</f>
        <v>Mischer AUF</v>
      </c>
    </row>
    <row r="114" spans="1:17" hidden="1" x14ac:dyDescent="0.25">
      <c r="A114" s="1" t="s">
        <v>1438</v>
      </c>
      <c r="B114" s="1" t="s">
        <v>1</v>
      </c>
      <c r="C114" s="1" t="s">
        <v>15</v>
      </c>
      <c r="D114" s="42" t="s">
        <v>3295</v>
      </c>
      <c r="E114" s="8">
        <f>HEX2DEC(G114)</f>
        <v>164</v>
      </c>
      <c r="F114" s="10" t="str">
        <f>HEX2BIN(G114)</f>
        <v>10100100</v>
      </c>
      <c r="G114" s="8" t="str">
        <f>MID(C114,7,FIND(":",C114,1)-1)</f>
        <v>A4</v>
      </c>
      <c r="H114" s="8" t="str">
        <f>MID(F114,1,FIND("0",F114,1)-1)</f>
        <v>1</v>
      </c>
      <c r="I114" s="8" t="str">
        <f>MID(F114,2,FIND("0",F114,1)-1)</f>
        <v>0</v>
      </c>
      <c r="J114" s="8" t="str">
        <f>MID(F114,3,FIND("0",F114,1)-1)</f>
        <v>1</v>
      </c>
      <c r="K114" s="8" t="str">
        <f>MID(F114,4,FIND("0",F114,1)-1)</f>
        <v>0</v>
      </c>
      <c r="L114" s="8" t="str">
        <f>MID(F114,5,FIND("0",F114,1)-1)</f>
        <v>0</v>
      </c>
      <c r="M114" s="8" t="str">
        <f>MID(F114,6,FIND("0",F114,1)-1)</f>
        <v>1</v>
      </c>
      <c r="N114" s="8" t="str">
        <f>MID(F114,7,FIND("0",F114,1)-1)</f>
        <v>0</v>
      </c>
      <c r="O114" s="8" t="str">
        <f>MID(F114,8,FIND("0",F114,1)-1)</f>
        <v>0</v>
      </c>
      <c r="P114" t="str">
        <f>IF(J114="1",IF(O114="0","Brenner AUS"),"Brenner EIN")</f>
        <v>Brenner AUS</v>
      </c>
      <c r="Q114" t="str">
        <f>IF(L114="1","Mischer AUF",IF(K114="1","Mischer ZU","Mischer STOP"))</f>
        <v>Mischer STOP</v>
      </c>
    </row>
    <row r="115" spans="1:17" hidden="1" x14ac:dyDescent="0.25">
      <c r="A115" t="s">
        <v>1441</v>
      </c>
      <c r="B115" t="s">
        <v>4</v>
      </c>
      <c r="C115" t="s">
        <v>148</v>
      </c>
      <c r="D115" t="s">
        <v>6</v>
      </c>
      <c r="E115">
        <v>1</v>
      </c>
      <c r="F115" t="s">
        <v>72</v>
      </c>
      <c r="G115" t="s">
        <v>8</v>
      </c>
    </row>
    <row r="116" spans="1:17" hidden="1" x14ac:dyDescent="0.25">
      <c r="A116" t="s">
        <v>1440</v>
      </c>
      <c r="B116" t="s">
        <v>1</v>
      </c>
      <c r="C116" s="4" t="s">
        <v>157</v>
      </c>
      <c r="D116" t="s">
        <v>1443</v>
      </c>
      <c r="E116" s="8">
        <f>HEX2DEC(G116)</f>
        <v>2</v>
      </c>
      <c r="F116" s="10" t="str">
        <f>HEX2BIN(G116)</f>
        <v>10</v>
      </c>
      <c r="G116" s="8" t="str">
        <f>MID(C116,7,FIND(":",C116,1)-1)</f>
        <v>02</v>
      </c>
    </row>
  </sheetData>
  <autoFilter ref="A2:Q116">
    <filterColumn colId="1">
      <filters>
        <filter val="&lt;&lt;&lt;"/>
      </filters>
    </filterColumn>
    <filterColumn colId="3">
      <filters blank="1">
        <filter val="Brennerlaufzeit 2 Minuten"/>
        <filter val="Brennerlaufzeit Minuten"/>
      </filters>
    </filterColumn>
  </autoFilter>
  <pageMargins left="0.7" right="0.7" top="0.78740157499999996" bottom="0.78740157499999996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266"/>
  <sheetViews>
    <sheetView workbookViewId="0">
      <pane xSplit="3" ySplit="2" topLeftCell="D3" activePane="bottomRight" state="frozenSplit"/>
      <selection pane="topRight" activeCell="F1" sqref="F1"/>
      <selection pane="bottomLeft" activeCell="A40" sqref="A40"/>
      <selection pane="bottomRight" activeCell="D283" sqref="D283"/>
    </sheetView>
  </sheetViews>
  <sheetFormatPr baseColWidth="10" defaultRowHeight="15" x14ac:dyDescent="0.25"/>
  <cols>
    <col min="1" max="1" width="37.5703125" bestFit="1" customWidth="1"/>
    <col min="2" max="2" width="27.140625" bestFit="1" customWidth="1"/>
    <col min="3" max="3" width="26.7109375" bestFit="1" customWidth="1"/>
    <col min="4" max="4" width="22.85546875" customWidth="1"/>
    <col min="5" max="6" width="13.140625" bestFit="1" customWidth="1"/>
    <col min="7" max="7" width="9.85546875" bestFit="1" customWidth="1"/>
    <col min="8" max="11" width="11" customWidth="1"/>
    <col min="12" max="12" width="12.28515625" customWidth="1"/>
    <col min="13" max="13" width="11" customWidth="1"/>
    <col min="14" max="14" width="12.7109375" customWidth="1"/>
    <col min="15" max="15" width="13" bestFit="1" customWidth="1"/>
    <col min="16" max="16" width="13" customWidth="1"/>
    <col min="17" max="17" width="13" bestFit="1" customWidth="1"/>
    <col min="18" max="18" width="2" bestFit="1" customWidth="1"/>
    <col min="19" max="19" width="3" bestFit="1" customWidth="1"/>
    <col min="20" max="22" width="2" bestFit="1" customWidth="1"/>
    <col min="23" max="27" width="3" bestFit="1" customWidth="1"/>
    <col min="28" max="28" width="3.28515625" bestFit="1" customWidth="1"/>
    <col min="29" max="30" width="2" bestFit="1" customWidth="1"/>
    <col min="31" max="31" width="3" bestFit="1" customWidth="1"/>
    <col min="32" max="34" width="2" bestFit="1" customWidth="1"/>
    <col min="35" max="37" width="3" bestFit="1" customWidth="1"/>
    <col min="38" max="38" width="3.140625" bestFit="1" customWidth="1"/>
    <col min="39" max="39" width="3.28515625" bestFit="1" customWidth="1"/>
    <col min="40" max="40" width="3" bestFit="1" customWidth="1"/>
    <col min="41" max="46" width="2" bestFit="1" customWidth="1"/>
    <col min="47" max="49" width="3" bestFit="1" customWidth="1"/>
    <col min="50" max="53" width="2" bestFit="1" customWidth="1"/>
    <col min="54" max="54" width="1.7109375" bestFit="1" customWidth="1"/>
  </cols>
  <sheetData>
    <row r="1" spans="1:17" ht="60" x14ac:dyDescent="0.25">
      <c r="J1" s="20" t="s">
        <v>2600</v>
      </c>
      <c r="K1" s="19" t="s">
        <v>2602</v>
      </c>
      <c r="L1" s="23" t="s">
        <v>2601</v>
      </c>
      <c r="M1" s="8"/>
      <c r="N1" s="46" t="s">
        <v>3297</v>
      </c>
      <c r="O1" s="20" t="s">
        <v>2604</v>
      </c>
      <c r="P1" s="13"/>
      <c r="Q1" s="12"/>
    </row>
    <row r="2" spans="1:17" x14ac:dyDescent="0.25">
      <c r="E2" s="8" t="s">
        <v>496</v>
      </c>
      <c r="F2" s="8" t="s">
        <v>2596</v>
      </c>
      <c r="G2" s="8" t="s">
        <v>1320</v>
      </c>
      <c r="H2" s="8" t="s">
        <v>2595</v>
      </c>
      <c r="I2" s="8" t="s">
        <v>2594</v>
      </c>
      <c r="J2" s="22" t="s">
        <v>2587</v>
      </c>
      <c r="K2" s="28" t="s">
        <v>2103</v>
      </c>
      <c r="L2" s="24" t="s">
        <v>2593</v>
      </c>
      <c r="M2" s="8" t="s">
        <v>2592</v>
      </c>
      <c r="N2" s="45" t="s">
        <v>2591</v>
      </c>
      <c r="O2" s="22" t="s">
        <v>3293</v>
      </c>
      <c r="P2" s="21" t="s">
        <v>2598</v>
      </c>
      <c r="Q2" s="29" t="s">
        <v>2599</v>
      </c>
    </row>
    <row r="3" spans="1:17" hidden="1" x14ac:dyDescent="0.25">
      <c r="A3" s="1" t="s">
        <v>1449</v>
      </c>
      <c r="B3" s="1" t="s">
        <v>1</v>
      </c>
      <c r="C3" s="1" t="s">
        <v>361</v>
      </c>
      <c r="D3" s="42" t="s">
        <v>3295</v>
      </c>
      <c r="E3" s="8">
        <f>HEX2DEC(G3)</f>
        <v>180</v>
      </c>
      <c r="F3" s="10" t="str">
        <f>HEX2BIN(G3)</f>
        <v>10110100</v>
      </c>
      <c r="G3" s="8" t="str">
        <f>MID(C3,7,FIND(":",C3,1)-1)</f>
        <v>B4</v>
      </c>
      <c r="H3" s="8" t="str">
        <f>MID(F3,1,FIND("0",F3,1)-1)</f>
        <v>1</v>
      </c>
      <c r="I3" s="8" t="str">
        <f>MID(F3,2,FIND("0",F3,1)-1)</f>
        <v>0</v>
      </c>
      <c r="J3" s="8" t="str">
        <f>MID(F3,3,FIND("0",F3,1)-1)</f>
        <v>1</v>
      </c>
      <c r="K3" s="8" t="str">
        <f>MID(F3,4,FIND("0",F3,1)-1)</f>
        <v>1</v>
      </c>
      <c r="L3" s="8" t="str">
        <f>MID(F3,5,FIND("0",F3,1)-1)</f>
        <v>0</v>
      </c>
      <c r="M3" s="8" t="str">
        <f>MID(F3,6,FIND("0",F3,1)-1)</f>
        <v>1</v>
      </c>
      <c r="N3" s="8" t="str">
        <f>MID(F3,7,FIND("0",F3,1)-1)</f>
        <v>0</v>
      </c>
      <c r="O3" s="8" t="str">
        <f>MID(F3,8,FIND("0",F3,1)-1)</f>
        <v>0</v>
      </c>
      <c r="P3" t="str">
        <f>IF(J3="1",IF(O3="0","Brenner AUS"),"Brenner EIN")</f>
        <v>Brenner AUS</v>
      </c>
      <c r="Q3" t="str">
        <f>IF(L3="1","Mischer AUF",IF(K3="1","Mischer ZU","Mischer STOP"))</f>
        <v>Mischer ZU</v>
      </c>
    </row>
    <row r="4" spans="1:17" hidden="1" x14ac:dyDescent="0.25">
      <c r="A4" t="s">
        <v>1450</v>
      </c>
      <c r="B4" t="s">
        <v>4</v>
      </c>
      <c r="C4" t="s">
        <v>12</v>
      </c>
      <c r="D4" t="s">
        <v>6</v>
      </c>
      <c r="E4">
        <v>1</v>
      </c>
      <c r="F4" t="s">
        <v>363</v>
      </c>
      <c r="G4" t="s">
        <v>8</v>
      </c>
    </row>
    <row r="5" spans="1:17" hidden="1" x14ac:dyDescent="0.25">
      <c r="A5" s="1" t="s">
        <v>274</v>
      </c>
      <c r="B5" s="1" t="s">
        <v>1</v>
      </c>
      <c r="C5" s="1" t="s">
        <v>15</v>
      </c>
      <c r="D5" s="42" t="s">
        <v>3295</v>
      </c>
      <c r="E5" s="8">
        <f>HEX2DEC(G5)</f>
        <v>164</v>
      </c>
      <c r="F5" s="10" t="str">
        <f>HEX2BIN(G5)</f>
        <v>10100100</v>
      </c>
      <c r="G5" s="8" t="str">
        <f>MID(C5,7,FIND(":",C5,1)-1)</f>
        <v>A4</v>
      </c>
      <c r="H5" s="8" t="str">
        <f>MID(F5,1,FIND("0",F5,1)-1)</f>
        <v>1</v>
      </c>
      <c r="I5" s="8" t="str">
        <f>MID(F5,2,FIND("0",F5,1)-1)</f>
        <v>0</v>
      </c>
      <c r="J5" s="8" t="str">
        <f>MID(F5,3,FIND("0",F5,1)-1)</f>
        <v>1</v>
      </c>
      <c r="K5" s="8" t="str">
        <f>MID(F5,4,FIND("0",F5,1)-1)</f>
        <v>0</v>
      </c>
      <c r="L5" s="8" t="str">
        <f>MID(F5,5,FIND("0",F5,1)-1)</f>
        <v>0</v>
      </c>
      <c r="M5" s="8" t="str">
        <f>MID(F5,6,FIND("0",F5,1)-1)</f>
        <v>1</v>
      </c>
      <c r="N5" s="8" t="str">
        <f>MID(F5,7,FIND("0",F5,1)-1)</f>
        <v>0</v>
      </c>
      <c r="O5" s="8" t="str">
        <f>MID(F5,8,FIND("0",F5,1)-1)</f>
        <v>0</v>
      </c>
      <c r="P5" t="str">
        <f>IF(J5="1",IF(O5="0","Brenner AUS"),"Brenner EIN")</f>
        <v>Brenner AUS</v>
      </c>
      <c r="Q5" t="str">
        <f>IF(L5="1","Mischer AUF",IF(K5="1","Mischer ZU","Mischer STOP"))</f>
        <v>Mischer STOP</v>
      </c>
    </row>
    <row r="6" spans="1:17" hidden="1" x14ac:dyDescent="0.25">
      <c r="A6" t="s">
        <v>275</v>
      </c>
      <c r="B6" t="s">
        <v>4</v>
      </c>
      <c r="C6" t="s">
        <v>12</v>
      </c>
      <c r="D6" t="s">
        <v>6</v>
      </c>
      <c r="E6">
        <v>1</v>
      </c>
      <c r="F6" t="s">
        <v>17</v>
      </c>
      <c r="G6" t="s">
        <v>8</v>
      </c>
    </row>
    <row r="7" spans="1:17" hidden="1" x14ac:dyDescent="0.25">
      <c r="A7" t="s">
        <v>1451</v>
      </c>
      <c r="B7" t="s">
        <v>1</v>
      </c>
      <c r="C7" s="4" t="s">
        <v>236</v>
      </c>
      <c r="D7" t="s">
        <v>1443</v>
      </c>
      <c r="E7" s="8">
        <f>HEX2DEC(G7)</f>
        <v>255</v>
      </c>
      <c r="F7" s="10" t="str">
        <f>HEX2BIN(G7)</f>
        <v>11111111</v>
      </c>
      <c r="G7" s="8" t="str">
        <f>MID(C7,7,FIND(":",C7,1)-1)</f>
        <v>FF</v>
      </c>
    </row>
    <row r="8" spans="1:17" hidden="1" x14ac:dyDescent="0.25">
      <c r="A8" t="s">
        <v>1452</v>
      </c>
      <c r="B8" t="s">
        <v>4</v>
      </c>
      <c r="C8" t="s">
        <v>148</v>
      </c>
      <c r="D8" t="s">
        <v>6</v>
      </c>
      <c r="E8">
        <v>1</v>
      </c>
      <c r="F8" t="s">
        <v>238</v>
      </c>
      <c r="G8" t="s">
        <v>8</v>
      </c>
    </row>
    <row r="9" spans="1:17" hidden="1" x14ac:dyDescent="0.25">
      <c r="A9" t="s">
        <v>1453</v>
      </c>
      <c r="B9" t="s">
        <v>1454</v>
      </c>
      <c r="C9" t="s">
        <v>1455</v>
      </c>
      <c r="D9" t="s">
        <v>176</v>
      </c>
      <c r="E9" t="s">
        <v>177</v>
      </c>
      <c r="F9" s="5">
        <v>-100000</v>
      </c>
      <c r="G9" t="s">
        <v>1456</v>
      </c>
      <c r="H9" t="s">
        <v>178</v>
      </c>
      <c r="I9">
        <v>0</v>
      </c>
      <c r="J9" t="s">
        <v>179</v>
      </c>
      <c r="K9" t="s">
        <v>163</v>
      </c>
      <c r="L9" t="s">
        <v>180</v>
      </c>
    </row>
    <row r="10" spans="1:17" hidden="1" x14ac:dyDescent="0.25">
      <c r="A10" t="s">
        <v>1457</v>
      </c>
      <c r="B10" t="s">
        <v>1</v>
      </c>
      <c r="C10" s="4" t="s">
        <v>402</v>
      </c>
      <c r="D10" t="s">
        <v>1443</v>
      </c>
      <c r="E10" s="8">
        <f>HEX2DEC(G10)</f>
        <v>254</v>
      </c>
      <c r="F10" s="10" t="str">
        <f>HEX2BIN(G10)</f>
        <v>11111110</v>
      </c>
      <c r="G10" s="8" t="str">
        <f>MID(C10,7,FIND(":",C10,1)-1)</f>
        <v>FE</v>
      </c>
    </row>
    <row r="11" spans="1:17" hidden="1" x14ac:dyDescent="0.25">
      <c r="A11" t="s">
        <v>1458</v>
      </c>
      <c r="B11" t="s">
        <v>4</v>
      </c>
      <c r="C11" t="s">
        <v>148</v>
      </c>
      <c r="D11" t="s">
        <v>6</v>
      </c>
      <c r="E11">
        <v>1</v>
      </c>
      <c r="F11" t="s">
        <v>404</v>
      </c>
      <c r="G11" t="s">
        <v>8</v>
      </c>
    </row>
    <row r="12" spans="1:17" hidden="1" x14ac:dyDescent="0.25">
      <c r="A12" t="s">
        <v>1459</v>
      </c>
      <c r="B12" t="s">
        <v>1454</v>
      </c>
      <c r="C12" t="s">
        <v>1455</v>
      </c>
      <c r="D12" t="s">
        <v>176</v>
      </c>
      <c r="E12" t="s">
        <v>177</v>
      </c>
      <c r="F12" s="5">
        <v>-200000</v>
      </c>
      <c r="G12" t="s">
        <v>1456</v>
      </c>
      <c r="H12" t="s">
        <v>178</v>
      </c>
      <c r="I12">
        <v>0</v>
      </c>
      <c r="J12" t="s">
        <v>179</v>
      </c>
      <c r="K12" t="s">
        <v>163</v>
      </c>
      <c r="L12" t="s">
        <v>180</v>
      </c>
    </row>
    <row r="13" spans="1:17" hidden="1" x14ac:dyDescent="0.25">
      <c r="A13" t="s">
        <v>1462</v>
      </c>
      <c r="B13" t="s">
        <v>1</v>
      </c>
      <c r="C13" s="4" t="s">
        <v>236</v>
      </c>
      <c r="D13" t="s">
        <v>1443</v>
      </c>
      <c r="E13" s="8">
        <f>HEX2DEC(G13)</f>
        <v>255</v>
      </c>
      <c r="F13" s="10" t="str">
        <f>HEX2BIN(G13)</f>
        <v>11111111</v>
      </c>
      <c r="G13" s="8" t="str">
        <f>MID(C13,7,FIND(":",C13,1)-1)</f>
        <v>FF</v>
      </c>
    </row>
    <row r="14" spans="1:17" hidden="1" x14ac:dyDescent="0.25">
      <c r="A14" t="s">
        <v>1463</v>
      </c>
      <c r="B14" t="s">
        <v>4</v>
      </c>
      <c r="C14" t="s">
        <v>148</v>
      </c>
      <c r="D14" t="s">
        <v>6</v>
      </c>
      <c r="E14">
        <v>1</v>
      </c>
      <c r="F14" t="s">
        <v>238</v>
      </c>
      <c r="G14" t="s">
        <v>8</v>
      </c>
    </row>
    <row r="15" spans="1:17" hidden="1" x14ac:dyDescent="0.25">
      <c r="A15" t="s">
        <v>1464</v>
      </c>
      <c r="B15" t="s">
        <v>1454</v>
      </c>
      <c r="C15" t="s">
        <v>1455</v>
      </c>
      <c r="D15" t="s">
        <v>176</v>
      </c>
      <c r="E15" t="s">
        <v>177</v>
      </c>
      <c r="F15" s="5">
        <v>-100000</v>
      </c>
      <c r="G15" t="s">
        <v>1456</v>
      </c>
      <c r="H15" t="s">
        <v>178</v>
      </c>
      <c r="I15">
        <v>0</v>
      </c>
      <c r="J15" t="s">
        <v>179</v>
      </c>
      <c r="K15" t="s">
        <v>163</v>
      </c>
      <c r="L15" t="s">
        <v>180</v>
      </c>
    </row>
    <row r="16" spans="1:17" hidden="1" x14ac:dyDescent="0.25">
      <c r="A16" t="s">
        <v>1465</v>
      </c>
      <c r="B16" t="s">
        <v>1</v>
      </c>
      <c r="C16" s="4" t="s">
        <v>225</v>
      </c>
      <c r="D16" t="s">
        <v>1443</v>
      </c>
      <c r="E16" s="8">
        <f>HEX2DEC(G16)</f>
        <v>1</v>
      </c>
      <c r="F16" s="10" t="str">
        <f>HEX2BIN(G16)</f>
        <v>1</v>
      </c>
      <c r="G16" s="8" t="str">
        <f>MID(C16,7,FIND(":",C16,1)-1)</f>
        <v>01</v>
      </c>
    </row>
    <row r="17" spans="1:12" hidden="1" x14ac:dyDescent="0.25">
      <c r="A17" t="s">
        <v>1466</v>
      </c>
      <c r="B17" t="s">
        <v>4</v>
      </c>
      <c r="C17" t="s">
        <v>148</v>
      </c>
      <c r="D17" t="s">
        <v>6</v>
      </c>
      <c r="E17">
        <v>1</v>
      </c>
      <c r="F17" t="s">
        <v>227</v>
      </c>
      <c r="G17" t="s">
        <v>8</v>
      </c>
    </row>
    <row r="18" spans="1:12" hidden="1" x14ac:dyDescent="0.25">
      <c r="A18" t="s">
        <v>1467</v>
      </c>
      <c r="B18" t="s">
        <v>1454</v>
      </c>
      <c r="C18" t="s">
        <v>1455</v>
      </c>
      <c r="D18" t="s">
        <v>176</v>
      </c>
      <c r="E18" t="s">
        <v>177</v>
      </c>
      <c r="F18" s="5">
        <v>100000</v>
      </c>
      <c r="G18" t="s">
        <v>1456</v>
      </c>
      <c r="H18" t="s">
        <v>178</v>
      </c>
      <c r="I18">
        <v>0</v>
      </c>
      <c r="J18" t="s">
        <v>179</v>
      </c>
      <c r="K18" t="s">
        <v>163</v>
      </c>
      <c r="L18" t="s">
        <v>180</v>
      </c>
    </row>
    <row r="19" spans="1:12" hidden="1" x14ac:dyDescent="0.25">
      <c r="A19" t="s">
        <v>1468</v>
      </c>
      <c r="B19" t="s">
        <v>1</v>
      </c>
      <c r="C19" s="4" t="s">
        <v>157</v>
      </c>
      <c r="D19" t="s">
        <v>1443</v>
      </c>
      <c r="E19" s="8">
        <f>HEX2DEC(G19)</f>
        <v>2</v>
      </c>
      <c r="F19" s="10" t="str">
        <f>HEX2BIN(G19)</f>
        <v>10</v>
      </c>
      <c r="G19" s="8" t="str">
        <f>MID(C19,7,FIND(":",C19,1)-1)</f>
        <v>02</v>
      </c>
    </row>
    <row r="20" spans="1:12" hidden="1" x14ac:dyDescent="0.25">
      <c r="A20" t="s">
        <v>1469</v>
      </c>
      <c r="B20" t="s">
        <v>4</v>
      </c>
      <c r="C20" t="s">
        <v>148</v>
      </c>
      <c r="D20" t="s">
        <v>6</v>
      </c>
      <c r="E20">
        <v>1</v>
      </c>
      <c r="F20" t="s">
        <v>72</v>
      </c>
      <c r="G20" t="s">
        <v>8</v>
      </c>
    </row>
    <row r="21" spans="1:12" hidden="1" x14ac:dyDescent="0.25">
      <c r="A21" t="s">
        <v>1470</v>
      </c>
      <c r="B21" t="s">
        <v>1454</v>
      </c>
      <c r="C21" t="s">
        <v>1455</v>
      </c>
      <c r="D21" t="s">
        <v>176</v>
      </c>
      <c r="E21" t="s">
        <v>177</v>
      </c>
      <c r="F21" s="5">
        <v>200000</v>
      </c>
      <c r="G21" t="s">
        <v>1456</v>
      </c>
      <c r="H21" t="s">
        <v>178</v>
      </c>
      <c r="I21">
        <v>0</v>
      </c>
      <c r="J21" t="s">
        <v>179</v>
      </c>
      <c r="K21" t="s">
        <v>163</v>
      </c>
      <c r="L21" t="s">
        <v>180</v>
      </c>
    </row>
    <row r="22" spans="1:12" hidden="1" x14ac:dyDescent="0.25">
      <c r="A22" t="s">
        <v>1471</v>
      </c>
      <c r="B22" t="s">
        <v>1</v>
      </c>
      <c r="C22" s="4" t="s">
        <v>222</v>
      </c>
      <c r="D22" t="s">
        <v>1443</v>
      </c>
      <c r="E22" s="8">
        <f>HEX2DEC(G22)</f>
        <v>3</v>
      </c>
      <c r="F22" s="10" t="str">
        <f>HEX2BIN(G22)</f>
        <v>11</v>
      </c>
      <c r="G22" s="8" t="str">
        <f>MID(C22,7,FIND(":",C22,1)-1)</f>
        <v>03</v>
      </c>
    </row>
    <row r="23" spans="1:12" hidden="1" x14ac:dyDescent="0.25">
      <c r="A23" t="s">
        <v>1472</v>
      </c>
      <c r="B23" t="s">
        <v>4</v>
      </c>
      <c r="C23" t="s">
        <v>148</v>
      </c>
      <c r="D23" t="s">
        <v>6</v>
      </c>
      <c r="E23">
        <v>1</v>
      </c>
      <c r="F23" t="s">
        <v>106</v>
      </c>
      <c r="G23" t="s">
        <v>8</v>
      </c>
    </row>
    <row r="24" spans="1:12" hidden="1" x14ac:dyDescent="0.25">
      <c r="A24" t="s">
        <v>1473</v>
      </c>
      <c r="B24" t="s">
        <v>1454</v>
      </c>
      <c r="C24" t="s">
        <v>1455</v>
      </c>
      <c r="D24" t="s">
        <v>176</v>
      </c>
      <c r="E24" t="s">
        <v>177</v>
      </c>
      <c r="F24" s="5">
        <v>300000</v>
      </c>
      <c r="G24" t="s">
        <v>1456</v>
      </c>
      <c r="H24" t="s">
        <v>178</v>
      </c>
      <c r="I24">
        <v>0</v>
      </c>
      <c r="J24" t="s">
        <v>179</v>
      </c>
      <c r="K24" t="s">
        <v>163</v>
      </c>
      <c r="L24" t="s">
        <v>180</v>
      </c>
    </row>
    <row r="25" spans="1:12" hidden="1" x14ac:dyDescent="0.25">
      <c r="A25" t="s">
        <v>1476</v>
      </c>
      <c r="B25" t="s">
        <v>4</v>
      </c>
      <c r="C25" t="s">
        <v>1477</v>
      </c>
      <c r="D25" t="s">
        <v>6</v>
      </c>
      <c r="E25">
        <v>1</v>
      </c>
      <c r="F25" t="s">
        <v>738</v>
      </c>
      <c r="G25" t="s">
        <v>8</v>
      </c>
    </row>
    <row r="26" spans="1:12" hidden="1" x14ac:dyDescent="0.25">
      <c r="A26" t="s">
        <v>1474</v>
      </c>
      <c r="B26" t="s">
        <v>1</v>
      </c>
      <c r="C26" s="41" t="s">
        <v>1478</v>
      </c>
      <c r="D26" t="s">
        <v>3292</v>
      </c>
      <c r="E26" s="8">
        <f>HEX2DEC(G26)</f>
        <v>2</v>
      </c>
      <c r="F26" s="10" t="str">
        <f>HEX2BIN(G26)</f>
        <v>10</v>
      </c>
      <c r="G26" s="8" t="str">
        <f>MID(C26,7,FIND(":",C26,1)-1)</f>
        <v>02</v>
      </c>
    </row>
    <row r="27" spans="1:12" hidden="1" x14ac:dyDescent="0.25">
      <c r="A27" t="s">
        <v>1476</v>
      </c>
      <c r="B27" t="s">
        <v>4</v>
      </c>
      <c r="C27" t="s">
        <v>1479</v>
      </c>
      <c r="D27" t="s">
        <v>6</v>
      </c>
      <c r="E27">
        <v>1</v>
      </c>
      <c r="F27" t="s">
        <v>72</v>
      </c>
      <c r="G27" t="s">
        <v>8</v>
      </c>
    </row>
    <row r="28" spans="1:12" hidden="1" x14ac:dyDescent="0.25">
      <c r="A28" t="s">
        <v>1480</v>
      </c>
      <c r="B28" t="s">
        <v>1</v>
      </c>
      <c r="C28" s="16" t="s">
        <v>1481</v>
      </c>
      <c r="D28" s="16" t="s">
        <v>1737</v>
      </c>
      <c r="E28" s="8">
        <f>HEX2DEC(G28)</f>
        <v>53</v>
      </c>
      <c r="F28" s="10" t="str">
        <f>HEX2BIN(G28)</f>
        <v>110101</v>
      </c>
      <c r="G28" s="8" t="str">
        <f>MID(C28,7,FIND(":",C28,1)-1)</f>
        <v>35</v>
      </c>
    </row>
    <row r="29" spans="1:12" hidden="1" x14ac:dyDescent="0.25">
      <c r="A29" t="s">
        <v>1482</v>
      </c>
      <c r="B29" t="s">
        <v>4</v>
      </c>
      <c r="C29" t="s">
        <v>1483</v>
      </c>
      <c r="D29" t="s">
        <v>6</v>
      </c>
      <c r="E29">
        <v>1</v>
      </c>
      <c r="F29" t="s">
        <v>738</v>
      </c>
      <c r="G29" t="s">
        <v>8</v>
      </c>
    </row>
    <row r="30" spans="1:12" hidden="1" x14ac:dyDescent="0.25">
      <c r="A30" t="s">
        <v>1480</v>
      </c>
      <c r="B30" t="s">
        <v>1</v>
      </c>
      <c r="C30" s="6" t="s">
        <v>232</v>
      </c>
      <c r="D30" t="s">
        <v>1442</v>
      </c>
      <c r="E30" s="8">
        <f>HEX2DEC(G30)</f>
        <v>34</v>
      </c>
      <c r="F30" s="10" t="str">
        <f>HEX2BIN(G30)</f>
        <v>100010</v>
      </c>
      <c r="G30" s="8" t="str">
        <f>MID(C30,7,FIND(":",C30,1)-1)</f>
        <v>22</v>
      </c>
    </row>
    <row r="31" spans="1:12" hidden="1" x14ac:dyDescent="0.25">
      <c r="A31" t="s">
        <v>1482</v>
      </c>
      <c r="B31" t="s">
        <v>4</v>
      </c>
      <c r="C31" t="s">
        <v>233</v>
      </c>
      <c r="D31" t="s">
        <v>6</v>
      </c>
      <c r="E31">
        <v>1</v>
      </c>
      <c r="F31" t="s">
        <v>234</v>
      </c>
      <c r="G31" t="s">
        <v>8</v>
      </c>
    </row>
    <row r="32" spans="1:12" hidden="1" x14ac:dyDescent="0.25">
      <c r="A32" t="s">
        <v>1484</v>
      </c>
      <c r="B32" t="s">
        <v>1454</v>
      </c>
      <c r="C32" t="s">
        <v>1485</v>
      </c>
      <c r="D32" t="s">
        <v>176</v>
      </c>
      <c r="E32" t="s">
        <v>177</v>
      </c>
      <c r="F32" s="5">
        <v>3400000</v>
      </c>
      <c r="G32" t="s">
        <v>863</v>
      </c>
      <c r="H32" t="s">
        <v>178</v>
      </c>
      <c r="I32">
        <v>0</v>
      </c>
      <c r="J32" t="s">
        <v>179</v>
      </c>
      <c r="K32" t="s">
        <v>163</v>
      </c>
      <c r="L32" t="s">
        <v>180</v>
      </c>
    </row>
    <row r="33" spans="1:12" hidden="1" x14ac:dyDescent="0.25">
      <c r="A33" t="s">
        <v>1480</v>
      </c>
      <c r="B33" t="s">
        <v>1</v>
      </c>
      <c r="C33" s="38" t="s">
        <v>1333</v>
      </c>
      <c r="E33" s="8">
        <f>HEX2DEC(G33)</f>
        <v>100</v>
      </c>
      <c r="F33" s="10" t="str">
        <f>HEX2BIN(G33)</f>
        <v>1100100</v>
      </c>
      <c r="G33" s="8" t="str">
        <f>MID(C33,7,FIND(":",C33,1)-1)</f>
        <v>64</v>
      </c>
    </row>
    <row r="34" spans="1:12" hidden="1" x14ac:dyDescent="0.25">
      <c r="A34" t="s">
        <v>1482</v>
      </c>
      <c r="B34" t="s">
        <v>4</v>
      </c>
      <c r="C34" t="s">
        <v>1334</v>
      </c>
      <c r="D34" t="s">
        <v>6</v>
      </c>
      <c r="E34">
        <v>1</v>
      </c>
      <c r="F34" t="s">
        <v>1335</v>
      </c>
      <c r="G34" t="s">
        <v>8</v>
      </c>
    </row>
    <row r="35" spans="1:12" hidden="1" x14ac:dyDescent="0.25">
      <c r="A35" t="s">
        <v>1480</v>
      </c>
      <c r="B35" t="s">
        <v>1</v>
      </c>
      <c r="C35" s="7" t="s">
        <v>1486</v>
      </c>
      <c r="D35" t="s">
        <v>1321</v>
      </c>
      <c r="E35" s="8">
        <f>HEX2DEC(G35)</f>
        <v>52</v>
      </c>
      <c r="F35" s="10" t="str">
        <f>HEX2BIN(G35)</f>
        <v>110100</v>
      </c>
      <c r="G35" s="8" t="str">
        <f>MID(C35,7,FIND(":",C35,1)-1)</f>
        <v>34</v>
      </c>
    </row>
    <row r="36" spans="1:12" hidden="1" x14ac:dyDescent="0.25">
      <c r="A36" t="s">
        <v>1482</v>
      </c>
      <c r="B36" t="s">
        <v>4</v>
      </c>
      <c r="C36" t="s">
        <v>946</v>
      </c>
      <c r="D36" t="s">
        <v>6</v>
      </c>
      <c r="E36">
        <v>1</v>
      </c>
      <c r="F36" t="s">
        <v>1376</v>
      </c>
      <c r="G36" t="s">
        <v>8</v>
      </c>
    </row>
    <row r="37" spans="1:12" hidden="1" x14ac:dyDescent="0.25">
      <c r="A37" t="s">
        <v>1484</v>
      </c>
      <c r="B37" t="s">
        <v>1340</v>
      </c>
      <c r="C37" t="s">
        <v>176</v>
      </c>
      <c r="D37" t="s">
        <v>177</v>
      </c>
      <c r="E37" s="5">
        <v>5200000</v>
      </c>
      <c r="F37" t="s">
        <v>863</v>
      </c>
      <c r="G37" t="s">
        <v>178</v>
      </c>
      <c r="H37">
        <v>0</v>
      </c>
      <c r="I37" t="s">
        <v>179</v>
      </c>
      <c r="J37" t="s">
        <v>163</v>
      </c>
      <c r="K37" t="s">
        <v>180</v>
      </c>
    </row>
    <row r="38" spans="1:12" hidden="1" x14ac:dyDescent="0.25">
      <c r="A38" t="s">
        <v>1487</v>
      </c>
      <c r="B38" t="s">
        <v>1</v>
      </c>
      <c r="C38" s="38" t="s">
        <v>1341</v>
      </c>
      <c r="E38" s="8">
        <f>HEX2DEC(G38)</f>
        <v>6</v>
      </c>
      <c r="F38" s="10" t="str">
        <f>HEX2BIN(G38)</f>
        <v>110</v>
      </c>
      <c r="G38" s="8" t="str">
        <f>MID(C38,7,FIND(":",C38,1)-1)</f>
        <v>06</v>
      </c>
    </row>
    <row r="39" spans="1:12" hidden="1" x14ac:dyDescent="0.25">
      <c r="A39" t="s">
        <v>1488</v>
      </c>
      <c r="B39" t="s">
        <v>4</v>
      </c>
      <c r="C39" t="s">
        <v>1342</v>
      </c>
      <c r="D39" t="s">
        <v>6</v>
      </c>
      <c r="E39">
        <v>1</v>
      </c>
      <c r="F39" t="s">
        <v>687</v>
      </c>
      <c r="G39" t="s">
        <v>8</v>
      </c>
    </row>
    <row r="40" spans="1:12" hidden="1" x14ac:dyDescent="0.25">
      <c r="A40" t="s">
        <v>1489</v>
      </c>
      <c r="B40" t="s">
        <v>1</v>
      </c>
      <c r="C40" s="4" t="s">
        <v>157</v>
      </c>
      <c r="D40" t="s">
        <v>1443</v>
      </c>
      <c r="E40" s="8">
        <f>HEX2DEC(G40)</f>
        <v>2</v>
      </c>
      <c r="F40" s="10" t="str">
        <f>HEX2BIN(G40)</f>
        <v>10</v>
      </c>
      <c r="G40" s="8" t="str">
        <f>MID(C40,7,FIND(":",C40,1)-1)</f>
        <v>02</v>
      </c>
    </row>
    <row r="41" spans="1:12" hidden="1" x14ac:dyDescent="0.25">
      <c r="A41" t="s">
        <v>1490</v>
      </c>
      <c r="B41" t="s">
        <v>4</v>
      </c>
      <c r="C41" t="s">
        <v>148</v>
      </c>
      <c r="D41" t="s">
        <v>6</v>
      </c>
      <c r="E41">
        <v>1</v>
      </c>
      <c r="F41" t="s">
        <v>72</v>
      </c>
      <c r="G41" t="s">
        <v>8</v>
      </c>
    </row>
    <row r="42" spans="1:12" hidden="1" x14ac:dyDescent="0.25">
      <c r="A42" t="s">
        <v>1491</v>
      </c>
      <c r="B42" t="s">
        <v>1454</v>
      </c>
      <c r="C42" t="s">
        <v>1455</v>
      </c>
      <c r="D42" t="s">
        <v>176</v>
      </c>
      <c r="E42" t="s">
        <v>177</v>
      </c>
      <c r="F42" s="5">
        <v>200000</v>
      </c>
      <c r="G42" t="s">
        <v>1456</v>
      </c>
      <c r="H42" t="s">
        <v>178</v>
      </c>
      <c r="I42">
        <v>0</v>
      </c>
      <c r="J42" t="s">
        <v>179</v>
      </c>
      <c r="K42" t="s">
        <v>163</v>
      </c>
      <c r="L42" t="s">
        <v>180</v>
      </c>
    </row>
    <row r="43" spans="1:12" hidden="1" x14ac:dyDescent="0.25">
      <c r="A43" t="s">
        <v>1489</v>
      </c>
      <c r="B43" t="s">
        <v>1</v>
      </c>
      <c r="C43" s="43" t="s">
        <v>1492</v>
      </c>
      <c r="D43" t="s">
        <v>3303</v>
      </c>
      <c r="E43" s="49">
        <f>HEX2DEC(G43)</f>
        <v>47</v>
      </c>
      <c r="F43" s="48" t="str">
        <f>HEX2BIN(G43)</f>
        <v>101111</v>
      </c>
      <c r="G43" s="47" t="str">
        <f>MID($C43,7,FIND(":",$C43,1)-1)</f>
        <v>2F</v>
      </c>
      <c r="H43" s="47">
        <f>HEX2DEC(J43)</f>
        <v>75</v>
      </c>
      <c r="I43" s="48" t="str">
        <f>HEX2BIN(J43)</f>
        <v>1001011</v>
      </c>
      <c r="J43" s="47" t="str">
        <f>MID($C43,10,FIND(":",$C43,1)-1)</f>
        <v>4B</v>
      </c>
    </row>
    <row r="44" spans="1:12" hidden="1" x14ac:dyDescent="0.25">
      <c r="A44" t="s">
        <v>1490</v>
      </c>
      <c r="B44" t="s">
        <v>4</v>
      </c>
      <c r="C44" t="s">
        <v>1325</v>
      </c>
      <c r="D44" t="s">
        <v>6</v>
      </c>
      <c r="E44">
        <v>5</v>
      </c>
      <c r="F44" t="s">
        <v>162</v>
      </c>
      <c r="G44" t="s">
        <v>1326</v>
      </c>
      <c r="H44">
        <v>0</v>
      </c>
      <c r="I44">
        <v>0</v>
      </c>
      <c r="J44">
        <v>0</v>
      </c>
      <c r="K44" t="s">
        <v>8</v>
      </c>
    </row>
    <row r="45" spans="1:12" hidden="1" x14ac:dyDescent="0.25">
      <c r="A45" t="s">
        <v>1493</v>
      </c>
      <c r="B45" t="s">
        <v>1</v>
      </c>
      <c r="C45" s="4" t="s">
        <v>418</v>
      </c>
      <c r="D45" t="s">
        <v>1443</v>
      </c>
      <c r="E45" s="8">
        <f>HEX2DEC(G45)</f>
        <v>4</v>
      </c>
      <c r="F45" s="10" t="str">
        <f>HEX2BIN(G45)</f>
        <v>100</v>
      </c>
      <c r="G45" s="8" t="str">
        <f>MID(C45,7,FIND(":",C45,1)-1)</f>
        <v>04</v>
      </c>
    </row>
    <row r="46" spans="1:12" hidden="1" x14ac:dyDescent="0.25">
      <c r="A46" t="s">
        <v>1494</v>
      </c>
      <c r="B46" t="s">
        <v>4</v>
      </c>
      <c r="C46" t="s">
        <v>148</v>
      </c>
      <c r="D46" t="s">
        <v>6</v>
      </c>
      <c r="E46">
        <v>1</v>
      </c>
      <c r="F46" t="s">
        <v>136</v>
      </c>
      <c r="G46" t="s">
        <v>8</v>
      </c>
    </row>
    <row r="47" spans="1:12" hidden="1" x14ac:dyDescent="0.25">
      <c r="A47" t="s">
        <v>1495</v>
      </c>
      <c r="B47" t="s">
        <v>1454</v>
      </c>
      <c r="C47" t="s">
        <v>1455</v>
      </c>
      <c r="D47" t="s">
        <v>176</v>
      </c>
      <c r="E47" t="s">
        <v>177</v>
      </c>
      <c r="F47" s="5">
        <v>400000</v>
      </c>
      <c r="G47" t="s">
        <v>1456</v>
      </c>
      <c r="H47" t="s">
        <v>178</v>
      </c>
      <c r="I47">
        <v>0</v>
      </c>
      <c r="J47" t="s">
        <v>179</v>
      </c>
      <c r="K47" t="s">
        <v>163</v>
      </c>
      <c r="L47" t="s">
        <v>180</v>
      </c>
    </row>
    <row r="48" spans="1:12" hidden="1" x14ac:dyDescent="0.25">
      <c r="A48" t="s">
        <v>1493</v>
      </c>
      <c r="B48" t="s">
        <v>1</v>
      </c>
      <c r="C48" s="3" t="s">
        <v>406</v>
      </c>
      <c r="D48" t="s">
        <v>390</v>
      </c>
      <c r="E48" s="8">
        <f>HEX2DEC(G48)</f>
        <v>69</v>
      </c>
      <c r="F48" s="10" t="str">
        <f>HEX2BIN(G48)</f>
        <v>1000101</v>
      </c>
      <c r="G48" s="8" t="str">
        <f>MID(C48,7,FIND(":",C48,1)-1)</f>
        <v>45</v>
      </c>
    </row>
    <row r="49" spans="1:17" hidden="1" x14ac:dyDescent="0.25">
      <c r="A49" t="s">
        <v>1494</v>
      </c>
      <c r="B49" t="s">
        <v>4</v>
      </c>
      <c r="C49" t="s">
        <v>5</v>
      </c>
      <c r="D49" t="s">
        <v>6</v>
      </c>
      <c r="E49">
        <v>1</v>
      </c>
      <c r="F49" t="s">
        <v>408</v>
      </c>
      <c r="G49" t="s">
        <v>8</v>
      </c>
    </row>
    <row r="50" spans="1:17" hidden="1" x14ac:dyDescent="0.25">
      <c r="A50" t="s">
        <v>370</v>
      </c>
      <c r="B50" t="s">
        <v>1</v>
      </c>
      <c r="C50" s="43" t="s">
        <v>1329</v>
      </c>
    </row>
    <row r="51" spans="1:17" hidden="1" x14ac:dyDescent="0.25">
      <c r="A51" t="s">
        <v>370</v>
      </c>
      <c r="B51" t="s">
        <v>1</v>
      </c>
      <c r="C51" s="38" t="s">
        <v>1496</v>
      </c>
      <c r="E51" s="8">
        <f>HEX2DEC(G51)</f>
        <v>3</v>
      </c>
      <c r="F51" s="10" t="str">
        <f>HEX2BIN(G51)</f>
        <v>11</v>
      </c>
      <c r="G51" s="8" t="str">
        <f>MID(C51,7,FIND(":",C51,1)-1)</f>
        <v>03</v>
      </c>
    </row>
    <row r="52" spans="1:17" hidden="1" x14ac:dyDescent="0.25">
      <c r="A52" t="s">
        <v>371</v>
      </c>
      <c r="B52" t="s">
        <v>4</v>
      </c>
      <c r="C52" t="s">
        <v>1331</v>
      </c>
      <c r="D52" t="s">
        <v>6</v>
      </c>
      <c r="E52">
        <v>1</v>
      </c>
      <c r="F52" t="s">
        <v>72</v>
      </c>
      <c r="G52" t="s">
        <v>8</v>
      </c>
    </row>
    <row r="53" spans="1:17" hidden="1" x14ac:dyDescent="0.25">
      <c r="A53" t="s">
        <v>370</v>
      </c>
      <c r="B53" t="s">
        <v>1</v>
      </c>
      <c r="C53" s="15" t="s">
        <v>2734</v>
      </c>
      <c r="D53" s="33" t="s">
        <v>2948</v>
      </c>
      <c r="E53" s="8">
        <f>HEX2DEC(G53)</f>
        <v>3</v>
      </c>
      <c r="F53" s="10" t="str">
        <f>HEX2BIN(G53)</f>
        <v>11</v>
      </c>
      <c r="G53" s="8" t="str">
        <f>MID(C53,7,FIND(":",C53,1)-1)</f>
        <v>03</v>
      </c>
      <c r="N53" s="18">
        <v>1</v>
      </c>
      <c r="O53" s="18">
        <v>1</v>
      </c>
    </row>
    <row r="54" spans="1:17" hidden="1" x14ac:dyDescent="0.25">
      <c r="A54" t="s">
        <v>371</v>
      </c>
      <c r="B54" t="s">
        <v>4</v>
      </c>
      <c r="C54" t="s">
        <v>1332</v>
      </c>
      <c r="D54" t="s">
        <v>6</v>
      </c>
      <c r="E54">
        <v>1</v>
      </c>
      <c r="F54" t="s">
        <v>106</v>
      </c>
      <c r="G54" t="s">
        <v>8</v>
      </c>
    </row>
    <row r="55" spans="1:17" hidden="1" x14ac:dyDescent="0.25">
      <c r="A55" t="s">
        <v>370</v>
      </c>
      <c r="B55" t="s">
        <v>1</v>
      </c>
      <c r="C55" s="11" t="s">
        <v>1350</v>
      </c>
      <c r="D55" s="11" t="s">
        <v>1736</v>
      </c>
      <c r="E55" s="8">
        <f>HEX2DEC(G55)</f>
        <v>34</v>
      </c>
      <c r="F55" s="10" t="str">
        <f>HEX2BIN(G55)</f>
        <v>100010</v>
      </c>
      <c r="G55" s="8" t="str">
        <f>MID(C55,7,FIND(":",C55,1)-1)</f>
        <v>22</v>
      </c>
    </row>
    <row r="56" spans="1:17" hidden="1" x14ac:dyDescent="0.25">
      <c r="A56" t="s">
        <v>371</v>
      </c>
      <c r="B56" t="s">
        <v>4</v>
      </c>
      <c r="C56" t="s">
        <v>1351</v>
      </c>
      <c r="D56" t="s">
        <v>6</v>
      </c>
      <c r="E56">
        <v>1</v>
      </c>
      <c r="F56" t="s">
        <v>234</v>
      </c>
      <c r="G56" t="s">
        <v>8</v>
      </c>
    </row>
    <row r="57" spans="1:17" hidden="1" x14ac:dyDescent="0.25">
      <c r="A57" t="s">
        <v>370</v>
      </c>
      <c r="B57" t="s">
        <v>1</v>
      </c>
      <c r="C57" s="38" t="s">
        <v>1352</v>
      </c>
      <c r="E57" s="8">
        <f>HEX2DEC(G57)</f>
        <v>23</v>
      </c>
      <c r="F57" s="10" t="str">
        <f>HEX2BIN(G57)</f>
        <v>10111</v>
      </c>
      <c r="G57" s="8" t="str">
        <f>MID(C57,7,FIND(":",C57,1)-1)</f>
        <v>17</v>
      </c>
    </row>
    <row r="58" spans="1:17" hidden="1" x14ac:dyDescent="0.25">
      <c r="A58" t="s">
        <v>371</v>
      </c>
      <c r="B58" t="s">
        <v>4</v>
      </c>
      <c r="C58" t="s">
        <v>1353</v>
      </c>
      <c r="D58" t="s">
        <v>6</v>
      </c>
      <c r="E58">
        <v>1</v>
      </c>
      <c r="F58" t="s">
        <v>938</v>
      </c>
      <c r="G58" t="s">
        <v>8</v>
      </c>
    </row>
    <row r="59" spans="1:17" hidden="1" x14ac:dyDescent="0.25">
      <c r="A59" t="s">
        <v>1497</v>
      </c>
      <c r="B59" t="s">
        <v>1</v>
      </c>
      <c r="C59" s="43" t="s">
        <v>1498</v>
      </c>
      <c r="E59" s="8">
        <f>HEX2DEC(G59)</f>
        <v>55</v>
      </c>
      <c r="F59" s="10" t="str">
        <f>HEX2BIN(G59)</f>
        <v>110111</v>
      </c>
      <c r="G59" s="8" t="str">
        <f>MID(C59,7,FIND(":",C59,1)-1)</f>
        <v>37</v>
      </c>
    </row>
    <row r="60" spans="1:17" hidden="1" x14ac:dyDescent="0.25">
      <c r="A60" t="s">
        <v>1499</v>
      </c>
      <c r="B60" t="s">
        <v>4</v>
      </c>
      <c r="C60" t="s">
        <v>1372</v>
      </c>
      <c r="D60" t="s">
        <v>6</v>
      </c>
      <c r="E60">
        <v>1</v>
      </c>
      <c r="F60" t="s">
        <v>297</v>
      </c>
      <c r="G60" t="s">
        <v>8</v>
      </c>
    </row>
    <row r="61" spans="1:17" hidden="1" x14ac:dyDescent="0.25">
      <c r="A61" t="s">
        <v>1497</v>
      </c>
      <c r="B61" t="s">
        <v>1</v>
      </c>
      <c r="C61" s="38" t="s">
        <v>1356</v>
      </c>
      <c r="E61" s="8">
        <f>HEX2DEC(G61)</f>
        <v>35</v>
      </c>
      <c r="F61" s="10" t="str">
        <f>HEX2BIN(G61)</f>
        <v>100011</v>
      </c>
      <c r="G61" s="8" t="str">
        <f>MID(C61,7,FIND(":",C61,1)-1)</f>
        <v>23</v>
      </c>
    </row>
    <row r="62" spans="1:17" hidden="1" x14ac:dyDescent="0.25">
      <c r="A62" t="s">
        <v>1499</v>
      </c>
      <c r="B62" t="s">
        <v>4</v>
      </c>
      <c r="C62" t="s">
        <v>1500</v>
      </c>
      <c r="D62" t="s">
        <v>6</v>
      </c>
      <c r="E62">
        <v>1</v>
      </c>
      <c r="F62" t="s">
        <v>266</v>
      </c>
      <c r="G62" t="s">
        <v>8</v>
      </c>
    </row>
    <row r="63" spans="1:17" hidden="1" x14ac:dyDescent="0.25">
      <c r="A63" s="1" t="s">
        <v>1501</v>
      </c>
      <c r="B63" s="1" t="s">
        <v>1</v>
      </c>
      <c r="C63" s="1" t="s">
        <v>10</v>
      </c>
      <c r="D63" s="42" t="s">
        <v>3295</v>
      </c>
      <c r="E63" s="8">
        <f>HEX2DEC(G63)</f>
        <v>172</v>
      </c>
      <c r="F63" s="10" t="str">
        <f>HEX2BIN(G63)</f>
        <v>10101100</v>
      </c>
      <c r="G63" s="8" t="str">
        <f>MID(C63,7,FIND(":",C63,1)-1)</f>
        <v>AC</v>
      </c>
      <c r="H63" s="8" t="str">
        <f>MID(F63,1,FIND("0",F63,1)-1)</f>
        <v>1</v>
      </c>
      <c r="I63" s="8" t="str">
        <f>MID(F63,2,FIND("0",F63,1)-1)</f>
        <v>0</v>
      </c>
      <c r="J63" s="8" t="str">
        <f>MID(F63,3,FIND("0",F63,1)-1)</f>
        <v>1</v>
      </c>
      <c r="K63" s="8" t="str">
        <f>MID(F63,4,FIND("0",F63,1)-1)</f>
        <v>0</v>
      </c>
      <c r="L63" s="8" t="str">
        <f>MID(F63,5,FIND("0",F63,1)-1)</f>
        <v>1</v>
      </c>
      <c r="M63" s="8" t="str">
        <f>MID(F63,6,FIND("0",F63,1)-1)</f>
        <v>1</v>
      </c>
      <c r="N63" s="8" t="str">
        <f>MID(F63,7,FIND("0",F63,1)-1)</f>
        <v>0</v>
      </c>
      <c r="O63" s="8" t="str">
        <f>MID(F63,8,FIND("0",F63,1)-1)</f>
        <v>0</v>
      </c>
      <c r="P63" t="str">
        <f>IF(J63="1",IF(O63="0","Brenner AUS"),"Brenner EIN")</f>
        <v>Brenner AUS</v>
      </c>
      <c r="Q63" t="str">
        <f>IF(L63="1","Mischer AUF",IF(K63="1","Mischer ZU","Mischer STOP"))</f>
        <v>Mischer AUF</v>
      </c>
    </row>
    <row r="64" spans="1:17" hidden="1" x14ac:dyDescent="0.25">
      <c r="A64" t="s">
        <v>1502</v>
      </c>
      <c r="B64" t="s">
        <v>4</v>
      </c>
      <c r="C64" t="s">
        <v>12</v>
      </c>
      <c r="D64" t="s">
        <v>6</v>
      </c>
      <c r="E64">
        <v>1</v>
      </c>
      <c r="F64" t="s">
        <v>13</v>
      </c>
      <c r="G64" t="s">
        <v>8</v>
      </c>
    </row>
    <row r="65" spans="1:17" hidden="1" x14ac:dyDescent="0.25">
      <c r="A65" s="1" t="s">
        <v>378</v>
      </c>
      <c r="B65" s="1" t="s">
        <v>1</v>
      </c>
      <c r="C65" s="1" t="s">
        <v>15</v>
      </c>
      <c r="D65" s="42" t="s">
        <v>3295</v>
      </c>
      <c r="E65" s="8">
        <f>HEX2DEC(G65)</f>
        <v>164</v>
      </c>
      <c r="F65" s="10" t="str">
        <f>HEX2BIN(G65)</f>
        <v>10100100</v>
      </c>
      <c r="G65" s="8" t="str">
        <f>MID(C65,7,FIND(":",C65,1)-1)</f>
        <v>A4</v>
      </c>
      <c r="H65" s="8" t="str">
        <f>MID(F65,1,FIND("0",F65,1)-1)</f>
        <v>1</v>
      </c>
      <c r="I65" s="8" t="str">
        <f>MID(F65,2,FIND("0",F65,1)-1)</f>
        <v>0</v>
      </c>
      <c r="J65" s="8" t="str">
        <f>MID(F65,3,FIND("0",F65,1)-1)</f>
        <v>1</v>
      </c>
      <c r="K65" s="8" t="str">
        <f>MID(F65,4,FIND("0",F65,1)-1)</f>
        <v>0</v>
      </c>
      <c r="L65" s="8" t="str">
        <f>MID(F65,5,FIND("0",F65,1)-1)</f>
        <v>0</v>
      </c>
      <c r="M65" s="8" t="str">
        <f>MID(F65,6,FIND("0",F65,1)-1)</f>
        <v>1</v>
      </c>
      <c r="N65" s="8" t="str">
        <f>MID(F65,7,FIND("0",F65,1)-1)</f>
        <v>0</v>
      </c>
      <c r="O65" s="8" t="str">
        <f>MID(F65,8,FIND("0",F65,1)-1)</f>
        <v>0</v>
      </c>
      <c r="P65" t="str">
        <f>IF(J65="1",IF(O65="0","Brenner AUS"),"Brenner EIN")</f>
        <v>Brenner AUS</v>
      </c>
      <c r="Q65" t="str">
        <f>IF(L65="1","Mischer AUF",IF(K65="1","Mischer ZU","Mischer STOP"))</f>
        <v>Mischer STOP</v>
      </c>
    </row>
    <row r="66" spans="1:17" hidden="1" x14ac:dyDescent="0.25">
      <c r="A66" t="s">
        <v>379</v>
      </c>
      <c r="B66" t="s">
        <v>4</v>
      </c>
      <c r="C66" t="s">
        <v>12</v>
      </c>
      <c r="D66" t="s">
        <v>6</v>
      </c>
      <c r="E66">
        <v>1</v>
      </c>
      <c r="F66" t="s">
        <v>17</v>
      </c>
      <c r="G66" t="s">
        <v>8</v>
      </c>
    </row>
    <row r="67" spans="1:17" hidden="1" x14ac:dyDescent="0.25">
      <c r="A67" t="s">
        <v>1503</v>
      </c>
      <c r="B67" t="s">
        <v>1</v>
      </c>
      <c r="C67" s="38" t="s">
        <v>1362</v>
      </c>
      <c r="E67" s="8">
        <f>HEX2DEC(G67)</f>
        <v>100</v>
      </c>
      <c r="F67" s="10" t="str">
        <f>HEX2BIN(G67)</f>
        <v>1100100</v>
      </c>
      <c r="G67" s="8" t="str">
        <f>MID(C67,7,FIND(":",C67,1)-1)</f>
        <v>64</v>
      </c>
    </row>
    <row r="68" spans="1:17" hidden="1" x14ac:dyDescent="0.25">
      <c r="A68" t="s">
        <v>1504</v>
      </c>
      <c r="B68" t="s">
        <v>4</v>
      </c>
      <c r="C68" t="s">
        <v>1364</v>
      </c>
      <c r="D68" t="s">
        <v>6</v>
      </c>
      <c r="E68">
        <v>1</v>
      </c>
      <c r="F68" t="s">
        <v>1335</v>
      </c>
      <c r="G68" t="s">
        <v>8</v>
      </c>
    </row>
    <row r="69" spans="1:17" hidden="1" x14ac:dyDescent="0.25">
      <c r="A69" t="s">
        <v>1503</v>
      </c>
      <c r="B69" t="s">
        <v>1</v>
      </c>
      <c r="C69" s="7" t="s">
        <v>2673</v>
      </c>
      <c r="D69" s="34" t="s">
        <v>3299</v>
      </c>
      <c r="E69" s="8">
        <f>HEX2DEC(G69)</f>
        <v>3</v>
      </c>
      <c r="F69" s="10" t="str">
        <f>HEX2BIN(G69)</f>
        <v>11</v>
      </c>
      <c r="G69" s="18" t="str">
        <f>MID(C69,10,FIND(":",C69,1)-1)</f>
        <v>03</v>
      </c>
      <c r="N69" s="18">
        <v>1</v>
      </c>
      <c r="O69" s="18">
        <v>1</v>
      </c>
    </row>
    <row r="70" spans="1:17" hidden="1" x14ac:dyDescent="0.25">
      <c r="A70" t="s">
        <v>1504</v>
      </c>
      <c r="B70" t="s">
        <v>4</v>
      </c>
      <c r="C70" t="s">
        <v>1365</v>
      </c>
      <c r="D70" t="s">
        <v>6</v>
      </c>
      <c r="E70">
        <v>1</v>
      </c>
      <c r="F70" t="s">
        <v>106</v>
      </c>
      <c r="G70" t="s">
        <v>8</v>
      </c>
    </row>
    <row r="71" spans="1:17" hidden="1" x14ac:dyDescent="0.25">
      <c r="A71" t="s">
        <v>1503</v>
      </c>
      <c r="B71" t="s">
        <v>1</v>
      </c>
      <c r="C71" s="38" t="s">
        <v>1367</v>
      </c>
      <c r="E71" s="8">
        <f>HEX2DEC(G71)</f>
        <v>174</v>
      </c>
      <c r="F71" s="10" t="str">
        <f>HEX2BIN(G71)</f>
        <v>10101110</v>
      </c>
      <c r="G71" s="8" t="str">
        <f>MID(C71,7,FIND(":",C71,1)-1)</f>
        <v>AE</v>
      </c>
    </row>
    <row r="72" spans="1:17" hidden="1" x14ac:dyDescent="0.25">
      <c r="A72" t="s">
        <v>1504</v>
      </c>
      <c r="B72" t="s">
        <v>4</v>
      </c>
      <c r="C72" t="s">
        <v>1369</v>
      </c>
      <c r="D72" t="s">
        <v>6</v>
      </c>
      <c r="E72">
        <v>1</v>
      </c>
      <c r="F72" t="s">
        <v>1370</v>
      </c>
      <c r="G72" t="s">
        <v>8</v>
      </c>
    </row>
    <row r="73" spans="1:17" hidden="1" x14ac:dyDescent="0.25">
      <c r="A73" t="s">
        <v>1505</v>
      </c>
      <c r="B73" t="s">
        <v>1</v>
      </c>
      <c r="C73" s="38" t="s">
        <v>1506</v>
      </c>
      <c r="E73" s="8">
        <f>HEX2DEC(G73)</f>
        <v>3</v>
      </c>
      <c r="F73" s="10" t="str">
        <f>HEX2BIN(G73)</f>
        <v>11</v>
      </c>
      <c r="G73" s="8" t="str">
        <f>MID(C73,7,FIND(":",C73,1)-1)</f>
        <v>03</v>
      </c>
    </row>
    <row r="74" spans="1:17" hidden="1" x14ac:dyDescent="0.25">
      <c r="A74" t="s">
        <v>1507</v>
      </c>
      <c r="B74" t="s">
        <v>4</v>
      </c>
      <c r="C74" t="s">
        <v>1386</v>
      </c>
      <c r="D74" t="s">
        <v>6</v>
      </c>
      <c r="E74">
        <v>1</v>
      </c>
      <c r="F74" t="s">
        <v>106</v>
      </c>
      <c r="G74" t="s">
        <v>8</v>
      </c>
    </row>
    <row r="75" spans="1:17" x14ac:dyDescent="0.25">
      <c r="A75" t="s">
        <v>1505</v>
      </c>
      <c r="B75" t="s">
        <v>1</v>
      </c>
      <c r="C75" s="38" t="s">
        <v>1508</v>
      </c>
      <c r="D75" t="s">
        <v>3304</v>
      </c>
      <c r="E75" s="8">
        <f>HEX2DEC(G75)</f>
        <v>57</v>
      </c>
      <c r="F75" s="10" t="str">
        <f>HEX2BIN(G75)</f>
        <v>111001</v>
      </c>
      <c r="G75" s="8" t="str">
        <f>MID(C75,7,FIND(":",C75,1)-1)</f>
        <v>39</v>
      </c>
    </row>
    <row r="76" spans="1:17" hidden="1" x14ac:dyDescent="0.25">
      <c r="A76" t="s">
        <v>1507</v>
      </c>
      <c r="B76" t="s">
        <v>4</v>
      </c>
      <c r="C76" t="s">
        <v>1375</v>
      </c>
      <c r="D76" t="s">
        <v>6</v>
      </c>
      <c r="E76">
        <v>1</v>
      </c>
      <c r="F76" t="s">
        <v>305</v>
      </c>
      <c r="G76" t="s">
        <v>8</v>
      </c>
    </row>
    <row r="77" spans="1:17" hidden="1" x14ac:dyDescent="0.25">
      <c r="A77" t="s">
        <v>382</v>
      </c>
      <c r="B77" t="s">
        <v>1</v>
      </c>
      <c r="C77" s="4" t="s">
        <v>157</v>
      </c>
      <c r="D77" t="s">
        <v>1443</v>
      </c>
      <c r="E77" s="8">
        <f>HEX2DEC(G77)</f>
        <v>2</v>
      </c>
      <c r="F77" s="10" t="str">
        <f>HEX2BIN(G77)</f>
        <v>10</v>
      </c>
      <c r="G77" s="8" t="str">
        <f>MID(C77,7,FIND(":",C77,1)-1)</f>
        <v>02</v>
      </c>
    </row>
    <row r="78" spans="1:17" hidden="1" x14ac:dyDescent="0.25">
      <c r="A78" t="s">
        <v>384</v>
      </c>
      <c r="B78" t="s">
        <v>4</v>
      </c>
      <c r="C78" t="s">
        <v>148</v>
      </c>
      <c r="D78" t="s">
        <v>6</v>
      </c>
      <c r="E78">
        <v>1</v>
      </c>
      <c r="F78" t="s">
        <v>72</v>
      </c>
      <c r="G78" t="s">
        <v>8</v>
      </c>
    </row>
    <row r="79" spans="1:17" hidden="1" x14ac:dyDescent="0.25">
      <c r="A79" t="s">
        <v>1509</v>
      </c>
      <c r="B79" t="s">
        <v>1454</v>
      </c>
      <c r="C79" t="s">
        <v>1455</v>
      </c>
      <c r="D79" t="s">
        <v>176</v>
      </c>
      <c r="E79" t="s">
        <v>177</v>
      </c>
      <c r="F79" s="5">
        <v>200000</v>
      </c>
      <c r="G79" t="s">
        <v>1456</v>
      </c>
      <c r="H79" t="s">
        <v>178</v>
      </c>
      <c r="I79">
        <v>0</v>
      </c>
      <c r="J79" t="s">
        <v>179</v>
      </c>
      <c r="K79" t="s">
        <v>163</v>
      </c>
      <c r="L79" t="s">
        <v>180</v>
      </c>
    </row>
    <row r="80" spans="1:17" hidden="1" x14ac:dyDescent="0.25">
      <c r="A80" t="s">
        <v>1510</v>
      </c>
      <c r="B80" t="s">
        <v>1</v>
      </c>
      <c r="C80" s="4" t="s">
        <v>418</v>
      </c>
      <c r="D80" t="s">
        <v>1443</v>
      </c>
      <c r="E80" s="8">
        <f>HEX2DEC(G80)</f>
        <v>4</v>
      </c>
      <c r="F80" s="10" t="str">
        <f>HEX2BIN(G80)</f>
        <v>100</v>
      </c>
      <c r="G80" s="8" t="str">
        <f>MID(C80,7,FIND(":",C80,1)-1)</f>
        <v>04</v>
      </c>
    </row>
    <row r="81" spans="1:17" hidden="1" x14ac:dyDescent="0.25">
      <c r="A81" t="s">
        <v>1511</v>
      </c>
      <c r="B81" t="s">
        <v>4</v>
      </c>
      <c r="C81" t="s">
        <v>148</v>
      </c>
      <c r="D81" t="s">
        <v>6</v>
      </c>
      <c r="E81">
        <v>1</v>
      </c>
      <c r="F81" t="s">
        <v>136</v>
      </c>
      <c r="G81" t="s">
        <v>8</v>
      </c>
    </row>
    <row r="82" spans="1:17" hidden="1" x14ac:dyDescent="0.25">
      <c r="A82" t="s">
        <v>1512</v>
      </c>
      <c r="B82" t="s">
        <v>1454</v>
      </c>
      <c r="C82" t="s">
        <v>1455</v>
      </c>
      <c r="D82" t="s">
        <v>176</v>
      </c>
      <c r="E82" t="s">
        <v>177</v>
      </c>
      <c r="F82" s="5">
        <v>400000</v>
      </c>
      <c r="G82" t="s">
        <v>1456</v>
      </c>
      <c r="H82" t="s">
        <v>178</v>
      </c>
      <c r="I82">
        <v>0</v>
      </c>
      <c r="J82" t="s">
        <v>179</v>
      </c>
      <c r="K82" t="s">
        <v>163</v>
      </c>
      <c r="L82" t="s">
        <v>180</v>
      </c>
    </row>
    <row r="83" spans="1:17" hidden="1" x14ac:dyDescent="0.25">
      <c r="A83" t="s">
        <v>1513</v>
      </c>
      <c r="B83" t="s">
        <v>1</v>
      </c>
      <c r="C83" s="38" t="s">
        <v>1380</v>
      </c>
      <c r="E83" s="8">
        <f>HEX2DEC(G83)</f>
        <v>100</v>
      </c>
      <c r="F83" s="10" t="str">
        <f>HEX2BIN(G83)</f>
        <v>1100100</v>
      </c>
      <c r="G83" s="8" t="str">
        <f>MID(C83,7,FIND(":",C83,1)-1)</f>
        <v>64</v>
      </c>
    </row>
    <row r="84" spans="1:17" hidden="1" x14ac:dyDescent="0.25">
      <c r="A84" t="s">
        <v>1514</v>
      </c>
      <c r="B84" t="s">
        <v>4</v>
      </c>
      <c r="C84" t="s">
        <v>1382</v>
      </c>
      <c r="D84" t="s">
        <v>6</v>
      </c>
      <c r="E84">
        <v>1</v>
      </c>
      <c r="F84" t="s">
        <v>1335</v>
      </c>
      <c r="G84" t="s">
        <v>8</v>
      </c>
    </row>
    <row r="85" spans="1:17" hidden="1" x14ac:dyDescent="0.25">
      <c r="A85" t="s">
        <v>1515</v>
      </c>
      <c r="B85" t="s">
        <v>4</v>
      </c>
      <c r="C85" t="s">
        <v>71</v>
      </c>
      <c r="D85" t="s">
        <v>6</v>
      </c>
      <c r="E85">
        <v>1</v>
      </c>
      <c r="F85" t="s">
        <v>1096</v>
      </c>
      <c r="G85" t="s">
        <v>8</v>
      </c>
    </row>
    <row r="86" spans="1:17" hidden="1" x14ac:dyDescent="0.25">
      <c r="A86" s="1" t="s">
        <v>1516</v>
      </c>
      <c r="B86" s="1" t="s">
        <v>1</v>
      </c>
      <c r="C86" s="1" t="s">
        <v>10</v>
      </c>
      <c r="D86" s="42" t="s">
        <v>3295</v>
      </c>
      <c r="E86" s="8">
        <f>HEX2DEC(G86)</f>
        <v>172</v>
      </c>
      <c r="F86" s="10" t="str">
        <f>HEX2BIN(G86)</f>
        <v>10101100</v>
      </c>
      <c r="G86" s="8" t="str">
        <f>MID(C86,7,FIND(":",C86,1)-1)</f>
        <v>AC</v>
      </c>
      <c r="H86" s="8" t="str">
        <f>MID(F86,1,FIND("0",F86,1)-1)</f>
        <v>1</v>
      </c>
      <c r="I86" s="8" t="str">
        <f>MID(F86,2,FIND("0",F86,1)-1)</f>
        <v>0</v>
      </c>
      <c r="J86" s="8" t="str">
        <f>MID(F86,3,FIND("0",F86,1)-1)</f>
        <v>1</v>
      </c>
      <c r="K86" s="8" t="str">
        <f>MID(F86,4,FIND("0",F86,1)-1)</f>
        <v>0</v>
      </c>
      <c r="L86" s="8" t="str">
        <f>MID(F86,5,FIND("0",F86,1)-1)</f>
        <v>1</v>
      </c>
      <c r="M86" s="8" t="str">
        <f>MID(F86,6,FIND("0",F86,1)-1)</f>
        <v>1</v>
      </c>
      <c r="N86" s="8" t="str">
        <f>MID(F86,7,FIND("0",F86,1)-1)</f>
        <v>0</v>
      </c>
      <c r="O86" s="8" t="str">
        <f>MID(F86,8,FIND("0",F86,1)-1)</f>
        <v>0</v>
      </c>
      <c r="P86" t="str">
        <f>IF(J86="1",IF(O86="0","Brenner AUS"),"Brenner EIN")</f>
        <v>Brenner AUS</v>
      </c>
      <c r="Q86" t="str">
        <f>IF(L86="1","Mischer AUF",IF(K86="1","Mischer ZU","Mischer STOP"))</f>
        <v>Mischer AUF</v>
      </c>
    </row>
    <row r="87" spans="1:17" hidden="1" x14ac:dyDescent="0.25">
      <c r="A87" t="s">
        <v>1517</v>
      </c>
      <c r="B87" t="s">
        <v>4</v>
      </c>
      <c r="C87" t="s">
        <v>12</v>
      </c>
      <c r="D87" t="s">
        <v>6</v>
      </c>
      <c r="E87">
        <v>1</v>
      </c>
      <c r="F87" t="s">
        <v>13</v>
      </c>
      <c r="G87" t="s">
        <v>8</v>
      </c>
    </row>
    <row r="88" spans="1:17" hidden="1" x14ac:dyDescent="0.25">
      <c r="A88" s="1" t="s">
        <v>1518</v>
      </c>
      <c r="B88" s="1" t="s">
        <v>1</v>
      </c>
      <c r="C88" s="1" t="s">
        <v>15</v>
      </c>
      <c r="D88" s="42" t="s">
        <v>3295</v>
      </c>
      <c r="E88" s="8">
        <f>HEX2DEC(G88)</f>
        <v>164</v>
      </c>
      <c r="F88" s="10" t="str">
        <f>HEX2BIN(G88)</f>
        <v>10100100</v>
      </c>
      <c r="G88" s="8" t="str">
        <f>MID(C88,7,FIND(":",C88,1)-1)</f>
        <v>A4</v>
      </c>
      <c r="H88" s="8" t="str">
        <f>MID(F88,1,FIND("0",F88,1)-1)</f>
        <v>1</v>
      </c>
      <c r="I88" s="8" t="str">
        <f>MID(F88,2,FIND("0",F88,1)-1)</f>
        <v>0</v>
      </c>
      <c r="J88" s="8" t="str">
        <f>MID(F88,3,FIND("0",F88,1)-1)</f>
        <v>1</v>
      </c>
      <c r="K88" s="8" t="str">
        <f>MID(F88,4,FIND("0",F88,1)-1)</f>
        <v>0</v>
      </c>
      <c r="L88" s="8" t="str">
        <f>MID(F88,5,FIND("0",F88,1)-1)</f>
        <v>0</v>
      </c>
      <c r="M88" s="8" t="str">
        <f>MID(F88,6,FIND("0",F88,1)-1)</f>
        <v>1</v>
      </c>
      <c r="N88" s="8" t="str">
        <f>MID(F88,7,FIND("0",F88,1)-1)</f>
        <v>0</v>
      </c>
      <c r="O88" s="8" t="str">
        <f>MID(F88,8,FIND("0",F88,1)-1)</f>
        <v>0</v>
      </c>
      <c r="P88" t="str">
        <f>IF(J88="1",IF(O88="0","Brenner AUS"),"Brenner EIN")</f>
        <v>Brenner AUS</v>
      </c>
      <c r="Q88" t="str">
        <f>IF(L88="1","Mischer AUF",IF(K88="1","Mischer ZU","Mischer STOP"))</f>
        <v>Mischer STOP</v>
      </c>
    </row>
    <row r="89" spans="1:17" hidden="1" x14ac:dyDescent="0.25">
      <c r="A89" t="s">
        <v>1519</v>
      </c>
      <c r="B89" t="s">
        <v>4</v>
      </c>
      <c r="C89" t="s">
        <v>12</v>
      </c>
      <c r="D89" t="s">
        <v>6</v>
      </c>
      <c r="E89">
        <v>1</v>
      </c>
      <c r="F89" t="s">
        <v>17</v>
      </c>
      <c r="G89" t="s">
        <v>8</v>
      </c>
    </row>
    <row r="90" spans="1:17" hidden="1" x14ac:dyDescent="0.25">
      <c r="A90" t="s">
        <v>1520</v>
      </c>
      <c r="B90" t="s">
        <v>1</v>
      </c>
      <c r="C90" s="4" t="s">
        <v>157</v>
      </c>
      <c r="D90" t="s">
        <v>1443</v>
      </c>
      <c r="E90" s="8">
        <f>HEX2DEC(G90)</f>
        <v>2</v>
      </c>
      <c r="F90" s="10" t="str">
        <f>HEX2BIN(G90)</f>
        <v>10</v>
      </c>
      <c r="G90" s="8" t="str">
        <f>MID(C90,7,FIND(":",C90,1)-1)</f>
        <v>02</v>
      </c>
    </row>
    <row r="91" spans="1:17" hidden="1" x14ac:dyDescent="0.25">
      <c r="A91" t="s">
        <v>1521</v>
      </c>
      <c r="B91" t="s">
        <v>4</v>
      </c>
      <c r="C91" t="s">
        <v>148</v>
      </c>
      <c r="D91" t="s">
        <v>6</v>
      </c>
      <c r="E91">
        <v>1</v>
      </c>
      <c r="F91" t="s">
        <v>72</v>
      </c>
      <c r="G91" t="s">
        <v>8</v>
      </c>
    </row>
    <row r="92" spans="1:17" hidden="1" x14ac:dyDescent="0.25">
      <c r="A92" t="s">
        <v>1522</v>
      </c>
      <c r="B92" t="s">
        <v>1454</v>
      </c>
      <c r="C92" t="s">
        <v>1455</v>
      </c>
      <c r="D92" t="s">
        <v>176</v>
      </c>
      <c r="E92" t="s">
        <v>177</v>
      </c>
      <c r="F92" s="5">
        <v>200000</v>
      </c>
      <c r="G92" t="s">
        <v>1456</v>
      </c>
      <c r="H92" t="s">
        <v>178</v>
      </c>
      <c r="I92">
        <v>0</v>
      </c>
      <c r="J92" t="s">
        <v>179</v>
      </c>
      <c r="K92" t="s">
        <v>163</v>
      </c>
      <c r="L92" t="s">
        <v>180</v>
      </c>
    </row>
    <row r="93" spans="1:17" hidden="1" x14ac:dyDescent="0.25">
      <c r="A93" t="s">
        <v>1523</v>
      </c>
      <c r="B93" s="38" t="s">
        <v>1</v>
      </c>
      <c r="C93" s="38" t="s">
        <v>1404</v>
      </c>
      <c r="E93" s="8">
        <f>HEX2DEC(G93)</f>
        <v>41</v>
      </c>
      <c r="F93" s="10" t="str">
        <f>HEX2BIN(G93)</f>
        <v>101001</v>
      </c>
      <c r="G93" s="8" t="str">
        <f>MID(C93,7,FIND(":",C93,1)-1)</f>
        <v>29</v>
      </c>
    </row>
    <row r="94" spans="1:17" hidden="1" x14ac:dyDescent="0.25">
      <c r="A94" t="s">
        <v>1524</v>
      </c>
      <c r="B94" t="s">
        <v>4</v>
      </c>
      <c r="C94" t="s">
        <v>1406</v>
      </c>
      <c r="D94" t="s">
        <v>6</v>
      </c>
      <c r="E94">
        <v>1</v>
      </c>
      <c r="F94" t="s">
        <v>84</v>
      </c>
      <c r="G94" t="s">
        <v>8</v>
      </c>
    </row>
    <row r="95" spans="1:17" hidden="1" x14ac:dyDescent="0.25">
      <c r="A95" t="s">
        <v>1525</v>
      </c>
      <c r="B95" t="s">
        <v>1</v>
      </c>
      <c r="C95" s="4" t="s">
        <v>418</v>
      </c>
      <c r="D95" t="s">
        <v>1443</v>
      </c>
      <c r="E95" s="8">
        <f>HEX2DEC(G95)</f>
        <v>4</v>
      </c>
      <c r="F95" s="10" t="str">
        <f>HEX2BIN(G95)</f>
        <v>100</v>
      </c>
      <c r="G95" s="8" t="str">
        <f>MID(C95,7,FIND(":",C95,1)-1)</f>
        <v>04</v>
      </c>
    </row>
    <row r="96" spans="1:17" hidden="1" x14ac:dyDescent="0.25">
      <c r="A96" t="s">
        <v>1526</v>
      </c>
      <c r="B96" t="s">
        <v>4</v>
      </c>
      <c r="C96" t="s">
        <v>148</v>
      </c>
      <c r="D96" t="s">
        <v>6</v>
      </c>
      <c r="E96">
        <v>1</v>
      </c>
      <c r="F96" t="s">
        <v>136</v>
      </c>
      <c r="G96" t="s">
        <v>8</v>
      </c>
    </row>
    <row r="97" spans="1:17" hidden="1" x14ac:dyDescent="0.25">
      <c r="A97" t="s">
        <v>1527</v>
      </c>
      <c r="B97" t="s">
        <v>1454</v>
      </c>
      <c r="C97" t="s">
        <v>1455</v>
      </c>
      <c r="D97" t="s">
        <v>176</v>
      </c>
      <c r="E97" t="s">
        <v>177</v>
      </c>
      <c r="F97" s="5">
        <v>400000</v>
      </c>
      <c r="G97" t="s">
        <v>1456</v>
      </c>
      <c r="H97" t="s">
        <v>178</v>
      </c>
      <c r="I97">
        <v>0</v>
      </c>
      <c r="J97" t="s">
        <v>179</v>
      </c>
      <c r="K97" t="s">
        <v>163</v>
      </c>
      <c r="L97" t="s">
        <v>180</v>
      </c>
    </row>
    <row r="98" spans="1:17" hidden="1" x14ac:dyDescent="0.25">
      <c r="A98" s="1" t="s">
        <v>1528</v>
      </c>
      <c r="B98" s="1" t="s">
        <v>1</v>
      </c>
      <c r="C98" s="1" t="s">
        <v>10</v>
      </c>
      <c r="D98" s="42" t="s">
        <v>3295</v>
      </c>
      <c r="E98" s="8">
        <f>HEX2DEC(G98)</f>
        <v>172</v>
      </c>
      <c r="F98" s="10" t="str">
        <f>HEX2BIN(G98)</f>
        <v>10101100</v>
      </c>
      <c r="G98" s="8" t="str">
        <f>MID(C98,7,FIND(":",C98,1)-1)</f>
        <v>AC</v>
      </c>
      <c r="H98" s="8" t="str">
        <f>MID(F98,1,FIND("0",F98,1)-1)</f>
        <v>1</v>
      </c>
      <c r="I98" s="8" t="str">
        <f>MID(F98,2,FIND("0",F98,1)-1)</f>
        <v>0</v>
      </c>
      <c r="J98" s="8" t="str">
        <f>MID(F98,3,FIND("0",F98,1)-1)</f>
        <v>1</v>
      </c>
      <c r="K98" s="8" t="str">
        <f>MID(F98,4,FIND("0",F98,1)-1)</f>
        <v>0</v>
      </c>
      <c r="L98" s="8" t="str">
        <f>MID(F98,5,FIND("0",F98,1)-1)</f>
        <v>1</v>
      </c>
      <c r="M98" s="8" t="str">
        <f>MID(F98,6,FIND("0",F98,1)-1)</f>
        <v>1</v>
      </c>
      <c r="N98" s="8" t="str">
        <f>MID(F98,7,FIND("0",F98,1)-1)</f>
        <v>0</v>
      </c>
      <c r="O98" s="8" t="str">
        <f>MID(F98,8,FIND("0",F98,1)-1)</f>
        <v>0</v>
      </c>
      <c r="P98" t="str">
        <f>IF(J98="1",IF(O98="0","Brenner AUS"),"Brenner EIN")</f>
        <v>Brenner AUS</v>
      </c>
      <c r="Q98" t="str">
        <f>IF(L98="1","Mischer AUF",IF(K98="1","Mischer ZU","Mischer STOP"))</f>
        <v>Mischer AUF</v>
      </c>
    </row>
    <row r="99" spans="1:17" hidden="1" x14ac:dyDescent="0.25">
      <c r="A99" t="s">
        <v>1529</v>
      </c>
      <c r="B99" t="s">
        <v>4</v>
      </c>
      <c r="C99" t="s">
        <v>12</v>
      </c>
      <c r="D99" t="s">
        <v>6</v>
      </c>
      <c r="E99">
        <v>1</v>
      </c>
      <c r="F99" t="s">
        <v>13</v>
      </c>
      <c r="G99" t="s">
        <v>8</v>
      </c>
    </row>
    <row r="100" spans="1:17" hidden="1" x14ac:dyDescent="0.25">
      <c r="A100" s="1" t="s">
        <v>1530</v>
      </c>
      <c r="B100" s="1" t="s">
        <v>1</v>
      </c>
      <c r="C100" s="1" t="s">
        <v>15</v>
      </c>
      <c r="D100" s="42" t="s">
        <v>3295</v>
      </c>
      <c r="E100" s="8">
        <f>HEX2DEC(G100)</f>
        <v>164</v>
      </c>
      <c r="F100" s="10" t="str">
        <f>HEX2BIN(G100)</f>
        <v>10100100</v>
      </c>
      <c r="G100" s="8" t="str">
        <f>MID(C100,7,FIND(":",C100,1)-1)</f>
        <v>A4</v>
      </c>
      <c r="H100" s="8" t="str">
        <f>MID(F100,1,FIND("0",F100,1)-1)</f>
        <v>1</v>
      </c>
      <c r="I100" s="8" t="str">
        <f>MID(F100,2,FIND("0",F100,1)-1)</f>
        <v>0</v>
      </c>
      <c r="J100" s="8" t="str">
        <f>MID(F100,3,FIND("0",F100,1)-1)</f>
        <v>1</v>
      </c>
      <c r="K100" s="8" t="str">
        <f>MID(F100,4,FIND("0",F100,1)-1)</f>
        <v>0</v>
      </c>
      <c r="L100" s="8" t="str">
        <f>MID(F100,5,FIND("0",F100,1)-1)</f>
        <v>0</v>
      </c>
      <c r="M100" s="8" t="str">
        <f>MID(F100,6,FIND("0",F100,1)-1)</f>
        <v>1</v>
      </c>
      <c r="N100" s="8" t="str">
        <f>MID(F100,7,FIND("0",F100,1)-1)</f>
        <v>0</v>
      </c>
      <c r="O100" s="8" t="str">
        <f>MID(F100,8,FIND("0",F100,1)-1)</f>
        <v>0</v>
      </c>
      <c r="P100" t="str">
        <f>IF(J100="1",IF(O100="0","Brenner AUS"),"Brenner EIN")</f>
        <v>Brenner AUS</v>
      </c>
      <c r="Q100" t="str">
        <f>IF(L100="1","Mischer AUF",IF(K100="1","Mischer ZU","Mischer STOP"))</f>
        <v>Mischer STOP</v>
      </c>
    </row>
    <row r="101" spans="1:17" hidden="1" x14ac:dyDescent="0.25">
      <c r="A101" t="s">
        <v>1531</v>
      </c>
      <c r="B101" t="s">
        <v>4</v>
      </c>
      <c r="C101" t="s">
        <v>12</v>
      </c>
      <c r="D101" t="s">
        <v>6</v>
      </c>
      <c r="E101">
        <v>1</v>
      </c>
      <c r="F101" t="s">
        <v>17</v>
      </c>
      <c r="G101" t="s">
        <v>8</v>
      </c>
    </row>
    <row r="102" spans="1:17" hidden="1" x14ac:dyDescent="0.25">
      <c r="A102" t="s">
        <v>1532</v>
      </c>
      <c r="B102" s="38" t="s">
        <v>1</v>
      </c>
      <c r="C102" s="38" t="s">
        <v>1423</v>
      </c>
      <c r="E102" s="8">
        <f>HEX2DEC(G102)</f>
        <v>34</v>
      </c>
      <c r="F102" s="10" t="str">
        <f>HEX2BIN(G102)</f>
        <v>100010</v>
      </c>
      <c r="G102" s="8" t="str">
        <f>MID(C102,7,FIND(":",C102,1)-1)</f>
        <v>22</v>
      </c>
    </row>
    <row r="103" spans="1:17" hidden="1" x14ac:dyDescent="0.25">
      <c r="A103" t="s">
        <v>1533</v>
      </c>
      <c r="B103" t="s">
        <v>4</v>
      </c>
      <c r="C103" t="s">
        <v>1425</v>
      </c>
      <c r="D103" t="s">
        <v>6</v>
      </c>
      <c r="E103">
        <v>1</v>
      </c>
      <c r="F103" t="s">
        <v>234</v>
      </c>
      <c r="G103" t="s">
        <v>8</v>
      </c>
    </row>
    <row r="104" spans="1:17" hidden="1" x14ac:dyDescent="0.25">
      <c r="A104" t="s">
        <v>1534</v>
      </c>
      <c r="B104" t="s">
        <v>1</v>
      </c>
      <c r="C104" s="4" t="s">
        <v>418</v>
      </c>
      <c r="D104" t="s">
        <v>1443</v>
      </c>
      <c r="E104" s="8">
        <f>HEX2DEC(G104)</f>
        <v>4</v>
      </c>
      <c r="F104" s="10" t="str">
        <f>HEX2BIN(G104)</f>
        <v>100</v>
      </c>
      <c r="G104" s="8" t="str">
        <f>MID(C104,7,FIND(":",C104,1)-1)</f>
        <v>04</v>
      </c>
    </row>
    <row r="105" spans="1:17" hidden="1" x14ac:dyDescent="0.25">
      <c r="A105" t="s">
        <v>1535</v>
      </c>
      <c r="B105" t="s">
        <v>4</v>
      </c>
      <c r="C105" t="s">
        <v>148</v>
      </c>
      <c r="D105" t="s">
        <v>6</v>
      </c>
      <c r="E105">
        <v>1</v>
      </c>
      <c r="F105" t="s">
        <v>136</v>
      </c>
      <c r="G105" t="s">
        <v>8</v>
      </c>
    </row>
    <row r="106" spans="1:17" hidden="1" x14ac:dyDescent="0.25">
      <c r="A106" t="s">
        <v>1536</v>
      </c>
      <c r="B106" t="s">
        <v>4</v>
      </c>
      <c r="C106" t="s">
        <v>12</v>
      </c>
      <c r="D106" t="s">
        <v>6</v>
      </c>
      <c r="E106">
        <v>1</v>
      </c>
      <c r="F106" t="s">
        <v>13</v>
      </c>
      <c r="G106" t="s">
        <v>8</v>
      </c>
    </row>
    <row r="107" spans="1:17" hidden="1" x14ac:dyDescent="0.25">
      <c r="A107" s="1" t="s">
        <v>1537</v>
      </c>
      <c r="B107" s="1" t="s">
        <v>1</v>
      </c>
      <c r="C107" s="1" t="s">
        <v>361</v>
      </c>
      <c r="D107" s="42" t="s">
        <v>3295</v>
      </c>
      <c r="E107" s="8">
        <f>HEX2DEC(G107)</f>
        <v>180</v>
      </c>
      <c r="F107" s="10" t="str">
        <f>HEX2BIN(G107)</f>
        <v>10110100</v>
      </c>
      <c r="G107" s="8" t="str">
        <f>MID(C107,7,FIND(":",C107,1)-1)</f>
        <v>B4</v>
      </c>
      <c r="H107" s="8" t="str">
        <f>MID(F107,1,FIND("0",F107,1)-1)</f>
        <v>1</v>
      </c>
      <c r="I107" s="8" t="str">
        <f>MID(F107,2,FIND("0",F107,1)-1)</f>
        <v>0</v>
      </c>
      <c r="J107" s="8" t="str">
        <f>MID(F107,3,FIND("0",F107,1)-1)</f>
        <v>1</v>
      </c>
      <c r="K107" s="8" t="str">
        <f>MID(F107,4,FIND("0",F107,1)-1)</f>
        <v>1</v>
      </c>
      <c r="L107" s="8" t="str">
        <f>MID(F107,5,FIND("0",F107,1)-1)</f>
        <v>0</v>
      </c>
      <c r="M107" s="8" t="str">
        <f>MID(F107,6,FIND("0",F107,1)-1)</f>
        <v>1</v>
      </c>
      <c r="N107" s="8" t="str">
        <f>MID(F107,7,FIND("0",F107,1)-1)</f>
        <v>0</v>
      </c>
      <c r="O107" s="8" t="str">
        <f>MID(F107,8,FIND("0",F107,1)-1)</f>
        <v>0</v>
      </c>
      <c r="P107" t="str">
        <f>IF(J107="1",IF(O107="0","Brenner AUS"),"Brenner EIN")</f>
        <v>Brenner AUS</v>
      </c>
      <c r="Q107" t="str">
        <f>IF(L107="1","Mischer AUF",IF(K107="1","Mischer ZU","Mischer STOP"))</f>
        <v>Mischer ZU</v>
      </c>
    </row>
    <row r="108" spans="1:17" hidden="1" x14ac:dyDescent="0.25">
      <c r="A108" t="s">
        <v>1538</v>
      </c>
      <c r="B108" t="s">
        <v>4</v>
      </c>
      <c r="C108" t="s">
        <v>12</v>
      </c>
      <c r="D108" t="s">
        <v>6</v>
      </c>
      <c r="E108">
        <v>1</v>
      </c>
      <c r="F108" t="s">
        <v>363</v>
      </c>
      <c r="G108" t="s">
        <v>8</v>
      </c>
    </row>
    <row r="109" spans="1:17" hidden="1" x14ac:dyDescent="0.25">
      <c r="A109" s="1" t="s">
        <v>1539</v>
      </c>
      <c r="B109" s="1" t="s">
        <v>1</v>
      </c>
      <c r="C109" s="1" t="s">
        <v>15</v>
      </c>
      <c r="D109" s="42" t="s">
        <v>3295</v>
      </c>
      <c r="E109" s="8">
        <f>HEX2DEC(G109)</f>
        <v>164</v>
      </c>
      <c r="F109" s="10" t="str">
        <f>HEX2BIN(G109)</f>
        <v>10100100</v>
      </c>
      <c r="G109" s="8" t="str">
        <f>MID(C109,7,FIND(":",C109,1)-1)</f>
        <v>A4</v>
      </c>
      <c r="H109" s="8" t="str">
        <f>MID(F109,1,FIND("0",F109,1)-1)</f>
        <v>1</v>
      </c>
      <c r="I109" s="8" t="str">
        <f>MID(F109,2,FIND("0",F109,1)-1)</f>
        <v>0</v>
      </c>
      <c r="J109" s="8" t="str">
        <f>MID(F109,3,FIND("0",F109,1)-1)</f>
        <v>1</v>
      </c>
      <c r="K109" s="8" t="str">
        <f>MID(F109,4,FIND("0",F109,1)-1)</f>
        <v>0</v>
      </c>
      <c r="L109" s="8" t="str">
        <f>MID(F109,5,FIND("0",F109,1)-1)</f>
        <v>0</v>
      </c>
      <c r="M109" s="8" t="str">
        <f>MID(F109,6,FIND("0",F109,1)-1)</f>
        <v>1</v>
      </c>
      <c r="N109" s="8" t="str">
        <f>MID(F109,7,FIND("0",F109,1)-1)</f>
        <v>0</v>
      </c>
      <c r="O109" s="8" t="str">
        <f>MID(F109,8,FIND("0",F109,1)-1)</f>
        <v>0</v>
      </c>
      <c r="P109" t="str">
        <f>IF(J109="1",IF(O109="0","Brenner AUS"),"Brenner EIN")</f>
        <v>Brenner AUS</v>
      </c>
      <c r="Q109" t="str">
        <f>IF(L109="1","Mischer AUF",IF(K109="1","Mischer ZU","Mischer STOP"))</f>
        <v>Mischer STOP</v>
      </c>
    </row>
    <row r="110" spans="1:17" hidden="1" x14ac:dyDescent="0.25">
      <c r="A110" t="s">
        <v>1540</v>
      </c>
      <c r="B110" t="s">
        <v>4</v>
      </c>
      <c r="C110" t="s">
        <v>12</v>
      </c>
      <c r="D110" t="s">
        <v>6</v>
      </c>
      <c r="E110">
        <v>1</v>
      </c>
      <c r="F110" t="s">
        <v>17</v>
      </c>
      <c r="G110" t="s">
        <v>8</v>
      </c>
    </row>
    <row r="111" spans="1:17" hidden="1" x14ac:dyDescent="0.25">
      <c r="A111" t="s">
        <v>1541</v>
      </c>
      <c r="B111" t="s">
        <v>1</v>
      </c>
      <c r="C111" s="14" t="s">
        <v>1542</v>
      </c>
      <c r="D111" s="14" t="s">
        <v>1445</v>
      </c>
      <c r="E111" s="8">
        <f>HEX2DEC(G111)</f>
        <v>44</v>
      </c>
      <c r="F111" s="10" t="str">
        <f>HEX2BIN(G111)</f>
        <v>101100</v>
      </c>
      <c r="G111" s="8" t="str">
        <f>MID(C111,7,FIND(":",C111,1)-1)</f>
        <v>2C</v>
      </c>
    </row>
    <row r="112" spans="1:17" hidden="1" x14ac:dyDescent="0.25">
      <c r="A112" t="s">
        <v>1543</v>
      </c>
      <c r="B112" t="s">
        <v>4</v>
      </c>
      <c r="C112" t="s">
        <v>1477</v>
      </c>
      <c r="D112" t="s">
        <v>6</v>
      </c>
      <c r="E112">
        <v>1</v>
      </c>
      <c r="F112" t="s">
        <v>29</v>
      </c>
      <c r="G112" t="s">
        <v>8</v>
      </c>
    </row>
    <row r="113" spans="1:17" hidden="1" x14ac:dyDescent="0.25">
      <c r="A113" t="s">
        <v>1541</v>
      </c>
      <c r="B113" t="s">
        <v>1</v>
      </c>
      <c r="C113" s="16" t="s">
        <v>1544</v>
      </c>
      <c r="D113" s="16" t="s">
        <v>1737</v>
      </c>
      <c r="E113" s="8">
        <f>HEX2DEC(G113)</f>
        <v>44</v>
      </c>
      <c r="F113" s="10" t="str">
        <f>HEX2BIN(G113)</f>
        <v>101100</v>
      </c>
      <c r="G113" s="8" t="str">
        <f>MID(C113,7,FIND(":",C113,1)-1)</f>
        <v>2C</v>
      </c>
    </row>
    <row r="114" spans="1:17" hidden="1" x14ac:dyDescent="0.25">
      <c r="A114" t="s">
        <v>1543</v>
      </c>
      <c r="B114" t="s">
        <v>4</v>
      </c>
      <c r="C114" t="s">
        <v>1483</v>
      </c>
      <c r="D114" t="s">
        <v>6</v>
      </c>
      <c r="E114">
        <v>1</v>
      </c>
      <c r="F114" t="s">
        <v>29</v>
      </c>
      <c r="G114" t="s">
        <v>8</v>
      </c>
    </row>
    <row r="115" spans="1:17" hidden="1" x14ac:dyDescent="0.25">
      <c r="A115" t="s">
        <v>1541</v>
      </c>
      <c r="B115" t="s">
        <v>1</v>
      </c>
      <c r="C115" s="11" t="s">
        <v>1545</v>
      </c>
      <c r="D115" s="11" t="s">
        <v>1736</v>
      </c>
      <c r="E115" s="8">
        <f>HEX2DEC(G115)</f>
        <v>28</v>
      </c>
      <c r="F115" s="10" t="str">
        <f>HEX2BIN(G115)</f>
        <v>11100</v>
      </c>
      <c r="G115" s="8" t="str">
        <f>MID(C115,7,FIND(":",C115,1)-1)</f>
        <v>1C</v>
      </c>
    </row>
    <row r="116" spans="1:17" hidden="1" x14ac:dyDescent="0.25">
      <c r="A116" t="s">
        <v>1546</v>
      </c>
      <c r="B116" t="s">
        <v>4</v>
      </c>
      <c r="C116" t="s">
        <v>1351</v>
      </c>
      <c r="D116" t="s">
        <v>6</v>
      </c>
      <c r="E116">
        <v>1</v>
      </c>
      <c r="F116" t="s">
        <v>1149</v>
      </c>
      <c r="G116" t="s">
        <v>8</v>
      </c>
    </row>
    <row r="117" spans="1:17" hidden="1" x14ac:dyDescent="0.25">
      <c r="A117" s="1" t="s">
        <v>1547</v>
      </c>
      <c r="B117" s="1" t="s">
        <v>1</v>
      </c>
      <c r="C117" s="1" t="s">
        <v>361</v>
      </c>
      <c r="D117" s="42" t="s">
        <v>3295</v>
      </c>
      <c r="E117" s="8">
        <f>HEX2DEC(G117)</f>
        <v>180</v>
      </c>
      <c r="F117" s="10" t="str">
        <f>HEX2BIN(G117)</f>
        <v>10110100</v>
      </c>
      <c r="G117" s="8" t="str">
        <f>MID(C117,7,FIND(":",C117,1)-1)</f>
        <v>B4</v>
      </c>
      <c r="H117" s="8" t="str">
        <f>MID(F117,1,FIND("0",F117,1)-1)</f>
        <v>1</v>
      </c>
      <c r="I117" s="8" t="str">
        <f>MID(F117,2,FIND("0",F117,1)-1)</f>
        <v>0</v>
      </c>
      <c r="J117" s="8" t="str">
        <f>MID(F117,3,FIND("0",F117,1)-1)</f>
        <v>1</v>
      </c>
      <c r="K117" s="8" t="str">
        <f>MID(F117,4,FIND("0",F117,1)-1)</f>
        <v>1</v>
      </c>
      <c r="L117" s="8" t="str">
        <f>MID(F117,5,FIND("0",F117,1)-1)</f>
        <v>0</v>
      </c>
      <c r="M117" s="8" t="str">
        <f>MID(F117,6,FIND("0",F117,1)-1)</f>
        <v>1</v>
      </c>
      <c r="N117" s="8" t="str">
        <f>MID(F117,7,FIND("0",F117,1)-1)</f>
        <v>0</v>
      </c>
      <c r="O117" s="8" t="str">
        <f>MID(F117,8,FIND("0",F117,1)-1)</f>
        <v>0</v>
      </c>
      <c r="P117" t="str">
        <f>IF(J117="1",IF(O117="0","Brenner AUS"),"Brenner EIN")</f>
        <v>Brenner AUS</v>
      </c>
      <c r="Q117" t="str">
        <f>IF(L117="1","Mischer AUF",IF(K117="1","Mischer ZU","Mischer STOP"))</f>
        <v>Mischer ZU</v>
      </c>
    </row>
    <row r="118" spans="1:17" hidden="1" x14ac:dyDescent="0.25">
      <c r="A118" t="s">
        <v>1548</v>
      </c>
      <c r="B118" t="s">
        <v>4</v>
      </c>
      <c r="C118" t="s">
        <v>12</v>
      </c>
      <c r="D118" t="s">
        <v>6</v>
      </c>
      <c r="E118">
        <v>1</v>
      </c>
      <c r="F118" t="s">
        <v>363</v>
      </c>
      <c r="G118" t="s">
        <v>8</v>
      </c>
    </row>
    <row r="119" spans="1:17" hidden="1" x14ac:dyDescent="0.25">
      <c r="A119" s="1" t="s">
        <v>1549</v>
      </c>
      <c r="B119" s="1" t="s">
        <v>1</v>
      </c>
      <c r="C119" s="1" t="s">
        <v>15</v>
      </c>
      <c r="D119" s="42" t="s">
        <v>3295</v>
      </c>
      <c r="E119" s="8">
        <f>HEX2DEC(G119)</f>
        <v>164</v>
      </c>
      <c r="F119" s="10" t="str">
        <f>HEX2BIN(G119)</f>
        <v>10100100</v>
      </c>
      <c r="G119" s="8" t="str">
        <f>MID(C119,7,FIND(":",C119,1)-1)</f>
        <v>A4</v>
      </c>
      <c r="H119" s="8" t="str">
        <f>MID(F119,1,FIND("0",F119,1)-1)</f>
        <v>1</v>
      </c>
      <c r="I119" s="8" t="str">
        <f>MID(F119,2,FIND("0",F119,1)-1)</f>
        <v>0</v>
      </c>
      <c r="J119" s="8" t="str">
        <f>MID(F119,3,FIND("0",F119,1)-1)</f>
        <v>1</v>
      </c>
      <c r="K119" s="8" t="str">
        <f>MID(F119,4,FIND("0",F119,1)-1)</f>
        <v>0</v>
      </c>
      <c r="L119" s="8" t="str">
        <f>MID(F119,5,FIND("0",F119,1)-1)</f>
        <v>0</v>
      </c>
      <c r="M119" s="8" t="str">
        <f>MID(F119,6,FIND("0",F119,1)-1)</f>
        <v>1</v>
      </c>
      <c r="N119" s="8" t="str">
        <f>MID(F119,7,FIND("0",F119,1)-1)</f>
        <v>0</v>
      </c>
      <c r="O119" s="8" t="str">
        <f>MID(F119,8,FIND("0",F119,1)-1)</f>
        <v>0</v>
      </c>
      <c r="P119" t="str">
        <f>IF(J119="1",IF(O119="0","Brenner AUS"),"Brenner EIN")</f>
        <v>Brenner AUS</v>
      </c>
      <c r="Q119" t="str">
        <f>IF(L119="1","Mischer AUF",IF(K119="1","Mischer ZU","Mischer STOP"))</f>
        <v>Mischer STOP</v>
      </c>
    </row>
    <row r="120" spans="1:17" hidden="1" x14ac:dyDescent="0.25">
      <c r="A120" t="s">
        <v>1550</v>
      </c>
      <c r="B120" t="s">
        <v>4</v>
      </c>
      <c r="C120" t="s">
        <v>12</v>
      </c>
      <c r="D120" t="s">
        <v>6</v>
      </c>
      <c r="E120">
        <v>1</v>
      </c>
      <c r="F120" t="s">
        <v>17</v>
      </c>
      <c r="G120" t="s">
        <v>8</v>
      </c>
    </row>
    <row r="121" spans="1:17" hidden="1" x14ac:dyDescent="0.25">
      <c r="A121" s="1" t="s">
        <v>1551</v>
      </c>
      <c r="B121" s="1" t="s">
        <v>1</v>
      </c>
      <c r="C121" s="1" t="s">
        <v>361</v>
      </c>
      <c r="D121" s="42" t="s">
        <v>3295</v>
      </c>
      <c r="E121" s="8">
        <f>HEX2DEC(G121)</f>
        <v>180</v>
      </c>
      <c r="F121" s="10" t="str">
        <f>HEX2BIN(G121)</f>
        <v>10110100</v>
      </c>
      <c r="G121" s="8" t="str">
        <f>MID(C121,7,FIND(":",C121,1)-1)</f>
        <v>B4</v>
      </c>
      <c r="H121" s="8" t="str">
        <f>MID(F121,1,FIND("0",F121,1)-1)</f>
        <v>1</v>
      </c>
      <c r="I121" s="8" t="str">
        <f>MID(F121,2,FIND("0",F121,1)-1)</f>
        <v>0</v>
      </c>
      <c r="J121" s="8" t="str">
        <f>MID(F121,3,FIND("0",F121,1)-1)</f>
        <v>1</v>
      </c>
      <c r="K121" s="8" t="str">
        <f>MID(F121,4,FIND("0",F121,1)-1)</f>
        <v>1</v>
      </c>
      <c r="L121" s="8" t="str">
        <f>MID(F121,5,FIND("0",F121,1)-1)</f>
        <v>0</v>
      </c>
      <c r="M121" s="8" t="str">
        <f>MID(F121,6,FIND("0",F121,1)-1)</f>
        <v>1</v>
      </c>
      <c r="N121" s="8" t="str">
        <f>MID(F121,7,FIND("0",F121,1)-1)</f>
        <v>0</v>
      </c>
      <c r="O121" s="8" t="str">
        <f>MID(F121,8,FIND("0",F121,1)-1)</f>
        <v>0</v>
      </c>
      <c r="P121" t="str">
        <f>IF(J121="1",IF(O121="0","Brenner AUS"),"Brenner EIN")</f>
        <v>Brenner AUS</v>
      </c>
      <c r="Q121" t="str">
        <f>IF(L121="1","Mischer AUF",IF(K121="1","Mischer ZU","Mischer STOP"))</f>
        <v>Mischer ZU</v>
      </c>
    </row>
    <row r="122" spans="1:17" hidden="1" x14ac:dyDescent="0.25">
      <c r="A122" t="s">
        <v>1552</v>
      </c>
      <c r="B122" t="s">
        <v>4</v>
      </c>
      <c r="C122" t="s">
        <v>12</v>
      </c>
      <c r="D122" t="s">
        <v>6</v>
      </c>
      <c r="E122">
        <v>1</v>
      </c>
      <c r="F122" t="s">
        <v>363</v>
      </c>
      <c r="G122" t="s">
        <v>8</v>
      </c>
    </row>
    <row r="123" spans="1:17" hidden="1" x14ac:dyDescent="0.25">
      <c r="A123" t="s">
        <v>1553</v>
      </c>
      <c r="B123" t="s">
        <v>1</v>
      </c>
      <c r="C123" s="15" t="s">
        <v>2945</v>
      </c>
      <c r="D123" s="33" t="s">
        <v>2946</v>
      </c>
      <c r="E123" s="8">
        <f>HEX2DEC(G123)</f>
        <v>0</v>
      </c>
      <c r="F123" s="10" t="str">
        <f>HEX2BIN(G123)</f>
        <v>0</v>
      </c>
      <c r="G123" s="8" t="str">
        <f>MID(C123,7,FIND(":",C123,1)-1)</f>
        <v>00</v>
      </c>
      <c r="N123" s="18">
        <v>0</v>
      </c>
      <c r="O123" s="18">
        <v>0</v>
      </c>
    </row>
    <row r="124" spans="1:17" hidden="1" x14ac:dyDescent="0.25">
      <c r="A124" s="1" t="s">
        <v>1554</v>
      </c>
      <c r="B124" s="1" t="s">
        <v>1</v>
      </c>
      <c r="C124" s="1" t="s">
        <v>361</v>
      </c>
      <c r="D124" s="42" t="s">
        <v>3295</v>
      </c>
      <c r="E124" s="8">
        <f>HEX2DEC(G124)</f>
        <v>180</v>
      </c>
      <c r="F124" s="10" t="str">
        <f>HEX2BIN(G124)</f>
        <v>10110100</v>
      </c>
      <c r="G124" s="8" t="str">
        <f>MID(C124,7,FIND(":",C124,1)-1)</f>
        <v>B4</v>
      </c>
      <c r="H124" s="8" t="str">
        <f>MID(F124,1,FIND("0",F124,1)-1)</f>
        <v>1</v>
      </c>
      <c r="I124" s="8" t="str">
        <f>MID(F124,2,FIND("0",F124,1)-1)</f>
        <v>0</v>
      </c>
      <c r="J124" s="8" t="str">
        <f>MID(F124,3,FIND("0",F124,1)-1)</f>
        <v>1</v>
      </c>
      <c r="K124" s="8" t="str">
        <f>MID(F124,4,FIND("0",F124,1)-1)</f>
        <v>1</v>
      </c>
      <c r="L124" s="8" t="str">
        <f>MID(F124,5,FIND("0",F124,1)-1)</f>
        <v>0</v>
      </c>
      <c r="M124" s="8" t="str">
        <f>MID(F124,6,FIND("0",F124,1)-1)</f>
        <v>1</v>
      </c>
      <c r="N124" s="8" t="str">
        <f>MID(F124,7,FIND("0",F124,1)-1)</f>
        <v>0</v>
      </c>
      <c r="O124" s="8" t="str">
        <f>MID(F124,8,FIND("0",F124,1)-1)</f>
        <v>0</v>
      </c>
      <c r="P124" t="str">
        <f>IF(J124="1",IF(O124="0","Brenner AUS"),"Brenner EIN")</f>
        <v>Brenner AUS</v>
      </c>
      <c r="Q124" t="str">
        <f>IF(L124="1","Mischer AUF",IF(K124="1","Mischer ZU","Mischer STOP"))</f>
        <v>Mischer ZU</v>
      </c>
    </row>
    <row r="125" spans="1:17" hidden="1" x14ac:dyDescent="0.25">
      <c r="A125" t="s">
        <v>1555</v>
      </c>
      <c r="B125" t="s">
        <v>4</v>
      </c>
      <c r="C125" t="s">
        <v>12</v>
      </c>
      <c r="D125" t="s">
        <v>6</v>
      </c>
      <c r="E125">
        <v>1</v>
      </c>
      <c r="F125" t="s">
        <v>363</v>
      </c>
      <c r="G125" t="s">
        <v>8</v>
      </c>
    </row>
    <row r="126" spans="1:17" hidden="1" x14ac:dyDescent="0.25">
      <c r="A126" s="1" t="s">
        <v>1556</v>
      </c>
      <c r="B126" s="1" t="s">
        <v>1</v>
      </c>
      <c r="C126" s="1" t="s">
        <v>361</v>
      </c>
      <c r="D126" s="42" t="s">
        <v>3295</v>
      </c>
      <c r="E126" s="8">
        <f>HEX2DEC(G126)</f>
        <v>180</v>
      </c>
      <c r="F126" s="10" t="str">
        <f>HEX2BIN(G126)</f>
        <v>10110100</v>
      </c>
      <c r="G126" s="8" t="str">
        <f>MID(C126,7,FIND(":",C126,1)-1)</f>
        <v>B4</v>
      </c>
      <c r="H126" s="8" t="str">
        <f>MID(F126,1,FIND("0",F126,1)-1)</f>
        <v>1</v>
      </c>
      <c r="I126" s="8" t="str">
        <f>MID(F126,2,FIND("0",F126,1)-1)</f>
        <v>0</v>
      </c>
      <c r="J126" s="8" t="str">
        <f>MID(F126,3,FIND("0",F126,1)-1)</f>
        <v>1</v>
      </c>
      <c r="K126" s="8" t="str">
        <f>MID(F126,4,FIND("0",F126,1)-1)</f>
        <v>1</v>
      </c>
      <c r="L126" s="8" t="str">
        <f>MID(F126,5,FIND("0",F126,1)-1)</f>
        <v>0</v>
      </c>
      <c r="M126" s="8" t="str">
        <f>MID(F126,6,FIND("0",F126,1)-1)</f>
        <v>1</v>
      </c>
      <c r="N126" s="8" t="str">
        <f>MID(F126,7,FIND("0",F126,1)-1)</f>
        <v>0</v>
      </c>
      <c r="O126" s="8" t="str">
        <f>MID(F126,8,FIND("0",F126,1)-1)</f>
        <v>0</v>
      </c>
      <c r="P126" t="str">
        <f>IF(J126="1",IF(O126="0","Brenner AUS"),"Brenner EIN")</f>
        <v>Brenner AUS</v>
      </c>
      <c r="Q126" t="str">
        <f>IF(L126="1","Mischer AUF",IF(K126="1","Mischer ZU","Mischer STOP"))</f>
        <v>Mischer ZU</v>
      </c>
    </row>
    <row r="127" spans="1:17" hidden="1" x14ac:dyDescent="0.25">
      <c r="A127" t="s">
        <v>1557</v>
      </c>
      <c r="B127" t="s">
        <v>4</v>
      </c>
      <c r="C127" t="s">
        <v>12</v>
      </c>
      <c r="D127" t="s">
        <v>6</v>
      </c>
      <c r="E127">
        <v>1</v>
      </c>
      <c r="F127" t="s">
        <v>363</v>
      </c>
      <c r="G127" t="s">
        <v>8</v>
      </c>
    </row>
    <row r="128" spans="1:17" hidden="1" x14ac:dyDescent="0.25">
      <c r="A128" s="1" t="s">
        <v>1558</v>
      </c>
      <c r="B128" s="1" t="s">
        <v>1</v>
      </c>
      <c r="C128" s="1" t="s">
        <v>15</v>
      </c>
      <c r="D128" s="42" t="s">
        <v>3295</v>
      </c>
      <c r="E128" s="8">
        <f>HEX2DEC(G128)</f>
        <v>164</v>
      </c>
      <c r="F128" s="10" t="str">
        <f>HEX2BIN(G128)</f>
        <v>10100100</v>
      </c>
      <c r="G128" s="8" t="str">
        <f>MID(C128,7,FIND(":",C128,1)-1)</f>
        <v>A4</v>
      </c>
      <c r="H128" s="8" t="str">
        <f>MID(F128,1,FIND("0",F128,1)-1)</f>
        <v>1</v>
      </c>
      <c r="I128" s="8" t="str">
        <f>MID(F128,2,FIND("0",F128,1)-1)</f>
        <v>0</v>
      </c>
      <c r="J128" s="8" t="str">
        <f>MID(F128,3,FIND("0",F128,1)-1)</f>
        <v>1</v>
      </c>
      <c r="K128" s="8" t="str">
        <f>MID(F128,4,FIND("0",F128,1)-1)</f>
        <v>0</v>
      </c>
      <c r="L128" s="8" t="str">
        <f>MID(F128,5,FIND("0",F128,1)-1)</f>
        <v>0</v>
      </c>
      <c r="M128" s="8" t="str">
        <f>MID(F128,6,FIND("0",F128,1)-1)</f>
        <v>1</v>
      </c>
      <c r="N128" s="8" t="str">
        <f>MID(F128,7,FIND("0",F128,1)-1)</f>
        <v>0</v>
      </c>
      <c r="O128" s="8" t="str">
        <f>MID(F128,8,FIND("0",F128,1)-1)</f>
        <v>0</v>
      </c>
      <c r="P128" t="str">
        <f>IF(J128="1",IF(O128="0","Brenner AUS"),"Brenner EIN")</f>
        <v>Brenner AUS</v>
      </c>
      <c r="Q128" t="str">
        <f>IF(L128="1","Mischer AUF",IF(K128="1","Mischer ZU","Mischer STOP"))</f>
        <v>Mischer STOP</v>
      </c>
    </row>
    <row r="129" spans="1:17" hidden="1" x14ac:dyDescent="0.25">
      <c r="A129" t="s">
        <v>1559</v>
      </c>
      <c r="B129" t="s">
        <v>4</v>
      </c>
      <c r="C129" t="s">
        <v>12</v>
      </c>
      <c r="D129" t="s">
        <v>6</v>
      </c>
      <c r="E129">
        <v>1</v>
      </c>
      <c r="F129" t="s">
        <v>17</v>
      </c>
      <c r="G129" t="s">
        <v>8</v>
      </c>
    </row>
    <row r="130" spans="1:17" hidden="1" x14ac:dyDescent="0.25">
      <c r="A130" s="1" t="s">
        <v>1560</v>
      </c>
      <c r="B130" s="1" t="s">
        <v>1</v>
      </c>
      <c r="C130" s="1" t="s">
        <v>361</v>
      </c>
      <c r="D130" s="42" t="s">
        <v>3295</v>
      </c>
      <c r="E130" s="8">
        <f>HEX2DEC(G130)</f>
        <v>180</v>
      </c>
      <c r="F130" s="10" t="str">
        <f>HEX2BIN(G130)</f>
        <v>10110100</v>
      </c>
      <c r="G130" s="8" t="str">
        <f>MID(C130,7,FIND(":",C130,1)-1)</f>
        <v>B4</v>
      </c>
      <c r="H130" s="8" t="str">
        <f>MID(F130,1,FIND("0",F130,1)-1)</f>
        <v>1</v>
      </c>
      <c r="I130" s="8" t="str">
        <f>MID(F130,2,FIND("0",F130,1)-1)</f>
        <v>0</v>
      </c>
      <c r="J130" s="8" t="str">
        <f>MID(F130,3,FIND("0",F130,1)-1)</f>
        <v>1</v>
      </c>
      <c r="K130" s="8" t="str">
        <f>MID(F130,4,FIND("0",F130,1)-1)</f>
        <v>1</v>
      </c>
      <c r="L130" s="8" t="str">
        <f>MID(F130,5,FIND("0",F130,1)-1)</f>
        <v>0</v>
      </c>
      <c r="M130" s="8" t="str">
        <f>MID(F130,6,FIND("0",F130,1)-1)</f>
        <v>1</v>
      </c>
      <c r="N130" s="8" t="str">
        <f>MID(F130,7,FIND("0",F130,1)-1)</f>
        <v>0</v>
      </c>
      <c r="O130" s="8" t="str">
        <f>MID(F130,8,FIND("0",F130,1)-1)</f>
        <v>0</v>
      </c>
      <c r="P130" t="str">
        <f>IF(J130="1",IF(O130="0","Brenner AUS"),"Brenner EIN")</f>
        <v>Brenner AUS</v>
      </c>
      <c r="Q130" t="str">
        <f>IF(L130="1","Mischer AUF",IF(K130="1","Mischer ZU","Mischer STOP"))</f>
        <v>Mischer ZU</v>
      </c>
    </row>
    <row r="131" spans="1:17" hidden="1" x14ac:dyDescent="0.25">
      <c r="A131" t="s">
        <v>1561</v>
      </c>
      <c r="B131" t="s">
        <v>4</v>
      </c>
      <c r="C131" t="s">
        <v>12</v>
      </c>
      <c r="D131" t="s">
        <v>6</v>
      </c>
      <c r="E131">
        <v>1</v>
      </c>
      <c r="F131" t="s">
        <v>363</v>
      </c>
      <c r="G131" t="s">
        <v>8</v>
      </c>
    </row>
    <row r="132" spans="1:17" hidden="1" x14ac:dyDescent="0.25">
      <c r="A132" t="s">
        <v>1562</v>
      </c>
      <c r="B132" t="s">
        <v>1</v>
      </c>
      <c r="C132" s="6" t="s">
        <v>933</v>
      </c>
      <c r="D132" t="s">
        <v>1442</v>
      </c>
      <c r="E132" s="8">
        <f>HEX2DEC(G132)</f>
        <v>33</v>
      </c>
      <c r="F132" s="10" t="str">
        <f>HEX2BIN(G132)</f>
        <v>100001</v>
      </c>
      <c r="G132" s="8" t="str">
        <f>MID(C132,7,FIND(":",C132,1)-1)</f>
        <v>21</v>
      </c>
    </row>
    <row r="133" spans="1:17" hidden="1" x14ac:dyDescent="0.25">
      <c r="A133" s="1" t="s">
        <v>1563</v>
      </c>
      <c r="B133" s="1" t="s">
        <v>1</v>
      </c>
      <c r="C133" s="1" t="s">
        <v>361</v>
      </c>
      <c r="D133" s="42" t="s">
        <v>3295</v>
      </c>
      <c r="E133" s="8">
        <f>HEX2DEC(G133)</f>
        <v>180</v>
      </c>
      <c r="F133" s="10" t="str">
        <f>HEX2BIN(G133)</f>
        <v>10110100</v>
      </c>
      <c r="G133" s="8" t="str">
        <f>MID(C133,7,FIND(":",C133,1)-1)</f>
        <v>B4</v>
      </c>
      <c r="H133" s="8" t="str">
        <f>MID(F133,1,FIND("0",F133,1)-1)</f>
        <v>1</v>
      </c>
      <c r="I133" s="8" t="str">
        <f>MID(F133,2,FIND("0",F133,1)-1)</f>
        <v>0</v>
      </c>
      <c r="J133" s="8" t="str">
        <f>MID(F133,3,FIND("0",F133,1)-1)</f>
        <v>1</v>
      </c>
      <c r="K133" s="8" t="str">
        <f>MID(F133,4,FIND("0",F133,1)-1)</f>
        <v>1</v>
      </c>
      <c r="L133" s="8" t="str">
        <f>MID(F133,5,FIND("0",F133,1)-1)</f>
        <v>0</v>
      </c>
      <c r="M133" s="8" t="str">
        <f>MID(F133,6,FIND("0",F133,1)-1)</f>
        <v>1</v>
      </c>
      <c r="N133" s="8" t="str">
        <f>MID(F133,7,FIND("0",F133,1)-1)</f>
        <v>0</v>
      </c>
      <c r="O133" s="8" t="str">
        <f>MID(F133,8,FIND("0",F133,1)-1)</f>
        <v>0</v>
      </c>
      <c r="P133" t="str">
        <f>IF(J133="1",IF(O133="0","Brenner AUS"),"Brenner EIN")</f>
        <v>Brenner AUS</v>
      </c>
      <c r="Q133" t="str">
        <f>IF(L133="1","Mischer AUF",IF(K133="1","Mischer ZU","Mischer STOP"))</f>
        <v>Mischer ZU</v>
      </c>
    </row>
    <row r="134" spans="1:17" hidden="1" x14ac:dyDescent="0.25">
      <c r="A134" t="s">
        <v>1564</v>
      </c>
      <c r="B134" t="s">
        <v>4</v>
      </c>
      <c r="C134" t="s">
        <v>12</v>
      </c>
      <c r="D134" t="s">
        <v>6</v>
      </c>
      <c r="E134">
        <v>1</v>
      </c>
      <c r="F134" t="s">
        <v>363</v>
      </c>
      <c r="G134" t="s">
        <v>8</v>
      </c>
    </row>
    <row r="135" spans="1:17" hidden="1" x14ac:dyDescent="0.25">
      <c r="A135" s="1" t="s">
        <v>1565</v>
      </c>
      <c r="B135" s="1" t="s">
        <v>1</v>
      </c>
      <c r="C135" s="1" t="s">
        <v>15</v>
      </c>
      <c r="D135" s="42" t="s">
        <v>3295</v>
      </c>
      <c r="E135" s="8">
        <f>HEX2DEC(G135)</f>
        <v>164</v>
      </c>
      <c r="F135" s="10" t="str">
        <f>HEX2BIN(G135)</f>
        <v>10100100</v>
      </c>
      <c r="G135" s="8" t="str">
        <f>MID(C135,7,FIND(":",C135,1)-1)</f>
        <v>A4</v>
      </c>
      <c r="H135" s="8" t="str">
        <f>MID(F135,1,FIND("0",F135,1)-1)</f>
        <v>1</v>
      </c>
      <c r="I135" s="8" t="str">
        <f>MID(F135,2,FIND("0",F135,1)-1)</f>
        <v>0</v>
      </c>
      <c r="J135" s="8" t="str">
        <f>MID(F135,3,FIND("0",F135,1)-1)</f>
        <v>1</v>
      </c>
      <c r="K135" s="8" t="str">
        <f>MID(F135,4,FIND("0",F135,1)-1)</f>
        <v>0</v>
      </c>
      <c r="L135" s="8" t="str">
        <f>MID(F135,5,FIND("0",F135,1)-1)</f>
        <v>0</v>
      </c>
      <c r="M135" s="8" t="str">
        <f>MID(F135,6,FIND("0",F135,1)-1)</f>
        <v>1</v>
      </c>
      <c r="N135" s="8" t="str">
        <f>MID(F135,7,FIND("0",F135,1)-1)</f>
        <v>0</v>
      </c>
      <c r="O135" s="8" t="str">
        <f>MID(F135,8,FIND("0",F135,1)-1)</f>
        <v>0</v>
      </c>
      <c r="P135" t="str">
        <f>IF(J135="1",IF(O135="0","Brenner AUS"),"Brenner EIN")</f>
        <v>Brenner AUS</v>
      </c>
      <c r="Q135" t="str">
        <f>IF(L135="1","Mischer AUF",IF(K135="1","Mischer ZU","Mischer STOP"))</f>
        <v>Mischer STOP</v>
      </c>
    </row>
    <row r="136" spans="1:17" hidden="1" x14ac:dyDescent="0.25">
      <c r="A136" t="s">
        <v>1566</v>
      </c>
      <c r="B136" t="s">
        <v>1</v>
      </c>
      <c r="C136" s="14" t="s">
        <v>1475</v>
      </c>
      <c r="D136" s="14" t="s">
        <v>1445</v>
      </c>
      <c r="E136" s="8">
        <f>HEX2DEC(G136)</f>
        <v>53</v>
      </c>
      <c r="F136" s="10" t="str">
        <f>HEX2BIN(G136)</f>
        <v>110101</v>
      </c>
      <c r="G136" s="8" t="str">
        <f>MID(C136,7,FIND(":",C136,1)-1)</f>
        <v>35</v>
      </c>
    </row>
    <row r="137" spans="1:17" hidden="1" x14ac:dyDescent="0.25">
      <c r="A137" t="s">
        <v>1567</v>
      </c>
      <c r="B137" t="s">
        <v>4</v>
      </c>
      <c r="C137" t="s">
        <v>1477</v>
      </c>
      <c r="D137" t="s">
        <v>6</v>
      </c>
      <c r="E137">
        <v>1</v>
      </c>
      <c r="F137" t="s">
        <v>738</v>
      </c>
      <c r="G137" t="s">
        <v>8</v>
      </c>
    </row>
    <row r="138" spans="1:17" hidden="1" x14ac:dyDescent="0.25">
      <c r="A138" t="s">
        <v>1566</v>
      </c>
      <c r="B138" t="s">
        <v>1</v>
      </c>
      <c r="C138" s="16" t="s">
        <v>1481</v>
      </c>
      <c r="D138" s="16" t="s">
        <v>1737</v>
      </c>
      <c r="E138" s="8">
        <f>HEX2DEC(G138)</f>
        <v>53</v>
      </c>
      <c r="F138" s="10" t="str">
        <f>HEX2BIN(G138)</f>
        <v>110101</v>
      </c>
      <c r="G138" s="8" t="str">
        <f>MID(C138,7,FIND(":",C138,1)-1)</f>
        <v>35</v>
      </c>
    </row>
    <row r="139" spans="1:17" hidden="1" x14ac:dyDescent="0.25">
      <c r="A139" t="s">
        <v>1567</v>
      </c>
      <c r="B139" t="s">
        <v>4</v>
      </c>
      <c r="C139" t="s">
        <v>1483</v>
      </c>
      <c r="D139" t="s">
        <v>6</v>
      </c>
      <c r="E139">
        <v>1</v>
      </c>
      <c r="F139" t="s">
        <v>738</v>
      </c>
      <c r="G139" t="s">
        <v>8</v>
      </c>
    </row>
    <row r="140" spans="1:17" hidden="1" x14ac:dyDescent="0.25">
      <c r="A140" t="s">
        <v>1568</v>
      </c>
      <c r="B140" t="s">
        <v>1</v>
      </c>
      <c r="C140" s="11" t="s">
        <v>1350</v>
      </c>
      <c r="D140" s="11" t="s">
        <v>1736</v>
      </c>
      <c r="E140" s="8">
        <f>HEX2DEC(G140)</f>
        <v>34</v>
      </c>
      <c r="F140" s="10" t="str">
        <f>HEX2BIN(G140)</f>
        <v>100010</v>
      </c>
      <c r="G140" s="8" t="str">
        <f>MID(C140,7,FIND(":",C140,1)-1)</f>
        <v>22</v>
      </c>
    </row>
    <row r="141" spans="1:17" hidden="1" x14ac:dyDescent="0.25">
      <c r="A141" t="s">
        <v>1569</v>
      </c>
      <c r="B141" t="s">
        <v>4</v>
      </c>
      <c r="C141" t="s">
        <v>1351</v>
      </c>
      <c r="D141" t="s">
        <v>6</v>
      </c>
      <c r="E141">
        <v>1</v>
      </c>
      <c r="F141" t="s">
        <v>234</v>
      </c>
      <c r="G141" t="s">
        <v>8</v>
      </c>
    </row>
    <row r="142" spans="1:17" hidden="1" x14ac:dyDescent="0.25">
      <c r="A142" s="1" t="s">
        <v>1570</v>
      </c>
      <c r="B142" s="1" t="s">
        <v>1</v>
      </c>
      <c r="C142" s="1" t="s">
        <v>15</v>
      </c>
      <c r="D142" s="42" t="s">
        <v>3295</v>
      </c>
      <c r="E142" s="8">
        <f>HEX2DEC(G142)</f>
        <v>164</v>
      </c>
      <c r="F142" s="10" t="str">
        <f>HEX2BIN(G142)</f>
        <v>10100100</v>
      </c>
      <c r="G142" s="8" t="str">
        <f>MID(C142,7,FIND(":",C142,1)-1)</f>
        <v>A4</v>
      </c>
      <c r="H142" s="8" t="str">
        <f>MID(F142,1,FIND("0",F142,1)-1)</f>
        <v>1</v>
      </c>
      <c r="I142" s="8" t="str">
        <f>MID(F142,2,FIND("0",F142,1)-1)</f>
        <v>0</v>
      </c>
      <c r="J142" s="8" t="str">
        <f>MID(F142,3,FIND("0",F142,1)-1)</f>
        <v>1</v>
      </c>
      <c r="K142" s="8" t="str">
        <f>MID(F142,4,FIND("0",F142,1)-1)</f>
        <v>0</v>
      </c>
      <c r="L142" s="8" t="str">
        <f>MID(F142,5,FIND("0",F142,1)-1)</f>
        <v>0</v>
      </c>
      <c r="M142" s="8" t="str">
        <f>MID(F142,6,FIND("0",F142,1)-1)</f>
        <v>1</v>
      </c>
      <c r="N142" s="8" t="str">
        <f>MID(F142,7,FIND("0",F142,1)-1)</f>
        <v>0</v>
      </c>
      <c r="O142" s="8" t="str">
        <f>MID(F142,8,FIND("0",F142,1)-1)</f>
        <v>0</v>
      </c>
      <c r="P142" t="str">
        <f>IF(J142="1",IF(O142="0","Brenner AUS"),"Brenner EIN")</f>
        <v>Brenner AUS</v>
      </c>
      <c r="Q142" t="str">
        <f>IF(L142="1","Mischer AUF",IF(K142="1","Mischer ZU","Mischer STOP"))</f>
        <v>Mischer STOP</v>
      </c>
    </row>
    <row r="143" spans="1:17" hidden="1" x14ac:dyDescent="0.25">
      <c r="A143" t="s">
        <v>1571</v>
      </c>
      <c r="B143" t="s">
        <v>4</v>
      </c>
      <c r="C143" t="s">
        <v>12</v>
      </c>
      <c r="D143" t="s">
        <v>6</v>
      </c>
      <c r="E143">
        <v>1</v>
      </c>
      <c r="F143" t="s">
        <v>17</v>
      </c>
      <c r="G143" t="s">
        <v>8</v>
      </c>
    </row>
    <row r="144" spans="1:17" hidden="1" x14ac:dyDescent="0.25">
      <c r="A144" t="s">
        <v>1572</v>
      </c>
      <c r="B144" t="s">
        <v>4</v>
      </c>
      <c r="C144" t="s">
        <v>12</v>
      </c>
      <c r="D144" t="s">
        <v>6</v>
      </c>
      <c r="E144">
        <v>1</v>
      </c>
      <c r="F144" t="s">
        <v>13</v>
      </c>
      <c r="G144" t="s">
        <v>8</v>
      </c>
    </row>
    <row r="145" spans="1:17" hidden="1" x14ac:dyDescent="0.25">
      <c r="A145" s="1" t="s">
        <v>1573</v>
      </c>
      <c r="B145" s="1" t="s">
        <v>1</v>
      </c>
      <c r="C145" s="1" t="s">
        <v>15</v>
      </c>
      <c r="D145" s="42" t="s">
        <v>3295</v>
      </c>
      <c r="E145" s="8">
        <f>HEX2DEC(G145)</f>
        <v>164</v>
      </c>
      <c r="F145" s="10" t="str">
        <f>HEX2BIN(G145)</f>
        <v>10100100</v>
      </c>
      <c r="G145" s="8" t="str">
        <f>MID(C145,7,FIND(":",C145,1)-1)</f>
        <v>A4</v>
      </c>
      <c r="H145" s="8" t="str">
        <f>MID(F145,1,FIND("0",F145,1)-1)</f>
        <v>1</v>
      </c>
      <c r="I145" s="8" t="str">
        <f>MID(F145,2,FIND("0",F145,1)-1)</f>
        <v>0</v>
      </c>
      <c r="J145" s="8" t="str">
        <f>MID(F145,3,FIND("0",F145,1)-1)</f>
        <v>1</v>
      </c>
      <c r="K145" s="8" t="str">
        <f>MID(F145,4,FIND("0",F145,1)-1)</f>
        <v>0</v>
      </c>
      <c r="L145" s="8" t="str">
        <f>MID(F145,5,FIND("0",F145,1)-1)</f>
        <v>0</v>
      </c>
      <c r="M145" s="8" t="str">
        <f>MID(F145,6,FIND("0",F145,1)-1)</f>
        <v>1</v>
      </c>
      <c r="N145" s="8" t="str">
        <f>MID(F145,7,FIND("0",F145,1)-1)</f>
        <v>0</v>
      </c>
      <c r="O145" s="8" t="str">
        <f>MID(F145,8,FIND("0",F145,1)-1)</f>
        <v>0</v>
      </c>
      <c r="P145" t="str">
        <f>IF(J145="1",IF(O145="0","Brenner AUS"),"Brenner EIN")</f>
        <v>Brenner AUS</v>
      </c>
      <c r="Q145" t="str">
        <f>IF(L145="1","Mischer AUF",IF(K145="1","Mischer ZU","Mischer STOP"))</f>
        <v>Mischer STOP</v>
      </c>
    </row>
    <row r="146" spans="1:17" hidden="1" x14ac:dyDescent="0.25">
      <c r="A146" t="s">
        <v>1574</v>
      </c>
      <c r="B146" t="s">
        <v>4</v>
      </c>
      <c r="C146" t="s">
        <v>12</v>
      </c>
      <c r="D146" t="s">
        <v>6</v>
      </c>
      <c r="E146">
        <v>1</v>
      </c>
      <c r="F146" t="s">
        <v>17</v>
      </c>
      <c r="G146" t="s">
        <v>8</v>
      </c>
    </row>
    <row r="147" spans="1:17" hidden="1" x14ac:dyDescent="0.25">
      <c r="A147" t="s">
        <v>1575</v>
      </c>
      <c r="B147" t="s">
        <v>1</v>
      </c>
      <c r="C147" s="44" t="s">
        <v>3296</v>
      </c>
      <c r="D147" s="33" t="s">
        <v>2947</v>
      </c>
      <c r="E147" s="8">
        <f>HEX2DEC(G147)</f>
        <v>1</v>
      </c>
      <c r="F147" s="10" t="str">
        <f>HEX2BIN(G147)</f>
        <v>1</v>
      </c>
      <c r="G147" s="8" t="str">
        <f>MID(C147,7,FIND(":",C147,1)-1)</f>
        <v>01</v>
      </c>
      <c r="N147" s="18">
        <v>0</v>
      </c>
      <c r="O147" s="18">
        <v>1</v>
      </c>
    </row>
    <row r="148" spans="1:17" hidden="1" x14ac:dyDescent="0.25">
      <c r="A148" t="s">
        <v>1576</v>
      </c>
      <c r="B148" t="s">
        <v>4</v>
      </c>
      <c r="C148" t="s">
        <v>1332</v>
      </c>
      <c r="D148" t="s">
        <v>6</v>
      </c>
      <c r="E148">
        <v>1</v>
      </c>
      <c r="F148" t="s">
        <v>227</v>
      </c>
      <c r="G148" t="s">
        <v>8</v>
      </c>
    </row>
    <row r="149" spans="1:17" hidden="1" x14ac:dyDescent="0.25">
      <c r="A149" t="s">
        <v>1577</v>
      </c>
      <c r="B149" t="s">
        <v>1</v>
      </c>
      <c r="C149" s="7" t="s">
        <v>2671</v>
      </c>
      <c r="D149" s="34" t="s">
        <v>3300</v>
      </c>
      <c r="E149" s="8">
        <f>HEX2DEC(G149)</f>
        <v>1</v>
      </c>
      <c r="F149" s="10" t="str">
        <f>HEX2BIN(G149)</f>
        <v>1</v>
      </c>
      <c r="G149" s="18" t="str">
        <f>MID(C149,10,FIND(":",C149,1)-1)</f>
        <v>01</v>
      </c>
      <c r="N149" s="18">
        <v>0</v>
      </c>
      <c r="O149" s="18">
        <v>1</v>
      </c>
    </row>
    <row r="150" spans="1:17" hidden="1" x14ac:dyDescent="0.25">
      <c r="A150" t="s">
        <v>1578</v>
      </c>
      <c r="B150" t="s">
        <v>4</v>
      </c>
      <c r="C150" t="s">
        <v>1365</v>
      </c>
      <c r="D150" t="s">
        <v>6</v>
      </c>
      <c r="E150">
        <v>1</v>
      </c>
      <c r="F150" t="s">
        <v>227</v>
      </c>
      <c r="G150" t="s">
        <v>8</v>
      </c>
    </row>
    <row r="151" spans="1:17" hidden="1" x14ac:dyDescent="0.25">
      <c r="A151" s="1" t="s">
        <v>1579</v>
      </c>
      <c r="B151" s="1" t="s">
        <v>1</v>
      </c>
      <c r="C151" s="1" t="s">
        <v>10</v>
      </c>
      <c r="D151" s="42" t="s">
        <v>3295</v>
      </c>
      <c r="E151" s="8">
        <f>HEX2DEC(G151)</f>
        <v>172</v>
      </c>
      <c r="F151" s="10" t="str">
        <f>HEX2BIN(G151)</f>
        <v>10101100</v>
      </c>
      <c r="G151" s="8" t="str">
        <f>MID(C151,7,FIND(":",C151,1)-1)</f>
        <v>AC</v>
      </c>
      <c r="H151" s="8" t="str">
        <f>MID(F151,1,FIND("0",F151,1)-1)</f>
        <v>1</v>
      </c>
      <c r="I151" s="8" t="str">
        <f>MID(F151,2,FIND("0",F151,1)-1)</f>
        <v>0</v>
      </c>
      <c r="J151" s="8" t="str">
        <f>MID(F151,3,FIND("0",F151,1)-1)</f>
        <v>1</v>
      </c>
      <c r="K151" s="8" t="str">
        <f>MID(F151,4,FIND("0",F151,1)-1)</f>
        <v>0</v>
      </c>
      <c r="L151" s="8" t="str">
        <f>MID(F151,5,FIND("0",F151,1)-1)</f>
        <v>1</v>
      </c>
      <c r="M151" s="8" t="str">
        <f>MID(F151,6,FIND("0",F151,1)-1)</f>
        <v>1</v>
      </c>
      <c r="N151" s="8" t="str">
        <f>MID(F151,7,FIND("0",F151,1)-1)</f>
        <v>0</v>
      </c>
      <c r="O151" s="8" t="str">
        <f>MID(F151,8,FIND("0",F151,1)-1)</f>
        <v>0</v>
      </c>
      <c r="P151" t="str">
        <f>IF(J151="1",IF(O151="0","Brenner AUS"),"Brenner EIN")</f>
        <v>Brenner AUS</v>
      </c>
      <c r="Q151" t="str">
        <f>IF(L151="1","Mischer AUF",IF(K151="1","Mischer ZU","Mischer STOP"))</f>
        <v>Mischer AUF</v>
      </c>
    </row>
    <row r="152" spans="1:17" hidden="1" x14ac:dyDescent="0.25">
      <c r="A152" s="1" t="s">
        <v>1580</v>
      </c>
      <c r="B152" s="1" t="s">
        <v>1</v>
      </c>
      <c r="C152" s="1" t="s">
        <v>15</v>
      </c>
      <c r="D152" s="42" t="s">
        <v>3295</v>
      </c>
      <c r="E152" s="8">
        <f>HEX2DEC(G152)</f>
        <v>164</v>
      </c>
      <c r="F152" s="10" t="str">
        <f>HEX2BIN(G152)</f>
        <v>10100100</v>
      </c>
      <c r="G152" s="8" t="str">
        <f>MID(C152,7,FIND(":",C152,1)-1)</f>
        <v>A4</v>
      </c>
      <c r="H152" s="8" t="str">
        <f>MID(F152,1,FIND("0",F152,1)-1)</f>
        <v>1</v>
      </c>
      <c r="I152" s="8" t="str">
        <f>MID(F152,2,FIND("0",F152,1)-1)</f>
        <v>0</v>
      </c>
      <c r="J152" s="8" t="str">
        <f>MID(F152,3,FIND("0",F152,1)-1)</f>
        <v>1</v>
      </c>
      <c r="K152" s="8" t="str">
        <f>MID(F152,4,FIND("0",F152,1)-1)</f>
        <v>0</v>
      </c>
      <c r="L152" s="8" t="str">
        <f>MID(F152,5,FIND("0",F152,1)-1)</f>
        <v>0</v>
      </c>
      <c r="M152" s="8" t="str">
        <f>MID(F152,6,FIND("0",F152,1)-1)</f>
        <v>1</v>
      </c>
      <c r="N152" s="8" t="str">
        <f>MID(F152,7,FIND("0",F152,1)-1)</f>
        <v>0</v>
      </c>
      <c r="O152" s="8" t="str">
        <f>MID(F152,8,FIND("0",F152,1)-1)</f>
        <v>0</v>
      </c>
      <c r="P152" t="str">
        <f>IF(J152="1",IF(O152="0","Brenner AUS"),"Brenner EIN")</f>
        <v>Brenner AUS</v>
      </c>
      <c r="Q152" t="str">
        <f>IF(L152="1","Mischer AUF",IF(K152="1","Mischer ZU","Mischer STOP"))</f>
        <v>Mischer STOP</v>
      </c>
    </row>
    <row r="153" spans="1:17" hidden="1" x14ac:dyDescent="0.25">
      <c r="A153" t="s">
        <v>1581</v>
      </c>
      <c r="B153" t="s">
        <v>4</v>
      </c>
      <c r="C153" t="s">
        <v>12</v>
      </c>
      <c r="D153" t="s">
        <v>6</v>
      </c>
      <c r="E153">
        <v>1</v>
      </c>
      <c r="F153" t="s">
        <v>17</v>
      </c>
      <c r="G153" t="s">
        <v>8</v>
      </c>
    </row>
    <row r="154" spans="1:17" hidden="1" x14ac:dyDescent="0.25">
      <c r="A154" t="s">
        <v>1582</v>
      </c>
      <c r="B154" t="s">
        <v>1</v>
      </c>
      <c r="C154" s="15" t="s">
        <v>2734</v>
      </c>
      <c r="D154" s="33" t="s">
        <v>2948</v>
      </c>
      <c r="E154" s="8">
        <f>HEX2DEC(G154)</f>
        <v>3</v>
      </c>
      <c r="F154" s="10" t="str">
        <f>HEX2BIN(G154)</f>
        <v>11</v>
      </c>
      <c r="G154" s="8" t="str">
        <f>MID(C154,7,FIND(":",C154,1)-1)</f>
        <v>03</v>
      </c>
      <c r="N154" s="18">
        <v>1</v>
      </c>
      <c r="O154" s="18">
        <v>1</v>
      </c>
    </row>
    <row r="155" spans="1:17" hidden="1" x14ac:dyDescent="0.25">
      <c r="A155" t="s">
        <v>1583</v>
      </c>
      <c r="B155" t="s">
        <v>4</v>
      </c>
      <c r="C155" t="s">
        <v>1332</v>
      </c>
      <c r="D155" t="s">
        <v>6</v>
      </c>
      <c r="E155">
        <v>1</v>
      </c>
      <c r="F155" t="s">
        <v>106</v>
      </c>
      <c r="G155" t="s">
        <v>8</v>
      </c>
    </row>
    <row r="156" spans="1:17" hidden="1" x14ac:dyDescent="0.25">
      <c r="A156" t="s">
        <v>1584</v>
      </c>
      <c r="B156" t="s">
        <v>1</v>
      </c>
      <c r="C156" s="6" t="s">
        <v>1585</v>
      </c>
      <c r="D156" t="s">
        <v>1442</v>
      </c>
      <c r="E156" s="8">
        <f>HEX2DEC(G156)</f>
        <v>32</v>
      </c>
      <c r="F156" s="10" t="str">
        <f>HEX2BIN(G156)</f>
        <v>100000</v>
      </c>
      <c r="G156" s="8" t="str">
        <f>MID(C156,7,FIND(":",C156,1)-1)</f>
        <v>20</v>
      </c>
    </row>
    <row r="157" spans="1:17" hidden="1" x14ac:dyDescent="0.25">
      <c r="A157" t="s">
        <v>1586</v>
      </c>
      <c r="B157" t="s">
        <v>4</v>
      </c>
      <c r="C157" t="s">
        <v>233</v>
      </c>
      <c r="D157" t="s">
        <v>6</v>
      </c>
      <c r="E157">
        <v>1</v>
      </c>
      <c r="F157" t="s">
        <v>1587</v>
      </c>
      <c r="G157" t="s">
        <v>8</v>
      </c>
    </row>
    <row r="158" spans="1:17" hidden="1" x14ac:dyDescent="0.25">
      <c r="A158" t="s">
        <v>1588</v>
      </c>
      <c r="B158" t="s">
        <v>1454</v>
      </c>
      <c r="C158" t="s">
        <v>1485</v>
      </c>
      <c r="D158" t="s">
        <v>176</v>
      </c>
      <c r="E158" t="s">
        <v>177</v>
      </c>
      <c r="F158" s="5">
        <v>3200000</v>
      </c>
      <c r="G158" t="s">
        <v>863</v>
      </c>
      <c r="H158" t="s">
        <v>178</v>
      </c>
      <c r="I158">
        <v>0</v>
      </c>
      <c r="J158" t="s">
        <v>179</v>
      </c>
      <c r="K158" t="s">
        <v>163</v>
      </c>
      <c r="L158" t="s">
        <v>180</v>
      </c>
    </row>
    <row r="159" spans="1:17" hidden="1" x14ac:dyDescent="0.25">
      <c r="A159" s="1" t="s">
        <v>1589</v>
      </c>
      <c r="B159" s="1" t="s">
        <v>1</v>
      </c>
      <c r="C159" s="1" t="s">
        <v>10</v>
      </c>
      <c r="D159" s="42" t="s">
        <v>3295</v>
      </c>
      <c r="E159" s="8">
        <f>HEX2DEC(G159)</f>
        <v>172</v>
      </c>
      <c r="F159" s="10" t="str">
        <f>HEX2BIN(G159)</f>
        <v>10101100</v>
      </c>
      <c r="G159" s="8" t="str">
        <f>MID(C159,7,FIND(":",C159,1)-1)</f>
        <v>AC</v>
      </c>
      <c r="H159" s="8" t="str">
        <f>MID(F159,1,FIND("0",F159,1)-1)</f>
        <v>1</v>
      </c>
      <c r="I159" s="8" t="str">
        <f>MID(F159,2,FIND("0",F159,1)-1)</f>
        <v>0</v>
      </c>
      <c r="J159" s="8" t="str">
        <f>MID(F159,3,FIND("0",F159,1)-1)</f>
        <v>1</v>
      </c>
      <c r="K159" s="8" t="str">
        <f>MID(F159,4,FIND("0",F159,1)-1)</f>
        <v>0</v>
      </c>
      <c r="L159" s="8" t="str">
        <f>MID(F159,5,FIND("0",F159,1)-1)</f>
        <v>1</v>
      </c>
      <c r="M159" s="8" t="str">
        <f>MID(F159,6,FIND("0",F159,1)-1)</f>
        <v>1</v>
      </c>
      <c r="N159" s="8" t="str">
        <f>MID(F159,7,FIND("0",F159,1)-1)</f>
        <v>0</v>
      </c>
      <c r="O159" s="8" t="str">
        <f>MID(F159,8,FIND("0",F159,1)-1)</f>
        <v>0</v>
      </c>
      <c r="P159" t="str">
        <f>IF(J159="1",IF(O159="0","Brenner AUS"),"Brenner EIN")</f>
        <v>Brenner AUS</v>
      </c>
      <c r="Q159" t="str">
        <f>IF(L159="1","Mischer AUF",IF(K159="1","Mischer ZU","Mischer STOP"))</f>
        <v>Mischer AUF</v>
      </c>
    </row>
    <row r="160" spans="1:17" hidden="1" x14ac:dyDescent="0.25">
      <c r="A160" t="s">
        <v>1590</v>
      </c>
      <c r="B160" t="s">
        <v>4</v>
      </c>
      <c r="C160" t="s">
        <v>12</v>
      </c>
      <c r="D160" t="s">
        <v>6</v>
      </c>
      <c r="E160">
        <v>1</v>
      </c>
      <c r="F160" t="s">
        <v>13</v>
      </c>
      <c r="G160" t="s">
        <v>8</v>
      </c>
    </row>
    <row r="161" spans="1:17" hidden="1" x14ac:dyDescent="0.25">
      <c r="A161" s="1" t="s">
        <v>1591</v>
      </c>
      <c r="B161" s="1" t="s">
        <v>1</v>
      </c>
      <c r="C161" s="1" t="s">
        <v>15</v>
      </c>
      <c r="D161" s="42" t="s">
        <v>3295</v>
      </c>
      <c r="E161" s="8">
        <f>HEX2DEC(G161)</f>
        <v>164</v>
      </c>
      <c r="F161" s="10" t="str">
        <f>HEX2BIN(G161)</f>
        <v>10100100</v>
      </c>
      <c r="G161" s="8" t="str">
        <f>MID(C161,7,FIND(":",C161,1)-1)</f>
        <v>A4</v>
      </c>
      <c r="H161" s="8" t="str">
        <f>MID(F161,1,FIND("0",F161,1)-1)</f>
        <v>1</v>
      </c>
      <c r="I161" s="8" t="str">
        <f>MID(F161,2,FIND("0",F161,1)-1)</f>
        <v>0</v>
      </c>
      <c r="J161" s="8" t="str">
        <f>MID(F161,3,FIND("0",F161,1)-1)</f>
        <v>1</v>
      </c>
      <c r="K161" s="8" t="str">
        <f>MID(F161,4,FIND("0",F161,1)-1)</f>
        <v>0</v>
      </c>
      <c r="L161" s="8" t="str">
        <f>MID(F161,5,FIND("0",F161,1)-1)</f>
        <v>0</v>
      </c>
      <c r="M161" s="8" t="str">
        <f>MID(F161,6,FIND("0",F161,1)-1)</f>
        <v>1</v>
      </c>
      <c r="N161" s="8" t="str">
        <f>MID(F161,7,FIND("0",F161,1)-1)</f>
        <v>0</v>
      </c>
      <c r="O161" s="8" t="str">
        <f>MID(F161,8,FIND("0",F161,1)-1)</f>
        <v>0</v>
      </c>
      <c r="P161" t="str">
        <f>IF(J161="1",IF(O161="0","Brenner AUS"),"Brenner EIN")</f>
        <v>Brenner AUS</v>
      </c>
      <c r="Q161" t="str">
        <f>IF(L161="1","Mischer AUF",IF(K161="1","Mischer ZU","Mischer STOP"))</f>
        <v>Mischer STOP</v>
      </c>
    </row>
    <row r="162" spans="1:17" hidden="1" x14ac:dyDescent="0.25">
      <c r="A162" t="s">
        <v>1592</v>
      </c>
      <c r="B162" t="s">
        <v>4</v>
      </c>
      <c r="C162" t="s">
        <v>12</v>
      </c>
      <c r="D162" t="s">
        <v>6</v>
      </c>
      <c r="E162">
        <v>1</v>
      </c>
      <c r="F162" t="s">
        <v>17</v>
      </c>
      <c r="G162" t="s">
        <v>8</v>
      </c>
    </row>
    <row r="163" spans="1:17" hidden="1" x14ac:dyDescent="0.25">
      <c r="A163" s="1" t="s">
        <v>1593</v>
      </c>
      <c r="B163" s="1" t="s">
        <v>1</v>
      </c>
      <c r="C163" s="1" t="s">
        <v>10</v>
      </c>
      <c r="D163" s="42" t="s">
        <v>3295</v>
      </c>
      <c r="E163" s="8">
        <f>HEX2DEC(G163)</f>
        <v>172</v>
      </c>
      <c r="F163" s="10" t="str">
        <f>HEX2BIN(G163)</f>
        <v>10101100</v>
      </c>
      <c r="G163" s="8" t="str">
        <f>MID(C163,7,FIND(":",C163,1)-1)</f>
        <v>AC</v>
      </c>
      <c r="H163" s="8" t="str">
        <f>MID(F163,1,FIND("0",F163,1)-1)</f>
        <v>1</v>
      </c>
      <c r="I163" s="8" t="str">
        <f>MID(F163,2,FIND("0",F163,1)-1)</f>
        <v>0</v>
      </c>
      <c r="J163" s="8" t="str">
        <f>MID(F163,3,FIND("0",F163,1)-1)</f>
        <v>1</v>
      </c>
      <c r="K163" s="8" t="str">
        <f>MID(F163,4,FIND("0",F163,1)-1)</f>
        <v>0</v>
      </c>
      <c r="L163" s="8" t="str">
        <f>MID(F163,5,FIND("0",F163,1)-1)</f>
        <v>1</v>
      </c>
      <c r="M163" s="8" t="str">
        <f>MID(F163,6,FIND("0",F163,1)-1)</f>
        <v>1</v>
      </c>
      <c r="N163" s="8" t="str">
        <f>MID(F163,7,FIND("0",F163,1)-1)</f>
        <v>0</v>
      </c>
      <c r="O163" s="8" t="str">
        <f>MID(F163,8,FIND("0",F163,1)-1)</f>
        <v>0</v>
      </c>
      <c r="P163" t="str">
        <f>IF(J163="1",IF(O163="0","Brenner AUS"),"Brenner EIN")</f>
        <v>Brenner AUS</v>
      </c>
      <c r="Q163" t="str">
        <f>IF(L163="1","Mischer AUF",IF(K163="1","Mischer ZU","Mischer STOP"))</f>
        <v>Mischer AUF</v>
      </c>
    </row>
    <row r="164" spans="1:17" hidden="1" x14ac:dyDescent="0.25">
      <c r="A164" t="s">
        <v>1594</v>
      </c>
      <c r="B164" t="s">
        <v>4</v>
      </c>
      <c r="C164" t="s">
        <v>12</v>
      </c>
      <c r="D164" t="s">
        <v>6</v>
      </c>
      <c r="E164">
        <v>1</v>
      </c>
      <c r="F164" t="s">
        <v>13</v>
      </c>
      <c r="G164" t="s">
        <v>8</v>
      </c>
    </row>
    <row r="165" spans="1:17" hidden="1" x14ac:dyDescent="0.25">
      <c r="A165" s="1" t="s">
        <v>1595</v>
      </c>
      <c r="B165" s="1" t="s">
        <v>1</v>
      </c>
      <c r="C165" s="1" t="s">
        <v>15</v>
      </c>
      <c r="D165" s="42" t="s">
        <v>3295</v>
      </c>
      <c r="E165" s="8">
        <f>HEX2DEC(G165)</f>
        <v>164</v>
      </c>
      <c r="F165" s="10" t="str">
        <f>HEX2BIN(G165)</f>
        <v>10100100</v>
      </c>
      <c r="G165" s="8" t="str">
        <f>MID(C165,7,FIND(":",C165,1)-1)</f>
        <v>A4</v>
      </c>
      <c r="H165" s="8" t="str">
        <f>MID(F165,1,FIND("0",F165,1)-1)</f>
        <v>1</v>
      </c>
      <c r="I165" s="8" t="str">
        <f>MID(F165,2,FIND("0",F165,1)-1)</f>
        <v>0</v>
      </c>
      <c r="J165" s="8" t="str">
        <f>MID(F165,3,FIND("0",F165,1)-1)</f>
        <v>1</v>
      </c>
      <c r="K165" s="8" t="str">
        <f>MID(F165,4,FIND("0",F165,1)-1)</f>
        <v>0</v>
      </c>
      <c r="L165" s="8" t="str">
        <f>MID(F165,5,FIND("0",F165,1)-1)</f>
        <v>0</v>
      </c>
      <c r="M165" s="8" t="str">
        <f>MID(F165,6,FIND("0",F165,1)-1)</f>
        <v>1</v>
      </c>
      <c r="N165" s="8" t="str">
        <f>MID(F165,7,FIND("0",F165,1)-1)</f>
        <v>0</v>
      </c>
      <c r="O165" s="8" t="str">
        <f>MID(F165,8,FIND("0",F165,1)-1)</f>
        <v>0</v>
      </c>
      <c r="P165" t="str">
        <f>IF(J165="1",IF(O165="0","Brenner AUS"),"Brenner EIN")</f>
        <v>Brenner AUS</v>
      </c>
      <c r="Q165" t="str">
        <f>IF(L165="1","Mischer AUF",IF(K165="1","Mischer ZU","Mischer STOP"))</f>
        <v>Mischer STOP</v>
      </c>
    </row>
    <row r="166" spans="1:17" hidden="1" x14ac:dyDescent="0.25">
      <c r="A166" t="s">
        <v>1596</v>
      </c>
      <c r="B166" t="s">
        <v>4</v>
      </c>
      <c r="C166" t="s">
        <v>12</v>
      </c>
      <c r="D166" t="s">
        <v>6</v>
      </c>
      <c r="E166">
        <v>1</v>
      </c>
      <c r="F166" t="s">
        <v>17</v>
      </c>
      <c r="G166" t="s">
        <v>8</v>
      </c>
    </row>
    <row r="167" spans="1:17" hidden="1" x14ac:dyDescent="0.25">
      <c r="A167" t="s">
        <v>1597</v>
      </c>
      <c r="B167" t="s">
        <v>1</v>
      </c>
      <c r="C167" s="3" t="s">
        <v>574</v>
      </c>
      <c r="D167" t="s">
        <v>390</v>
      </c>
      <c r="E167" s="8">
        <f>HEX2DEC(G167)</f>
        <v>68</v>
      </c>
      <c r="F167" s="10" t="str">
        <f>HEX2BIN(G167)</f>
        <v>1000100</v>
      </c>
      <c r="G167" s="8" t="str">
        <f>MID(C167,7,FIND(":",C167,1)-1)</f>
        <v>44</v>
      </c>
    </row>
    <row r="168" spans="1:17" hidden="1" x14ac:dyDescent="0.25">
      <c r="A168" t="s">
        <v>1598</v>
      </c>
      <c r="B168" t="s">
        <v>4</v>
      </c>
      <c r="C168" t="s">
        <v>5</v>
      </c>
      <c r="D168" t="s">
        <v>6</v>
      </c>
      <c r="E168">
        <v>1</v>
      </c>
      <c r="F168" t="s">
        <v>576</v>
      </c>
      <c r="G168" t="s">
        <v>8</v>
      </c>
    </row>
    <row r="169" spans="1:17" hidden="1" x14ac:dyDescent="0.25">
      <c r="A169" t="s">
        <v>1599</v>
      </c>
      <c r="B169" t="s">
        <v>862</v>
      </c>
      <c r="C169" t="s">
        <v>176</v>
      </c>
      <c r="D169" t="s">
        <v>177</v>
      </c>
      <c r="E169" s="5">
        <v>6800000</v>
      </c>
      <c r="F169" t="s">
        <v>863</v>
      </c>
      <c r="G169" t="s">
        <v>178</v>
      </c>
      <c r="H169">
        <v>0</v>
      </c>
      <c r="I169" t="s">
        <v>179</v>
      </c>
      <c r="J169" t="s">
        <v>163</v>
      </c>
      <c r="K169" t="s">
        <v>180</v>
      </c>
    </row>
    <row r="170" spans="1:17" hidden="1" x14ac:dyDescent="0.25">
      <c r="A170" t="s">
        <v>1600</v>
      </c>
      <c r="B170" t="s">
        <v>1</v>
      </c>
      <c r="C170" s="7" t="s">
        <v>2673</v>
      </c>
      <c r="D170" s="34" t="s">
        <v>3299</v>
      </c>
      <c r="E170" s="8">
        <f>HEX2DEC(G170)</f>
        <v>3</v>
      </c>
      <c r="F170" s="10" t="str">
        <f>HEX2BIN(G170)</f>
        <v>11</v>
      </c>
      <c r="G170" s="18" t="str">
        <f>MID(C170,10,FIND(":",C170,1)-1)</f>
        <v>03</v>
      </c>
      <c r="N170" s="18">
        <v>1</v>
      </c>
      <c r="O170" s="18">
        <v>1</v>
      </c>
    </row>
    <row r="171" spans="1:17" hidden="1" x14ac:dyDescent="0.25">
      <c r="A171" t="s">
        <v>1601</v>
      </c>
      <c r="B171" t="s">
        <v>4</v>
      </c>
      <c r="C171" t="s">
        <v>1365</v>
      </c>
      <c r="D171" t="s">
        <v>6</v>
      </c>
      <c r="E171">
        <v>1</v>
      </c>
      <c r="F171" t="s">
        <v>106</v>
      </c>
      <c r="G171" t="s">
        <v>8</v>
      </c>
    </row>
    <row r="172" spans="1:17" hidden="1" x14ac:dyDescent="0.25"/>
    <row r="173" spans="1:17" hidden="1" x14ac:dyDescent="0.25"/>
    <row r="174" spans="1:17" hidden="1" x14ac:dyDescent="0.25"/>
    <row r="175" spans="1:17" hidden="1" x14ac:dyDescent="0.25"/>
    <row r="176" spans="1:17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</sheetData>
  <autoFilter ref="A2:M266">
    <filterColumn colId="1">
      <filters>
        <filter val="&lt;&lt;&lt;"/>
      </filters>
    </filterColumn>
    <filterColumn colId="3">
      <filters>
        <filter val="Brennerlaufzeit 2 Minuten"/>
      </filters>
    </filterColumn>
  </autoFilter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23</vt:i4>
      </vt:variant>
      <vt:variant>
        <vt:lpstr>Benannte Bereiche</vt:lpstr>
      </vt:variant>
      <vt:variant>
        <vt:i4>32</vt:i4>
      </vt:variant>
    </vt:vector>
  </HeadingPairs>
  <TitlesOfParts>
    <vt:vector size="55" baseType="lpstr">
      <vt:lpstr>Tabelle-Alle</vt:lpstr>
      <vt:lpstr>Tabelle22</vt:lpstr>
      <vt:lpstr>Tabelle21</vt:lpstr>
      <vt:lpstr>Tabelle20</vt:lpstr>
      <vt:lpstr>Tabelle19</vt:lpstr>
      <vt:lpstr>Tabelle18</vt:lpstr>
      <vt:lpstr>Tabelle16</vt:lpstr>
      <vt:lpstr>Tabelle9</vt:lpstr>
      <vt:lpstr>Tabelle2</vt:lpstr>
      <vt:lpstr>Tabelle17</vt:lpstr>
      <vt:lpstr>Tabelle15</vt:lpstr>
      <vt:lpstr>Tabelle14</vt:lpstr>
      <vt:lpstr>Tabelle13</vt:lpstr>
      <vt:lpstr>Tabelle12</vt:lpstr>
      <vt:lpstr>Tabelle11</vt:lpstr>
      <vt:lpstr>Tabelle10</vt:lpstr>
      <vt:lpstr>Tabelle8</vt:lpstr>
      <vt:lpstr>Tabelle7</vt:lpstr>
      <vt:lpstr>Tabelle6</vt:lpstr>
      <vt:lpstr>Tabelle5</vt:lpstr>
      <vt:lpstr>Tabelle4</vt:lpstr>
      <vt:lpstr>Tabelle3</vt:lpstr>
      <vt:lpstr>Tabelle1</vt:lpstr>
      <vt:lpstr>Tabelle20!logs_hz_km271_logs_2023_03_05_A</vt:lpstr>
      <vt:lpstr>Tabelle20!logs_hz_km271_logs_2023_03_05_A_1</vt:lpstr>
      <vt:lpstr>Tabelle1!logs_hz_m404_logs_2023_01_29_B</vt:lpstr>
      <vt:lpstr>'Tabelle-Alle'!logs_hz_m404_logs_2023_01_29_B</vt:lpstr>
      <vt:lpstr>'Tabelle-Alle'!logs_hz_m404_logs_2023_01_29_C</vt:lpstr>
      <vt:lpstr>Tabelle3!logs_hz_m404_logs_2023_01_29_D</vt:lpstr>
      <vt:lpstr>'Tabelle-Alle'!logs_hz_m404_logs_2023_01_29_D</vt:lpstr>
      <vt:lpstr>Tabelle4!logs_hz_m404_logs_2023_01_29_E</vt:lpstr>
      <vt:lpstr>'Tabelle-Alle'!logs_hz_m404_logs_2023_01_29_E</vt:lpstr>
      <vt:lpstr>Tabelle5!logs_hz_m404_logs_2023_01_29_F</vt:lpstr>
      <vt:lpstr>'Tabelle-Alle'!logs_hz_m404_logs_2023_01_29_F</vt:lpstr>
      <vt:lpstr>Tabelle6!logs_hz_m404_logs_2023_01_29_G</vt:lpstr>
      <vt:lpstr>'Tabelle-Alle'!logs_hz_m404_logs_2023_01_29_G</vt:lpstr>
      <vt:lpstr>Tabelle7!logs_hz_m404_logs_2023_01_29_J</vt:lpstr>
      <vt:lpstr>'Tabelle-Alle'!logs_hz_m404_logs_2023_01_29_J</vt:lpstr>
      <vt:lpstr>Tabelle8!logs_hz_m404_logs_2023_01_29_K</vt:lpstr>
      <vt:lpstr>'Tabelle-Alle'!logs_hz_m404_logs_2023_01_29_K</vt:lpstr>
      <vt:lpstr>'Tabelle-Alle'!logs_hz_m404_logs_2023_01_29_K_1</vt:lpstr>
      <vt:lpstr>Tabelle9!logs_hz_m404_logs_2023_01_29_L</vt:lpstr>
      <vt:lpstr>Tabelle2!logs_hz_m404_logs_2023_01_30_A</vt:lpstr>
      <vt:lpstr>Tabelle10!logs_hz_m404_logs_2023_01_30_B</vt:lpstr>
      <vt:lpstr>Tabelle11!logs_hz_m404_logs_2023_01_30_C</vt:lpstr>
      <vt:lpstr>Tabelle12!logs_hz_m404_logs_2023_01_30_D</vt:lpstr>
      <vt:lpstr>Tabelle13!logs_hz_m404_logs_2023_01_30_E</vt:lpstr>
      <vt:lpstr>Tabelle14!logs_hz_m404_logs_2023_01_30_F</vt:lpstr>
      <vt:lpstr>Tabelle15!logs_hz_m404_logs_2023_01_31_A</vt:lpstr>
      <vt:lpstr>Tabelle16!logs_hz_m404_logs_2023_02_01_A</vt:lpstr>
      <vt:lpstr>Tabelle17!logs_hz_m404_logs_2023_02_01_B</vt:lpstr>
      <vt:lpstr>Tabelle18!logs_hz_m404_logs_2023_02_01_C_1</vt:lpstr>
      <vt:lpstr>Tabelle18!logs_hz_m404_logs_2023_02_02_A</vt:lpstr>
      <vt:lpstr>Tabelle19!logs_hz_m404_logs_2023_02_03_A</vt:lpstr>
      <vt:lpstr>Tabelle21!logs_hz_m404_logs_2023_02_10_B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2023-10-01T19:43:45Z</dcterms:modified>
</cp:coreProperties>
</file>