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1" i="1"/>
  <c r="M15" i="1" l="1" a="1"/>
  <c r="M16" i="1" a="1"/>
  <c r="M17" i="1" a="1"/>
  <c r="E2" i="1" l="1"/>
  <c r="F2" i="1" s="1"/>
  <c r="E3" i="1"/>
  <c r="F3" i="1" s="1"/>
  <c r="E4" i="1"/>
  <c r="E5" i="1"/>
  <c r="E6" i="1"/>
  <c r="F6" i="1" s="1"/>
  <c r="E7" i="1"/>
  <c r="F7" i="1" s="1"/>
  <c r="E8" i="1"/>
  <c r="E9" i="1"/>
  <c r="E10" i="1"/>
  <c r="F10" i="1" s="1"/>
  <c r="E11" i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E19" i="1"/>
  <c r="E20" i="1"/>
  <c r="F20" i="1"/>
  <c r="P5" i="1"/>
  <c r="O4" i="1"/>
  <c r="N5" i="1"/>
  <c r="F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1" i="1"/>
  <c r="F4" i="1"/>
  <c r="F5" i="1"/>
  <c r="F8" i="1"/>
  <c r="F9" i="1"/>
  <c r="F18" i="1"/>
  <c r="F19" i="1"/>
  <c r="E1" i="1"/>
  <c r="D2" i="1"/>
  <c r="D3" i="1"/>
  <c r="N3" i="1" s="1"/>
  <c r="N7" i="1" s="1"/>
  <c r="N11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  <c r="M4" i="1" l="1"/>
  <c r="M3" i="1"/>
  <c r="M7" i="1" s="1"/>
  <c r="M11" i="1" s="1"/>
  <c r="P4" i="1"/>
  <c r="O3" i="1"/>
  <c r="O7" i="1" s="1"/>
  <c r="O11" i="1" s="1"/>
  <c r="F11" i="1"/>
  <c r="P3" i="1" s="1"/>
  <c r="P7" i="1" s="1"/>
  <c r="P11" i="1" s="1"/>
  <c r="N4" i="1"/>
  <c r="M8" i="1" s="1" a="1"/>
  <c r="M5" i="1"/>
  <c r="M9" i="1" s="1" a="1"/>
  <c r="O9" i="1" l="1"/>
  <c r="P9" i="1"/>
  <c r="M9" i="1"/>
  <c r="M13" i="1" s="1" a="1"/>
  <c r="N9" i="1"/>
  <c r="M8" i="1"/>
  <c r="M12" i="1" s="1"/>
  <c r="P8" i="1"/>
  <c r="P12" i="1" s="1"/>
  <c r="O8" i="1"/>
  <c r="O12" i="1" s="1"/>
  <c r="N8" i="1"/>
  <c r="N12" i="1" s="1"/>
  <c r="M13" i="1" l="1"/>
  <c r="P13" i="1"/>
  <c r="N13" i="1"/>
  <c r="O13" i="1"/>
  <c r="O17" i="1" s="1"/>
  <c r="O16" i="1" s="1"/>
  <c r="O15" i="1" s="1"/>
  <c r="P17" i="1" l="1"/>
  <c r="P16" i="1" s="1"/>
  <c r="P15" i="1" s="1"/>
  <c r="N17" i="1"/>
  <c r="N16" i="1" s="1"/>
  <c r="N15" i="1" s="1"/>
  <c r="M17" i="1"/>
  <c r="M16" i="1" s="1"/>
  <c r="M15" i="1" s="1"/>
</calcChain>
</file>

<file path=xl/sharedStrings.xml><?xml version="1.0" encoding="utf-8"?>
<sst xmlns="http://schemas.openxmlformats.org/spreadsheetml/2006/main" count="18" uniqueCount="16">
  <si>
    <r>
      <t>x</t>
    </r>
    <r>
      <rPr>
        <b/>
        <i/>
        <sz val="8"/>
        <color theme="1"/>
        <rFont val="Times New Roman"/>
        <family val="1"/>
        <charset val="204"/>
      </rPr>
      <t>k</t>
    </r>
  </si>
  <si>
    <r>
      <t>y</t>
    </r>
    <r>
      <rPr>
        <b/>
        <i/>
        <sz val="8"/>
        <color theme="1"/>
        <rFont val="Times New Roman"/>
        <family val="1"/>
        <charset val="204"/>
      </rPr>
      <t>k* xk2</t>
    </r>
  </si>
  <si>
    <t>yk *xk</t>
  </si>
  <si>
    <t>a</t>
  </si>
  <si>
    <t>b</t>
  </si>
  <si>
    <t>c</t>
  </si>
  <si>
    <t>y</t>
  </si>
  <si>
    <t>A</t>
  </si>
  <si>
    <t>B</t>
  </si>
  <si>
    <t>C</t>
  </si>
  <si>
    <r>
      <t>x</t>
    </r>
    <r>
      <rPr>
        <b/>
        <i/>
        <sz val="8"/>
        <color theme="1"/>
        <rFont val="Times New Roman"/>
        <family val="1"/>
        <charset val="204"/>
      </rPr>
      <t>k ^4</t>
    </r>
  </si>
  <si>
    <r>
      <t>x</t>
    </r>
    <r>
      <rPr>
        <b/>
        <i/>
        <sz val="8"/>
        <color theme="1"/>
        <rFont val="Times New Roman"/>
        <family val="1"/>
        <charset val="204"/>
      </rPr>
      <t>k ^3</t>
    </r>
  </si>
  <si>
    <r>
      <t>x</t>
    </r>
    <r>
      <rPr>
        <b/>
        <i/>
        <sz val="8"/>
        <color theme="1"/>
        <rFont val="Times New Roman"/>
        <family val="1"/>
        <charset val="204"/>
      </rPr>
      <t>k ^2</t>
    </r>
  </si>
  <si>
    <t>ВАРИАНТ</t>
  </si>
  <si>
    <t>y = 0.97414*x^2+0.10528*x-0.12444</t>
  </si>
  <si>
    <t>yнач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</si>
</sst>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Лист1!$H$1:$H$20</c:f>
              <c:numCache>
                <c:formatCode>0.00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Лист1!$I$1:$I$20</c:f>
              <c:numCache>
                <c:formatCode>General</c:formatCode>
                <c:ptCount val="20"/>
                <c:pt idx="0">
                  <c:v>-0.10416883116882365</c:v>
                </c:pt>
                <c:pt idx="1">
                  <c:v>-6.4416267942578168E-2</c:v>
                </c:pt>
                <c:pt idx="2">
                  <c:v>-5.1809068124819696E-3</c:v>
                </c:pt>
                <c:pt idx="3">
                  <c:v>7.3537252221465024E-2</c:v>
                </c:pt>
                <c:pt idx="4">
                  <c:v>0.17173820915926263</c:v>
                </c:pt>
                <c:pt idx="5">
                  <c:v>0.28942196400091103</c:v>
                </c:pt>
                <c:pt idx="6">
                  <c:v>0.42658851674641013</c:v>
                </c:pt>
                <c:pt idx="7">
                  <c:v>0.58323786739576022</c:v>
                </c:pt>
                <c:pt idx="8">
                  <c:v>0.75937001594896081</c:v>
                </c:pt>
                <c:pt idx="9">
                  <c:v>0.95498496240601216</c:v>
                </c:pt>
                <c:pt idx="10">
                  <c:v>1.1700827067669144</c:v>
                </c:pt>
                <c:pt idx="11">
                  <c:v>1.4046632490316668</c:v>
                </c:pt>
                <c:pt idx="12">
                  <c:v>1.6587265892002707</c:v>
                </c:pt>
                <c:pt idx="13">
                  <c:v>1.9322727272727243</c:v>
                </c:pt>
                <c:pt idx="14">
                  <c:v>2.2253016632490299</c:v>
                </c:pt>
                <c:pt idx="15">
                  <c:v>2.5378133971291863</c:v>
                </c:pt>
                <c:pt idx="16">
                  <c:v>2.8698079289131919</c:v>
                </c:pt>
                <c:pt idx="17">
                  <c:v>3.2212852586010499</c:v>
                </c:pt>
                <c:pt idx="18">
                  <c:v>3.5922453861927575</c:v>
                </c:pt>
                <c:pt idx="19">
                  <c:v>3.9826883116883161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Лист1!$H$1:$H$20</c:f>
              <c:numCache>
                <c:formatCode>0.00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Лист1!$J$1:$J$20</c:f>
              <c:numCache>
                <c:formatCode>0.00</c:formatCode>
                <c:ptCount val="20"/>
                <c:pt idx="0">
                  <c:v>-0.16</c:v>
                </c:pt>
                <c:pt idx="1">
                  <c:v>0.01</c:v>
                </c:pt>
                <c:pt idx="2">
                  <c:v>0.1</c:v>
                </c:pt>
                <c:pt idx="3">
                  <c:v>0.16</c:v>
                </c:pt>
                <c:pt idx="4">
                  <c:v>0.05</c:v>
                </c:pt>
                <c:pt idx="5">
                  <c:v>0.35</c:v>
                </c:pt>
                <c:pt idx="6">
                  <c:v>0.19</c:v>
                </c:pt>
                <c:pt idx="7">
                  <c:v>0.5</c:v>
                </c:pt>
                <c:pt idx="8">
                  <c:v>0.74</c:v>
                </c:pt>
                <c:pt idx="9">
                  <c:v>1.03</c:v>
                </c:pt>
                <c:pt idx="10">
                  <c:v>1.06</c:v>
                </c:pt>
                <c:pt idx="11">
                  <c:v>1.49</c:v>
                </c:pt>
                <c:pt idx="12">
                  <c:v>1.79</c:v>
                </c:pt>
                <c:pt idx="13">
                  <c:v>2.0299999999999998</c:v>
                </c:pt>
                <c:pt idx="14">
                  <c:v>2.2200000000000002</c:v>
                </c:pt>
                <c:pt idx="15">
                  <c:v>2.5</c:v>
                </c:pt>
                <c:pt idx="16">
                  <c:v>2.88</c:v>
                </c:pt>
                <c:pt idx="17">
                  <c:v>3.21</c:v>
                </c:pt>
                <c:pt idx="18">
                  <c:v>3.63</c:v>
                </c:pt>
                <c:pt idx="19">
                  <c:v>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965536"/>
        <c:axId val="421967712"/>
      </c:lineChart>
      <c:catAx>
        <c:axId val="4219655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967712"/>
        <c:crosses val="autoZero"/>
        <c:auto val="1"/>
        <c:lblAlgn val="ctr"/>
        <c:lblOffset val="100"/>
        <c:noMultiLvlLbl val="0"/>
      </c:catAx>
      <c:valAx>
        <c:axId val="4219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96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293078</xdr:colOff>
      <xdr:row>7</xdr:row>
      <xdr:rowOff>97447</xdr:rowOff>
    </xdr:from>
    <xdr:to>
      <xdr:col>16</xdr:col>
      <xdr:colOff>586154</xdr:colOff>
      <xdr:row>18</xdr:row>
      <xdr:rowOff>180974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130" zoomScaleNormal="130" workbookViewId="0">
      <selection activeCell="L18" sqref="L18"/>
    </sheetView>
  </sheetViews>
  <sheetFormatPr defaultRowHeight="15" x14ac:dyDescent="0.25"/>
  <cols>
    <col min="1" max="1" width="15.85546875" customWidth="1"/>
    <col min="12" max="12" width="18" customWidth="1"/>
    <col min="13" max="13" width="9.7109375" customWidth="1"/>
  </cols>
  <sheetData>
    <row r="1" spans="1:17" ht="18.75" x14ac:dyDescent="0.25">
      <c r="A1" s="1">
        <v>-0.16</v>
      </c>
      <c r="B1" s="1">
        <v>0.1</v>
      </c>
      <c r="C1" s="5">
        <f>$B1^4</f>
        <v>1.0000000000000005E-4</v>
      </c>
      <c r="D1" s="5">
        <f>$B1^3</f>
        <v>1.0000000000000002E-3</v>
      </c>
      <c r="E1" s="5">
        <f>$B1^2</f>
        <v>1.0000000000000002E-2</v>
      </c>
      <c r="F1">
        <f>$A1*$E1</f>
        <v>-1.6000000000000003E-3</v>
      </c>
      <c r="G1">
        <f>$A1*$B1</f>
        <v>-1.6E-2</v>
      </c>
      <c r="H1" s="1">
        <v>0.1</v>
      </c>
      <c r="I1">
        <f>$P$15*$B1^2+$P$16*$B1+$P$17</f>
        <v>-0.10416883116882365</v>
      </c>
      <c r="J1" s="1">
        <v>-0.16</v>
      </c>
      <c r="K1" s="1"/>
    </row>
    <row r="2" spans="1:17" ht="18.75" x14ac:dyDescent="0.25">
      <c r="A2" s="1">
        <v>0.01</v>
      </c>
      <c r="B2" s="1">
        <v>0.2</v>
      </c>
      <c r="C2" s="5">
        <f t="shared" ref="C2:C20" si="0">$B2^4</f>
        <v>1.6000000000000007E-3</v>
      </c>
      <c r="D2" s="5">
        <f t="shared" ref="D2:D20" si="1">$B2^3</f>
        <v>8.0000000000000019E-3</v>
      </c>
      <c r="E2" s="5">
        <f t="shared" ref="E2:E20" si="2">$B2^2</f>
        <v>4.0000000000000008E-2</v>
      </c>
      <c r="F2">
        <f t="shared" ref="F2:F19" si="3">$A2*$E2</f>
        <v>4.0000000000000007E-4</v>
      </c>
      <c r="G2">
        <f t="shared" ref="G2:G20" si="4">$A2*$B2</f>
        <v>2E-3</v>
      </c>
      <c r="H2" s="1">
        <v>0.2</v>
      </c>
      <c r="I2">
        <f t="shared" ref="I2:I20" si="5">$P$15*$B2^2+$P$16*$B2+$P$17</f>
        <v>-6.4416267942578168E-2</v>
      </c>
      <c r="J2" s="1">
        <v>0.01</v>
      </c>
      <c r="K2" s="1"/>
      <c r="M2" s="6" t="s">
        <v>3</v>
      </c>
      <c r="N2" s="6" t="s">
        <v>4</v>
      </c>
      <c r="O2" s="6" t="s">
        <v>5</v>
      </c>
      <c r="P2" s="4" t="s">
        <v>6</v>
      </c>
    </row>
    <row r="3" spans="1:17" ht="18.75" x14ac:dyDescent="0.25">
      <c r="A3" s="1">
        <v>0.1</v>
      </c>
      <c r="B3" s="1">
        <v>0.3</v>
      </c>
      <c r="C3" s="5">
        <f t="shared" si="0"/>
        <v>8.0999999999999996E-3</v>
      </c>
      <c r="D3" s="5">
        <f t="shared" si="1"/>
        <v>2.7E-2</v>
      </c>
      <c r="E3" s="5">
        <f t="shared" si="2"/>
        <v>0.09</v>
      </c>
      <c r="F3">
        <f t="shared" si="3"/>
        <v>8.9999999999999993E-3</v>
      </c>
      <c r="G3">
        <f t="shared" si="4"/>
        <v>0.03</v>
      </c>
      <c r="H3" s="1">
        <v>0.3</v>
      </c>
      <c r="I3">
        <f t="shared" si="5"/>
        <v>-5.1809068124819696E-3</v>
      </c>
      <c r="J3" s="1">
        <v>0.1</v>
      </c>
      <c r="K3" s="1"/>
      <c r="M3" s="5">
        <f>SUM(C1:C20)</f>
        <v>72.266599999999997</v>
      </c>
      <c r="N3" s="5">
        <f>SUM(D1:D20)</f>
        <v>44.1</v>
      </c>
      <c r="O3" s="5">
        <f>SUM(E1:E20)</f>
        <v>28.699999999999996</v>
      </c>
      <c r="P3">
        <f>SUM(F1:F20)</f>
        <v>71.469399999999993</v>
      </c>
    </row>
    <row r="4" spans="1:17" ht="18.75" x14ac:dyDescent="0.25">
      <c r="A4" s="1">
        <v>0.16</v>
      </c>
      <c r="B4" s="1">
        <v>0.4</v>
      </c>
      <c r="C4" s="5">
        <f t="shared" si="0"/>
        <v>2.5600000000000012E-2</v>
      </c>
      <c r="D4" s="5">
        <f t="shared" si="1"/>
        <v>6.4000000000000015E-2</v>
      </c>
      <c r="E4" s="5">
        <f t="shared" si="2"/>
        <v>0.16000000000000003</v>
      </c>
      <c r="F4">
        <f t="shared" si="3"/>
        <v>2.5600000000000005E-2</v>
      </c>
      <c r="G4">
        <f t="shared" si="4"/>
        <v>6.4000000000000001E-2</v>
      </c>
      <c r="H4" s="1">
        <v>0.4</v>
      </c>
      <c r="I4">
        <f t="shared" si="5"/>
        <v>7.3537252221465024E-2</v>
      </c>
      <c r="J4" s="1">
        <v>0.16</v>
      </c>
      <c r="K4" s="1"/>
      <c r="M4" s="5">
        <f>SUM(D1:D20)</f>
        <v>44.1</v>
      </c>
      <c r="N4" s="5">
        <f>SUM(E1:E20)</f>
        <v>28.699999999999996</v>
      </c>
      <c r="O4" s="5">
        <f>SUM(B1:B20)</f>
        <v>20.999999999999996</v>
      </c>
      <c r="P4">
        <f>SUM(G1:G20)</f>
        <v>43.367999999999995</v>
      </c>
    </row>
    <row r="5" spans="1:17" ht="18.75" x14ac:dyDescent="0.25">
      <c r="A5" s="1">
        <v>0.05</v>
      </c>
      <c r="B5" s="1">
        <v>0.5</v>
      </c>
      <c r="C5" s="5">
        <f t="shared" si="0"/>
        <v>6.25E-2</v>
      </c>
      <c r="D5" s="5">
        <f t="shared" si="1"/>
        <v>0.125</v>
      </c>
      <c r="E5" s="5">
        <f t="shared" si="2"/>
        <v>0.25</v>
      </c>
      <c r="F5">
        <f t="shared" si="3"/>
        <v>1.2500000000000001E-2</v>
      </c>
      <c r="G5">
        <f t="shared" si="4"/>
        <v>2.5000000000000001E-2</v>
      </c>
      <c r="H5" s="1">
        <v>0.5</v>
      </c>
      <c r="I5">
        <f t="shared" si="5"/>
        <v>0.17173820915926263</v>
      </c>
      <c r="J5" s="1">
        <v>0.05</v>
      </c>
      <c r="K5" s="1"/>
      <c r="M5" s="5">
        <f>SUM(E1:E20)</f>
        <v>28.699999999999996</v>
      </c>
      <c r="N5" s="5">
        <f>SUM(B1:B20)</f>
        <v>20.999999999999996</v>
      </c>
      <c r="O5">
        <v>20</v>
      </c>
      <c r="P5" s="5">
        <f>SUM(A1:A20)</f>
        <v>27.68</v>
      </c>
    </row>
    <row r="6" spans="1:17" ht="18.75" x14ac:dyDescent="0.25">
      <c r="A6" s="1">
        <v>0.35</v>
      </c>
      <c r="B6" s="1">
        <v>0.6</v>
      </c>
      <c r="C6" s="5">
        <f t="shared" si="0"/>
        <v>0.12959999999999999</v>
      </c>
      <c r="D6" s="5">
        <f t="shared" si="1"/>
        <v>0.216</v>
      </c>
      <c r="E6" s="5">
        <f t="shared" si="2"/>
        <v>0.36</v>
      </c>
      <c r="F6">
        <f t="shared" si="3"/>
        <v>0.126</v>
      </c>
      <c r="G6">
        <f t="shared" si="4"/>
        <v>0.21</v>
      </c>
      <c r="H6" s="1">
        <v>0.6</v>
      </c>
      <c r="I6">
        <f t="shared" si="5"/>
        <v>0.28942196400091103</v>
      </c>
      <c r="J6" s="1">
        <v>0.35</v>
      </c>
      <c r="K6" s="1"/>
    </row>
    <row r="7" spans="1:17" ht="18.75" x14ac:dyDescent="0.25">
      <c r="A7" s="1">
        <v>0.19</v>
      </c>
      <c r="B7" s="1">
        <v>0.7</v>
      </c>
      <c r="C7" s="5">
        <f t="shared" si="0"/>
        <v>0.24009999999999992</v>
      </c>
      <c r="D7" s="5">
        <f t="shared" si="1"/>
        <v>0.34299999999999992</v>
      </c>
      <c r="E7" s="5">
        <f t="shared" si="2"/>
        <v>0.48999999999999994</v>
      </c>
      <c r="F7">
        <f t="shared" si="3"/>
        <v>9.3099999999999988E-2</v>
      </c>
      <c r="G7">
        <f t="shared" si="4"/>
        <v>0.13299999999999998</v>
      </c>
      <c r="H7" s="1">
        <v>0.7</v>
      </c>
      <c r="I7">
        <f t="shared" si="5"/>
        <v>0.42658851674641013</v>
      </c>
      <c r="J7" s="1">
        <v>0.19</v>
      </c>
      <c r="K7" s="1"/>
      <c r="M7" s="5">
        <f>M3</f>
        <v>72.266599999999997</v>
      </c>
      <c r="N7" s="5">
        <f>N3</f>
        <v>44.1</v>
      </c>
      <c r="O7" s="5">
        <f>O3</f>
        <v>28.699999999999996</v>
      </c>
      <c r="P7">
        <f>P3</f>
        <v>71.469399999999993</v>
      </c>
    </row>
    <row r="8" spans="1:17" ht="18.75" x14ac:dyDescent="0.25">
      <c r="A8" s="1">
        <v>0.5</v>
      </c>
      <c r="B8" s="1">
        <v>0.8</v>
      </c>
      <c r="C8" s="5">
        <f t="shared" si="0"/>
        <v>0.40960000000000019</v>
      </c>
      <c r="D8" s="5">
        <f t="shared" si="1"/>
        <v>0.51200000000000012</v>
      </c>
      <c r="E8" s="5">
        <f t="shared" si="2"/>
        <v>0.64000000000000012</v>
      </c>
      <c r="F8">
        <f t="shared" si="3"/>
        <v>0.32000000000000006</v>
      </c>
      <c r="G8">
        <f t="shared" si="4"/>
        <v>0.4</v>
      </c>
      <c r="H8" s="1">
        <v>0.8</v>
      </c>
      <c r="I8">
        <f t="shared" si="5"/>
        <v>0.58323786739576022</v>
      </c>
      <c r="J8" s="1">
        <v>0.5</v>
      </c>
      <c r="K8" s="1"/>
      <c r="M8">
        <f t="array" ref="M8:P8">M4:P4-$M$3:$P$3*(M4/$M$3)</f>
        <v>0</v>
      </c>
      <c r="N8">
        <v>1.7883976830236854</v>
      </c>
      <c r="O8">
        <v>3.4861000794281125</v>
      </c>
      <c r="P8">
        <v>-0.24551634088224006</v>
      </c>
    </row>
    <row r="9" spans="1:17" ht="18.75" x14ac:dyDescent="0.25">
      <c r="A9" s="1">
        <v>0.74</v>
      </c>
      <c r="B9" s="1">
        <v>0.9</v>
      </c>
      <c r="C9" s="5">
        <f t="shared" si="0"/>
        <v>0.65610000000000013</v>
      </c>
      <c r="D9" s="5">
        <f t="shared" si="1"/>
        <v>0.72900000000000009</v>
      </c>
      <c r="E9" s="5">
        <f t="shared" si="2"/>
        <v>0.81</v>
      </c>
      <c r="F9">
        <f t="shared" si="3"/>
        <v>0.59940000000000004</v>
      </c>
      <c r="G9">
        <f t="shared" si="4"/>
        <v>0.66600000000000004</v>
      </c>
      <c r="H9" s="1">
        <v>0.9</v>
      </c>
      <c r="I9">
        <f t="shared" si="5"/>
        <v>0.75937001594896081</v>
      </c>
      <c r="J9" s="1">
        <v>0.74</v>
      </c>
      <c r="K9" s="1"/>
      <c r="M9">
        <f t="array" ref="M9:P9">M5:P5-$M$3:$P$3*(M5/$M$3)</f>
        <v>0</v>
      </c>
      <c r="N9">
        <v>3.4861000794281161</v>
      </c>
      <c r="O9">
        <v>8.6020651310563956</v>
      </c>
      <c r="P9">
        <v>-0.70339952343129042</v>
      </c>
    </row>
    <row r="10" spans="1:17" ht="18.75" x14ac:dyDescent="0.25">
      <c r="A10" s="1">
        <v>1.03</v>
      </c>
      <c r="B10" s="1">
        <v>1</v>
      </c>
      <c r="C10" s="5">
        <f t="shared" si="0"/>
        <v>1</v>
      </c>
      <c r="D10" s="5">
        <f t="shared" si="1"/>
        <v>1</v>
      </c>
      <c r="E10" s="5">
        <f t="shared" si="2"/>
        <v>1</v>
      </c>
      <c r="F10">
        <f t="shared" si="3"/>
        <v>1.03</v>
      </c>
      <c r="G10">
        <f t="shared" si="4"/>
        <v>1.03</v>
      </c>
      <c r="H10" s="1">
        <v>1</v>
      </c>
      <c r="I10">
        <f t="shared" si="5"/>
        <v>0.95498496240601216</v>
      </c>
      <c r="J10" s="1">
        <v>1.03</v>
      </c>
      <c r="K10" s="1"/>
    </row>
    <row r="11" spans="1:17" ht="18.75" x14ac:dyDescent="0.25">
      <c r="A11" s="1">
        <v>1.06</v>
      </c>
      <c r="B11" s="1">
        <v>1.1000000000000001</v>
      </c>
      <c r="C11" s="5">
        <f t="shared" si="0"/>
        <v>1.4641000000000004</v>
      </c>
      <c r="D11" s="5">
        <f t="shared" si="1"/>
        <v>1.3310000000000004</v>
      </c>
      <c r="E11" s="5">
        <f t="shared" si="2"/>
        <v>1.2100000000000002</v>
      </c>
      <c r="F11">
        <f t="shared" si="3"/>
        <v>1.2826000000000002</v>
      </c>
      <c r="G11">
        <f t="shared" si="4"/>
        <v>1.1660000000000001</v>
      </c>
      <c r="H11" s="1">
        <v>1.1000000000000001</v>
      </c>
      <c r="I11">
        <f t="shared" si="5"/>
        <v>1.1700827067669144</v>
      </c>
      <c r="J11" s="1">
        <v>1.06</v>
      </c>
      <c r="K11" s="1"/>
      <c r="M11" s="5">
        <f t="shared" ref="M11:P12" si="6">M7</f>
        <v>72.266599999999997</v>
      </c>
      <c r="N11" s="5">
        <f t="shared" si="6"/>
        <v>44.1</v>
      </c>
      <c r="O11" s="5">
        <f t="shared" si="6"/>
        <v>28.699999999999996</v>
      </c>
      <c r="P11">
        <f t="shared" si="6"/>
        <v>71.469399999999993</v>
      </c>
    </row>
    <row r="12" spans="1:17" ht="18.75" x14ac:dyDescent="0.25">
      <c r="A12" s="1">
        <v>1.49</v>
      </c>
      <c r="B12" s="1">
        <v>1.2</v>
      </c>
      <c r="C12" s="5">
        <f t="shared" si="0"/>
        <v>2.0735999999999999</v>
      </c>
      <c r="D12" s="5">
        <f t="shared" si="1"/>
        <v>1.728</v>
      </c>
      <c r="E12" s="5">
        <f t="shared" si="2"/>
        <v>1.44</v>
      </c>
      <c r="F12">
        <f t="shared" si="3"/>
        <v>2.1456</v>
      </c>
      <c r="G12">
        <f t="shared" si="4"/>
        <v>1.788</v>
      </c>
      <c r="H12" s="1">
        <v>1.2</v>
      </c>
      <c r="I12">
        <f t="shared" si="5"/>
        <v>1.4046632490316668</v>
      </c>
      <c r="J12" s="1">
        <v>1.49</v>
      </c>
      <c r="K12" s="1"/>
      <c r="M12">
        <f t="shared" si="6"/>
        <v>0</v>
      </c>
      <c r="N12">
        <f t="shared" si="6"/>
        <v>1.7883976830236854</v>
      </c>
      <c r="O12">
        <f t="shared" si="6"/>
        <v>3.4861000794281125</v>
      </c>
      <c r="P12">
        <f t="shared" si="6"/>
        <v>-0.24551634088224006</v>
      </c>
    </row>
    <row r="13" spans="1:17" ht="18.75" x14ac:dyDescent="0.25">
      <c r="A13" s="1">
        <v>1.79</v>
      </c>
      <c r="B13" s="1">
        <v>1.3</v>
      </c>
      <c r="C13" s="5">
        <f t="shared" si="0"/>
        <v>2.8561000000000005</v>
      </c>
      <c r="D13" s="5">
        <f t="shared" si="1"/>
        <v>2.1970000000000005</v>
      </c>
      <c r="E13" s="5">
        <f t="shared" si="2"/>
        <v>1.6900000000000002</v>
      </c>
      <c r="F13">
        <f t="shared" si="3"/>
        <v>3.0251000000000006</v>
      </c>
      <c r="G13">
        <f t="shared" si="4"/>
        <v>2.327</v>
      </c>
      <c r="H13" s="1">
        <v>1.3</v>
      </c>
      <c r="I13">
        <f t="shared" si="5"/>
        <v>1.6587265892002707</v>
      </c>
      <c r="J13" s="1">
        <v>1.79</v>
      </c>
      <c r="K13" s="1"/>
      <c r="M13">
        <f t="array" ref="M13:P13">M9:P9-$M$8:$P$8*(N9/$N$8)</f>
        <v>0</v>
      </c>
      <c r="N13">
        <v>0</v>
      </c>
      <c r="O13">
        <v>1.8066561014262934</v>
      </c>
      <c r="P13">
        <v>-0.22481774960378426</v>
      </c>
    </row>
    <row r="14" spans="1:17" ht="18.75" x14ac:dyDescent="0.25">
      <c r="A14" s="1">
        <v>2.0299999999999998</v>
      </c>
      <c r="B14" s="1">
        <v>1.4</v>
      </c>
      <c r="C14" s="5">
        <f t="shared" si="0"/>
        <v>3.8415999999999988</v>
      </c>
      <c r="D14" s="5">
        <f t="shared" si="1"/>
        <v>2.7439999999999993</v>
      </c>
      <c r="E14" s="5">
        <f t="shared" si="2"/>
        <v>1.9599999999999997</v>
      </c>
      <c r="F14">
        <f t="shared" si="3"/>
        <v>3.9787999999999992</v>
      </c>
      <c r="G14">
        <f t="shared" si="4"/>
        <v>2.8419999999999996</v>
      </c>
      <c r="H14" s="1">
        <v>1.4</v>
      </c>
      <c r="I14">
        <f t="shared" si="5"/>
        <v>1.9322727272727243</v>
      </c>
      <c r="J14" s="1">
        <v>2.0299999999999998</v>
      </c>
      <c r="K14" s="1"/>
    </row>
    <row r="15" spans="1:17" ht="18.75" x14ac:dyDescent="0.25">
      <c r="A15" s="1">
        <v>2.2200000000000002</v>
      </c>
      <c r="B15" s="1">
        <v>1.5</v>
      </c>
      <c r="C15" s="5">
        <f t="shared" si="0"/>
        <v>5.0625</v>
      </c>
      <c r="D15" s="5">
        <f t="shared" si="1"/>
        <v>3.375</v>
      </c>
      <c r="E15" s="5">
        <f t="shared" si="2"/>
        <v>2.25</v>
      </c>
      <c r="F15">
        <f t="shared" si="3"/>
        <v>4.9950000000000001</v>
      </c>
      <c r="G15">
        <f t="shared" si="4"/>
        <v>3.33</v>
      </c>
      <c r="H15" s="1">
        <v>1.5</v>
      </c>
      <c r="I15">
        <f t="shared" si="5"/>
        <v>2.2253016632490299</v>
      </c>
      <c r="J15" s="1">
        <v>2.2200000000000002</v>
      </c>
      <c r="K15" s="1"/>
      <c r="M15">
        <f t="array" ref="M15:P15">(M11:P11-M16:P16*N11-M17:P17*O11)/M11</f>
        <v>1</v>
      </c>
      <c r="N15">
        <v>0</v>
      </c>
      <c r="O15">
        <v>0</v>
      </c>
      <c r="P15">
        <v>0.97413989519253663</v>
      </c>
      <c r="Q15" s="8" t="s">
        <v>7</v>
      </c>
    </row>
    <row r="16" spans="1:17" ht="18.75" x14ac:dyDescent="0.25">
      <c r="A16" s="1">
        <v>2.5</v>
      </c>
      <c r="B16" s="1">
        <v>1.6</v>
      </c>
      <c r="C16" s="5">
        <f t="shared" si="0"/>
        <v>6.553600000000003</v>
      </c>
      <c r="D16" s="5">
        <f t="shared" si="1"/>
        <v>4.096000000000001</v>
      </c>
      <c r="E16" s="5">
        <f t="shared" si="2"/>
        <v>2.5600000000000005</v>
      </c>
      <c r="F16">
        <f t="shared" si="3"/>
        <v>6.4000000000000012</v>
      </c>
      <c r="G16">
        <f t="shared" si="4"/>
        <v>4</v>
      </c>
      <c r="H16" s="1">
        <v>1.6</v>
      </c>
      <c r="I16">
        <f t="shared" si="5"/>
        <v>2.5378133971291863</v>
      </c>
      <c r="J16" s="1">
        <v>2.5</v>
      </c>
      <c r="K16" s="1"/>
      <c r="M16">
        <f t="array" ref="M16:P16">(M12:P12-M17:P17*O12)/N12</f>
        <v>0</v>
      </c>
      <c r="N16">
        <v>1</v>
      </c>
      <c r="O16">
        <v>0</v>
      </c>
      <c r="P16">
        <v>0.10528366370469379</v>
      </c>
      <c r="Q16" s="9" t="s">
        <v>8</v>
      </c>
    </row>
    <row r="17" spans="1:17" ht="18.75" x14ac:dyDescent="0.25">
      <c r="A17" s="1">
        <v>2.88</v>
      </c>
      <c r="B17" s="1">
        <v>1.7</v>
      </c>
      <c r="C17" s="5">
        <f t="shared" si="0"/>
        <v>8.3520999999999983</v>
      </c>
      <c r="D17" s="5">
        <f t="shared" si="1"/>
        <v>4.9129999999999994</v>
      </c>
      <c r="E17" s="5">
        <f t="shared" si="2"/>
        <v>2.8899999999999997</v>
      </c>
      <c r="F17">
        <f t="shared" si="3"/>
        <v>8.3231999999999982</v>
      </c>
      <c r="G17">
        <f t="shared" si="4"/>
        <v>4.8959999999999999</v>
      </c>
      <c r="H17" s="1">
        <v>1.7</v>
      </c>
      <c r="I17">
        <f t="shared" si="5"/>
        <v>2.8698079289131919</v>
      </c>
      <c r="J17" s="1">
        <v>2.88</v>
      </c>
      <c r="K17" s="1"/>
      <c r="M17">
        <f t="array" ref="M17:P17" xml:space="preserve"> M13:P13/O13</f>
        <v>0</v>
      </c>
      <c r="N17">
        <v>0</v>
      </c>
      <c r="O17">
        <v>1</v>
      </c>
      <c r="P17">
        <v>-0.1244385964912184</v>
      </c>
      <c r="Q17" s="10" t="s">
        <v>9</v>
      </c>
    </row>
    <row r="18" spans="1:17" ht="18.75" x14ac:dyDescent="0.25">
      <c r="A18" s="1">
        <v>3.21</v>
      </c>
      <c r="B18" s="1">
        <v>1.8</v>
      </c>
      <c r="C18" s="5">
        <f t="shared" si="0"/>
        <v>10.497600000000002</v>
      </c>
      <c r="D18" s="5">
        <f t="shared" si="1"/>
        <v>5.8320000000000007</v>
      </c>
      <c r="E18" s="5">
        <f t="shared" si="2"/>
        <v>3.24</v>
      </c>
      <c r="F18">
        <f t="shared" si="3"/>
        <v>10.400400000000001</v>
      </c>
      <c r="G18">
        <f t="shared" si="4"/>
        <v>5.7780000000000005</v>
      </c>
      <c r="H18" s="1">
        <v>1.8</v>
      </c>
      <c r="I18">
        <f t="shared" si="5"/>
        <v>3.2212852586010499</v>
      </c>
      <c r="J18" s="1">
        <v>3.21</v>
      </c>
      <c r="K18" s="1"/>
    </row>
    <row r="19" spans="1:17" ht="18.75" x14ac:dyDescent="0.25">
      <c r="A19" s="1">
        <v>3.63</v>
      </c>
      <c r="B19" s="1">
        <v>1.9</v>
      </c>
      <c r="C19" s="5">
        <f t="shared" si="0"/>
        <v>13.0321</v>
      </c>
      <c r="D19" s="5">
        <f t="shared" si="1"/>
        <v>6.8589999999999991</v>
      </c>
      <c r="E19" s="5">
        <f t="shared" si="2"/>
        <v>3.61</v>
      </c>
      <c r="F19">
        <f t="shared" si="3"/>
        <v>13.104299999999999</v>
      </c>
      <c r="G19">
        <f t="shared" si="4"/>
        <v>6.8969999999999994</v>
      </c>
      <c r="H19" s="1">
        <v>1.9</v>
      </c>
      <c r="I19">
        <f t="shared" si="5"/>
        <v>3.5922453861927575</v>
      </c>
      <c r="J19" s="1">
        <v>3.63</v>
      </c>
      <c r="K19" s="1"/>
    </row>
    <row r="20" spans="1:17" ht="18.75" x14ac:dyDescent="0.25">
      <c r="A20" s="1">
        <v>3.9</v>
      </c>
      <c r="B20" s="1">
        <v>2</v>
      </c>
      <c r="C20" s="5">
        <f t="shared" si="0"/>
        <v>16</v>
      </c>
      <c r="D20" s="5">
        <f t="shared" si="1"/>
        <v>8</v>
      </c>
      <c r="E20" s="5">
        <f t="shared" si="2"/>
        <v>4</v>
      </c>
      <c r="F20">
        <f>$A20*$E20</f>
        <v>15.6</v>
      </c>
      <c r="G20">
        <f t="shared" si="4"/>
        <v>7.8</v>
      </c>
      <c r="H20" s="1">
        <v>2</v>
      </c>
      <c r="I20">
        <f t="shared" si="5"/>
        <v>3.9826883116883161</v>
      </c>
      <c r="J20" s="1">
        <v>3.9</v>
      </c>
      <c r="K20" s="1"/>
      <c r="L20" s="11"/>
      <c r="M20" s="11"/>
      <c r="O20" t="s">
        <v>14</v>
      </c>
    </row>
    <row r="21" spans="1:17" ht="19.5" x14ac:dyDescent="0.25">
      <c r="A21" s="2" t="s">
        <v>13</v>
      </c>
      <c r="B21" s="3" t="s">
        <v>0</v>
      </c>
      <c r="C21" s="3" t="s">
        <v>10</v>
      </c>
      <c r="D21" s="3" t="s">
        <v>11</v>
      </c>
      <c r="E21" s="3" t="s">
        <v>12</v>
      </c>
      <c r="F21" s="3" t="s">
        <v>1</v>
      </c>
      <c r="G21" s="7" t="s">
        <v>2</v>
      </c>
      <c r="H21" s="3" t="s">
        <v>0</v>
      </c>
      <c r="I21" s="7" t="s">
        <v>6</v>
      </c>
      <c r="J21" s="7" t="s">
        <v>15</v>
      </c>
      <c r="K21" s="7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2022-02-23T10:07:58Z</dcterms:modified>
</cp:coreProperties>
</file>