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B87" i="1" l="1"/>
  <c r="G81" i="1"/>
  <c r="H81" i="1"/>
  <c r="I81" i="1"/>
  <c r="J81" i="1"/>
  <c r="K81" i="1"/>
  <c r="L81" i="1"/>
  <c r="M81" i="1"/>
  <c r="N81" i="1"/>
  <c r="O81" i="1"/>
  <c r="P81" i="1"/>
  <c r="F81" i="1"/>
  <c r="B84" i="1"/>
  <c r="P80" i="1"/>
  <c r="O80" i="1"/>
  <c r="N80" i="1"/>
  <c r="M80" i="1"/>
  <c r="L80" i="1"/>
  <c r="K80" i="1"/>
  <c r="J80" i="1"/>
  <c r="I80" i="1"/>
  <c r="H80" i="1"/>
  <c r="G80" i="1"/>
  <c r="F80" i="1"/>
  <c r="Q80" i="1" s="1"/>
  <c r="P79" i="1"/>
  <c r="O79" i="1"/>
  <c r="N79" i="1"/>
  <c r="M79" i="1"/>
  <c r="L79" i="1"/>
  <c r="K79" i="1"/>
  <c r="J79" i="1"/>
  <c r="I79" i="1"/>
  <c r="H79" i="1"/>
  <c r="G79" i="1"/>
  <c r="F79" i="1"/>
  <c r="I76" i="1"/>
  <c r="H76" i="1"/>
  <c r="I73" i="1"/>
  <c r="H73" i="1"/>
  <c r="I70" i="1"/>
  <c r="H70" i="1"/>
  <c r="I67" i="1"/>
  <c r="H67" i="1"/>
  <c r="I64" i="1"/>
  <c r="H64" i="1"/>
  <c r="I61" i="1"/>
  <c r="H61" i="1"/>
  <c r="I58" i="1"/>
  <c r="H58" i="1"/>
  <c r="I55" i="1"/>
  <c r="H55" i="1"/>
  <c r="I52" i="1"/>
  <c r="H52" i="1"/>
  <c r="I49" i="1"/>
  <c r="H49" i="1"/>
  <c r="I46" i="1"/>
  <c r="H46" i="1"/>
  <c r="I43" i="1"/>
  <c r="H43" i="1"/>
  <c r="I75" i="1"/>
  <c r="H42" i="1"/>
  <c r="H75" i="1"/>
  <c r="I72" i="1"/>
  <c r="H72" i="1"/>
  <c r="I69" i="1"/>
  <c r="H69" i="1"/>
  <c r="I66" i="1"/>
  <c r="H66" i="1"/>
  <c r="I63" i="1"/>
  <c r="H63" i="1"/>
  <c r="I60" i="1"/>
  <c r="H60" i="1"/>
  <c r="I57" i="1"/>
  <c r="H57" i="1"/>
  <c r="I54" i="1"/>
  <c r="H54" i="1"/>
  <c r="I51" i="1"/>
  <c r="H51" i="1"/>
  <c r="I48" i="1"/>
  <c r="H48" i="1"/>
  <c r="I45" i="1"/>
  <c r="H45" i="1"/>
  <c r="I42" i="1"/>
  <c r="B53" i="1"/>
  <c r="B52" i="1"/>
  <c r="B51" i="1"/>
  <c r="B50" i="1"/>
  <c r="B49" i="1"/>
  <c r="B48" i="1"/>
  <c r="B47" i="1"/>
  <c r="B46" i="1"/>
  <c r="B45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B44" i="1"/>
  <c r="F43" i="1"/>
  <c r="D43" i="1"/>
  <c r="B43" i="1"/>
  <c r="D42" i="1"/>
  <c r="K39" i="1"/>
  <c r="H39" i="1"/>
  <c r="I39" i="1"/>
  <c r="J39" i="1" s="1"/>
  <c r="L39" i="1" s="1"/>
  <c r="M39" i="1" s="1"/>
  <c r="N39" i="1" s="1"/>
  <c r="O39" i="1" s="1"/>
  <c r="P39" i="1" s="1"/>
  <c r="G39" i="1"/>
  <c r="F39" i="1"/>
  <c r="Q38" i="1"/>
  <c r="G38" i="1"/>
  <c r="H38" i="1"/>
  <c r="I38" i="1"/>
  <c r="J38" i="1"/>
  <c r="K38" i="1"/>
  <c r="L38" i="1"/>
  <c r="M38" i="1"/>
  <c r="N38" i="1"/>
  <c r="O38" i="1"/>
  <c r="P38" i="1"/>
  <c r="F38" i="1"/>
  <c r="Q37" i="1"/>
  <c r="P37" i="1"/>
  <c r="O37" i="1"/>
  <c r="N37" i="1"/>
  <c r="M37" i="1"/>
  <c r="L37" i="1"/>
  <c r="K37" i="1"/>
  <c r="J37" i="1"/>
  <c r="I37" i="1"/>
  <c r="H37" i="1"/>
  <c r="G37" i="1"/>
  <c r="F37" i="1"/>
  <c r="P36" i="1"/>
  <c r="O36" i="1"/>
  <c r="N36" i="1"/>
  <c r="M36" i="1"/>
  <c r="L36" i="1"/>
  <c r="K36" i="1"/>
  <c r="J36" i="1"/>
  <c r="I36" i="1"/>
  <c r="H36" i="1"/>
  <c r="G36" i="1"/>
  <c r="F36" i="1"/>
  <c r="F13" i="1" l="1"/>
  <c r="B9" i="1"/>
  <c r="B11" i="1"/>
  <c r="B10" i="1"/>
  <c r="G13" i="1" l="1"/>
  <c r="F14" i="1"/>
  <c r="H13" i="1" l="1"/>
  <c r="G14" i="1"/>
  <c r="I13" i="1" l="1"/>
  <c r="H14" i="1"/>
  <c r="J13" i="1" l="1"/>
  <c r="I14" i="1"/>
  <c r="K13" i="1" l="1"/>
  <c r="J14" i="1"/>
  <c r="L13" i="1" l="1"/>
  <c r="K14" i="1"/>
  <c r="M13" i="1" l="1"/>
  <c r="L14" i="1"/>
  <c r="N13" i="1" l="1"/>
  <c r="M14" i="1"/>
  <c r="O13" i="1" l="1"/>
  <c r="N14" i="1"/>
  <c r="P13" i="1" l="1"/>
  <c r="O14" i="1"/>
  <c r="P14" i="1" l="1"/>
  <c r="Q14" i="1" l="1"/>
</calcChain>
</file>

<file path=xl/sharedStrings.xml><?xml version="1.0" encoding="utf-8"?>
<sst xmlns="http://schemas.openxmlformats.org/spreadsheetml/2006/main" count="38" uniqueCount="15">
  <si>
    <t>Объём:</t>
  </si>
  <si>
    <t>Наим.:</t>
  </si>
  <si>
    <t>Наиб.:</t>
  </si>
  <si>
    <t>xi</t>
  </si>
  <si>
    <t>ni</t>
  </si>
  <si>
    <t>wi</t>
  </si>
  <si>
    <t>wn</t>
  </si>
  <si>
    <t>если x &lt;</t>
  </si>
  <si>
    <t>если x &gt;</t>
  </si>
  <si>
    <t>и &lt;=</t>
  </si>
  <si>
    <t xml:space="preserve">xв = </t>
  </si>
  <si>
    <t>Несмещённая точечная оценка математического ожидания:</t>
  </si>
  <si>
    <t>Несмещённая оценка дисперсии:</t>
  </si>
  <si>
    <t>(xi-xв)^2</t>
  </si>
  <si>
    <t>S^2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</si>
</sst>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Лист1!$F$13:$P$13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cat>
          <c:val>
            <c:numRef>
              <c:f>Лист1!$F$14:$P$14</c:f>
              <c:numCache>
                <c:formatCode>General</c:formatCode>
                <c:ptCount val="11"/>
                <c:pt idx="0">
                  <c:v>19</c:v>
                </c:pt>
                <c:pt idx="1">
                  <c:v>11</c:v>
                </c:pt>
                <c:pt idx="2">
                  <c:v>19</c:v>
                </c:pt>
                <c:pt idx="3">
                  <c:v>23</c:v>
                </c:pt>
                <c:pt idx="4">
                  <c:v>15</c:v>
                </c:pt>
                <c:pt idx="5">
                  <c:v>22</c:v>
                </c:pt>
                <c:pt idx="6">
                  <c:v>24</c:v>
                </c:pt>
                <c:pt idx="7">
                  <c:v>10</c:v>
                </c:pt>
                <c:pt idx="8">
                  <c:v>17</c:v>
                </c:pt>
                <c:pt idx="9">
                  <c:v>21</c:v>
                </c:pt>
                <c:pt idx="10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3-441A-9746-7B23B7D41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9220640"/>
        <c:axId val="-1899219008"/>
      </c:lineChart>
      <c:catAx>
        <c:axId val="-18992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9219008"/>
        <c:crosses val="autoZero"/>
        <c:auto val="1"/>
        <c:lblAlgn val="ctr"/>
        <c:lblOffset val="100"/>
        <c:noMultiLvlLbl val="0"/>
      </c:catAx>
      <c:valAx>
        <c:axId val="-18992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92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9_10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Лист1!$H$42:$I$42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xVal>
          <c:yVal>
            <c:numRef>
              <c:f>Лист1!$H$43:$I$43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7-4474-BE34-35D229CDB155}"/>
            </c:ext>
          </c:extLst>
        </c:ser>
        <c:ser>
          <c:idx val="1"/>
          <c:order val="1"/>
          <c:tx>
            <c:v>10_11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Лист1!$H$45:$I$45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xVal>
          <c:yVal>
            <c:numRef>
              <c:f>Лист1!$H$46:$I$46</c:f>
              <c:numCache>
                <c:formatCode>General</c:formatCode>
                <c:ptCount val="2"/>
                <c:pt idx="0">
                  <c:v>9.5000000000000001E-2</c:v>
                </c:pt>
                <c:pt idx="1">
                  <c:v>9.5000000000000001E-2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C67-4474-BE34-35D229CDB155}"/>
            </c:ext>
          </c:extLst>
        </c:ser>
        <c:ser>
          <c:idx val="2"/>
          <c:order val="2"/>
          <c:tx>
            <c:v>11_12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Лист1!$H$48:$I$48</c:f>
              <c:numCache>
                <c:formatCode>General</c:formatCode>
                <c:ptCount val="2"/>
                <c:pt idx="0">
                  <c:v>11</c:v>
                </c:pt>
                <c:pt idx="1">
                  <c:v>12</c:v>
                </c:pt>
              </c:numCache>
            </c:numRef>
          </c:xVal>
          <c:yVal>
            <c:numRef>
              <c:f>Лист1!$H$49:$I$49</c:f>
              <c:numCache>
                <c:formatCode>General</c:formatCode>
                <c:ptCount val="2"/>
                <c:pt idx="0">
                  <c:v>0.15</c:v>
                </c:pt>
                <c:pt idx="1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C67-4474-BE34-35D229CDB155}"/>
            </c:ext>
          </c:extLst>
        </c:ser>
        <c:ser>
          <c:idx val="3"/>
          <c:order val="3"/>
          <c:tx>
            <c:v>12_13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Лист1!$H$51:$I$51</c:f>
              <c:numCache>
                <c:formatCode>General</c:formatCode>
                <c:ptCount val="2"/>
                <c:pt idx="0">
                  <c:v>12</c:v>
                </c:pt>
                <c:pt idx="1">
                  <c:v>13</c:v>
                </c:pt>
              </c:numCache>
            </c:numRef>
          </c:xVal>
          <c:yVal>
            <c:numRef>
              <c:f>Лист1!$H$52:$I$52</c:f>
              <c:numCache>
                <c:formatCode>General</c:formatCode>
                <c:ptCount val="2"/>
                <c:pt idx="0">
                  <c:v>0.245</c:v>
                </c:pt>
                <c:pt idx="1">
                  <c:v>0.245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C67-4474-BE34-35D229CDB155}"/>
            </c:ext>
          </c:extLst>
        </c:ser>
        <c:ser>
          <c:idx val="4"/>
          <c:order val="4"/>
          <c:tx>
            <c:v>13_14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Лист1!$H$54:$I$54</c:f>
              <c:numCache>
                <c:formatCode>General</c:formatCode>
                <c:ptCount val="2"/>
                <c:pt idx="0">
                  <c:v>13</c:v>
                </c:pt>
                <c:pt idx="1">
                  <c:v>14</c:v>
                </c:pt>
              </c:numCache>
            </c:numRef>
          </c:xVal>
          <c:yVal>
            <c:numRef>
              <c:f>Лист1!$H$55:$I$55</c:f>
              <c:numCache>
                <c:formatCode>General</c:formatCode>
                <c:ptCount val="2"/>
                <c:pt idx="0">
                  <c:v>0.36</c:v>
                </c:pt>
                <c:pt idx="1">
                  <c:v>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C67-4474-BE34-35D229CDB155}"/>
            </c:ext>
          </c:extLst>
        </c:ser>
        <c:ser>
          <c:idx val="5"/>
          <c:order val="5"/>
          <c:tx>
            <c:v>14_15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Лист1!$H$57:$I$57</c:f>
              <c:numCache>
                <c:formatCode>General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xVal>
          <c:yVal>
            <c:numRef>
              <c:f>Лист1!$H$58:$I$58</c:f>
              <c:numCache>
                <c:formatCode>General</c:formatCode>
                <c:ptCount val="2"/>
                <c:pt idx="0">
                  <c:v>0.435</c:v>
                </c:pt>
                <c:pt idx="1">
                  <c:v>0.435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C67-4474-BE34-35D229CDB155}"/>
            </c:ext>
          </c:extLst>
        </c:ser>
        <c:ser>
          <c:idx val="6"/>
          <c:order val="6"/>
          <c:tx>
            <c:v>15_16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Лист1!$H$60:$I$60</c:f>
              <c:numCache>
                <c:formatCode>General</c:formatCode>
                <c:ptCount val="2"/>
                <c:pt idx="0">
                  <c:v>15</c:v>
                </c:pt>
                <c:pt idx="1">
                  <c:v>16</c:v>
                </c:pt>
              </c:numCache>
            </c:numRef>
          </c:xVal>
          <c:yVal>
            <c:numRef>
              <c:f>Лист1!$H$61:$I$61</c:f>
              <c:numCache>
                <c:formatCode>General</c:formatCode>
                <c:ptCount val="2"/>
                <c:pt idx="0">
                  <c:v>0.54500000000000004</c:v>
                </c:pt>
                <c:pt idx="1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C67-4474-BE34-35D229CDB155}"/>
            </c:ext>
          </c:extLst>
        </c:ser>
        <c:ser>
          <c:idx val="7"/>
          <c:order val="7"/>
          <c:tx>
            <c:v>16_17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Лист1!$H$63:$I$63</c:f>
              <c:numCache>
                <c:formatCode>General</c:formatCode>
                <c:ptCount val="2"/>
                <c:pt idx="0">
                  <c:v>16</c:v>
                </c:pt>
                <c:pt idx="1">
                  <c:v>17</c:v>
                </c:pt>
              </c:numCache>
            </c:numRef>
          </c:xVal>
          <c:yVal>
            <c:numRef>
              <c:f>Лист1!$H$64:$I$64</c:f>
              <c:numCache>
                <c:formatCode>General</c:formatCode>
                <c:ptCount val="2"/>
                <c:pt idx="0">
                  <c:v>0.66500000000000004</c:v>
                </c:pt>
                <c:pt idx="1">
                  <c:v>0.66500000000000004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C67-4474-BE34-35D229CDB155}"/>
            </c:ext>
          </c:extLst>
        </c:ser>
        <c:ser>
          <c:idx val="8"/>
          <c:order val="8"/>
          <c:tx>
            <c:v>17_18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Лист1!$H$66:$I$66</c:f>
              <c:numCache>
                <c:formatCode>General</c:formatCode>
                <c:ptCount val="2"/>
                <c:pt idx="0">
                  <c:v>17</c:v>
                </c:pt>
                <c:pt idx="1">
                  <c:v>18</c:v>
                </c:pt>
              </c:numCache>
            </c:numRef>
          </c:xVal>
          <c:yVal>
            <c:numRef>
              <c:f>Лист1!$H$67:$I$67</c:f>
              <c:numCache>
                <c:formatCode>General</c:formatCode>
                <c:ptCount val="2"/>
                <c:pt idx="0">
                  <c:v>0.71500000000000008</c:v>
                </c:pt>
                <c:pt idx="1">
                  <c:v>0.71500000000000008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C67-4474-BE34-35D229CDB155}"/>
            </c:ext>
          </c:extLst>
        </c:ser>
        <c:ser>
          <c:idx val="9"/>
          <c:order val="9"/>
          <c:tx>
            <c:v>18_19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Лист1!$H$69:$I$69</c:f>
              <c:numCache>
                <c:formatCode>General</c:formatCode>
                <c:ptCount val="2"/>
                <c:pt idx="0">
                  <c:v>18</c:v>
                </c:pt>
                <c:pt idx="1">
                  <c:v>19</c:v>
                </c:pt>
              </c:numCache>
            </c:numRef>
          </c:xVal>
          <c:yVal>
            <c:numRef>
              <c:f>Лист1!$H$70:$I$70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C67-4474-BE34-35D229CDB155}"/>
            </c:ext>
          </c:extLst>
        </c:ser>
        <c:ser>
          <c:idx val="10"/>
          <c:order val="10"/>
          <c:tx>
            <c:v>19_20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Лист1!$H$72:$I$72</c:f>
              <c:numCache>
                <c:formatCode>General</c:formatCode>
                <c:ptCount val="2"/>
                <c:pt idx="0">
                  <c:v>19</c:v>
                </c:pt>
                <c:pt idx="1">
                  <c:v>20</c:v>
                </c:pt>
              </c:numCache>
            </c:numRef>
          </c:xVal>
          <c:yVal>
            <c:numRef>
              <c:f>Лист1!$H$73:$I$73</c:f>
              <c:numCache>
                <c:formatCode>General</c:formatCode>
                <c:ptCount val="2"/>
                <c:pt idx="0">
                  <c:v>0.90500000000000003</c:v>
                </c:pt>
                <c:pt idx="1">
                  <c:v>0.90500000000000003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C67-4474-BE34-35D229CDB155}"/>
            </c:ext>
          </c:extLst>
        </c:ser>
        <c:ser>
          <c:idx val="11"/>
          <c:order val="11"/>
          <c:tx>
            <c:v>20_21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Лист1!$H$75:$I$75</c:f>
              <c:numCache>
                <c:formatCode>General</c:formatCode>
                <c:ptCount val="2"/>
                <c:pt idx="0">
                  <c:v>20</c:v>
                </c:pt>
                <c:pt idx="1">
                  <c:v>21</c:v>
                </c:pt>
              </c:numCache>
            </c:numRef>
          </c:xVal>
          <c:yVal>
            <c:numRef>
              <c:f>Лист1!$H$76:$I$76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C67-4474-BE34-35D229CD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006623"/>
        <c:axId val="2142005375"/>
      </c:scatterChart>
      <c:valAx>
        <c:axId val="2142006623"/>
        <c:scaling>
          <c:orientation val="minMax"/>
          <c:max val="21"/>
          <c:min val="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005375"/>
        <c:crosses val="autoZero"/>
        <c:crossBetween val="midCat"/>
        <c:majorUnit val="1"/>
      </c:valAx>
      <c:valAx>
        <c:axId val="2142005375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200662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137583</xdr:colOff>
      <xdr:row>14</xdr:row>
      <xdr:rowOff>41272</xdr:rowOff>
    </xdr:from>
    <xdr:to>
      <xdr:col>15</xdr:col>
      <xdr:colOff>0</xdr:colOff>
      <xdr:row>33</xdr:row>
      <xdr:rowOff>179915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571500</xdr:colOff>
      <xdr:row>40</xdr:row>
      <xdr:rowOff>4233</xdr:rowOff>
    </xdr:from>
    <xdr:to>
      <xdr:col>19</xdr:col>
      <xdr:colOff>613833</xdr:colOff>
      <xdr:row>60</xdr:row>
      <xdr:rowOff>169332</xdr:rowOff>
    </xdr:to>
    <xdr:graphicFrame macro="">
      <xdr:nvGraphicFramePr>
        <xdr:cNvPr id="3" name="Диаграмма 2" title="Эмпирическая функция распределения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7"/>
  <sheetViews>
    <sheetView tabSelected="1" zoomScale="90" zoomScaleNormal="90" workbookViewId="0">
      <selection activeCell="Q80" sqref="Q80"/>
    </sheetView>
  </sheetViews>
  <sheetFormatPr defaultRowHeight="15" x14ac:dyDescent="0.25"/>
  <cols>
    <col min="2" max="2" width="13" bestFit="1" customWidth="1"/>
  </cols>
  <sheetData>
    <row r="1" spans="1:24" x14ac:dyDescent="0.25">
      <c r="A1" s="1"/>
      <c r="B1" s="1"/>
      <c r="C1" s="1"/>
      <c r="D1" s="1"/>
      <c r="E1" s="1">
        <v>18</v>
      </c>
      <c r="F1" s="1">
        <v>13</v>
      </c>
      <c r="G1">
        <v>18</v>
      </c>
      <c r="H1">
        <v>15</v>
      </c>
      <c r="I1">
        <v>14</v>
      </c>
      <c r="J1">
        <v>20</v>
      </c>
      <c r="K1">
        <v>18</v>
      </c>
      <c r="L1">
        <v>13</v>
      </c>
      <c r="M1">
        <v>13</v>
      </c>
      <c r="N1">
        <v>10</v>
      </c>
      <c r="O1">
        <v>14</v>
      </c>
      <c r="P1">
        <v>15</v>
      </c>
      <c r="Q1">
        <v>19</v>
      </c>
      <c r="R1">
        <v>19</v>
      </c>
      <c r="S1">
        <v>18</v>
      </c>
      <c r="T1">
        <v>20</v>
      </c>
      <c r="U1">
        <v>12</v>
      </c>
      <c r="V1">
        <v>16</v>
      </c>
      <c r="W1">
        <v>20</v>
      </c>
      <c r="X1">
        <v>12</v>
      </c>
    </row>
    <row r="2" spans="1:24" x14ac:dyDescent="0.25">
      <c r="E2">
        <v>15</v>
      </c>
      <c r="F2">
        <v>11</v>
      </c>
      <c r="G2">
        <v>19</v>
      </c>
      <c r="H2">
        <v>12</v>
      </c>
      <c r="I2">
        <v>12</v>
      </c>
      <c r="J2">
        <v>11</v>
      </c>
      <c r="K2">
        <v>16</v>
      </c>
      <c r="L2">
        <v>11</v>
      </c>
      <c r="M2">
        <v>20</v>
      </c>
      <c r="N2">
        <v>12</v>
      </c>
      <c r="O2">
        <v>17</v>
      </c>
      <c r="P2">
        <v>17</v>
      </c>
      <c r="Q2">
        <v>18</v>
      </c>
      <c r="R2">
        <v>20</v>
      </c>
      <c r="S2">
        <v>17</v>
      </c>
      <c r="T2">
        <v>19</v>
      </c>
      <c r="U2">
        <v>12</v>
      </c>
      <c r="V2">
        <v>14</v>
      </c>
      <c r="W2">
        <v>10</v>
      </c>
      <c r="X2">
        <v>16</v>
      </c>
    </row>
    <row r="3" spans="1:24" x14ac:dyDescent="0.25">
      <c r="E3">
        <v>18</v>
      </c>
      <c r="F3">
        <v>16</v>
      </c>
      <c r="G3">
        <v>14</v>
      </c>
      <c r="H3">
        <v>13</v>
      </c>
      <c r="I3">
        <v>12</v>
      </c>
      <c r="J3">
        <v>13</v>
      </c>
      <c r="K3">
        <v>20</v>
      </c>
      <c r="L3">
        <v>11</v>
      </c>
      <c r="M3">
        <v>12</v>
      </c>
      <c r="N3">
        <v>10</v>
      </c>
      <c r="O3">
        <v>15</v>
      </c>
      <c r="P3">
        <v>18</v>
      </c>
      <c r="Q3">
        <v>16</v>
      </c>
      <c r="R3">
        <v>20</v>
      </c>
      <c r="S3">
        <v>20</v>
      </c>
      <c r="T3">
        <v>12</v>
      </c>
      <c r="U3">
        <v>14</v>
      </c>
      <c r="V3">
        <v>18</v>
      </c>
      <c r="W3">
        <v>19</v>
      </c>
      <c r="X3">
        <v>13</v>
      </c>
    </row>
    <row r="4" spans="1:24" x14ac:dyDescent="0.25">
      <c r="E4">
        <v>16</v>
      </c>
      <c r="F4">
        <v>14</v>
      </c>
      <c r="G4">
        <v>19</v>
      </c>
      <c r="H4">
        <v>10</v>
      </c>
      <c r="I4">
        <v>20</v>
      </c>
      <c r="J4">
        <v>20</v>
      </c>
      <c r="K4">
        <v>15</v>
      </c>
      <c r="L4">
        <v>13</v>
      </c>
      <c r="M4">
        <v>11</v>
      </c>
      <c r="N4">
        <v>20</v>
      </c>
      <c r="O4">
        <v>12</v>
      </c>
      <c r="P4">
        <v>20</v>
      </c>
      <c r="Q4">
        <v>10</v>
      </c>
      <c r="R4">
        <v>19</v>
      </c>
      <c r="S4">
        <v>15</v>
      </c>
      <c r="T4">
        <v>19</v>
      </c>
      <c r="U4">
        <v>14</v>
      </c>
      <c r="V4">
        <v>20</v>
      </c>
      <c r="W4">
        <v>16</v>
      </c>
      <c r="X4">
        <v>16</v>
      </c>
    </row>
    <row r="5" spans="1:24" x14ac:dyDescent="0.25">
      <c r="E5">
        <v>15</v>
      </c>
      <c r="F5">
        <v>13</v>
      </c>
      <c r="G5">
        <v>13</v>
      </c>
      <c r="H5">
        <v>15</v>
      </c>
      <c r="I5">
        <v>14</v>
      </c>
      <c r="J5">
        <v>19</v>
      </c>
      <c r="K5">
        <v>10</v>
      </c>
      <c r="L5">
        <v>16</v>
      </c>
      <c r="M5">
        <v>15</v>
      </c>
      <c r="N5">
        <v>16</v>
      </c>
      <c r="O5">
        <v>20</v>
      </c>
      <c r="P5">
        <v>15</v>
      </c>
      <c r="Q5">
        <v>11</v>
      </c>
      <c r="R5">
        <v>13</v>
      </c>
      <c r="S5">
        <v>13</v>
      </c>
      <c r="T5">
        <v>12</v>
      </c>
      <c r="U5">
        <v>19</v>
      </c>
      <c r="V5">
        <v>17</v>
      </c>
      <c r="W5">
        <v>13</v>
      </c>
      <c r="X5">
        <v>10</v>
      </c>
    </row>
    <row r="6" spans="1:24" x14ac:dyDescent="0.25">
      <c r="E6">
        <v>15</v>
      </c>
      <c r="F6">
        <v>18</v>
      </c>
      <c r="G6">
        <v>19</v>
      </c>
      <c r="H6">
        <v>16</v>
      </c>
      <c r="I6">
        <v>18</v>
      </c>
      <c r="J6">
        <v>16</v>
      </c>
      <c r="K6">
        <v>20</v>
      </c>
      <c r="L6">
        <v>10</v>
      </c>
      <c r="M6">
        <v>10</v>
      </c>
      <c r="N6">
        <v>14</v>
      </c>
      <c r="O6">
        <v>16</v>
      </c>
      <c r="P6">
        <v>18</v>
      </c>
      <c r="Q6">
        <v>10</v>
      </c>
      <c r="R6">
        <v>16</v>
      </c>
      <c r="S6">
        <v>12</v>
      </c>
      <c r="T6">
        <v>16</v>
      </c>
      <c r="U6">
        <v>15</v>
      </c>
      <c r="V6">
        <v>16</v>
      </c>
      <c r="W6">
        <v>14</v>
      </c>
      <c r="X6">
        <v>10</v>
      </c>
    </row>
    <row r="7" spans="1:24" x14ac:dyDescent="0.25">
      <c r="E7">
        <v>13</v>
      </c>
      <c r="F7">
        <v>16</v>
      </c>
      <c r="G7">
        <v>15</v>
      </c>
      <c r="H7">
        <v>18</v>
      </c>
      <c r="I7">
        <v>10</v>
      </c>
      <c r="J7">
        <v>12</v>
      </c>
      <c r="K7">
        <v>13</v>
      </c>
      <c r="L7">
        <v>16</v>
      </c>
      <c r="M7">
        <v>19</v>
      </c>
      <c r="N7">
        <v>12</v>
      </c>
      <c r="O7">
        <v>10</v>
      </c>
      <c r="P7">
        <v>10</v>
      </c>
      <c r="Q7">
        <v>14</v>
      </c>
      <c r="R7">
        <v>20</v>
      </c>
      <c r="S7">
        <v>13</v>
      </c>
      <c r="T7">
        <v>16</v>
      </c>
      <c r="U7">
        <v>17</v>
      </c>
      <c r="V7">
        <v>18</v>
      </c>
      <c r="W7">
        <v>16</v>
      </c>
      <c r="X7">
        <v>12</v>
      </c>
    </row>
    <row r="8" spans="1:24" x14ac:dyDescent="0.25">
      <c r="E8">
        <v>13</v>
      </c>
      <c r="F8">
        <v>17</v>
      </c>
      <c r="G8">
        <v>13</v>
      </c>
      <c r="H8">
        <v>16</v>
      </c>
      <c r="I8">
        <v>11</v>
      </c>
      <c r="J8">
        <v>10</v>
      </c>
      <c r="K8">
        <v>19</v>
      </c>
      <c r="L8">
        <v>10</v>
      </c>
      <c r="M8">
        <v>19</v>
      </c>
      <c r="N8">
        <v>13</v>
      </c>
      <c r="O8">
        <v>13</v>
      </c>
      <c r="P8">
        <v>17</v>
      </c>
      <c r="Q8">
        <v>16</v>
      </c>
      <c r="R8">
        <v>16</v>
      </c>
      <c r="S8">
        <v>19</v>
      </c>
      <c r="T8">
        <v>15</v>
      </c>
      <c r="U8">
        <v>15</v>
      </c>
      <c r="V8">
        <v>18</v>
      </c>
      <c r="W8">
        <v>20</v>
      </c>
      <c r="X8">
        <v>12</v>
      </c>
    </row>
    <row r="9" spans="1:24" x14ac:dyDescent="0.25">
      <c r="A9" t="s">
        <v>0</v>
      </c>
      <c r="B9">
        <f>COUNTA(E1:X10)</f>
        <v>200</v>
      </c>
      <c r="E9">
        <v>15</v>
      </c>
      <c r="F9">
        <v>17</v>
      </c>
      <c r="G9">
        <v>15</v>
      </c>
      <c r="H9">
        <v>14</v>
      </c>
      <c r="I9">
        <v>18</v>
      </c>
      <c r="J9">
        <v>13</v>
      </c>
      <c r="K9">
        <v>15</v>
      </c>
      <c r="L9">
        <v>11</v>
      </c>
      <c r="M9">
        <v>20</v>
      </c>
      <c r="N9">
        <v>11</v>
      </c>
      <c r="O9">
        <v>11</v>
      </c>
      <c r="P9">
        <v>17</v>
      </c>
      <c r="Q9">
        <v>13</v>
      </c>
      <c r="R9">
        <v>19</v>
      </c>
      <c r="S9">
        <v>10</v>
      </c>
      <c r="T9">
        <v>11</v>
      </c>
      <c r="U9">
        <v>10</v>
      </c>
      <c r="V9">
        <v>19</v>
      </c>
      <c r="W9">
        <v>15</v>
      </c>
      <c r="X9">
        <v>19</v>
      </c>
    </row>
    <row r="10" spans="1:24" x14ac:dyDescent="0.25">
      <c r="A10" t="s">
        <v>1</v>
      </c>
      <c r="B10">
        <f>SMALL(E1:X10, 1)</f>
        <v>10</v>
      </c>
      <c r="E10">
        <v>15</v>
      </c>
      <c r="F10">
        <v>13</v>
      </c>
      <c r="G10">
        <v>18</v>
      </c>
      <c r="H10">
        <v>16</v>
      </c>
      <c r="I10">
        <v>13</v>
      </c>
      <c r="J10">
        <v>14</v>
      </c>
      <c r="K10">
        <v>12</v>
      </c>
      <c r="L10">
        <v>14</v>
      </c>
      <c r="M10">
        <v>19</v>
      </c>
      <c r="N10">
        <v>12</v>
      </c>
      <c r="O10">
        <v>17</v>
      </c>
      <c r="P10">
        <v>18</v>
      </c>
      <c r="Q10">
        <v>15</v>
      </c>
      <c r="R10">
        <v>19</v>
      </c>
      <c r="S10">
        <v>15</v>
      </c>
      <c r="T10">
        <v>14</v>
      </c>
      <c r="U10">
        <v>19</v>
      </c>
      <c r="V10">
        <v>10</v>
      </c>
      <c r="W10">
        <v>20</v>
      </c>
      <c r="X10">
        <v>12</v>
      </c>
    </row>
    <row r="11" spans="1:24" x14ac:dyDescent="0.25">
      <c r="A11" t="s">
        <v>2</v>
      </c>
      <c r="B11">
        <f>LARGE(E1:X10, 1)</f>
        <v>20</v>
      </c>
    </row>
    <row r="13" spans="1:24" x14ac:dyDescent="0.25">
      <c r="E13" t="s">
        <v>3</v>
      </c>
      <c r="F13">
        <f>SMALL($E$1:$X$10, 1)</f>
        <v>10</v>
      </c>
      <c r="G13">
        <f>F$13+1</f>
        <v>11</v>
      </c>
      <c r="H13">
        <f t="shared" ref="H13:P13" si="0">G$13+1</f>
        <v>12</v>
      </c>
      <c r="I13">
        <f t="shared" si="0"/>
        <v>13</v>
      </c>
      <c r="J13">
        <f t="shared" si="0"/>
        <v>14</v>
      </c>
      <c r="K13">
        <f t="shared" si="0"/>
        <v>15</v>
      </c>
      <c r="L13">
        <f t="shared" si="0"/>
        <v>16</v>
      </c>
      <c r="M13">
        <f t="shared" si="0"/>
        <v>17</v>
      </c>
      <c r="N13">
        <f t="shared" si="0"/>
        <v>18</v>
      </c>
      <c r="O13">
        <f t="shared" si="0"/>
        <v>19</v>
      </c>
      <c r="P13">
        <f t="shared" si="0"/>
        <v>20</v>
      </c>
    </row>
    <row r="14" spans="1:24" x14ac:dyDescent="0.25">
      <c r="E14" t="s">
        <v>4</v>
      </c>
      <c r="F14">
        <f>COUNTIF($E$1:$X$10, F$13)</f>
        <v>19</v>
      </c>
      <c r="G14">
        <f t="shared" ref="G14:P14" si="1">COUNTIF($E$1:$X$10, G$13)</f>
        <v>11</v>
      </c>
      <c r="H14">
        <f t="shared" si="1"/>
        <v>19</v>
      </c>
      <c r="I14">
        <f t="shared" si="1"/>
        <v>23</v>
      </c>
      <c r="J14">
        <f t="shared" si="1"/>
        <v>15</v>
      </c>
      <c r="K14">
        <f t="shared" si="1"/>
        <v>22</v>
      </c>
      <c r="L14">
        <f t="shared" si="1"/>
        <v>24</v>
      </c>
      <c r="M14">
        <f t="shared" si="1"/>
        <v>10</v>
      </c>
      <c r="N14">
        <f t="shared" si="1"/>
        <v>17</v>
      </c>
      <c r="O14">
        <f t="shared" si="1"/>
        <v>21</v>
      </c>
      <c r="P14">
        <f t="shared" si="1"/>
        <v>19</v>
      </c>
      <c r="Q14">
        <f>SUM(F14:P14)</f>
        <v>200</v>
      </c>
    </row>
    <row r="35" spans="1:2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spans="1:24" x14ac:dyDescent="0.25">
      <c r="E36" t="s">
        <v>3</v>
      </c>
      <c r="F36">
        <f>SMALL($E$1:$X$10, 1)</f>
        <v>10</v>
      </c>
      <c r="G36">
        <f>F$13+1</f>
        <v>11</v>
      </c>
      <c r="H36">
        <f t="shared" ref="H36" si="2">G$13+1</f>
        <v>12</v>
      </c>
      <c r="I36">
        <f t="shared" ref="I36" si="3">H$13+1</f>
        <v>13</v>
      </c>
      <c r="J36">
        <f t="shared" ref="J36" si="4">I$13+1</f>
        <v>14</v>
      </c>
      <c r="K36">
        <f t="shared" ref="K36" si="5">J$13+1</f>
        <v>15</v>
      </c>
      <c r="L36">
        <f t="shared" ref="L36" si="6">K$13+1</f>
        <v>16</v>
      </c>
      <c r="M36">
        <f t="shared" ref="M36" si="7">L$13+1</f>
        <v>17</v>
      </c>
      <c r="N36">
        <f t="shared" ref="N36" si="8">M$13+1</f>
        <v>18</v>
      </c>
      <c r="O36">
        <f t="shared" ref="O36" si="9">N$13+1</f>
        <v>19</v>
      </c>
      <c r="P36">
        <f t="shared" ref="P36" si="10">O$13+1</f>
        <v>20</v>
      </c>
    </row>
    <row r="37" spans="1:24" x14ac:dyDescent="0.25">
      <c r="E37" t="s">
        <v>4</v>
      </c>
      <c r="F37">
        <f>COUNTIF($E$1:$X$10, F$13)</f>
        <v>19</v>
      </c>
      <c r="G37">
        <f t="shared" ref="G37:P37" si="11">COUNTIF($E$1:$X$10, G$13)</f>
        <v>11</v>
      </c>
      <c r="H37">
        <f t="shared" si="11"/>
        <v>19</v>
      </c>
      <c r="I37">
        <f t="shared" si="11"/>
        <v>23</v>
      </c>
      <c r="J37">
        <f t="shared" si="11"/>
        <v>15</v>
      </c>
      <c r="K37">
        <f t="shared" si="11"/>
        <v>22</v>
      </c>
      <c r="L37">
        <f t="shared" si="11"/>
        <v>24</v>
      </c>
      <c r="M37">
        <f t="shared" si="11"/>
        <v>10</v>
      </c>
      <c r="N37">
        <f t="shared" si="11"/>
        <v>17</v>
      </c>
      <c r="O37">
        <f t="shared" si="11"/>
        <v>21</v>
      </c>
      <c r="P37">
        <f t="shared" si="11"/>
        <v>19</v>
      </c>
      <c r="Q37">
        <f>SUM(F37:P37)</f>
        <v>200</v>
      </c>
    </row>
    <row r="38" spans="1:24" x14ac:dyDescent="0.25">
      <c r="E38" t="s">
        <v>5</v>
      </c>
      <c r="F38">
        <f>F37/$Q$37</f>
        <v>9.5000000000000001E-2</v>
      </c>
      <c r="G38">
        <f t="shared" ref="G38:P38" si="12">G37/$Q$37</f>
        <v>5.5E-2</v>
      </c>
      <c r="H38">
        <f t="shared" si="12"/>
        <v>9.5000000000000001E-2</v>
      </c>
      <c r="I38">
        <f t="shared" si="12"/>
        <v>0.115</v>
      </c>
      <c r="J38">
        <f t="shared" si="12"/>
        <v>7.4999999999999997E-2</v>
      </c>
      <c r="K38">
        <f t="shared" si="12"/>
        <v>0.11</v>
      </c>
      <c r="L38">
        <f t="shared" si="12"/>
        <v>0.12</v>
      </c>
      <c r="M38">
        <f t="shared" si="12"/>
        <v>0.05</v>
      </c>
      <c r="N38">
        <f t="shared" si="12"/>
        <v>8.5000000000000006E-2</v>
      </c>
      <c r="O38">
        <f t="shared" si="12"/>
        <v>0.105</v>
      </c>
      <c r="P38">
        <f t="shared" si="12"/>
        <v>9.5000000000000001E-2</v>
      </c>
      <c r="Q38">
        <f>SUM(F38:P38)</f>
        <v>1</v>
      </c>
    </row>
    <row r="39" spans="1:24" x14ac:dyDescent="0.25">
      <c r="E39" t="s">
        <v>6</v>
      </c>
      <c r="F39">
        <f>F38</f>
        <v>9.5000000000000001E-2</v>
      </c>
      <c r="G39">
        <f>F39+G38</f>
        <v>0.15</v>
      </c>
      <c r="H39">
        <f t="shared" ref="H39:P39" si="13">G39+H38</f>
        <v>0.245</v>
      </c>
      <c r="I39">
        <f t="shared" si="13"/>
        <v>0.36</v>
      </c>
      <c r="J39">
        <f t="shared" si="13"/>
        <v>0.435</v>
      </c>
      <c r="K39">
        <f t="shared" si="13"/>
        <v>0.54500000000000004</v>
      </c>
      <c r="L39">
        <f t="shared" si="13"/>
        <v>0.66500000000000004</v>
      </c>
      <c r="M39">
        <f t="shared" si="13"/>
        <v>0.71500000000000008</v>
      </c>
      <c r="N39">
        <f t="shared" si="13"/>
        <v>0.8</v>
      </c>
      <c r="O39">
        <f t="shared" si="13"/>
        <v>0.90500000000000003</v>
      </c>
      <c r="P39">
        <f t="shared" si="13"/>
        <v>1</v>
      </c>
    </row>
    <row r="42" spans="1:24" x14ac:dyDescent="0.25">
      <c r="B42" s="2">
        <v>0</v>
      </c>
      <c r="C42" s="3" t="s">
        <v>7</v>
      </c>
      <c r="D42" s="3">
        <f>F36</f>
        <v>10</v>
      </c>
      <c r="E42" s="3"/>
      <c r="F42" s="4"/>
      <c r="H42">
        <f>D42-1</f>
        <v>9</v>
      </c>
      <c r="I42">
        <f>D42</f>
        <v>10</v>
      </c>
    </row>
    <row r="43" spans="1:24" x14ac:dyDescent="0.25">
      <c r="B43" s="5">
        <f>F39</f>
        <v>9.5000000000000001E-2</v>
      </c>
      <c r="C43" s="6" t="s">
        <v>8</v>
      </c>
      <c r="D43" s="6">
        <f>F36</f>
        <v>10</v>
      </c>
      <c r="E43" s="6" t="s">
        <v>9</v>
      </c>
      <c r="F43" s="7">
        <f>G36</f>
        <v>11</v>
      </c>
      <c r="H43">
        <f>B42</f>
        <v>0</v>
      </c>
      <c r="I43">
        <f>B42</f>
        <v>0</v>
      </c>
    </row>
    <row r="44" spans="1:24" x14ac:dyDescent="0.25">
      <c r="B44" s="5">
        <f>G39</f>
        <v>0.15</v>
      </c>
      <c r="C44" s="6" t="s">
        <v>8</v>
      </c>
      <c r="D44" s="6">
        <f>G36</f>
        <v>11</v>
      </c>
      <c r="E44" s="6" t="s">
        <v>9</v>
      </c>
      <c r="F44" s="7">
        <f>H36</f>
        <v>12</v>
      </c>
    </row>
    <row r="45" spans="1:24" x14ac:dyDescent="0.25">
      <c r="B45" s="5">
        <f>H39</f>
        <v>0.245</v>
      </c>
      <c r="C45" s="6" t="s">
        <v>8</v>
      </c>
      <c r="D45" s="6">
        <f>H36</f>
        <v>12</v>
      </c>
      <c r="E45" s="6" t="s">
        <v>9</v>
      </c>
      <c r="F45" s="7">
        <f>I36</f>
        <v>13</v>
      </c>
      <c r="H45">
        <f>D43</f>
        <v>10</v>
      </c>
      <c r="I45">
        <f>F43</f>
        <v>11</v>
      </c>
    </row>
    <row r="46" spans="1:24" x14ac:dyDescent="0.25">
      <c r="B46" s="5">
        <f>I39</f>
        <v>0.36</v>
      </c>
      <c r="C46" s="6" t="s">
        <v>8</v>
      </c>
      <c r="D46" s="6">
        <f>I36</f>
        <v>13</v>
      </c>
      <c r="E46" s="6" t="s">
        <v>9</v>
      </c>
      <c r="F46" s="7">
        <f>J36</f>
        <v>14</v>
      </c>
      <c r="H46">
        <f>B43</f>
        <v>9.5000000000000001E-2</v>
      </c>
      <c r="I46">
        <f>B43</f>
        <v>9.5000000000000001E-2</v>
      </c>
    </row>
    <row r="47" spans="1:24" x14ac:dyDescent="0.25">
      <c r="B47" s="5">
        <f>J39</f>
        <v>0.435</v>
      </c>
      <c r="C47" s="6" t="s">
        <v>8</v>
      </c>
      <c r="D47" s="6">
        <f>J36</f>
        <v>14</v>
      </c>
      <c r="E47" s="6" t="s">
        <v>9</v>
      </c>
      <c r="F47" s="7">
        <f>K36</f>
        <v>15</v>
      </c>
    </row>
    <row r="48" spans="1:24" x14ac:dyDescent="0.25">
      <c r="B48" s="5">
        <f>K39</f>
        <v>0.54500000000000004</v>
      </c>
      <c r="C48" s="6" t="s">
        <v>8</v>
      </c>
      <c r="D48" s="6">
        <f>K36</f>
        <v>15</v>
      </c>
      <c r="E48" s="6" t="s">
        <v>9</v>
      </c>
      <c r="F48" s="7">
        <f>L36</f>
        <v>16</v>
      </c>
      <c r="H48">
        <f>D44</f>
        <v>11</v>
      </c>
      <c r="I48">
        <f>F44</f>
        <v>12</v>
      </c>
    </row>
    <row r="49" spans="2:9" x14ac:dyDescent="0.25">
      <c r="B49" s="5">
        <f>L39</f>
        <v>0.66500000000000004</v>
      </c>
      <c r="C49" s="6" t="s">
        <v>8</v>
      </c>
      <c r="D49" s="6">
        <f>L36</f>
        <v>16</v>
      </c>
      <c r="E49" s="6" t="s">
        <v>9</v>
      </c>
      <c r="F49" s="7">
        <f>M36</f>
        <v>17</v>
      </c>
      <c r="H49">
        <f>B44</f>
        <v>0.15</v>
      </c>
      <c r="I49">
        <f>B44</f>
        <v>0.15</v>
      </c>
    </row>
    <row r="50" spans="2:9" x14ac:dyDescent="0.25">
      <c r="B50" s="5">
        <f>M39</f>
        <v>0.71500000000000008</v>
      </c>
      <c r="C50" s="6" t="s">
        <v>8</v>
      </c>
      <c r="D50" s="6">
        <f>M36</f>
        <v>17</v>
      </c>
      <c r="E50" s="6" t="s">
        <v>9</v>
      </c>
      <c r="F50" s="7">
        <f>N36</f>
        <v>18</v>
      </c>
    </row>
    <row r="51" spans="2:9" x14ac:dyDescent="0.25">
      <c r="B51" s="5">
        <f>N39</f>
        <v>0.8</v>
      </c>
      <c r="C51" s="6" t="s">
        <v>8</v>
      </c>
      <c r="D51" s="6">
        <f>N36</f>
        <v>18</v>
      </c>
      <c r="E51" s="6" t="s">
        <v>9</v>
      </c>
      <c r="F51" s="7">
        <f>O36</f>
        <v>19</v>
      </c>
      <c r="H51">
        <f>D45</f>
        <v>12</v>
      </c>
      <c r="I51">
        <f>F45</f>
        <v>13</v>
      </c>
    </row>
    <row r="52" spans="2:9" x14ac:dyDescent="0.25">
      <c r="B52" s="5">
        <f>O39</f>
        <v>0.90500000000000003</v>
      </c>
      <c r="C52" s="6" t="s">
        <v>8</v>
      </c>
      <c r="D52" s="6">
        <f>O36</f>
        <v>19</v>
      </c>
      <c r="E52" s="6" t="s">
        <v>9</v>
      </c>
      <c r="F52" s="7">
        <f>P36</f>
        <v>20</v>
      </c>
      <c r="H52">
        <f>B45</f>
        <v>0.245</v>
      </c>
      <c r="I52">
        <f>B45</f>
        <v>0.245</v>
      </c>
    </row>
    <row r="53" spans="2:9" x14ac:dyDescent="0.25">
      <c r="B53" s="8">
        <f>P39</f>
        <v>1</v>
      </c>
      <c r="C53" s="9" t="s">
        <v>8</v>
      </c>
      <c r="D53" s="9">
        <f>P36</f>
        <v>20</v>
      </c>
      <c r="E53" s="9"/>
      <c r="F53" s="10"/>
    </row>
    <row r="54" spans="2:9" x14ac:dyDescent="0.25">
      <c r="H54">
        <f>D46</f>
        <v>13</v>
      </c>
      <c r="I54">
        <f>F46</f>
        <v>14</v>
      </c>
    </row>
    <row r="55" spans="2:9" x14ac:dyDescent="0.25">
      <c r="H55">
        <f>B46</f>
        <v>0.36</v>
      </c>
      <c r="I55">
        <f>B46</f>
        <v>0.36</v>
      </c>
    </row>
    <row r="57" spans="2:9" x14ac:dyDescent="0.25">
      <c r="H57">
        <f>D47</f>
        <v>14</v>
      </c>
      <c r="I57">
        <f>F47</f>
        <v>15</v>
      </c>
    </row>
    <row r="58" spans="2:9" x14ac:dyDescent="0.25">
      <c r="H58">
        <f>B47</f>
        <v>0.435</v>
      </c>
      <c r="I58">
        <f>B47</f>
        <v>0.435</v>
      </c>
    </row>
    <row r="60" spans="2:9" x14ac:dyDescent="0.25">
      <c r="H60">
        <f>D48</f>
        <v>15</v>
      </c>
      <c r="I60">
        <f>F48</f>
        <v>16</v>
      </c>
    </row>
    <row r="61" spans="2:9" x14ac:dyDescent="0.25">
      <c r="H61">
        <f>B48</f>
        <v>0.54500000000000004</v>
      </c>
      <c r="I61">
        <f>B48</f>
        <v>0.54500000000000004</v>
      </c>
    </row>
    <row r="63" spans="2:9" x14ac:dyDescent="0.25">
      <c r="H63">
        <f>D49</f>
        <v>16</v>
      </c>
      <c r="I63">
        <f>F49</f>
        <v>17</v>
      </c>
    </row>
    <row r="64" spans="2:9" x14ac:dyDescent="0.25">
      <c r="H64">
        <f>B49</f>
        <v>0.66500000000000004</v>
      </c>
      <c r="I64">
        <f>B49</f>
        <v>0.66500000000000004</v>
      </c>
    </row>
    <row r="66" spans="1:21" x14ac:dyDescent="0.25">
      <c r="H66">
        <f>D50</f>
        <v>17</v>
      </c>
      <c r="I66">
        <f>F50</f>
        <v>18</v>
      </c>
    </row>
    <row r="67" spans="1:21" x14ac:dyDescent="0.25">
      <c r="H67">
        <f>B50</f>
        <v>0.71500000000000008</v>
      </c>
      <c r="I67">
        <f>B50</f>
        <v>0.71500000000000008</v>
      </c>
    </row>
    <row r="69" spans="1:21" x14ac:dyDescent="0.25">
      <c r="H69">
        <f>D51</f>
        <v>18</v>
      </c>
      <c r="I69">
        <f>F51</f>
        <v>19</v>
      </c>
    </row>
    <row r="70" spans="1:21" x14ac:dyDescent="0.25">
      <c r="H70">
        <f>B51</f>
        <v>0.8</v>
      </c>
      <c r="I70">
        <f>B51</f>
        <v>0.8</v>
      </c>
    </row>
    <row r="72" spans="1:21" x14ac:dyDescent="0.25">
      <c r="H72">
        <f>D52</f>
        <v>19</v>
      </c>
      <c r="I72">
        <f>F52</f>
        <v>20</v>
      </c>
    </row>
    <row r="73" spans="1:21" x14ac:dyDescent="0.25">
      <c r="H73">
        <f>B52</f>
        <v>0.90500000000000003</v>
      </c>
      <c r="I73">
        <f>B52</f>
        <v>0.90500000000000003</v>
      </c>
    </row>
    <row r="75" spans="1:21" x14ac:dyDescent="0.25">
      <c r="H75">
        <f>D53</f>
        <v>20</v>
      </c>
      <c r="I75">
        <f>D53+1</f>
        <v>21</v>
      </c>
    </row>
    <row r="76" spans="1:21" x14ac:dyDescent="0.25">
      <c r="H76">
        <f>B53</f>
        <v>1</v>
      </c>
      <c r="I76">
        <f>B53</f>
        <v>1</v>
      </c>
    </row>
    <row r="77" spans="1:2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</row>
    <row r="79" spans="1:21" x14ac:dyDescent="0.25">
      <c r="E79" t="s">
        <v>3</v>
      </c>
      <c r="F79">
        <f>SMALL($E$1:$X$10, 1)</f>
        <v>10</v>
      </c>
      <c r="G79">
        <f>F$13+1</f>
        <v>11</v>
      </c>
      <c r="H79">
        <f t="shared" ref="H79" si="14">G$13+1</f>
        <v>12</v>
      </c>
      <c r="I79">
        <f t="shared" ref="I79" si="15">H$13+1</f>
        <v>13</v>
      </c>
      <c r="J79">
        <f t="shared" ref="J79" si="16">I$13+1</f>
        <v>14</v>
      </c>
      <c r="K79">
        <f t="shared" ref="K79" si="17">J$13+1</f>
        <v>15</v>
      </c>
      <c r="L79">
        <f t="shared" ref="L79" si="18">K$13+1</f>
        <v>16</v>
      </c>
      <c r="M79">
        <f t="shared" ref="M79" si="19">L$13+1</f>
        <v>17</v>
      </c>
      <c r="N79">
        <f t="shared" ref="N79" si="20">M$13+1</f>
        <v>18</v>
      </c>
      <c r="O79">
        <f t="shared" ref="O79" si="21">N$13+1</f>
        <v>19</v>
      </c>
      <c r="P79">
        <f t="shared" ref="P79" si="22">O$13+1</f>
        <v>20</v>
      </c>
    </row>
    <row r="80" spans="1:21" x14ac:dyDescent="0.25">
      <c r="E80" t="s">
        <v>4</v>
      </c>
      <c r="F80">
        <f>COUNTIF($E$1:$X$10, F$13)</f>
        <v>19</v>
      </c>
      <c r="G80">
        <f t="shared" ref="G80:P80" si="23">COUNTIF($E$1:$X$10, G$13)</f>
        <v>11</v>
      </c>
      <c r="H80">
        <f t="shared" si="23"/>
        <v>19</v>
      </c>
      <c r="I80">
        <f t="shared" si="23"/>
        <v>23</v>
      </c>
      <c r="J80">
        <f t="shared" si="23"/>
        <v>15</v>
      </c>
      <c r="K80">
        <f t="shared" si="23"/>
        <v>22</v>
      </c>
      <c r="L80">
        <f t="shared" si="23"/>
        <v>24</v>
      </c>
      <c r="M80">
        <f t="shared" si="23"/>
        <v>10</v>
      </c>
      <c r="N80">
        <f t="shared" si="23"/>
        <v>17</v>
      </c>
      <c r="O80">
        <f t="shared" si="23"/>
        <v>21</v>
      </c>
      <c r="P80">
        <f t="shared" si="23"/>
        <v>19</v>
      </c>
      <c r="Q80">
        <f>SUM(F80:P80)</f>
        <v>200</v>
      </c>
    </row>
    <row r="81" spans="1:16" x14ac:dyDescent="0.25">
      <c r="E81" t="s">
        <v>13</v>
      </c>
      <c r="F81">
        <f>(F79-$B$84)^2</f>
        <v>25.85722500000001</v>
      </c>
      <c r="G81">
        <f t="shared" ref="G81:P81" si="24">(G79-$B$84)^2</f>
        <v>16.687225000000009</v>
      </c>
      <c r="H81">
        <f t="shared" si="24"/>
        <v>9.5172250000000052</v>
      </c>
      <c r="I81">
        <f t="shared" si="24"/>
        <v>4.3472250000000034</v>
      </c>
      <c r="J81">
        <f t="shared" si="24"/>
        <v>1.1772250000000017</v>
      </c>
      <c r="K81">
        <f t="shared" si="24"/>
        <v>7.2250000000001454E-3</v>
      </c>
      <c r="L81">
        <f t="shared" si="24"/>
        <v>0.83722499999999844</v>
      </c>
      <c r="M81">
        <f t="shared" si="24"/>
        <v>3.6672249999999966</v>
      </c>
      <c r="N81">
        <f t="shared" si="24"/>
        <v>8.4972249999999949</v>
      </c>
      <c r="O81">
        <f t="shared" si="24"/>
        <v>15.327224999999993</v>
      </c>
      <c r="P81">
        <f t="shared" si="24"/>
        <v>24.157224999999993</v>
      </c>
    </row>
    <row r="83" spans="1:16" x14ac:dyDescent="0.25">
      <c r="A83" t="s">
        <v>11</v>
      </c>
    </row>
    <row r="84" spans="1:16" x14ac:dyDescent="0.25">
      <c r="A84" t="s">
        <v>10</v>
      </c>
      <c r="B84">
        <f>(1/Q80)*SUMPRODUCT(F79:P79,F80:P80)</f>
        <v>15.085000000000001</v>
      </c>
    </row>
    <row r="86" spans="1:16" x14ac:dyDescent="0.25">
      <c r="A86" t="s">
        <v>12</v>
      </c>
    </row>
    <row r="87" spans="1:16" x14ac:dyDescent="0.25">
      <c r="A87" t="s">
        <v>14</v>
      </c>
      <c r="B87">
        <f>(1/(Q80-1))*SUMPRODUCT(F80:P80,F81:P81)</f>
        <v>9.8269095477386958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2022-03-08T09:15:56Z</dcterms:modified>
</cp:coreProperties>
</file>