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geron\Documents\01.UAS\Semestre VIII\03.Optatia I-Redes Neuronales y logica difusa\02.Redes Neuronales\03.7-Chapter 11- Understanding the Self-Organizing Map\"/>
    </mc:Choice>
  </mc:AlternateContent>
  <xr:revisionPtr revIDLastSave="0" documentId="13_ncr:1_{A64D721D-A947-43AC-B672-F8A385D2A3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Hoja1!$A$1:$AT$609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" l="1"/>
  <c r="AN10" i="1"/>
  <c r="AN15" i="1" s="1"/>
  <c r="AN20" i="1" s="1"/>
  <c r="AN25" i="1" s="1"/>
  <c r="AN30" i="1" s="1"/>
  <c r="AN35" i="1" s="1"/>
  <c r="AN40" i="1" s="1"/>
  <c r="AN45" i="1" s="1"/>
  <c r="AN50" i="1" s="1"/>
  <c r="AN55" i="1" s="1"/>
  <c r="AN60" i="1" s="1"/>
  <c r="AN65" i="1" s="1"/>
  <c r="AN70" i="1" s="1"/>
  <c r="AN75" i="1" s="1"/>
  <c r="AN80" i="1" s="1"/>
  <c r="AN85" i="1" s="1"/>
  <c r="AN90" i="1" s="1"/>
  <c r="AN95" i="1" s="1"/>
  <c r="AN100" i="1" s="1"/>
  <c r="AN105" i="1" s="1"/>
  <c r="E510" i="1"/>
  <c r="F510" i="1"/>
  <c r="R510" i="1"/>
  <c r="U510" i="1" s="1"/>
  <c r="E511" i="1"/>
  <c r="F511" i="1"/>
  <c r="R511" i="1"/>
  <c r="U511" i="1" s="1"/>
  <c r="E512" i="1"/>
  <c r="F512" i="1"/>
  <c r="R512" i="1"/>
  <c r="U512" i="1" s="1"/>
  <c r="E513" i="1"/>
  <c r="F513" i="1"/>
  <c r="R513" i="1"/>
  <c r="U513" i="1" s="1"/>
  <c r="E514" i="1"/>
  <c r="F514" i="1"/>
  <c r="R514" i="1"/>
  <c r="U514" i="1" s="1"/>
  <c r="E515" i="1"/>
  <c r="S515" i="1" s="1"/>
  <c r="F515" i="1"/>
  <c r="T515" i="1" s="1"/>
  <c r="I515" i="1"/>
  <c r="I520" i="1" s="1"/>
  <c r="I525" i="1" s="1"/>
  <c r="I530" i="1" s="1"/>
  <c r="I535" i="1" s="1"/>
  <c r="I540" i="1" s="1"/>
  <c r="I545" i="1" s="1"/>
  <c r="I550" i="1" s="1"/>
  <c r="I555" i="1" s="1"/>
  <c r="I560" i="1" s="1"/>
  <c r="I565" i="1" s="1"/>
  <c r="I570" i="1" s="1"/>
  <c r="I575" i="1" s="1"/>
  <c r="I580" i="1" s="1"/>
  <c r="I585" i="1" s="1"/>
  <c r="I590" i="1" s="1"/>
  <c r="I595" i="1" s="1"/>
  <c r="I600" i="1" s="1"/>
  <c r="I605" i="1" s="1"/>
  <c r="E516" i="1"/>
  <c r="S516" i="1" s="1"/>
  <c r="F516" i="1"/>
  <c r="T516" i="1" s="1"/>
  <c r="I516" i="1"/>
  <c r="I521" i="1" s="1"/>
  <c r="I526" i="1" s="1"/>
  <c r="I531" i="1" s="1"/>
  <c r="I536" i="1" s="1"/>
  <c r="I541" i="1" s="1"/>
  <c r="I546" i="1" s="1"/>
  <c r="I551" i="1" s="1"/>
  <c r="I556" i="1" s="1"/>
  <c r="I561" i="1" s="1"/>
  <c r="I566" i="1" s="1"/>
  <c r="I571" i="1" s="1"/>
  <c r="I576" i="1" s="1"/>
  <c r="I581" i="1" s="1"/>
  <c r="I586" i="1" s="1"/>
  <c r="I591" i="1" s="1"/>
  <c r="I596" i="1" s="1"/>
  <c r="I601" i="1" s="1"/>
  <c r="I606" i="1" s="1"/>
  <c r="E517" i="1"/>
  <c r="S517" i="1" s="1"/>
  <c r="F517" i="1"/>
  <c r="T517" i="1" s="1"/>
  <c r="I517" i="1"/>
  <c r="I522" i="1" s="1"/>
  <c r="I527" i="1" s="1"/>
  <c r="I532" i="1" s="1"/>
  <c r="I537" i="1" s="1"/>
  <c r="I542" i="1" s="1"/>
  <c r="I547" i="1" s="1"/>
  <c r="I552" i="1" s="1"/>
  <c r="I557" i="1" s="1"/>
  <c r="I562" i="1" s="1"/>
  <c r="I567" i="1" s="1"/>
  <c r="I572" i="1" s="1"/>
  <c r="I577" i="1" s="1"/>
  <c r="I582" i="1" s="1"/>
  <c r="I587" i="1" s="1"/>
  <c r="I592" i="1" s="1"/>
  <c r="I597" i="1" s="1"/>
  <c r="I602" i="1" s="1"/>
  <c r="I607" i="1" s="1"/>
  <c r="E518" i="1"/>
  <c r="S518" i="1" s="1"/>
  <c r="F518" i="1"/>
  <c r="T518" i="1" s="1"/>
  <c r="I518" i="1"/>
  <c r="I523" i="1" s="1"/>
  <c r="I528" i="1" s="1"/>
  <c r="I533" i="1" s="1"/>
  <c r="I538" i="1" s="1"/>
  <c r="I543" i="1" s="1"/>
  <c r="I548" i="1" s="1"/>
  <c r="I553" i="1" s="1"/>
  <c r="I558" i="1" s="1"/>
  <c r="I563" i="1" s="1"/>
  <c r="I568" i="1" s="1"/>
  <c r="I573" i="1" s="1"/>
  <c r="I578" i="1" s="1"/>
  <c r="I583" i="1" s="1"/>
  <c r="I588" i="1" s="1"/>
  <c r="I593" i="1" s="1"/>
  <c r="I598" i="1" s="1"/>
  <c r="I603" i="1" s="1"/>
  <c r="I608" i="1" s="1"/>
  <c r="E519" i="1"/>
  <c r="S519" i="1" s="1"/>
  <c r="F519" i="1"/>
  <c r="T519" i="1" s="1"/>
  <c r="I519" i="1"/>
  <c r="E520" i="1"/>
  <c r="S520" i="1" s="1"/>
  <c r="F520" i="1"/>
  <c r="T520" i="1" s="1"/>
  <c r="E521" i="1"/>
  <c r="S521" i="1" s="1"/>
  <c r="F521" i="1"/>
  <c r="T521" i="1" s="1"/>
  <c r="E522" i="1"/>
  <c r="S522" i="1" s="1"/>
  <c r="F522" i="1"/>
  <c r="T522" i="1" s="1"/>
  <c r="E523" i="1"/>
  <c r="S523" i="1" s="1"/>
  <c r="F523" i="1"/>
  <c r="T523" i="1" s="1"/>
  <c r="E524" i="1"/>
  <c r="S524" i="1" s="1"/>
  <c r="F524" i="1"/>
  <c r="I524" i="1"/>
  <c r="I529" i="1" s="1"/>
  <c r="I534" i="1" s="1"/>
  <c r="I539" i="1" s="1"/>
  <c r="I544" i="1" s="1"/>
  <c r="I549" i="1" s="1"/>
  <c r="I554" i="1" s="1"/>
  <c r="I559" i="1" s="1"/>
  <c r="I564" i="1" s="1"/>
  <c r="I569" i="1" s="1"/>
  <c r="I574" i="1" s="1"/>
  <c r="I579" i="1" s="1"/>
  <c r="I584" i="1" s="1"/>
  <c r="I589" i="1" s="1"/>
  <c r="I594" i="1" s="1"/>
  <c r="I599" i="1" s="1"/>
  <c r="I604" i="1" s="1"/>
  <c r="I609" i="1" s="1"/>
  <c r="T524" i="1"/>
  <c r="E525" i="1"/>
  <c r="S525" i="1" s="1"/>
  <c r="F525" i="1"/>
  <c r="T525" i="1" s="1"/>
  <c r="E526" i="1"/>
  <c r="S526" i="1" s="1"/>
  <c r="F526" i="1"/>
  <c r="T526" i="1" s="1"/>
  <c r="R526" i="1" s="1"/>
  <c r="U526" i="1" s="1"/>
  <c r="E527" i="1"/>
  <c r="S527" i="1" s="1"/>
  <c r="F527" i="1"/>
  <c r="T527" i="1" s="1"/>
  <c r="E528" i="1"/>
  <c r="S528" i="1" s="1"/>
  <c r="F528" i="1"/>
  <c r="T528" i="1" s="1"/>
  <c r="E529" i="1"/>
  <c r="S529" i="1" s="1"/>
  <c r="F529" i="1"/>
  <c r="T529" i="1" s="1"/>
  <c r="E530" i="1"/>
  <c r="S530" i="1" s="1"/>
  <c r="F530" i="1"/>
  <c r="T530" i="1" s="1"/>
  <c r="E531" i="1"/>
  <c r="S531" i="1" s="1"/>
  <c r="F531" i="1"/>
  <c r="T531" i="1" s="1"/>
  <c r="E532" i="1"/>
  <c r="S532" i="1" s="1"/>
  <c r="F532" i="1"/>
  <c r="T532" i="1" s="1"/>
  <c r="E533" i="1"/>
  <c r="S533" i="1" s="1"/>
  <c r="F533" i="1"/>
  <c r="T533" i="1" s="1"/>
  <c r="E534" i="1"/>
  <c r="S534" i="1" s="1"/>
  <c r="F534" i="1"/>
  <c r="T534" i="1" s="1"/>
  <c r="E535" i="1"/>
  <c r="E536" i="1" s="1"/>
  <c r="S536" i="1" s="1"/>
  <c r="F535" i="1"/>
  <c r="E540" i="1"/>
  <c r="E541" i="1" s="1"/>
  <c r="S541" i="1" s="1"/>
  <c r="F540" i="1"/>
  <c r="T540" i="1" s="1"/>
  <c r="F541" i="1"/>
  <c r="F542" i="1" s="1"/>
  <c r="E545" i="1"/>
  <c r="S545" i="1" s="1"/>
  <c r="U545" i="1" s="1"/>
  <c r="F545" i="1"/>
  <c r="T545" i="1" s="1"/>
  <c r="R545" i="1" s="1"/>
  <c r="F546" i="1"/>
  <c r="F547" i="1" s="1"/>
  <c r="F548" i="1" s="1"/>
  <c r="E550" i="1"/>
  <c r="F550" i="1"/>
  <c r="T550" i="1" s="1"/>
  <c r="E555" i="1"/>
  <c r="E556" i="1" s="1"/>
  <c r="F555" i="1"/>
  <c r="T555" i="1" s="1"/>
  <c r="E560" i="1"/>
  <c r="S560" i="1" s="1"/>
  <c r="F560" i="1"/>
  <c r="T560" i="1" s="1"/>
  <c r="F561" i="1"/>
  <c r="E565" i="1"/>
  <c r="E566" i="1" s="1"/>
  <c r="S566" i="1" s="1"/>
  <c r="F565" i="1"/>
  <c r="T565" i="1" s="1"/>
  <c r="F566" i="1"/>
  <c r="T566" i="1" s="1"/>
  <c r="E570" i="1"/>
  <c r="S570" i="1" s="1"/>
  <c r="F570" i="1"/>
  <c r="T570" i="1" s="1"/>
  <c r="E575" i="1"/>
  <c r="E576" i="1" s="1"/>
  <c r="S576" i="1" s="1"/>
  <c r="F575" i="1"/>
  <c r="S575" i="1"/>
  <c r="E577" i="1"/>
  <c r="E578" i="1" s="1"/>
  <c r="S578" i="1" s="1"/>
  <c r="E580" i="1"/>
  <c r="F580" i="1"/>
  <c r="F581" i="1" s="1"/>
  <c r="F582" i="1" s="1"/>
  <c r="E585" i="1"/>
  <c r="F585" i="1"/>
  <c r="T585" i="1" s="1"/>
  <c r="E590" i="1"/>
  <c r="F590" i="1"/>
  <c r="F591" i="1" s="1"/>
  <c r="F592" i="1" s="1"/>
  <c r="E595" i="1"/>
  <c r="F595" i="1"/>
  <c r="T595" i="1" s="1"/>
  <c r="E600" i="1"/>
  <c r="F600" i="1"/>
  <c r="T600" i="1" s="1"/>
  <c r="E605" i="1"/>
  <c r="S605" i="1" s="1"/>
  <c r="F605" i="1"/>
  <c r="T605" i="1" s="1"/>
  <c r="R110" i="1"/>
  <c r="R111" i="1"/>
  <c r="U111" i="1" s="1"/>
  <c r="R112" i="1"/>
  <c r="R113" i="1"/>
  <c r="U113" i="1" s="1"/>
  <c r="R114" i="1"/>
  <c r="U114" i="1" s="1"/>
  <c r="R210" i="1"/>
  <c r="U210" i="1" s="1"/>
  <c r="R211" i="1"/>
  <c r="U211" i="1" s="1"/>
  <c r="R212" i="1"/>
  <c r="U212" i="1" s="1"/>
  <c r="R213" i="1"/>
  <c r="U213" i="1" s="1"/>
  <c r="R214" i="1"/>
  <c r="U214" i="1" s="1"/>
  <c r="R310" i="1"/>
  <c r="R311" i="1"/>
  <c r="U311" i="1" s="1"/>
  <c r="R312" i="1"/>
  <c r="U312" i="1" s="1"/>
  <c r="R313" i="1"/>
  <c r="U313" i="1" s="1"/>
  <c r="R314" i="1"/>
  <c r="U314" i="1" s="1"/>
  <c r="R410" i="1"/>
  <c r="U410" i="1" s="1"/>
  <c r="R411" i="1"/>
  <c r="U411" i="1" s="1"/>
  <c r="R412" i="1"/>
  <c r="U412" i="1" s="1"/>
  <c r="R413" i="1"/>
  <c r="U413" i="1" s="1"/>
  <c r="R414" i="1"/>
  <c r="U414" i="1" s="1"/>
  <c r="U110" i="1"/>
  <c r="U112" i="1"/>
  <c r="U310" i="1"/>
  <c r="R11" i="1"/>
  <c r="U11" i="1" s="1"/>
  <c r="R12" i="1"/>
  <c r="U12" i="1" s="1"/>
  <c r="R13" i="1"/>
  <c r="U13" i="1" s="1"/>
  <c r="V13" i="1" s="1"/>
  <c r="W13" i="1" s="1"/>
  <c r="R14" i="1"/>
  <c r="U14" i="1" s="1"/>
  <c r="R10" i="1"/>
  <c r="U10" i="1" s="1"/>
  <c r="V10" i="1" s="1"/>
  <c r="E310" i="1"/>
  <c r="F310" i="1"/>
  <c r="E311" i="1"/>
  <c r="F311" i="1"/>
  <c r="E312" i="1"/>
  <c r="F312" i="1"/>
  <c r="E313" i="1"/>
  <c r="F313" i="1"/>
  <c r="E314" i="1"/>
  <c r="F314" i="1"/>
  <c r="E315" i="1"/>
  <c r="S315" i="1" s="1"/>
  <c r="F315" i="1"/>
  <c r="T315" i="1" s="1"/>
  <c r="I315" i="1"/>
  <c r="I320" i="1" s="1"/>
  <c r="I325" i="1" s="1"/>
  <c r="I330" i="1" s="1"/>
  <c r="I335" i="1" s="1"/>
  <c r="I340" i="1" s="1"/>
  <c r="I345" i="1" s="1"/>
  <c r="I350" i="1" s="1"/>
  <c r="I355" i="1" s="1"/>
  <c r="I360" i="1" s="1"/>
  <c r="I365" i="1" s="1"/>
  <c r="I370" i="1" s="1"/>
  <c r="I375" i="1" s="1"/>
  <c r="I380" i="1" s="1"/>
  <c r="I385" i="1" s="1"/>
  <c r="I390" i="1" s="1"/>
  <c r="I395" i="1" s="1"/>
  <c r="I400" i="1" s="1"/>
  <c r="I405" i="1" s="1"/>
  <c r="E316" i="1"/>
  <c r="S316" i="1" s="1"/>
  <c r="F316" i="1"/>
  <c r="T316" i="1" s="1"/>
  <c r="I316" i="1"/>
  <c r="I321" i="1" s="1"/>
  <c r="I326" i="1" s="1"/>
  <c r="I331" i="1" s="1"/>
  <c r="I336" i="1" s="1"/>
  <c r="I341" i="1" s="1"/>
  <c r="I346" i="1" s="1"/>
  <c r="I351" i="1" s="1"/>
  <c r="I356" i="1" s="1"/>
  <c r="I361" i="1" s="1"/>
  <c r="I366" i="1" s="1"/>
  <c r="I371" i="1" s="1"/>
  <c r="I376" i="1" s="1"/>
  <c r="I381" i="1" s="1"/>
  <c r="I386" i="1" s="1"/>
  <c r="I391" i="1" s="1"/>
  <c r="I396" i="1" s="1"/>
  <c r="I401" i="1" s="1"/>
  <c r="I406" i="1" s="1"/>
  <c r="E317" i="1"/>
  <c r="S317" i="1" s="1"/>
  <c r="F317" i="1"/>
  <c r="T317" i="1" s="1"/>
  <c r="I317" i="1"/>
  <c r="I322" i="1" s="1"/>
  <c r="I327" i="1" s="1"/>
  <c r="I332" i="1" s="1"/>
  <c r="I337" i="1" s="1"/>
  <c r="I342" i="1" s="1"/>
  <c r="I347" i="1" s="1"/>
  <c r="I352" i="1" s="1"/>
  <c r="I357" i="1" s="1"/>
  <c r="I362" i="1" s="1"/>
  <c r="I367" i="1" s="1"/>
  <c r="I372" i="1" s="1"/>
  <c r="I377" i="1" s="1"/>
  <c r="I382" i="1" s="1"/>
  <c r="I387" i="1" s="1"/>
  <c r="I392" i="1" s="1"/>
  <c r="I397" i="1" s="1"/>
  <c r="I402" i="1" s="1"/>
  <c r="I407" i="1" s="1"/>
  <c r="E318" i="1"/>
  <c r="S318" i="1" s="1"/>
  <c r="F318" i="1"/>
  <c r="T318" i="1" s="1"/>
  <c r="I318" i="1"/>
  <c r="E319" i="1"/>
  <c r="S319" i="1" s="1"/>
  <c r="F319" i="1"/>
  <c r="T319" i="1" s="1"/>
  <c r="I319" i="1"/>
  <c r="I324" i="1" s="1"/>
  <c r="I329" i="1" s="1"/>
  <c r="I334" i="1" s="1"/>
  <c r="I339" i="1" s="1"/>
  <c r="I344" i="1" s="1"/>
  <c r="I349" i="1" s="1"/>
  <c r="I354" i="1" s="1"/>
  <c r="I359" i="1" s="1"/>
  <c r="I364" i="1" s="1"/>
  <c r="I369" i="1" s="1"/>
  <c r="I374" i="1" s="1"/>
  <c r="I379" i="1" s="1"/>
  <c r="I384" i="1" s="1"/>
  <c r="I389" i="1" s="1"/>
  <c r="I394" i="1" s="1"/>
  <c r="I399" i="1" s="1"/>
  <c r="I404" i="1" s="1"/>
  <c r="I409" i="1" s="1"/>
  <c r="E320" i="1"/>
  <c r="S320" i="1" s="1"/>
  <c r="F320" i="1"/>
  <c r="T320" i="1" s="1"/>
  <c r="E321" i="1"/>
  <c r="S321" i="1" s="1"/>
  <c r="F321" i="1"/>
  <c r="T321" i="1" s="1"/>
  <c r="E322" i="1"/>
  <c r="S322" i="1" s="1"/>
  <c r="F322" i="1"/>
  <c r="T322" i="1" s="1"/>
  <c r="E323" i="1"/>
  <c r="S323" i="1" s="1"/>
  <c r="F323" i="1"/>
  <c r="T323" i="1" s="1"/>
  <c r="I323" i="1"/>
  <c r="I328" i="1" s="1"/>
  <c r="I333" i="1" s="1"/>
  <c r="I338" i="1" s="1"/>
  <c r="I343" i="1" s="1"/>
  <c r="I348" i="1" s="1"/>
  <c r="I353" i="1" s="1"/>
  <c r="I358" i="1" s="1"/>
  <c r="I363" i="1" s="1"/>
  <c r="I368" i="1" s="1"/>
  <c r="I373" i="1" s="1"/>
  <c r="I378" i="1" s="1"/>
  <c r="I383" i="1" s="1"/>
  <c r="I388" i="1" s="1"/>
  <c r="I393" i="1" s="1"/>
  <c r="I398" i="1" s="1"/>
  <c r="I403" i="1" s="1"/>
  <c r="I408" i="1" s="1"/>
  <c r="E324" i="1"/>
  <c r="S324" i="1" s="1"/>
  <c r="F324" i="1"/>
  <c r="T324" i="1" s="1"/>
  <c r="E325" i="1"/>
  <c r="S325" i="1" s="1"/>
  <c r="F325" i="1"/>
  <c r="T325" i="1" s="1"/>
  <c r="E326" i="1"/>
  <c r="S326" i="1" s="1"/>
  <c r="F326" i="1"/>
  <c r="T326" i="1" s="1"/>
  <c r="E327" i="1"/>
  <c r="S327" i="1" s="1"/>
  <c r="F327" i="1"/>
  <c r="T327" i="1" s="1"/>
  <c r="E328" i="1"/>
  <c r="S328" i="1" s="1"/>
  <c r="F328" i="1"/>
  <c r="T328" i="1" s="1"/>
  <c r="E329" i="1"/>
  <c r="S329" i="1" s="1"/>
  <c r="F329" i="1"/>
  <c r="T329" i="1" s="1"/>
  <c r="E330" i="1"/>
  <c r="S330" i="1" s="1"/>
  <c r="F330" i="1"/>
  <c r="T330" i="1" s="1"/>
  <c r="E331" i="1"/>
  <c r="S331" i="1" s="1"/>
  <c r="F331" i="1"/>
  <c r="T331" i="1" s="1"/>
  <c r="E332" i="1"/>
  <c r="S332" i="1" s="1"/>
  <c r="F332" i="1"/>
  <c r="T332" i="1" s="1"/>
  <c r="E333" i="1"/>
  <c r="S333" i="1" s="1"/>
  <c r="F333" i="1"/>
  <c r="T333" i="1" s="1"/>
  <c r="E334" i="1"/>
  <c r="S334" i="1" s="1"/>
  <c r="F334" i="1"/>
  <c r="T334" i="1" s="1"/>
  <c r="E335" i="1"/>
  <c r="S335" i="1" s="1"/>
  <c r="F335" i="1"/>
  <c r="F336" i="1" s="1"/>
  <c r="F337" i="1" s="1"/>
  <c r="E340" i="1"/>
  <c r="S340" i="1" s="1"/>
  <c r="F340" i="1"/>
  <c r="F341" i="1" s="1"/>
  <c r="T341" i="1" s="1"/>
  <c r="E345" i="1"/>
  <c r="S345" i="1" s="1"/>
  <c r="F345" i="1"/>
  <c r="E350" i="1"/>
  <c r="S350" i="1" s="1"/>
  <c r="F350" i="1"/>
  <c r="F351" i="1" s="1"/>
  <c r="E355" i="1"/>
  <c r="F355" i="1"/>
  <c r="E360" i="1"/>
  <c r="S360" i="1" s="1"/>
  <c r="F360" i="1"/>
  <c r="E365" i="1"/>
  <c r="E366" i="1" s="1"/>
  <c r="S366" i="1" s="1"/>
  <c r="F365" i="1"/>
  <c r="E370" i="1"/>
  <c r="F370" i="1"/>
  <c r="E375" i="1"/>
  <c r="S375" i="1" s="1"/>
  <c r="F375" i="1"/>
  <c r="T375" i="1" s="1"/>
  <c r="E380" i="1"/>
  <c r="S380" i="1" s="1"/>
  <c r="F380" i="1"/>
  <c r="T380" i="1" s="1"/>
  <c r="E385" i="1"/>
  <c r="F385" i="1"/>
  <c r="T385" i="1" s="1"/>
  <c r="E390" i="1"/>
  <c r="S390" i="1" s="1"/>
  <c r="F390" i="1"/>
  <c r="F391" i="1" s="1"/>
  <c r="T391" i="1" s="1"/>
  <c r="E395" i="1"/>
  <c r="F395" i="1"/>
  <c r="T395" i="1" s="1"/>
  <c r="E400" i="1"/>
  <c r="E401" i="1" s="1"/>
  <c r="F400" i="1"/>
  <c r="T400" i="1" s="1"/>
  <c r="E405" i="1"/>
  <c r="F405" i="1"/>
  <c r="T405" i="1" s="1"/>
  <c r="E410" i="1"/>
  <c r="F410" i="1"/>
  <c r="E411" i="1"/>
  <c r="F411" i="1"/>
  <c r="E412" i="1"/>
  <c r="F412" i="1"/>
  <c r="E413" i="1"/>
  <c r="F413" i="1"/>
  <c r="E414" i="1"/>
  <c r="F414" i="1"/>
  <c r="E415" i="1"/>
  <c r="S415" i="1" s="1"/>
  <c r="F415" i="1"/>
  <c r="T415" i="1" s="1"/>
  <c r="I415" i="1"/>
  <c r="I420" i="1" s="1"/>
  <c r="I425" i="1" s="1"/>
  <c r="I430" i="1" s="1"/>
  <c r="I435" i="1" s="1"/>
  <c r="I440" i="1" s="1"/>
  <c r="I445" i="1" s="1"/>
  <c r="I450" i="1" s="1"/>
  <c r="I455" i="1" s="1"/>
  <c r="I460" i="1" s="1"/>
  <c r="I465" i="1" s="1"/>
  <c r="I470" i="1" s="1"/>
  <c r="I475" i="1" s="1"/>
  <c r="I480" i="1" s="1"/>
  <c r="I485" i="1" s="1"/>
  <c r="I490" i="1" s="1"/>
  <c r="I495" i="1" s="1"/>
  <c r="I500" i="1" s="1"/>
  <c r="I505" i="1" s="1"/>
  <c r="E416" i="1"/>
  <c r="S416" i="1" s="1"/>
  <c r="F416" i="1"/>
  <c r="T416" i="1" s="1"/>
  <c r="I416" i="1"/>
  <c r="I421" i="1" s="1"/>
  <c r="I426" i="1" s="1"/>
  <c r="I431" i="1" s="1"/>
  <c r="I436" i="1" s="1"/>
  <c r="I441" i="1" s="1"/>
  <c r="I446" i="1" s="1"/>
  <c r="I451" i="1" s="1"/>
  <c r="I456" i="1" s="1"/>
  <c r="I461" i="1" s="1"/>
  <c r="I466" i="1" s="1"/>
  <c r="E417" i="1"/>
  <c r="S417" i="1" s="1"/>
  <c r="F417" i="1"/>
  <c r="T417" i="1" s="1"/>
  <c r="I417" i="1"/>
  <c r="I422" i="1" s="1"/>
  <c r="I427" i="1" s="1"/>
  <c r="I432" i="1" s="1"/>
  <c r="I437" i="1" s="1"/>
  <c r="I442" i="1" s="1"/>
  <c r="I447" i="1" s="1"/>
  <c r="I452" i="1" s="1"/>
  <c r="I457" i="1" s="1"/>
  <c r="I462" i="1" s="1"/>
  <c r="I467" i="1" s="1"/>
  <c r="I472" i="1" s="1"/>
  <c r="I477" i="1" s="1"/>
  <c r="I482" i="1" s="1"/>
  <c r="I487" i="1" s="1"/>
  <c r="I492" i="1" s="1"/>
  <c r="I497" i="1" s="1"/>
  <c r="I502" i="1" s="1"/>
  <c r="I507" i="1" s="1"/>
  <c r="E418" i="1"/>
  <c r="S418" i="1" s="1"/>
  <c r="F418" i="1"/>
  <c r="T418" i="1" s="1"/>
  <c r="I418" i="1"/>
  <c r="I423" i="1" s="1"/>
  <c r="I428" i="1" s="1"/>
  <c r="I433" i="1" s="1"/>
  <c r="I438" i="1" s="1"/>
  <c r="I443" i="1" s="1"/>
  <c r="I448" i="1" s="1"/>
  <c r="I453" i="1" s="1"/>
  <c r="I458" i="1" s="1"/>
  <c r="I463" i="1" s="1"/>
  <c r="I468" i="1" s="1"/>
  <c r="I473" i="1" s="1"/>
  <c r="I478" i="1" s="1"/>
  <c r="I483" i="1" s="1"/>
  <c r="I488" i="1" s="1"/>
  <c r="I493" i="1" s="1"/>
  <c r="I498" i="1" s="1"/>
  <c r="I503" i="1" s="1"/>
  <c r="I508" i="1" s="1"/>
  <c r="E419" i="1"/>
  <c r="S419" i="1" s="1"/>
  <c r="F419" i="1"/>
  <c r="T419" i="1" s="1"/>
  <c r="I419" i="1"/>
  <c r="I424" i="1" s="1"/>
  <c r="I429" i="1" s="1"/>
  <c r="I434" i="1" s="1"/>
  <c r="I439" i="1" s="1"/>
  <c r="I444" i="1" s="1"/>
  <c r="I449" i="1" s="1"/>
  <c r="I454" i="1" s="1"/>
  <c r="I459" i="1" s="1"/>
  <c r="I464" i="1" s="1"/>
  <c r="I469" i="1" s="1"/>
  <c r="I474" i="1" s="1"/>
  <c r="I479" i="1" s="1"/>
  <c r="I484" i="1" s="1"/>
  <c r="I489" i="1" s="1"/>
  <c r="I494" i="1" s="1"/>
  <c r="I499" i="1" s="1"/>
  <c r="I504" i="1" s="1"/>
  <c r="I509" i="1" s="1"/>
  <c r="E420" i="1"/>
  <c r="S420" i="1" s="1"/>
  <c r="F420" i="1"/>
  <c r="T420" i="1" s="1"/>
  <c r="E421" i="1"/>
  <c r="S421" i="1" s="1"/>
  <c r="F421" i="1"/>
  <c r="T421" i="1" s="1"/>
  <c r="E422" i="1"/>
  <c r="S422" i="1" s="1"/>
  <c r="F422" i="1"/>
  <c r="T422" i="1" s="1"/>
  <c r="E423" i="1"/>
  <c r="S423" i="1" s="1"/>
  <c r="F423" i="1"/>
  <c r="T423" i="1" s="1"/>
  <c r="E424" i="1"/>
  <c r="S424" i="1" s="1"/>
  <c r="F424" i="1"/>
  <c r="T424" i="1" s="1"/>
  <c r="E425" i="1"/>
  <c r="S425" i="1" s="1"/>
  <c r="F425" i="1"/>
  <c r="T425" i="1" s="1"/>
  <c r="E426" i="1"/>
  <c r="S426" i="1" s="1"/>
  <c r="F426" i="1"/>
  <c r="T426" i="1" s="1"/>
  <c r="E427" i="1"/>
  <c r="S427" i="1" s="1"/>
  <c r="F427" i="1"/>
  <c r="T427" i="1" s="1"/>
  <c r="E428" i="1"/>
  <c r="S428" i="1" s="1"/>
  <c r="F428" i="1"/>
  <c r="T428" i="1" s="1"/>
  <c r="E429" i="1"/>
  <c r="S429" i="1" s="1"/>
  <c r="F429" i="1"/>
  <c r="T429" i="1" s="1"/>
  <c r="E430" i="1"/>
  <c r="S430" i="1" s="1"/>
  <c r="F430" i="1"/>
  <c r="T430" i="1" s="1"/>
  <c r="E431" i="1"/>
  <c r="S431" i="1" s="1"/>
  <c r="F431" i="1"/>
  <c r="T431" i="1" s="1"/>
  <c r="E432" i="1"/>
  <c r="S432" i="1" s="1"/>
  <c r="F432" i="1"/>
  <c r="T432" i="1" s="1"/>
  <c r="E433" i="1"/>
  <c r="S433" i="1" s="1"/>
  <c r="F433" i="1"/>
  <c r="T433" i="1" s="1"/>
  <c r="E434" i="1"/>
  <c r="S434" i="1" s="1"/>
  <c r="F434" i="1"/>
  <c r="T434" i="1" s="1"/>
  <c r="E435" i="1"/>
  <c r="S435" i="1" s="1"/>
  <c r="F435" i="1"/>
  <c r="F436" i="1" s="1"/>
  <c r="T436" i="1" s="1"/>
  <c r="E440" i="1"/>
  <c r="F440" i="1"/>
  <c r="T440" i="1" s="1"/>
  <c r="E445" i="1"/>
  <c r="S445" i="1" s="1"/>
  <c r="F445" i="1"/>
  <c r="T445" i="1" s="1"/>
  <c r="E450" i="1"/>
  <c r="E451" i="1" s="1"/>
  <c r="E452" i="1" s="1"/>
  <c r="F450" i="1"/>
  <c r="T450" i="1" s="1"/>
  <c r="E455" i="1"/>
  <c r="S455" i="1" s="1"/>
  <c r="F455" i="1"/>
  <c r="F456" i="1" s="1"/>
  <c r="E460" i="1"/>
  <c r="S460" i="1" s="1"/>
  <c r="F460" i="1"/>
  <c r="T460" i="1" s="1"/>
  <c r="E465" i="1"/>
  <c r="S465" i="1" s="1"/>
  <c r="F465" i="1"/>
  <c r="F466" i="1" s="1"/>
  <c r="E470" i="1"/>
  <c r="F470" i="1"/>
  <c r="T470" i="1" s="1"/>
  <c r="I471" i="1"/>
  <c r="I476" i="1" s="1"/>
  <c r="I481" i="1" s="1"/>
  <c r="I486" i="1" s="1"/>
  <c r="I491" i="1" s="1"/>
  <c r="I496" i="1" s="1"/>
  <c r="I501" i="1" s="1"/>
  <c r="I506" i="1" s="1"/>
  <c r="E475" i="1"/>
  <c r="F475" i="1"/>
  <c r="F476" i="1" s="1"/>
  <c r="F477" i="1" s="1"/>
  <c r="E480" i="1"/>
  <c r="S480" i="1" s="1"/>
  <c r="F480" i="1"/>
  <c r="T480" i="1" s="1"/>
  <c r="E485" i="1"/>
  <c r="F485" i="1"/>
  <c r="F486" i="1" s="1"/>
  <c r="F487" i="1" s="1"/>
  <c r="E490" i="1"/>
  <c r="S490" i="1" s="1"/>
  <c r="F490" i="1"/>
  <c r="T490" i="1" s="1"/>
  <c r="E495" i="1"/>
  <c r="F495" i="1"/>
  <c r="T495" i="1" s="1"/>
  <c r="E500" i="1"/>
  <c r="S500" i="1" s="1"/>
  <c r="F500" i="1"/>
  <c r="T500" i="1" s="1"/>
  <c r="E505" i="1"/>
  <c r="F505" i="1"/>
  <c r="T505" i="1" s="1"/>
  <c r="E210" i="1"/>
  <c r="F210" i="1"/>
  <c r="E211" i="1"/>
  <c r="F211" i="1"/>
  <c r="E212" i="1"/>
  <c r="F212" i="1"/>
  <c r="E213" i="1"/>
  <c r="F213" i="1"/>
  <c r="E214" i="1"/>
  <c r="F214" i="1"/>
  <c r="E215" i="1"/>
  <c r="S215" i="1" s="1"/>
  <c r="F215" i="1"/>
  <c r="T215" i="1" s="1"/>
  <c r="I215" i="1"/>
  <c r="I220" i="1" s="1"/>
  <c r="I225" i="1" s="1"/>
  <c r="I230" i="1" s="1"/>
  <c r="I235" i="1" s="1"/>
  <c r="I240" i="1" s="1"/>
  <c r="I245" i="1" s="1"/>
  <c r="I250" i="1" s="1"/>
  <c r="I255" i="1" s="1"/>
  <c r="I260" i="1" s="1"/>
  <c r="I265" i="1" s="1"/>
  <c r="I270" i="1" s="1"/>
  <c r="I275" i="1" s="1"/>
  <c r="I280" i="1" s="1"/>
  <c r="I285" i="1" s="1"/>
  <c r="I290" i="1" s="1"/>
  <c r="I295" i="1" s="1"/>
  <c r="I300" i="1" s="1"/>
  <c r="I305" i="1" s="1"/>
  <c r="E216" i="1"/>
  <c r="S216" i="1" s="1"/>
  <c r="F216" i="1"/>
  <c r="T216" i="1" s="1"/>
  <c r="I216" i="1"/>
  <c r="I221" i="1" s="1"/>
  <c r="I226" i="1" s="1"/>
  <c r="I231" i="1" s="1"/>
  <c r="I236" i="1" s="1"/>
  <c r="I241" i="1" s="1"/>
  <c r="I246" i="1" s="1"/>
  <c r="I251" i="1" s="1"/>
  <c r="I256" i="1" s="1"/>
  <c r="I261" i="1" s="1"/>
  <c r="I266" i="1" s="1"/>
  <c r="I271" i="1" s="1"/>
  <c r="I276" i="1" s="1"/>
  <c r="I281" i="1" s="1"/>
  <c r="I286" i="1" s="1"/>
  <c r="I291" i="1" s="1"/>
  <c r="I296" i="1" s="1"/>
  <c r="I301" i="1" s="1"/>
  <c r="I306" i="1" s="1"/>
  <c r="E217" i="1"/>
  <c r="S217" i="1" s="1"/>
  <c r="F217" i="1"/>
  <c r="T217" i="1" s="1"/>
  <c r="I217" i="1"/>
  <c r="I222" i="1" s="1"/>
  <c r="I227" i="1" s="1"/>
  <c r="I232" i="1" s="1"/>
  <c r="I237" i="1" s="1"/>
  <c r="I242" i="1" s="1"/>
  <c r="I247" i="1" s="1"/>
  <c r="I252" i="1" s="1"/>
  <c r="I257" i="1" s="1"/>
  <c r="I262" i="1" s="1"/>
  <c r="I267" i="1" s="1"/>
  <c r="I272" i="1" s="1"/>
  <c r="I277" i="1" s="1"/>
  <c r="I282" i="1" s="1"/>
  <c r="I287" i="1" s="1"/>
  <c r="I292" i="1" s="1"/>
  <c r="I297" i="1" s="1"/>
  <c r="I302" i="1" s="1"/>
  <c r="I307" i="1" s="1"/>
  <c r="E218" i="1"/>
  <c r="S218" i="1" s="1"/>
  <c r="F218" i="1"/>
  <c r="T218" i="1" s="1"/>
  <c r="I218" i="1"/>
  <c r="I223" i="1" s="1"/>
  <c r="I228" i="1" s="1"/>
  <c r="I233" i="1" s="1"/>
  <c r="I238" i="1" s="1"/>
  <c r="I243" i="1" s="1"/>
  <c r="I248" i="1" s="1"/>
  <c r="I253" i="1" s="1"/>
  <c r="I258" i="1" s="1"/>
  <c r="I263" i="1" s="1"/>
  <c r="I268" i="1" s="1"/>
  <c r="I273" i="1" s="1"/>
  <c r="I278" i="1" s="1"/>
  <c r="I283" i="1" s="1"/>
  <c r="I288" i="1" s="1"/>
  <c r="I293" i="1" s="1"/>
  <c r="I298" i="1" s="1"/>
  <c r="I303" i="1" s="1"/>
  <c r="I308" i="1" s="1"/>
  <c r="E219" i="1"/>
  <c r="S219" i="1" s="1"/>
  <c r="F219" i="1"/>
  <c r="T219" i="1" s="1"/>
  <c r="I219" i="1"/>
  <c r="I224" i="1" s="1"/>
  <c r="I229" i="1" s="1"/>
  <c r="I234" i="1" s="1"/>
  <c r="I239" i="1" s="1"/>
  <c r="I244" i="1" s="1"/>
  <c r="I249" i="1" s="1"/>
  <c r="I254" i="1" s="1"/>
  <c r="I259" i="1" s="1"/>
  <c r="I264" i="1" s="1"/>
  <c r="I269" i="1" s="1"/>
  <c r="I274" i="1" s="1"/>
  <c r="I279" i="1" s="1"/>
  <c r="I284" i="1" s="1"/>
  <c r="I289" i="1" s="1"/>
  <c r="I294" i="1" s="1"/>
  <c r="I299" i="1" s="1"/>
  <c r="I304" i="1" s="1"/>
  <c r="I309" i="1" s="1"/>
  <c r="E220" i="1"/>
  <c r="S220" i="1" s="1"/>
  <c r="F220" i="1"/>
  <c r="T220" i="1" s="1"/>
  <c r="E221" i="1"/>
  <c r="S221" i="1" s="1"/>
  <c r="F221" i="1"/>
  <c r="T221" i="1" s="1"/>
  <c r="E222" i="1"/>
  <c r="S222" i="1" s="1"/>
  <c r="F222" i="1"/>
  <c r="T222" i="1" s="1"/>
  <c r="E223" i="1"/>
  <c r="S223" i="1" s="1"/>
  <c r="F223" i="1"/>
  <c r="T223" i="1" s="1"/>
  <c r="E224" i="1"/>
  <c r="S224" i="1" s="1"/>
  <c r="F224" i="1"/>
  <c r="T224" i="1" s="1"/>
  <c r="E225" i="1"/>
  <c r="S225" i="1" s="1"/>
  <c r="F225" i="1"/>
  <c r="T225" i="1" s="1"/>
  <c r="E226" i="1"/>
  <c r="S226" i="1" s="1"/>
  <c r="F226" i="1"/>
  <c r="T226" i="1" s="1"/>
  <c r="E227" i="1"/>
  <c r="S227" i="1" s="1"/>
  <c r="F227" i="1"/>
  <c r="T227" i="1" s="1"/>
  <c r="E228" i="1"/>
  <c r="S228" i="1" s="1"/>
  <c r="F228" i="1"/>
  <c r="T228" i="1" s="1"/>
  <c r="E229" i="1"/>
  <c r="S229" i="1" s="1"/>
  <c r="F229" i="1"/>
  <c r="T229" i="1" s="1"/>
  <c r="E230" i="1"/>
  <c r="S230" i="1" s="1"/>
  <c r="F230" i="1"/>
  <c r="T230" i="1" s="1"/>
  <c r="E231" i="1"/>
  <c r="S231" i="1" s="1"/>
  <c r="F231" i="1"/>
  <c r="T231" i="1" s="1"/>
  <c r="E232" i="1"/>
  <c r="S232" i="1" s="1"/>
  <c r="F232" i="1"/>
  <c r="T232" i="1" s="1"/>
  <c r="E233" i="1"/>
  <c r="S233" i="1" s="1"/>
  <c r="F233" i="1"/>
  <c r="T233" i="1" s="1"/>
  <c r="E234" i="1"/>
  <c r="S234" i="1" s="1"/>
  <c r="F234" i="1"/>
  <c r="T234" i="1" s="1"/>
  <c r="E235" i="1"/>
  <c r="F235" i="1"/>
  <c r="F236" i="1" s="1"/>
  <c r="T236" i="1" s="1"/>
  <c r="E240" i="1"/>
  <c r="F240" i="1"/>
  <c r="T240" i="1" s="1"/>
  <c r="E245" i="1"/>
  <c r="S245" i="1" s="1"/>
  <c r="F245" i="1"/>
  <c r="E250" i="1"/>
  <c r="S250" i="1" s="1"/>
  <c r="F250" i="1"/>
  <c r="T250" i="1" s="1"/>
  <c r="E255" i="1"/>
  <c r="S255" i="1" s="1"/>
  <c r="F255" i="1"/>
  <c r="T255" i="1" s="1"/>
  <c r="E260" i="1"/>
  <c r="S260" i="1" s="1"/>
  <c r="F260" i="1"/>
  <c r="F261" i="1" s="1"/>
  <c r="E265" i="1"/>
  <c r="S265" i="1" s="1"/>
  <c r="F265" i="1"/>
  <c r="T265" i="1" s="1"/>
  <c r="E270" i="1"/>
  <c r="S270" i="1" s="1"/>
  <c r="F270" i="1"/>
  <c r="F271" i="1" s="1"/>
  <c r="E275" i="1"/>
  <c r="S275" i="1" s="1"/>
  <c r="F275" i="1"/>
  <c r="F276" i="1" s="1"/>
  <c r="E280" i="1"/>
  <c r="S280" i="1" s="1"/>
  <c r="F280" i="1"/>
  <c r="T280" i="1" s="1"/>
  <c r="E285" i="1"/>
  <c r="S285" i="1" s="1"/>
  <c r="F285" i="1"/>
  <c r="F286" i="1" s="1"/>
  <c r="F287" i="1" s="1"/>
  <c r="E290" i="1"/>
  <c r="S290" i="1" s="1"/>
  <c r="F290" i="1"/>
  <c r="F291" i="1" s="1"/>
  <c r="E295" i="1"/>
  <c r="S295" i="1" s="1"/>
  <c r="F295" i="1"/>
  <c r="F296" i="1" s="1"/>
  <c r="E300" i="1"/>
  <c r="S300" i="1" s="1"/>
  <c r="F300" i="1"/>
  <c r="T300" i="1" s="1"/>
  <c r="E305" i="1"/>
  <c r="S305" i="1" s="1"/>
  <c r="F305" i="1"/>
  <c r="T305" i="1" s="1"/>
  <c r="F110" i="1"/>
  <c r="E110" i="1"/>
  <c r="F10" i="1"/>
  <c r="E10" i="1"/>
  <c r="E111" i="1"/>
  <c r="F111" i="1"/>
  <c r="E112" i="1"/>
  <c r="F112" i="1"/>
  <c r="E113" i="1"/>
  <c r="F113" i="1"/>
  <c r="E114" i="1"/>
  <c r="F114" i="1"/>
  <c r="E115" i="1"/>
  <c r="S115" i="1" s="1"/>
  <c r="F115" i="1"/>
  <c r="T115" i="1" s="1"/>
  <c r="I115" i="1"/>
  <c r="I120" i="1" s="1"/>
  <c r="I125" i="1" s="1"/>
  <c r="I130" i="1" s="1"/>
  <c r="I135" i="1" s="1"/>
  <c r="I140" i="1" s="1"/>
  <c r="I145" i="1" s="1"/>
  <c r="I150" i="1" s="1"/>
  <c r="I155" i="1" s="1"/>
  <c r="I160" i="1" s="1"/>
  <c r="I165" i="1" s="1"/>
  <c r="I170" i="1" s="1"/>
  <c r="I175" i="1" s="1"/>
  <c r="I180" i="1" s="1"/>
  <c r="I185" i="1" s="1"/>
  <c r="I190" i="1" s="1"/>
  <c r="I195" i="1" s="1"/>
  <c r="I200" i="1" s="1"/>
  <c r="I205" i="1" s="1"/>
  <c r="E116" i="1"/>
  <c r="S116" i="1" s="1"/>
  <c r="F116" i="1"/>
  <c r="T116" i="1" s="1"/>
  <c r="I116" i="1"/>
  <c r="I121" i="1" s="1"/>
  <c r="I126" i="1" s="1"/>
  <c r="I131" i="1" s="1"/>
  <c r="I136" i="1" s="1"/>
  <c r="I141" i="1" s="1"/>
  <c r="I146" i="1" s="1"/>
  <c r="I151" i="1" s="1"/>
  <c r="I156" i="1" s="1"/>
  <c r="I161" i="1" s="1"/>
  <c r="I166" i="1" s="1"/>
  <c r="I171" i="1" s="1"/>
  <c r="I176" i="1" s="1"/>
  <c r="I181" i="1" s="1"/>
  <c r="I186" i="1" s="1"/>
  <c r="I191" i="1" s="1"/>
  <c r="I196" i="1" s="1"/>
  <c r="I201" i="1" s="1"/>
  <c r="I206" i="1" s="1"/>
  <c r="E117" i="1"/>
  <c r="S117" i="1" s="1"/>
  <c r="F117" i="1"/>
  <c r="T117" i="1" s="1"/>
  <c r="I117" i="1"/>
  <c r="I122" i="1" s="1"/>
  <c r="I127" i="1" s="1"/>
  <c r="I132" i="1" s="1"/>
  <c r="I137" i="1" s="1"/>
  <c r="I142" i="1" s="1"/>
  <c r="I147" i="1" s="1"/>
  <c r="I152" i="1" s="1"/>
  <c r="I157" i="1" s="1"/>
  <c r="I162" i="1" s="1"/>
  <c r="I167" i="1" s="1"/>
  <c r="I172" i="1" s="1"/>
  <c r="I177" i="1" s="1"/>
  <c r="I182" i="1" s="1"/>
  <c r="I187" i="1" s="1"/>
  <c r="I192" i="1" s="1"/>
  <c r="I197" i="1" s="1"/>
  <c r="I202" i="1" s="1"/>
  <c r="I207" i="1" s="1"/>
  <c r="E118" i="1"/>
  <c r="S118" i="1" s="1"/>
  <c r="F118" i="1"/>
  <c r="T118" i="1" s="1"/>
  <c r="I118" i="1"/>
  <c r="E119" i="1"/>
  <c r="S119" i="1" s="1"/>
  <c r="F119" i="1"/>
  <c r="T119" i="1" s="1"/>
  <c r="I119" i="1"/>
  <c r="E120" i="1"/>
  <c r="S120" i="1" s="1"/>
  <c r="F120" i="1"/>
  <c r="T120" i="1" s="1"/>
  <c r="E121" i="1"/>
  <c r="S121" i="1" s="1"/>
  <c r="F121" i="1"/>
  <c r="T121" i="1" s="1"/>
  <c r="E122" i="1"/>
  <c r="S122" i="1" s="1"/>
  <c r="F122" i="1"/>
  <c r="T122" i="1" s="1"/>
  <c r="E123" i="1"/>
  <c r="S123" i="1" s="1"/>
  <c r="F123" i="1"/>
  <c r="T123" i="1" s="1"/>
  <c r="I123" i="1"/>
  <c r="I128" i="1" s="1"/>
  <c r="I133" i="1" s="1"/>
  <c r="I138" i="1" s="1"/>
  <c r="E124" i="1"/>
  <c r="S124" i="1" s="1"/>
  <c r="F124" i="1"/>
  <c r="T124" i="1" s="1"/>
  <c r="I124" i="1"/>
  <c r="I129" i="1" s="1"/>
  <c r="I134" i="1" s="1"/>
  <c r="I139" i="1" s="1"/>
  <c r="I144" i="1" s="1"/>
  <c r="I149" i="1" s="1"/>
  <c r="I154" i="1" s="1"/>
  <c r="I159" i="1" s="1"/>
  <c r="I164" i="1" s="1"/>
  <c r="I169" i="1" s="1"/>
  <c r="I174" i="1" s="1"/>
  <c r="I179" i="1" s="1"/>
  <c r="I184" i="1" s="1"/>
  <c r="I189" i="1" s="1"/>
  <c r="I194" i="1" s="1"/>
  <c r="I199" i="1" s="1"/>
  <c r="I204" i="1" s="1"/>
  <c r="I209" i="1" s="1"/>
  <c r="E125" i="1"/>
  <c r="S125" i="1" s="1"/>
  <c r="F125" i="1"/>
  <c r="T125" i="1" s="1"/>
  <c r="E126" i="1"/>
  <c r="S126" i="1" s="1"/>
  <c r="F126" i="1"/>
  <c r="T126" i="1" s="1"/>
  <c r="E127" i="1"/>
  <c r="S127" i="1" s="1"/>
  <c r="F127" i="1"/>
  <c r="T127" i="1" s="1"/>
  <c r="E128" i="1"/>
  <c r="S128" i="1" s="1"/>
  <c r="F128" i="1"/>
  <c r="T128" i="1" s="1"/>
  <c r="E129" i="1"/>
  <c r="S129" i="1" s="1"/>
  <c r="F129" i="1"/>
  <c r="T129" i="1" s="1"/>
  <c r="E130" i="1"/>
  <c r="S130" i="1" s="1"/>
  <c r="F130" i="1"/>
  <c r="T130" i="1" s="1"/>
  <c r="E131" i="1"/>
  <c r="S131" i="1" s="1"/>
  <c r="F131" i="1"/>
  <c r="T131" i="1" s="1"/>
  <c r="E132" i="1"/>
  <c r="S132" i="1" s="1"/>
  <c r="F132" i="1"/>
  <c r="T132" i="1" s="1"/>
  <c r="E133" i="1"/>
  <c r="S133" i="1" s="1"/>
  <c r="F133" i="1"/>
  <c r="T133" i="1" s="1"/>
  <c r="E134" i="1"/>
  <c r="S134" i="1" s="1"/>
  <c r="F134" i="1"/>
  <c r="T134" i="1" s="1"/>
  <c r="E135" i="1"/>
  <c r="S135" i="1" s="1"/>
  <c r="F135" i="1"/>
  <c r="T135" i="1" s="1"/>
  <c r="E140" i="1"/>
  <c r="E141" i="1" s="1"/>
  <c r="F140" i="1"/>
  <c r="T140" i="1" s="1"/>
  <c r="E145" i="1"/>
  <c r="S145" i="1" s="1"/>
  <c r="F145" i="1"/>
  <c r="T145" i="1" s="1"/>
  <c r="E150" i="1"/>
  <c r="S150" i="1" s="1"/>
  <c r="F150" i="1"/>
  <c r="T150" i="1" s="1"/>
  <c r="E155" i="1"/>
  <c r="S155" i="1" s="1"/>
  <c r="F155" i="1"/>
  <c r="T155" i="1" s="1"/>
  <c r="E160" i="1"/>
  <c r="S160" i="1" s="1"/>
  <c r="F160" i="1"/>
  <c r="T160" i="1" s="1"/>
  <c r="E165" i="1"/>
  <c r="S165" i="1" s="1"/>
  <c r="F165" i="1"/>
  <c r="T165" i="1" s="1"/>
  <c r="E170" i="1"/>
  <c r="S170" i="1" s="1"/>
  <c r="F170" i="1"/>
  <c r="T170" i="1" s="1"/>
  <c r="E175" i="1"/>
  <c r="S175" i="1" s="1"/>
  <c r="F175" i="1"/>
  <c r="T175" i="1" s="1"/>
  <c r="E180" i="1"/>
  <c r="E181" i="1" s="1"/>
  <c r="F180" i="1"/>
  <c r="T180" i="1" s="1"/>
  <c r="E185" i="1"/>
  <c r="E186" i="1" s="1"/>
  <c r="F185" i="1"/>
  <c r="T185" i="1" s="1"/>
  <c r="E190" i="1"/>
  <c r="S190" i="1" s="1"/>
  <c r="F190" i="1"/>
  <c r="T190" i="1" s="1"/>
  <c r="R190" i="1" s="1"/>
  <c r="E195" i="1"/>
  <c r="S195" i="1" s="1"/>
  <c r="F195" i="1"/>
  <c r="T195" i="1" s="1"/>
  <c r="E200" i="1"/>
  <c r="E201" i="1" s="1"/>
  <c r="F200" i="1"/>
  <c r="T200" i="1" s="1"/>
  <c r="E205" i="1"/>
  <c r="E206" i="1" s="1"/>
  <c r="F205" i="1"/>
  <c r="T205" i="1" s="1"/>
  <c r="E105" i="1"/>
  <c r="E106" i="1" s="1"/>
  <c r="E107" i="1" s="1"/>
  <c r="E108" i="1" s="1"/>
  <c r="E109" i="1" s="1"/>
  <c r="F105" i="1"/>
  <c r="F106" i="1" s="1"/>
  <c r="F107" i="1" s="1"/>
  <c r="F108" i="1" s="1"/>
  <c r="F109" i="1" s="1"/>
  <c r="F100" i="1"/>
  <c r="F101" i="1" s="1"/>
  <c r="F102" i="1" s="1"/>
  <c r="F103" i="1" s="1"/>
  <c r="F104" i="1" s="1"/>
  <c r="E100" i="1"/>
  <c r="E101" i="1" s="1"/>
  <c r="E102" i="1" s="1"/>
  <c r="E103" i="1" s="1"/>
  <c r="E104" i="1" s="1"/>
  <c r="E95" i="1"/>
  <c r="E96" i="1" s="1"/>
  <c r="E97" i="1" s="1"/>
  <c r="E98" i="1" s="1"/>
  <c r="E99" i="1" s="1"/>
  <c r="F95" i="1"/>
  <c r="T95" i="1" s="1"/>
  <c r="F90" i="1"/>
  <c r="F91" i="1" s="1"/>
  <c r="F92" i="1" s="1"/>
  <c r="F93" i="1" s="1"/>
  <c r="F94" i="1" s="1"/>
  <c r="E90" i="1"/>
  <c r="E91" i="1" s="1"/>
  <c r="E92" i="1" s="1"/>
  <c r="E93" i="1" s="1"/>
  <c r="E94" i="1" s="1"/>
  <c r="E85" i="1"/>
  <c r="E86" i="1" s="1"/>
  <c r="E87" i="1" s="1"/>
  <c r="E88" i="1" s="1"/>
  <c r="E89" i="1" s="1"/>
  <c r="F85" i="1"/>
  <c r="F86" i="1" s="1"/>
  <c r="F87" i="1" s="1"/>
  <c r="F88" i="1" s="1"/>
  <c r="F89" i="1" s="1"/>
  <c r="F80" i="1"/>
  <c r="F81" i="1" s="1"/>
  <c r="F82" i="1" s="1"/>
  <c r="F83" i="1" s="1"/>
  <c r="F84" i="1" s="1"/>
  <c r="E80" i="1"/>
  <c r="S80" i="1" s="1"/>
  <c r="E75" i="1"/>
  <c r="E76" i="1" s="1"/>
  <c r="E77" i="1" s="1"/>
  <c r="E78" i="1" s="1"/>
  <c r="E79" i="1" s="1"/>
  <c r="F75" i="1"/>
  <c r="F76" i="1" s="1"/>
  <c r="F77" i="1" s="1"/>
  <c r="F78" i="1" s="1"/>
  <c r="F79" i="1" s="1"/>
  <c r="F70" i="1"/>
  <c r="T70" i="1" s="1"/>
  <c r="E70" i="1"/>
  <c r="E71" i="1" s="1"/>
  <c r="E65" i="1"/>
  <c r="E66" i="1" s="1"/>
  <c r="E67" i="1" s="1"/>
  <c r="E68" i="1" s="1"/>
  <c r="E69" i="1" s="1"/>
  <c r="F65" i="1"/>
  <c r="F66" i="1" s="1"/>
  <c r="F67" i="1" s="1"/>
  <c r="F68" i="1" s="1"/>
  <c r="F69" i="1" s="1"/>
  <c r="F60" i="1"/>
  <c r="T60" i="1" s="1"/>
  <c r="E60" i="1"/>
  <c r="E61" i="1" s="1"/>
  <c r="E62" i="1" s="1"/>
  <c r="E63" i="1" s="1"/>
  <c r="E64" i="1" s="1"/>
  <c r="F55" i="1"/>
  <c r="F56" i="1" s="1"/>
  <c r="F57" i="1" s="1"/>
  <c r="F58" i="1" s="1"/>
  <c r="F59" i="1" s="1"/>
  <c r="E55" i="1"/>
  <c r="E56" i="1" s="1"/>
  <c r="E57" i="1" s="1"/>
  <c r="E58" i="1" s="1"/>
  <c r="E59" i="1" s="1"/>
  <c r="F50" i="1"/>
  <c r="F51" i="1" s="1"/>
  <c r="F52" i="1" s="1"/>
  <c r="F53" i="1" s="1"/>
  <c r="F54" i="1" s="1"/>
  <c r="E50" i="1"/>
  <c r="E51" i="1" s="1"/>
  <c r="E52" i="1" s="1"/>
  <c r="E53" i="1" s="1"/>
  <c r="E54" i="1" s="1"/>
  <c r="F45" i="1"/>
  <c r="F46" i="1" s="1"/>
  <c r="F47" i="1" s="1"/>
  <c r="F48" i="1" s="1"/>
  <c r="F49" i="1" s="1"/>
  <c r="E45" i="1"/>
  <c r="E46" i="1" s="1"/>
  <c r="E47" i="1" s="1"/>
  <c r="E48" i="1" s="1"/>
  <c r="E49" i="1" s="1"/>
  <c r="F40" i="1"/>
  <c r="F41" i="1" s="1"/>
  <c r="F42" i="1" s="1"/>
  <c r="F43" i="1" s="1"/>
  <c r="F44" i="1" s="1"/>
  <c r="E40" i="1"/>
  <c r="S40" i="1" s="1"/>
  <c r="F35" i="1"/>
  <c r="F36" i="1" s="1"/>
  <c r="F37" i="1" s="1"/>
  <c r="F38" i="1" s="1"/>
  <c r="F39" i="1" s="1"/>
  <c r="E35" i="1"/>
  <c r="E36" i="1" s="1"/>
  <c r="E37" i="1" s="1"/>
  <c r="E38" i="1" s="1"/>
  <c r="E39" i="1" s="1"/>
  <c r="F30" i="1"/>
  <c r="E30" i="1"/>
  <c r="F25" i="1"/>
  <c r="E25" i="1"/>
  <c r="S25" i="1" s="1"/>
  <c r="F20" i="1"/>
  <c r="E20" i="1"/>
  <c r="F15" i="1"/>
  <c r="E15" i="1"/>
  <c r="E31" i="1"/>
  <c r="F31" i="1"/>
  <c r="E32" i="1"/>
  <c r="F32" i="1"/>
  <c r="E33" i="1"/>
  <c r="F33" i="1"/>
  <c r="E34" i="1"/>
  <c r="F34" i="1"/>
  <c r="E26" i="1"/>
  <c r="F26" i="1"/>
  <c r="E27" i="1"/>
  <c r="F27" i="1"/>
  <c r="E28" i="1"/>
  <c r="F28" i="1"/>
  <c r="E29" i="1"/>
  <c r="F29" i="1"/>
  <c r="E21" i="1"/>
  <c r="F21" i="1"/>
  <c r="E22" i="1"/>
  <c r="F22" i="1"/>
  <c r="E23" i="1"/>
  <c r="F23" i="1"/>
  <c r="E24" i="1"/>
  <c r="F24" i="1"/>
  <c r="T24" i="1" s="1"/>
  <c r="E11" i="1"/>
  <c r="F11" i="1"/>
  <c r="E12" i="1"/>
  <c r="F12" i="1"/>
  <c r="E13" i="1"/>
  <c r="F13" i="1"/>
  <c r="E14" i="1"/>
  <c r="F14" i="1"/>
  <c r="E16" i="1"/>
  <c r="F16" i="1"/>
  <c r="E17" i="1"/>
  <c r="F17" i="1"/>
  <c r="E18" i="1"/>
  <c r="F18" i="1"/>
  <c r="E19" i="1"/>
  <c r="F19" i="1"/>
  <c r="T19" i="1" s="1"/>
  <c r="G16" i="1"/>
  <c r="H16" i="1"/>
  <c r="H21" i="1" s="1"/>
  <c r="H26" i="1" s="1"/>
  <c r="H31" i="1" s="1"/>
  <c r="H36" i="1" s="1"/>
  <c r="H41" i="1" s="1"/>
  <c r="H46" i="1" s="1"/>
  <c r="H51" i="1" s="1"/>
  <c r="H56" i="1" s="1"/>
  <c r="H61" i="1" s="1"/>
  <c r="H66" i="1" s="1"/>
  <c r="H71" i="1" s="1"/>
  <c r="H76" i="1" s="1"/>
  <c r="H81" i="1" s="1"/>
  <c r="H86" i="1" s="1"/>
  <c r="H91" i="1" s="1"/>
  <c r="H96" i="1" s="1"/>
  <c r="H101" i="1" s="1"/>
  <c r="H106" i="1" s="1"/>
  <c r="I16" i="1"/>
  <c r="I21" i="1" s="1"/>
  <c r="G17" i="1"/>
  <c r="H17" i="1"/>
  <c r="H22" i="1" s="1"/>
  <c r="H27" i="1" s="1"/>
  <c r="H32" i="1" s="1"/>
  <c r="H37" i="1" s="1"/>
  <c r="H42" i="1" s="1"/>
  <c r="H47" i="1" s="1"/>
  <c r="H52" i="1" s="1"/>
  <c r="H57" i="1" s="1"/>
  <c r="H62" i="1" s="1"/>
  <c r="H67" i="1" s="1"/>
  <c r="H72" i="1" s="1"/>
  <c r="H77" i="1" s="1"/>
  <c r="H82" i="1" s="1"/>
  <c r="H87" i="1" s="1"/>
  <c r="H92" i="1" s="1"/>
  <c r="H97" i="1" s="1"/>
  <c r="H102" i="1" s="1"/>
  <c r="H107" i="1" s="1"/>
  <c r="I17" i="1"/>
  <c r="I22" i="1" s="1"/>
  <c r="G18" i="1"/>
  <c r="H18" i="1"/>
  <c r="H23" i="1" s="1"/>
  <c r="H28" i="1" s="1"/>
  <c r="H33" i="1" s="1"/>
  <c r="H38" i="1" s="1"/>
  <c r="H43" i="1" s="1"/>
  <c r="H48" i="1" s="1"/>
  <c r="H53" i="1" s="1"/>
  <c r="H58" i="1" s="1"/>
  <c r="H63" i="1" s="1"/>
  <c r="H68" i="1" s="1"/>
  <c r="H73" i="1" s="1"/>
  <c r="H78" i="1" s="1"/>
  <c r="H83" i="1" s="1"/>
  <c r="H88" i="1" s="1"/>
  <c r="H93" i="1" s="1"/>
  <c r="H98" i="1" s="1"/>
  <c r="H103" i="1" s="1"/>
  <c r="H108" i="1" s="1"/>
  <c r="I18" i="1"/>
  <c r="I23" i="1" s="1"/>
  <c r="I28" i="1" s="1"/>
  <c r="I33" i="1" s="1"/>
  <c r="I38" i="1" s="1"/>
  <c r="I43" i="1" s="1"/>
  <c r="I48" i="1" s="1"/>
  <c r="I53" i="1" s="1"/>
  <c r="I58" i="1" s="1"/>
  <c r="I63" i="1" s="1"/>
  <c r="I68" i="1" s="1"/>
  <c r="I73" i="1" s="1"/>
  <c r="I78" i="1" s="1"/>
  <c r="I83" i="1" s="1"/>
  <c r="I88" i="1" s="1"/>
  <c r="I93" i="1" s="1"/>
  <c r="I98" i="1" s="1"/>
  <c r="I103" i="1" s="1"/>
  <c r="I108" i="1" s="1"/>
  <c r="G19" i="1"/>
  <c r="G24" i="1" s="1"/>
  <c r="H19" i="1"/>
  <c r="H24" i="1" s="1"/>
  <c r="H29" i="1" s="1"/>
  <c r="H34" i="1" s="1"/>
  <c r="H39" i="1" s="1"/>
  <c r="H44" i="1" s="1"/>
  <c r="H49" i="1" s="1"/>
  <c r="H54" i="1" s="1"/>
  <c r="H59" i="1" s="1"/>
  <c r="H64" i="1" s="1"/>
  <c r="H69" i="1" s="1"/>
  <c r="H74" i="1" s="1"/>
  <c r="H79" i="1" s="1"/>
  <c r="H84" i="1" s="1"/>
  <c r="H89" i="1" s="1"/>
  <c r="H94" i="1" s="1"/>
  <c r="H99" i="1" s="1"/>
  <c r="H104" i="1" s="1"/>
  <c r="H109" i="1" s="1"/>
  <c r="I19" i="1"/>
  <c r="I24" i="1" s="1"/>
  <c r="I15" i="1"/>
  <c r="I20" i="1" s="1"/>
  <c r="I25" i="1" s="1"/>
  <c r="I30" i="1" s="1"/>
  <c r="I35" i="1" s="1"/>
  <c r="I40" i="1" s="1"/>
  <c r="I45" i="1" s="1"/>
  <c r="I50" i="1" s="1"/>
  <c r="I55" i="1" s="1"/>
  <c r="I60" i="1" s="1"/>
  <c r="I65" i="1" s="1"/>
  <c r="I70" i="1" s="1"/>
  <c r="I75" i="1" s="1"/>
  <c r="I80" i="1" s="1"/>
  <c r="I85" i="1" s="1"/>
  <c r="I90" i="1" s="1"/>
  <c r="I95" i="1" s="1"/>
  <c r="I100" i="1" s="1"/>
  <c r="I105" i="1" s="1"/>
  <c r="H15" i="1"/>
  <c r="H20" i="1" s="1"/>
  <c r="H25" i="1" s="1"/>
  <c r="H30" i="1" s="1"/>
  <c r="H35" i="1" s="1"/>
  <c r="H40" i="1" s="1"/>
  <c r="H45" i="1" s="1"/>
  <c r="H50" i="1" s="1"/>
  <c r="H55" i="1" s="1"/>
  <c r="H60" i="1" s="1"/>
  <c r="G15" i="1"/>
  <c r="G20" i="1" s="1"/>
  <c r="E546" i="1" l="1"/>
  <c r="AN11" i="1"/>
  <c r="AN12" i="1" s="1"/>
  <c r="AN13" i="1" s="1"/>
  <c r="AN14" i="1" s="1"/>
  <c r="AN19" i="1" s="1"/>
  <c r="AN24" i="1" s="1"/>
  <c r="AN29" i="1" s="1"/>
  <c r="AN34" i="1" s="1"/>
  <c r="AN39" i="1" s="1"/>
  <c r="AN44" i="1" s="1"/>
  <c r="AN49" i="1" s="1"/>
  <c r="AN54" i="1" s="1"/>
  <c r="AN59" i="1" s="1"/>
  <c r="AN64" i="1" s="1"/>
  <c r="AN69" i="1" s="1"/>
  <c r="AN74" i="1" s="1"/>
  <c r="AN79" i="1" s="1"/>
  <c r="AN84" i="1" s="1"/>
  <c r="AN89" i="1" s="1"/>
  <c r="AN94" i="1" s="1"/>
  <c r="AN99" i="1" s="1"/>
  <c r="AN104" i="1" s="1"/>
  <c r="AN109" i="1" s="1"/>
  <c r="F606" i="1"/>
  <c r="T606" i="1" s="1"/>
  <c r="F556" i="1"/>
  <c r="T556" i="1" s="1"/>
  <c r="T582" i="1"/>
  <c r="F583" i="1"/>
  <c r="E606" i="1"/>
  <c r="S606" i="1" s="1"/>
  <c r="R606" i="1" s="1"/>
  <c r="U606" i="1" s="1"/>
  <c r="F596" i="1"/>
  <c r="F597" i="1" s="1"/>
  <c r="T580" i="1"/>
  <c r="E567" i="1"/>
  <c r="T591" i="1"/>
  <c r="F586" i="1"/>
  <c r="F587" i="1" s="1"/>
  <c r="F588" i="1" s="1"/>
  <c r="T588" i="1" s="1"/>
  <c r="F571" i="1"/>
  <c r="T571" i="1" s="1"/>
  <c r="R124" i="1"/>
  <c r="R119" i="1"/>
  <c r="R115" i="1"/>
  <c r="U115" i="1" s="1"/>
  <c r="R280" i="1"/>
  <c r="R250" i="1"/>
  <c r="S577" i="1"/>
  <c r="R522" i="1"/>
  <c r="U522" i="1" s="1"/>
  <c r="R219" i="1"/>
  <c r="R215" i="1"/>
  <c r="T581" i="1"/>
  <c r="F567" i="1"/>
  <c r="T567" i="1" s="1"/>
  <c r="R517" i="1"/>
  <c r="U517" i="1" s="1"/>
  <c r="AN17" i="1"/>
  <c r="AN22" i="1" s="1"/>
  <c r="AN27" i="1" s="1"/>
  <c r="AN32" i="1" s="1"/>
  <c r="AN37" i="1" s="1"/>
  <c r="AN42" i="1" s="1"/>
  <c r="AN47" i="1" s="1"/>
  <c r="AN52" i="1" s="1"/>
  <c r="AN57" i="1" s="1"/>
  <c r="AN62" i="1" s="1"/>
  <c r="AN67" i="1" s="1"/>
  <c r="AN72" i="1" s="1"/>
  <c r="AN77" i="1" s="1"/>
  <c r="AN82" i="1" s="1"/>
  <c r="AN87" i="1" s="1"/>
  <c r="AN92" i="1" s="1"/>
  <c r="AN97" i="1" s="1"/>
  <c r="AN102" i="1" s="1"/>
  <c r="AN107" i="1" s="1"/>
  <c r="R300" i="1"/>
  <c r="U300" i="1" s="1"/>
  <c r="T541" i="1"/>
  <c r="R541" i="1" s="1"/>
  <c r="U541" i="1" s="1"/>
  <c r="AN18" i="1"/>
  <c r="AN23" i="1" s="1"/>
  <c r="AN28" i="1" s="1"/>
  <c r="AN33" i="1" s="1"/>
  <c r="AN38" i="1" s="1"/>
  <c r="AN43" i="1" s="1"/>
  <c r="AN48" i="1" s="1"/>
  <c r="AN53" i="1" s="1"/>
  <c r="AN58" i="1" s="1"/>
  <c r="AN63" i="1" s="1"/>
  <c r="AN68" i="1" s="1"/>
  <c r="AN73" i="1" s="1"/>
  <c r="AN78" i="1" s="1"/>
  <c r="AN83" i="1" s="1"/>
  <c r="AN88" i="1" s="1"/>
  <c r="AN93" i="1" s="1"/>
  <c r="AN98" i="1" s="1"/>
  <c r="AN103" i="1" s="1"/>
  <c r="AN108" i="1" s="1"/>
  <c r="R432" i="1"/>
  <c r="R424" i="1"/>
  <c r="U424" i="1" s="1"/>
  <c r="S565" i="1"/>
  <c r="R565" i="1" s="1"/>
  <c r="U565" i="1" s="1"/>
  <c r="F551" i="1"/>
  <c r="R519" i="1"/>
  <c r="U519" i="1" s="1"/>
  <c r="AN16" i="1"/>
  <c r="AN21" i="1" s="1"/>
  <c r="AN26" i="1" s="1"/>
  <c r="AN31" i="1" s="1"/>
  <c r="AN36" i="1" s="1"/>
  <c r="AN41" i="1" s="1"/>
  <c r="AN46" i="1" s="1"/>
  <c r="AN51" i="1" s="1"/>
  <c r="AN56" i="1" s="1"/>
  <c r="AN61" i="1" s="1"/>
  <c r="AN66" i="1" s="1"/>
  <c r="AN71" i="1" s="1"/>
  <c r="AN76" i="1" s="1"/>
  <c r="AN81" i="1" s="1"/>
  <c r="AN86" i="1" s="1"/>
  <c r="AN91" i="1" s="1"/>
  <c r="AN96" i="1" s="1"/>
  <c r="AN101" i="1" s="1"/>
  <c r="AN106" i="1" s="1"/>
  <c r="R419" i="1"/>
  <c r="R415" i="1"/>
  <c r="R375" i="1"/>
  <c r="U375" i="1" s="1"/>
  <c r="R333" i="1"/>
  <c r="U333" i="1" s="1"/>
  <c r="R331" i="1"/>
  <c r="U331" i="1" s="1"/>
  <c r="R329" i="1"/>
  <c r="R327" i="1"/>
  <c r="R325" i="1"/>
  <c r="U325" i="1" s="1"/>
  <c r="R317" i="1"/>
  <c r="U317" i="1" s="1"/>
  <c r="R524" i="1"/>
  <c r="U524" i="1" s="1"/>
  <c r="R420" i="1"/>
  <c r="U420" i="1" s="1"/>
  <c r="R416" i="1"/>
  <c r="U416" i="1" s="1"/>
  <c r="E579" i="1"/>
  <c r="S579" i="1" s="1"/>
  <c r="E561" i="1"/>
  <c r="E562" i="1" s="1"/>
  <c r="S555" i="1"/>
  <c r="R555" i="1" s="1"/>
  <c r="U555" i="1" s="1"/>
  <c r="T547" i="1"/>
  <c r="S540" i="1"/>
  <c r="R515" i="1"/>
  <c r="U515" i="1" s="1"/>
  <c r="R380" i="1"/>
  <c r="U380" i="1" s="1"/>
  <c r="R334" i="1"/>
  <c r="U334" i="1" s="1"/>
  <c r="R328" i="1"/>
  <c r="U328" i="1" s="1"/>
  <c r="R500" i="1"/>
  <c r="R480" i="1"/>
  <c r="R460" i="1"/>
  <c r="U460" i="1" s="1"/>
  <c r="R428" i="1"/>
  <c r="U428" i="1" s="1"/>
  <c r="R418" i="1"/>
  <c r="R322" i="1"/>
  <c r="R445" i="1"/>
  <c r="U445" i="1" s="1"/>
  <c r="R433" i="1"/>
  <c r="R429" i="1"/>
  <c r="R425" i="1"/>
  <c r="R421" i="1"/>
  <c r="U421" i="1" s="1"/>
  <c r="R417" i="1"/>
  <c r="S595" i="1"/>
  <c r="R595" i="1" s="1"/>
  <c r="U595" i="1" s="1"/>
  <c r="E596" i="1"/>
  <c r="E597" i="1" s="1"/>
  <c r="S585" i="1"/>
  <c r="R585" i="1" s="1"/>
  <c r="U585" i="1" s="1"/>
  <c r="E586" i="1"/>
  <c r="E587" i="1" s="1"/>
  <c r="R170" i="1"/>
  <c r="R126" i="1"/>
  <c r="U126" i="1" s="1"/>
  <c r="S561" i="1"/>
  <c r="R561" i="1" s="1"/>
  <c r="U561" i="1" s="1"/>
  <c r="F543" i="1"/>
  <c r="F544" i="1" s="1"/>
  <c r="T544" i="1" s="1"/>
  <c r="T542" i="1"/>
  <c r="R521" i="1"/>
  <c r="U521" i="1" s="1"/>
  <c r="T535" i="1"/>
  <c r="F536" i="1"/>
  <c r="T590" i="1"/>
  <c r="E571" i="1"/>
  <c r="S571" i="1" s="1"/>
  <c r="R571" i="1" s="1"/>
  <c r="U571" i="1" s="1"/>
  <c r="R523" i="1"/>
  <c r="U523" i="1" s="1"/>
  <c r="R605" i="1"/>
  <c r="U605" i="1" s="1"/>
  <c r="S586" i="1"/>
  <c r="F584" i="1"/>
  <c r="T584" i="1" s="1"/>
  <c r="T583" i="1"/>
  <c r="S580" i="1"/>
  <c r="R580" i="1" s="1"/>
  <c r="U580" i="1" s="1"/>
  <c r="E581" i="1"/>
  <c r="S600" i="1"/>
  <c r="R600" i="1" s="1"/>
  <c r="U600" i="1" s="1"/>
  <c r="E601" i="1"/>
  <c r="R566" i="1"/>
  <c r="U566" i="1" s="1"/>
  <c r="T561" i="1"/>
  <c r="F562" i="1"/>
  <c r="S590" i="1"/>
  <c r="E591" i="1"/>
  <c r="S567" i="1"/>
  <c r="E568" i="1"/>
  <c r="E607" i="1"/>
  <c r="T592" i="1"/>
  <c r="F593" i="1"/>
  <c r="F607" i="1"/>
  <c r="F601" i="1"/>
  <c r="T575" i="1"/>
  <c r="R575" i="1" s="1"/>
  <c r="U575" i="1" s="1"/>
  <c r="F576" i="1"/>
  <c r="R570" i="1"/>
  <c r="U570" i="1" s="1"/>
  <c r="E557" i="1"/>
  <c r="S556" i="1"/>
  <c r="F572" i="1"/>
  <c r="F568" i="1"/>
  <c r="E551" i="1"/>
  <c r="S550" i="1"/>
  <c r="R550" i="1" s="1"/>
  <c r="U550" i="1" s="1"/>
  <c r="F549" i="1"/>
  <c r="T549" i="1" s="1"/>
  <c r="T548" i="1"/>
  <c r="S546" i="1"/>
  <c r="E547" i="1"/>
  <c r="T543" i="1"/>
  <c r="R560" i="1"/>
  <c r="U560" i="1" s="1"/>
  <c r="T546" i="1"/>
  <c r="E542" i="1"/>
  <c r="R540" i="1"/>
  <c r="U540" i="1" s="1"/>
  <c r="E537" i="1"/>
  <c r="S535" i="1"/>
  <c r="R531" i="1"/>
  <c r="U531" i="1" s="1"/>
  <c r="R527" i="1"/>
  <c r="U527" i="1" s="1"/>
  <c r="R525" i="1"/>
  <c r="U525" i="1" s="1"/>
  <c r="R533" i="1"/>
  <c r="U533" i="1" s="1"/>
  <c r="R530" i="1"/>
  <c r="U530" i="1" s="1"/>
  <c r="R528" i="1"/>
  <c r="U528" i="1" s="1"/>
  <c r="R534" i="1"/>
  <c r="U534" i="1" s="1"/>
  <c r="R532" i="1"/>
  <c r="U532" i="1" s="1"/>
  <c r="R529" i="1"/>
  <c r="U529" i="1" s="1"/>
  <c r="R520" i="1"/>
  <c r="U520" i="1" s="1"/>
  <c r="R518" i="1"/>
  <c r="U518" i="1" s="1"/>
  <c r="R516" i="1"/>
  <c r="U516" i="1" s="1"/>
  <c r="R150" i="1"/>
  <c r="U150" i="1" s="1"/>
  <c r="R134" i="1"/>
  <c r="R130" i="1"/>
  <c r="R118" i="1"/>
  <c r="R218" i="1"/>
  <c r="U218" i="1" s="1"/>
  <c r="R434" i="1"/>
  <c r="R430" i="1"/>
  <c r="R426" i="1"/>
  <c r="U426" i="1" s="1"/>
  <c r="R422" i="1"/>
  <c r="U422" i="1" s="1"/>
  <c r="R332" i="1"/>
  <c r="U332" i="1" s="1"/>
  <c r="R323" i="1"/>
  <c r="R321" i="1"/>
  <c r="U321" i="1" s="1"/>
  <c r="R318" i="1"/>
  <c r="U318" i="1" s="1"/>
  <c r="R316" i="1"/>
  <c r="S50" i="1"/>
  <c r="R226" i="1"/>
  <c r="S470" i="1"/>
  <c r="R470" i="1" s="1"/>
  <c r="U470" i="1" s="1"/>
  <c r="E471" i="1"/>
  <c r="E472" i="1" s="1"/>
  <c r="R195" i="1"/>
  <c r="R165" i="1"/>
  <c r="U165" i="1" s="1"/>
  <c r="R145" i="1"/>
  <c r="U145" i="1" s="1"/>
  <c r="R133" i="1"/>
  <c r="R127" i="1"/>
  <c r="R232" i="1"/>
  <c r="R228" i="1"/>
  <c r="U228" i="1" s="1"/>
  <c r="R222" i="1"/>
  <c r="R326" i="1"/>
  <c r="U326" i="1" s="1"/>
  <c r="R319" i="1"/>
  <c r="U319" i="1" s="1"/>
  <c r="R175" i="1"/>
  <c r="U175" i="1" s="1"/>
  <c r="R155" i="1"/>
  <c r="R135" i="1"/>
  <c r="R131" i="1"/>
  <c r="U131" i="1" s="1"/>
  <c r="R129" i="1"/>
  <c r="U129" i="1" s="1"/>
  <c r="R125" i="1"/>
  <c r="R122" i="1"/>
  <c r="U122" i="1" s="1"/>
  <c r="R120" i="1"/>
  <c r="U120" i="1" s="1"/>
  <c r="R116" i="1"/>
  <c r="U116" i="1" s="1"/>
  <c r="R234" i="1"/>
  <c r="R230" i="1"/>
  <c r="R224" i="1"/>
  <c r="U224" i="1" s="1"/>
  <c r="R220" i="1"/>
  <c r="U220" i="1" s="1"/>
  <c r="R216" i="1"/>
  <c r="R431" i="1"/>
  <c r="R427" i="1"/>
  <c r="U427" i="1" s="1"/>
  <c r="R423" i="1"/>
  <c r="U423" i="1" s="1"/>
  <c r="R330" i="1"/>
  <c r="R324" i="1"/>
  <c r="R315" i="1"/>
  <c r="U315" i="1" s="1"/>
  <c r="R490" i="1"/>
  <c r="U490" i="1" s="1"/>
  <c r="R320" i="1"/>
  <c r="R117" i="1"/>
  <c r="R305" i="1"/>
  <c r="U305" i="1" s="1"/>
  <c r="R265" i="1"/>
  <c r="U265" i="1" s="1"/>
  <c r="R255" i="1"/>
  <c r="R217" i="1"/>
  <c r="R160" i="1"/>
  <c r="U160" i="1" s="1"/>
  <c r="R132" i="1"/>
  <c r="U132" i="1" s="1"/>
  <c r="R128" i="1"/>
  <c r="R123" i="1"/>
  <c r="R121" i="1"/>
  <c r="U121" i="1" s="1"/>
  <c r="R233" i="1"/>
  <c r="U233" i="1" s="1"/>
  <c r="R231" i="1"/>
  <c r="R229" i="1"/>
  <c r="U229" i="1" s="1"/>
  <c r="R227" i="1"/>
  <c r="U227" i="1" s="1"/>
  <c r="R225" i="1"/>
  <c r="U225" i="1" s="1"/>
  <c r="R223" i="1"/>
  <c r="R221" i="1"/>
  <c r="U221" i="1" s="1"/>
  <c r="U429" i="1"/>
  <c r="U425" i="1"/>
  <c r="U329" i="1"/>
  <c r="E41" i="1"/>
  <c r="E42" i="1" s="1"/>
  <c r="E43" i="1" s="1"/>
  <c r="E44" i="1" s="1"/>
  <c r="E81" i="1"/>
  <c r="E82" i="1" s="1"/>
  <c r="E83" i="1" s="1"/>
  <c r="E84" i="1" s="1"/>
  <c r="F191" i="1"/>
  <c r="T191" i="1" s="1"/>
  <c r="U434" i="1"/>
  <c r="U330" i="1"/>
  <c r="U324" i="1"/>
  <c r="S400" i="1"/>
  <c r="U125" i="1"/>
  <c r="F481" i="1"/>
  <c r="F482" i="1" s="1"/>
  <c r="F483" i="1" s="1"/>
  <c r="F484" i="1" s="1"/>
  <c r="T484" i="1" s="1"/>
  <c r="F471" i="1"/>
  <c r="F472" i="1" s="1"/>
  <c r="F473" i="1" s="1"/>
  <c r="T473" i="1" s="1"/>
  <c r="E461" i="1"/>
  <c r="S461" i="1" s="1"/>
  <c r="F342" i="1"/>
  <c r="T342" i="1" s="1"/>
  <c r="S180" i="1"/>
  <c r="F491" i="1"/>
  <c r="T491" i="1" s="1"/>
  <c r="F401" i="1"/>
  <c r="T401" i="1" s="1"/>
  <c r="E346" i="1"/>
  <c r="S346" i="1" s="1"/>
  <c r="S185" i="1"/>
  <c r="T260" i="1"/>
  <c r="E196" i="1"/>
  <c r="S196" i="1" s="1"/>
  <c r="U170" i="1"/>
  <c r="U118" i="1"/>
  <c r="F301" i="1"/>
  <c r="F302" i="1" s="1"/>
  <c r="F303" i="1" s="1"/>
  <c r="F266" i="1"/>
  <c r="F267" i="1" s="1"/>
  <c r="T267" i="1" s="1"/>
  <c r="F251" i="1"/>
  <c r="T251" i="1" s="1"/>
  <c r="T235" i="1"/>
  <c r="U230" i="1"/>
  <c r="F461" i="1"/>
  <c r="F462" i="1" s="1"/>
  <c r="T462" i="1" s="1"/>
  <c r="U322" i="1"/>
  <c r="U316" i="1"/>
  <c r="S35" i="1"/>
  <c r="U190" i="1"/>
  <c r="E271" i="1"/>
  <c r="S271" i="1" s="1"/>
  <c r="E361" i="1"/>
  <c r="E362" i="1" s="1"/>
  <c r="S362" i="1" s="1"/>
  <c r="E501" i="1"/>
  <c r="S501" i="1" s="1"/>
  <c r="E491" i="1"/>
  <c r="E492" i="1" s="1"/>
  <c r="E481" i="1"/>
  <c r="S481" i="1" s="1"/>
  <c r="F376" i="1"/>
  <c r="T376" i="1" s="1"/>
  <c r="T335" i="1"/>
  <c r="T65" i="1"/>
  <c r="F206" i="1"/>
  <c r="F207" i="1" s="1"/>
  <c r="T207" i="1" s="1"/>
  <c r="S200" i="1"/>
  <c r="E191" i="1"/>
  <c r="E192" i="1" s="1"/>
  <c r="S192" i="1" s="1"/>
  <c r="E171" i="1"/>
  <c r="S171" i="1" s="1"/>
  <c r="F141" i="1"/>
  <c r="T141" i="1" s="1"/>
  <c r="T270" i="1"/>
  <c r="E256" i="1"/>
  <c r="S256" i="1" s="1"/>
  <c r="E251" i="1"/>
  <c r="E252" i="1" s="1"/>
  <c r="E253" i="1" s="1"/>
  <c r="F501" i="1"/>
  <c r="T501" i="1" s="1"/>
  <c r="U500" i="1"/>
  <c r="U433" i="1"/>
  <c r="F381" i="1"/>
  <c r="T381" i="1" s="1"/>
  <c r="E376" i="1"/>
  <c r="S376" i="1" s="1"/>
  <c r="E351" i="1"/>
  <c r="E352" i="1" s="1"/>
  <c r="S352" i="1" s="1"/>
  <c r="T340" i="1"/>
  <c r="F186" i="1"/>
  <c r="E176" i="1"/>
  <c r="S176" i="1" s="1"/>
  <c r="F151" i="1"/>
  <c r="F152" i="1" s="1"/>
  <c r="T152" i="1" s="1"/>
  <c r="E146" i="1"/>
  <c r="S146" i="1" s="1"/>
  <c r="T455" i="1"/>
  <c r="U128" i="1"/>
  <c r="T295" i="1"/>
  <c r="U250" i="1"/>
  <c r="U430" i="1"/>
  <c r="T276" i="1"/>
  <c r="F277" i="1"/>
  <c r="T277" i="1" s="1"/>
  <c r="T271" i="1"/>
  <c r="F272" i="1"/>
  <c r="S201" i="1"/>
  <c r="E202" i="1"/>
  <c r="S202" i="1" s="1"/>
  <c r="S141" i="1"/>
  <c r="E142" i="1"/>
  <c r="E72" i="1"/>
  <c r="E73" i="1" s="1"/>
  <c r="E74" i="1" s="1"/>
  <c r="S71" i="1"/>
  <c r="U417" i="1"/>
  <c r="U133" i="1"/>
  <c r="S90" i="1"/>
  <c r="F196" i="1"/>
  <c r="E166" i="1"/>
  <c r="S166" i="1" s="1"/>
  <c r="E161" i="1"/>
  <c r="S161" i="1" s="1"/>
  <c r="E156" i="1"/>
  <c r="S156" i="1" s="1"/>
  <c r="F146" i="1"/>
  <c r="F147" i="1" s="1"/>
  <c r="T147" i="1" s="1"/>
  <c r="S140" i="1"/>
  <c r="F136" i="1"/>
  <c r="F137" i="1" s="1"/>
  <c r="T137" i="1" s="1"/>
  <c r="U124" i="1"/>
  <c r="U117" i="1"/>
  <c r="T285" i="1"/>
  <c r="U280" i="1"/>
  <c r="E276" i="1"/>
  <c r="S276" i="1" s="1"/>
  <c r="E246" i="1"/>
  <c r="F241" i="1"/>
  <c r="F237" i="1"/>
  <c r="T237" i="1" s="1"/>
  <c r="U222" i="1"/>
  <c r="U217" i="1"/>
  <c r="U216" i="1"/>
  <c r="S451" i="1"/>
  <c r="T435" i="1"/>
  <c r="U418" i="1"/>
  <c r="T390" i="1"/>
  <c r="T350" i="1"/>
  <c r="U130" i="1"/>
  <c r="T275" i="1"/>
  <c r="R275" i="1" s="1"/>
  <c r="U275" i="1" s="1"/>
  <c r="U232" i="1"/>
  <c r="E371" i="1"/>
  <c r="S370" i="1"/>
  <c r="U480" i="1"/>
  <c r="U432" i="1"/>
  <c r="E367" i="1"/>
  <c r="S367" i="1" s="1"/>
  <c r="S355" i="1"/>
  <c r="E356" i="1"/>
  <c r="E357" i="1" s="1"/>
  <c r="F201" i="1"/>
  <c r="F202" i="1" s="1"/>
  <c r="F203" i="1" s="1"/>
  <c r="U134" i="1"/>
  <c r="E301" i="1"/>
  <c r="S301" i="1" s="1"/>
  <c r="U234" i="1"/>
  <c r="U226" i="1"/>
  <c r="E391" i="1"/>
  <c r="S391" i="1" s="1"/>
  <c r="S365" i="1"/>
  <c r="T360" i="1"/>
  <c r="F361" i="1"/>
  <c r="T361" i="1" s="1"/>
  <c r="U320" i="1"/>
  <c r="V11" i="1"/>
  <c r="W11" i="1" s="1"/>
  <c r="U431" i="1"/>
  <c r="U419" i="1"/>
  <c r="U415" i="1"/>
  <c r="U327" i="1"/>
  <c r="U323" i="1"/>
  <c r="U255" i="1"/>
  <c r="U231" i="1"/>
  <c r="U223" i="1"/>
  <c r="U219" i="1"/>
  <c r="U215" i="1"/>
  <c r="U195" i="1"/>
  <c r="U155" i="1"/>
  <c r="U135" i="1"/>
  <c r="U127" i="1"/>
  <c r="U123" i="1"/>
  <c r="U119" i="1"/>
  <c r="V12" i="1"/>
  <c r="W12" i="1" s="1"/>
  <c r="V14" i="1"/>
  <c r="W14" i="1" s="1"/>
  <c r="S186" i="1"/>
  <c r="E187" i="1"/>
  <c r="E207" i="1"/>
  <c r="S206" i="1"/>
  <c r="S181" i="1"/>
  <c r="E182" i="1"/>
  <c r="F61" i="1"/>
  <c r="F62" i="1" s="1"/>
  <c r="F63" i="1" s="1"/>
  <c r="F64" i="1" s="1"/>
  <c r="S205" i="1"/>
  <c r="T291" i="1"/>
  <c r="F292" i="1"/>
  <c r="F96" i="1"/>
  <c r="F97" i="1" s="1"/>
  <c r="F98" i="1" s="1"/>
  <c r="F99" i="1" s="1"/>
  <c r="T296" i="1"/>
  <c r="F297" i="1"/>
  <c r="T287" i="1"/>
  <c r="F288" i="1"/>
  <c r="F306" i="1"/>
  <c r="T290" i="1"/>
  <c r="T286" i="1"/>
  <c r="F281" i="1"/>
  <c r="T245" i="1"/>
  <c r="F246" i="1"/>
  <c r="F181" i="1"/>
  <c r="F176" i="1"/>
  <c r="F171" i="1"/>
  <c r="F166" i="1"/>
  <c r="F161" i="1"/>
  <c r="F156" i="1"/>
  <c r="E296" i="1"/>
  <c r="S296" i="1" s="1"/>
  <c r="R296" i="1" s="1"/>
  <c r="S240" i="1"/>
  <c r="E241" i="1"/>
  <c r="F338" i="1"/>
  <c r="T338" i="1" s="1"/>
  <c r="T337" i="1"/>
  <c r="E136" i="1"/>
  <c r="F262" i="1"/>
  <c r="F263" i="1" s="1"/>
  <c r="T261" i="1"/>
  <c r="F256" i="1"/>
  <c r="F252" i="1"/>
  <c r="F451" i="1"/>
  <c r="T451" i="1" s="1"/>
  <c r="F506" i="1"/>
  <c r="T485" i="1"/>
  <c r="T475" i="1"/>
  <c r="T465" i="1"/>
  <c r="F446" i="1"/>
  <c r="F441" i="1"/>
  <c r="E436" i="1"/>
  <c r="E437" i="1" s="1"/>
  <c r="E381" i="1"/>
  <c r="S381" i="1" s="1"/>
  <c r="E446" i="1"/>
  <c r="E447" i="1" s="1"/>
  <c r="F437" i="1"/>
  <c r="E341" i="1"/>
  <c r="S341" i="1" s="1"/>
  <c r="E336" i="1"/>
  <c r="S495" i="1"/>
  <c r="E496" i="1"/>
  <c r="T486" i="1"/>
  <c r="T476" i="1"/>
  <c r="T487" i="1"/>
  <c r="F488" i="1"/>
  <c r="T477" i="1"/>
  <c r="F478" i="1"/>
  <c r="S485" i="1"/>
  <c r="E486" i="1"/>
  <c r="S475" i="1"/>
  <c r="E476" i="1"/>
  <c r="F467" i="1"/>
  <c r="T466" i="1"/>
  <c r="F457" i="1"/>
  <c r="T456" i="1"/>
  <c r="E453" i="1"/>
  <c r="S452" i="1"/>
  <c r="S505" i="1"/>
  <c r="E506" i="1"/>
  <c r="S471" i="1"/>
  <c r="F496" i="1"/>
  <c r="S450" i="1"/>
  <c r="S440" i="1"/>
  <c r="E441" i="1"/>
  <c r="E466" i="1"/>
  <c r="E456" i="1"/>
  <c r="S401" i="1"/>
  <c r="E402" i="1"/>
  <c r="S405" i="1"/>
  <c r="E406" i="1"/>
  <c r="S385" i="1"/>
  <c r="E386" i="1"/>
  <c r="S395" i="1"/>
  <c r="E396" i="1"/>
  <c r="F406" i="1"/>
  <c r="F396" i="1"/>
  <c r="F392" i="1"/>
  <c r="F386" i="1"/>
  <c r="T370" i="1"/>
  <c r="F371" i="1"/>
  <c r="F352" i="1"/>
  <c r="T351" i="1"/>
  <c r="F366" i="1"/>
  <c r="T365" i="1"/>
  <c r="F346" i="1"/>
  <c r="T345" i="1"/>
  <c r="F356" i="1"/>
  <c r="T355" i="1"/>
  <c r="T336" i="1"/>
  <c r="E306" i="1"/>
  <c r="E286" i="1"/>
  <c r="E291" i="1"/>
  <c r="E281" i="1"/>
  <c r="E266" i="1"/>
  <c r="E261" i="1"/>
  <c r="S235" i="1"/>
  <c r="E236" i="1"/>
  <c r="E151" i="1"/>
  <c r="I143" i="1"/>
  <c r="T25" i="1"/>
  <c r="F71" i="1"/>
  <c r="F72" i="1" s="1"/>
  <c r="F73" i="1" s="1"/>
  <c r="F74" i="1" s="1"/>
  <c r="S20" i="1"/>
  <c r="S19" i="1"/>
  <c r="R19" i="1" s="1"/>
  <c r="S100" i="1"/>
  <c r="S39" i="1"/>
  <c r="S85" i="1"/>
  <c r="T105" i="1"/>
  <c r="S51" i="1"/>
  <c r="G23" i="1"/>
  <c r="I26" i="1"/>
  <c r="I29" i="1"/>
  <c r="G25" i="1"/>
  <c r="G29" i="1"/>
  <c r="I27" i="1"/>
  <c r="S24" i="1"/>
  <c r="G21" i="1"/>
  <c r="G22" i="1"/>
  <c r="S30" i="1"/>
  <c r="T15" i="1"/>
  <c r="S70" i="1"/>
  <c r="T35" i="1"/>
  <c r="T45" i="1"/>
  <c r="S16" i="1"/>
  <c r="S18" i="1"/>
  <c r="S46" i="1"/>
  <c r="S15" i="1"/>
  <c r="T17" i="1"/>
  <c r="T23" i="1"/>
  <c r="T21" i="1"/>
  <c r="S45" i="1"/>
  <c r="T85" i="1"/>
  <c r="T69" i="1"/>
  <c r="S17" i="1"/>
  <c r="T18" i="1"/>
  <c r="T16" i="1"/>
  <c r="T22" i="1"/>
  <c r="T20" i="1"/>
  <c r="S60" i="1"/>
  <c r="T51" i="1"/>
  <c r="T75" i="1"/>
  <c r="T50" i="1"/>
  <c r="T90" i="1"/>
  <c r="T76" i="1"/>
  <c r="T106" i="1"/>
  <c r="T46" i="1"/>
  <c r="T36" i="1"/>
  <c r="T91" i="1"/>
  <c r="S61" i="1"/>
  <c r="S26" i="1"/>
  <c r="T41" i="1"/>
  <c r="H65" i="1"/>
  <c r="H70" i="1" s="1"/>
  <c r="T101" i="1"/>
  <c r="S65" i="1"/>
  <c r="T80" i="1"/>
  <c r="S101" i="1"/>
  <c r="T40" i="1"/>
  <c r="S105" i="1"/>
  <c r="T92" i="1"/>
  <c r="T86" i="1"/>
  <c r="T100" i="1"/>
  <c r="S95" i="1"/>
  <c r="S86" i="1"/>
  <c r="S31" i="1"/>
  <c r="S75" i="1"/>
  <c r="S55" i="1"/>
  <c r="T55" i="1"/>
  <c r="S76" i="1"/>
  <c r="S56" i="1"/>
  <c r="T52" i="1"/>
  <c r="T30" i="1"/>
  <c r="AC14" i="1" l="1"/>
  <c r="X10" i="1"/>
  <c r="X11" i="1" s="1"/>
  <c r="X12" i="1" s="1"/>
  <c r="X13" i="1" s="1"/>
  <c r="X14" i="1" s="1"/>
  <c r="Y10" i="1" s="1"/>
  <c r="AC10" i="1"/>
  <c r="AC11" i="1"/>
  <c r="AC12" i="1"/>
  <c r="AC13" i="1"/>
  <c r="E572" i="1"/>
  <c r="F589" i="1"/>
  <c r="T589" i="1" s="1"/>
  <c r="T586" i="1"/>
  <c r="T596" i="1"/>
  <c r="F557" i="1"/>
  <c r="T587" i="1"/>
  <c r="F598" i="1"/>
  <c r="T597" i="1"/>
  <c r="R567" i="1"/>
  <c r="U567" i="1" s="1"/>
  <c r="T551" i="1"/>
  <c r="F552" i="1"/>
  <c r="R586" i="1"/>
  <c r="U586" i="1" s="1"/>
  <c r="R105" i="1"/>
  <c r="U105" i="1" s="1"/>
  <c r="R65" i="1"/>
  <c r="U65" i="1" s="1"/>
  <c r="T202" i="1"/>
  <c r="N12" i="1"/>
  <c r="N14" i="1"/>
  <c r="R546" i="1"/>
  <c r="U546" i="1" s="1"/>
  <c r="S596" i="1"/>
  <c r="R596" i="1" s="1"/>
  <c r="U596" i="1" s="1"/>
  <c r="S562" i="1"/>
  <c r="E563" i="1"/>
  <c r="R55" i="1"/>
  <c r="U55" i="1" s="1"/>
  <c r="N13" i="1"/>
  <c r="N10" i="1"/>
  <c r="R535" i="1"/>
  <c r="U535" i="1" s="1"/>
  <c r="R590" i="1"/>
  <c r="U590" i="1" s="1"/>
  <c r="T536" i="1"/>
  <c r="R536" i="1" s="1"/>
  <c r="U536" i="1" s="1"/>
  <c r="F537" i="1"/>
  <c r="S607" i="1"/>
  <c r="E608" i="1"/>
  <c r="S542" i="1"/>
  <c r="R542" i="1" s="1"/>
  <c r="U542" i="1" s="1"/>
  <c r="E543" i="1"/>
  <c r="T557" i="1"/>
  <c r="F558" i="1"/>
  <c r="F577" i="1"/>
  <c r="T576" i="1"/>
  <c r="R576" i="1" s="1"/>
  <c r="U576" i="1" s="1"/>
  <c r="F602" i="1"/>
  <c r="T601" i="1"/>
  <c r="S551" i="1"/>
  <c r="E552" i="1"/>
  <c r="F573" i="1"/>
  <c r="T572" i="1"/>
  <c r="S581" i="1"/>
  <c r="R581" i="1" s="1"/>
  <c r="U581" i="1" s="1"/>
  <c r="E582" i="1"/>
  <c r="R556" i="1"/>
  <c r="U556" i="1" s="1"/>
  <c r="F608" i="1"/>
  <c r="T607" i="1"/>
  <c r="F594" i="1"/>
  <c r="T594" i="1" s="1"/>
  <c r="T593" i="1"/>
  <c r="S568" i="1"/>
  <c r="E569" i="1"/>
  <c r="S569" i="1" s="1"/>
  <c r="T562" i="1"/>
  <c r="F563" i="1"/>
  <c r="S601" i="1"/>
  <c r="E602" i="1"/>
  <c r="S591" i="1"/>
  <c r="R591" i="1" s="1"/>
  <c r="U591" i="1" s="1"/>
  <c r="E592" i="1"/>
  <c r="S597" i="1"/>
  <c r="E598" i="1"/>
  <c r="S587" i="1"/>
  <c r="R587" i="1" s="1"/>
  <c r="U587" i="1" s="1"/>
  <c r="E588" i="1"/>
  <c r="E538" i="1"/>
  <c r="S537" i="1"/>
  <c r="S547" i="1"/>
  <c r="R547" i="1" s="1"/>
  <c r="U547" i="1" s="1"/>
  <c r="E548" i="1"/>
  <c r="F569" i="1"/>
  <c r="T569" i="1" s="1"/>
  <c r="T568" i="1"/>
  <c r="S557" i="1"/>
  <c r="E558" i="1"/>
  <c r="S572" i="1"/>
  <c r="E573" i="1"/>
  <c r="S42" i="1"/>
  <c r="R376" i="1"/>
  <c r="R501" i="1"/>
  <c r="U501" i="1" s="1"/>
  <c r="R18" i="1"/>
  <c r="R355" i="1"/>
  <c r="U355" i="1" s="1"/>
  <c r="R141" i="1"/>
  <c r="U141" i="1" s="1"/>
  <c r="R35" i="1"/>
  <c r="U35" i="1" s="1"/>
  <c r="R390" i="1"/>
  <c r="U390" i="1" s="1"/>
  <c r="R50" i="1"/>
  <c r="U50" i="1" s="1"/>
  <c r="R295" i="1"/>
  <c r="U295" i="1" s="1"/>
  <c r="R485" i="1"/>
  <c r="U485" i="1" s="1"/>
  <c r="R385" i="1"/>
  <c r="U385" i="1" s="1"/>
  <c r="R401" i="1"/>
  <c r="U401" i="1" s="1"/>
  <c r="R440" i="1"/>
  <c r="U440" i="1" s="1"/>
  <c r="R341" i="1"/>
  <c r="U341" i="1" s="1"/>
  <c r="R391" i="1"/>
  <c r="U391" i="1" s="1"/>
  <c r="R40" i="1"/>
  <c r="U40" i="1" s="1"/>
  <c r="R51" i="1"/>
  <c r="R395" i="1"/>
  <c r="U395" i="1" s="1"/>
  <c r="R450" i="1"/>
  <c r="U450" i="1" s="1"/>
  <c r="R205" i="1"/>
  <c r="U205" i="1" s="1"/>
  <c r="T482" i="1"/>
  <c r="R435" i="1"/>
  <c r="U435" i="1" s="1"/>
  <c r="R260" i="1"/>
  <c r="U260" i="1" s="1"/>
  <c r="R86" i="1"/>
  <c r="U86" i="1" s="1"/>
  <c r="R60" i="1"/>
  <c r="U60" i="1" s="1"/>
  <c r="R45" i="1"/>
  <c r="U45" i="1" s="1"/>
  <c r="R15" i="1"/>
  <c r="U15" i="1" s="1"/>
  <c r="R30" i="1"/>
  <c r="R24" i="1"/>
  <c r="U24" i="1" s="1"/>
  <c r="R235" i="1"/>
  <c r="U235" i="1" s="1"/>
  <c r="E377" i="1"/>
  <c r="E378" i="1" s="1"/>
  <c r="R405" i="1"/>
  <c r="U405" i="1" s="1"/>
  <c r="R505" i="1"/>
  <c r="U505" i="1" s="1"/>
  <c r="R495" i="1"/>
  <c r="U495" i="1" s="1"/>
  <c r="M10" i="1"/>
  <c r="M13" i="1"/>
  <c r="R360" i="1"/>
  <c r="U360" i="1" s="1"/>
  <c r="R451" i="1"/>
  <c r="U451" i="1" s="1"/>
  <c r="R90" i="1"/>
  <c r="U90" i="1" s="1"/>
  <c r="R202" i="1"/>
  <c r="R345" i="1"/>
  <c r="U345" i="1" s="1"/>
  <c r="R455" i="1"/>
  <c r="U455" i="1" s="1"/>
  <c r="R270" i="1"/>
  <c r="U270" i="1" s="1"/>
  <c r="R75" i="1"/>
  <c r="U75" i="1" s="1"/>
  <c r="R70" i="1"/>
  <c r="U70" i="1" s="1"/>
  <c r="R240" i="1"/>
  <c r="U240" i="1" s="1"/>
  <c r="R76" i="1"/>
  <c r="U76" i="1" s="1"/>
  <c r="R101" i="1"/>
  <c r="R16" i="1"/>
  <c r="U16" i="1" s="1"/>
  <c r="V16" i="1" s="1"/>
  <c r="W16" i="1" s="1"/>
  <c r="R100" i="1"/>
  <c r="U100" i="1" s="1"/>
  <c r="M14" i="1"/>
  <c r="R276" i="1"/>
  <c r="U276" i="1" s="1"/>
  <c r="R200" i="1"/>
  <c r="U200" i="1" s="1"/>
  <c r="R350" i="1"/>
  <c r="U350" i="1" s="1"/>
  <c r="R335" i="1"/>
  <c r="U335" i="1" s="1"/>
  <c r="R95" i="1"/>
  <c r="U95" i="1" s="1"/>
  <c r="R17" i="1"/>
  <c r="U17" i="1" s="1"/>
  <c r="R46" i="1"/>
  <c r="U46" i="1" s="1"/>
  <c r="R85" i="1"/>
  <c r="R20" i="1"/>
  <c r="F463" i="1"/>
  <c r="T463" i="1" s="1"/>
  <c r="R475" i="1"/>
  <c r="U475" i="1" s="1"/>
  <c r="T483" i="1"/>
  <c r="R381" i="1"/>
  <c r="R465" i="1"/>
  <c r="U465" i="1" s="1"/>
  <c r="M12" i="1"/>
  <c r="M11" i="1"/>
  <c r="N11" i="1"/>
  <c r="R365" i="1"/>
  <c r="U365" i="1" s="1"/>
  <c r="R370" i="1"/>
  <c r="U370" i="1" s="1"/>
  <c r="R140" i="1"/>
  <c r="U140" i="1" s="1"/>
  <c r="R271" i="1"/>
  <c r="R185" i="1"/>
  <c r="U185" i="1" s="1"/>
  <c r="U180" i="1"/>
  <c r="R180" i="1"/>
  <c r="R400" i="1"/>
  <c r="U400" i="1" s="1"/>
  <c r="R245" i="1"/>
  <c r="U245" i="1" s="1"/>
  <c r="R285" i="1"/>
  <c r="U285" i="1" s="1"/>
  <c r="R25" i="1"/>
  <c r="U25" i="1" s="1"/>
  <c r="V25" i="1" s="1"/>
  <c r="W25" i="1" s="1"/>
  <c r="R340" i="1"/>
  <c r="U340" i="1" s="1"/>
  <c r="R80" i="1"/>
  <c r="U80" i="1" s="1"/>
  <c r="R290" i="1"/>
  <c r="U290" i="1" s="1"/>
  <c r="E462" i="1"/>
  <c r="S462" i="1" s="1"/>
  <c r="S351" i="1"/>
  <c r="R351" i="1" s="1"/>
  <c r="U351" i="1" s="1"/>
  <c r="U296" i="1"/>
  <c r="F238" i="1"/>
  <c r="T238" i="1" s="1"/>
  <c r="S252" i="1"/>
  <c r="E272" i="1"/>
  <c r="F192" i="1"/>
  <c r="T192" i="1" s="1"/>
  <c r="F492" i="1"/>
  <c r="T492" i="1" s="1"/>
  <c r="S491" i="1"/>
  <c r="E172" i="1"/>
  <c r="E173" i="1" s="1"/>
  <c r="E342" i="1"/>
  <c r="S342" i="1" s="1"/>
  <c r="F138" i="1"/>
  <c r="T138" i="1" s="1"/>
  <c r="U271" i="1"/>
  <c r="U376" i="1"/>
  <c r="F362" i="1"/>
  <c r="F363" i="1" s="1"/>
  <c r="E502" i="1"/>
  <c r="S502" i="1" s="1"/>
  <c r="E197" i="1"/>
  <c r="S197" i="1" s="1"/>
  <c r="E193" i="1"/>
  <c r="S193" i="1" s="1"/>
  <c r="E177" i="1"/>
  <c r="E178" i="1" s="1"/>
  <c r="F153" i="1"/>
  <c r="F154" i="1" s="1"/>
  <c r="T154" i="1" s="1"/>
  <c r="E257" i="1"/>
  <c r="E258" i="1" s="1"/>
  <c r="T266" i="1"/>
  <c r="F402" i="1"/>
  <c r="F403" i="1" s="1"/>
  <c r="F474" i="1"/>
  <c r="T474" i="1" s="1"/>
  <c r="T481" i="1"/>
  <c r="F343" i="1"/>
  <c r="F344" i="1" s="1"/>
  <c r="T344" i="1" s="1"/>
  <c r="T136" i="1"/>
  <c r="T151" i="1"/>
  <c r="E347" i="1"/>
  <c r="S191" i="1"/>
  <c r="T472" i="1"/>
  <c r="F268" i="1"/>
  <c r="F269" i="1" s="1"/>
  <c r="T269" i="1" s="1"/>
  <c r="E277" i="1"/>
  <c r="E278" i="1" s="1"/>
  <c r="F208" i="1"/>
  <c r="F209" i="1" s="1"/>
  <c r="T209" i="1" s="1"/>
  <c r="F278" i="1"/>
  <c r="T278" i="1" s="1"/>
  <c r="Q14" i="1"/>
  <c r="Z14" i="1" s="1"/>
  <c r="Q19" i="1" s="1"/>
  <c r="F377" i="1"/>
  <c r="F382" i="1"/>
  <c r="F383" i="1" s="1"/>
  <c r="E368" i="1"/>
  <c r="S368" i="1" s="1"/>
  <c r="T471" i="1"/>
  <c r="U381" i="1"/>
  <c r="E162" i="1"/>
  <c r="S162" i="1" s="1"/>
  <c r="E482" i="1"/>
  <c r="S482" i="1" s="1"/>
  <c r="T302" i="1"/>
  <c r="U101" i="1"/>
  <c r="E353" i="1"/>
  <c r="E354" i="1" s="1"/>
  <c r="S354" i="1" s="1"/>
  <c r="S446" i="1"/>
  <c r="F502" i="1"/>
  <c r="F503" i="1" s="1"/>
  <c r="S361" i="1"/>
  <c r="E167" i="1"/>
  <c r="E168" i="1" s="1"/>
  <c r="T146" i="1"/>
  <c r="E203" i="1"/>
  <c r="E204" i="1" s="1"/>
  <c r="S204" i="1" s="1"/>
  <c r="AA12" i="1"/>
  <c r="T301" i="1"/>
  <c r="S436" i="1"/>
  <c r="E363" i="1"/>
  <c r="S363" i="1" s="1"/>
  <c r="F142" i="1"/>
  <c r="T142" i="1" s="1"/>
  <c r="F148" i="1"/>
  <c r="T148" i="1" s="1"/>
  <c r="T206" i="1"/>
  <c r="S251" i="1"/>
  <c r="T461" i="1"/>
  <c r="U18" i="1"/>
  <c r="V18" i="1" s="1"/>
  <c r="W18" i="1" s="1"/>
  <c r="E157" i="1"/>
  <c r="E158" i="1" s="1"/>
  <c r="T186" i="1"/>
  <c r="F187" i="1"/>
  <c r="U51" i="1"/>
  <c r="U85" i="1"/>
  <c r="Z11" i="1"/>
  <c r="Q16" i="1" s="1"/>
  <c r="E147" i="1"/>
  <c r="S147" i="1" s="1"/>
  <c r="Z13" i="1"/>
  <c r="Q18" i="1" s="1"/>
  <c r="E297" i="1"/>
  <c r="S297" i="1" s="1"/>
  <c r="U30" i="1"/>
  <c r="E302" i="1"/>
  <c r="S302" i="1" s="1"/>
  <c r="S356" i="1"/>
  <c r="E392" i="1"/>
  <c r="E393" i="1" s="1"/>
  <c r="T201" i="1"/>
  <c r="AB12" i="1"/>
  <c r="K12" i="1" s="1"/>
  <c r="T241" i="1"/>
  <c r="F242" i="1"/>
  <c r="AB13" i="1"/>
  <c r="K13" i="1" s="1"/>
  <c r="T262" i="1"/>
  <c r="F339" i="1"/>
  <c r="T339" i="1" s="1"/>
  <c r="S371" i="1"/>
  <c r="E372" i="1"/>
  <c r="S246" i="1"/>
  <c r="E247" i="1"/>
  <c r="E254" i="1"/>
  <c r="S254" i="1" s="1"/>
  <c r="S253" i="1"/>
  <c r="T196" i="1"/>
  <c r="F197" i="1"/>
  <c r="E143" i="1"/>
  <c r="S142" i="1"/>
  <c r="T272" i="1"/>
  <c r="F273" i="1"/>
  <c r="U19" i="1"/>
  <c r="V19" i="1" s="1"/>
  <c r="W19" i="1" s="1"/>
  <c r="U20" i="1"/>
  <c r="Z10" i="1"/>
  <c r="Q15" i="1" s="1"/>
  <c r="AA14" i="1"/>
  <c r="AA13" i="1"/>
  <c r="AB11" i="1"/>
  <c r="Z12" i="1"/>
  <c r="Q17" i="1" s="1"/>
  <c r="AA10" i="1"/>
  <c r="AB14" i="1"/>
  <c r="K14" i="1" s="1"/>
  <c r="AA11" i="1"/>
  <c r="AB10" i="1"/>
  <c r="K10" i="1" s="1"/>
  <c r="T446" i="1"/>
  <c r="F447" i="1"/>
  <c r="T161" i="1"/>
  <c r="F162" i="1"/>
  <c r="T171" i="1"/>
  <c r="F172" i="1"/>
  <c r="F182" i="1"/>
  <c r="T181" i="1"/>
  <c r="F257" i="1"/>
  <c r="T256" i="1"/>
  <c r="F247" i="1"/>
  <c r="T246" i="1"/>
  <c r="T297" i="1"/>
  <c r="F298" i="1"/>
  <c r="T303" i="1"/>
  <c r="F304" i="1"/>
  <c r="T304" i="1" s="1"/>
  <c r="S182" i="1"/>
  <c r="E183" i="1"/>
  <c r="E208" i="1"/>
  <c r="S207" i="1"/>
  <c r="E382" i="1"/>
  <c r="E383" i="1" s="1"/>
  <c r="S241" i="1"/>
  <c r="E242" i="1"/>
  <c r="T156" i="1"/>
  <c r="F157" i="1"/>
  <c r="T166" i="1"/>
  <c r="F167" i="1"/>
  <c r="T176" i="1"/>
  <c r="F177" i="1"/>
  <c r="F282" i="1"/>
  <c r="T281" i="1"/>
  <c r="T306" i="1"/>
  <c r="F307" i="1"/>
  <c r="F293" i="1"/>
  <c r="T292" i="1"/>
  <c r="S187" i="1"/>
  <c r="E188" i="1"/>
  <c r="F452" i="1"/>
  <c r="T452" i="1" s="1"/>
  <c r="S336" i="1"/>
  <c r="E337" i="1"/>
  <c r="F438" i="1"/>
  <c r="T437" i="1"/>
  <c r="F442" i="1"/>
  <c r="T441" i="1"/>
  <c r="F507" i="1"/>
  <c r="T506" i="1"/>
  <c r="T252" i="1"/>
  <c r="F253" i="1"/>
  <c r="S136" i="1"/>
  <c r="E137" i="1"/>
  <c r="T288" i="1"/>
  <c r="F289" i="1"/>
  <c r="T289" i="1" s="1"/>
  <c r="F393" i="1"/>
  <c r="T392" i="1"/>
  <c r="S402" i="1"/>
  <c r="E403" i="1"/>
  <c r="S441" i="1"/>
  <c r="E442" i="1"/>
  <c r="T457" i="1"/>
  <c r="F458" i="1"/>
  <c r="T467" i="1"/>
  <c r="F468" i="1"/>
  <c r="F357" i="1"/>
  <c r="T356" i="1"/>
  <c r="F397" i="1"/>
  <c r="T396" i="1"/>
  <c r="E369" i="1"/>
  <c r="S369" i="1" s="1"/>
  <c r="S406" i="1"/>
  <c r="E407" i="1"/>
  <c r="S447" i="1"/>
  <c r="E448" i="1"/>
  <c r="E457" i="1"/>
  <c r="S456" i="1"/>
  <c r="F497" i="1"/>
  <c r="T496" i="1"/>
  <c r="S472" i="1"/>
  <c r="E473" i="1"/>
  <c r="S492" i="1"/>
  <c r="E493" i="1"/>
  <c r="S476" i="1"/>
  <c r="E477" i="1"/>
  <c r="F479" i="1"/>
  <c r="T479" i="1" s="1"/>
  <c r="T478" i="1"/>
  <c r="S386" i="1"/>
  <c r="E387" i="1"/>
  <c r="S453" i="1"/>
  <c r="E454" i="1"/>
  <c r="S454" i="1" s="1"/>
  <c r="E503" i="1"/>
  <c r="F353" i="1"/>
  <c r="T352" i="1"/>
  <c r="F347" i="1"/>
  <c r="T346" i="1"/>
  <c r="F367" i="1"/>
  <c r="T366" i="1"/>
  <c r="S357" i="1"/>
  <c r="E358" i="1"/>
  <c r="F372" i="1"/>
  <c r="T371" i="1"/>
  <c r="F387" i="1"/>
  <c r="T386" i="1"/>
  <c r="F407" i="1"/>
  <c r="T406" i="1"/>
  <c r="S396" i="1"/>
  <c r="E397" i="1"/>
  <c r="S437" i="1"/>
  <c r="E438" i="1"/>
  <c r="S466" i="1"/>
  <c r="E467" i="1"/>
  <c r="S506" i="1"/>
  <c r="E507" i="1"/>
  <c r="S486" i="1"/>
  <c r="E487" i="1"/>
  <c r="F489" i="1"/>
  <c r="T489" i="1" s="1"/>
  <c r="T488" i="1"/>
  <c r="S496" i="1"/>
  <c r="E497" i="1"/>
  <c r="S261" i="1"/>
  <c r="E262" i="1"/>
  <c r="S281" i="1"/>
  <c r="E282" i="1"/>
  <c r="S286" i="1"/>
  <c r="E287" i="1"/>
  <c r="S266" i="1"/>
  <c r="E267" i="1"/>
  <c r="S291" i="1"/>
  <c r="E292" i="1"/>
  <c r="T263" i="1"/>
  <c r="F264" i="1"/>
  <c r="T264" i="1" s="1"/>
  <c r="S236" i="1"/>
  <c r="E237" i="1"/>
  <c r="S306" i="1"/>
  <c r="E307" i="1"/>
  <c r="S151" i="1"/>
  <c r="E152" i="1"/>
  <c r="F204" i="1"/>
  <c r="T204" i="1" s="1"/>
  <c r="T203" i="1"/>
  <c r="I148" i="1"/>
  <c r="I153" i="1" s="1"/>
  <c r="I158" i="1" s="1"/>
  <c r="S37" i="1"/>
  <c r="S22" i="1"/>
  <c r="R22" i="1" s="1"/>
  <c r="S44" i="1"/>
  <c r="S36" i="1"/>
  <c r="T61" i="1"/>
  <c r="S21" i="1"/>
  <c r="R21" i="1" s="1"/>
  <c r="S23" i="1"/>
  <c r="R23" i="1" s="1"/>
  <c r="S27" i="1"/>
  <c r="S92" i="1"/>
  <c r="S41" i="1"/>
  <c r="T96" i="1"/>
  <c r="T72" i="1"/>
  <c r="T67" i="1"/>
  <c r="G28" i="1"/>
  <c r="S91" i="1"/>
  <c r="G27" i="1"/>
  <c r="G34" i="1"/>
  <c r="I34" i="1"/>
  <c r="I31" i="1"/>
  <c r="G26" i="1"/>
  <c r="I32" i="1"/>
  <c r="G30" i="1"/>
  <c r="S93" i="1"/>
  <c r="S94" i="1"/>
  <c r="T71" i="1"/>
  <c r="T26" i="1"/>
  <c r="S47" i="1"/>
  <c r="S38" i="1"/>
  <c r="S72" i="1"/>
  <c r="T68" i="1"/>
  <c r="T66" i="1"/>
  <c r="S81" i="1"/>
  <c r="T77" i="1"/>
  <c r="T37" i="1"/>
  <c r="T97" i="1"/>
  <c r="T47" i="1"/>
  <c r="T62" i="1"/>
  <c r="S62" i="1"/>
  <c r="S29" i="1"/>
  <c r="S28" i="1"/>
  <c r="S77" i="1"/>
  <c r="T93" i="1"/>
  <c r="T94" i="1"/>
  <c r="T31" i="1"/>
  <c r="T53" i="1"/>
  <c r="T54" i="1"/>
  <c r="S73" i="1"/>
  <c r="S74" i="1"/>
  <c r="R74" i="1" s="1"/>
  <c r="T81" i="1"/>
  <c r="T56" i="1"/>
  <c r="S96" i="1"/>
  <c r="T87" i="1"/>
  <c r="S66" i="1"/>
  <c r="T102" i="1"/>
  <c r="T42" i="1"/>
  <c r="T107" i="1"/>
  <c r="S102" i="1"/>
  <c r="H75" i="1"/>
  <c r="H80" i="1" s="1"/>
  <c r="H85" i="1" s="1"/>
  <c r="H90" i="1" s="1"/>
  <c r="H95" i="1" s="1"/>
  <c r="H100" i="1" s="1"/>
  <c r="H105" i="1" s="1"/>
  <c r="S87" i="1"/>
  <c r="S57" i="1"/>
  <c r="S32" i="1"/>
  <c r="T73" i="1"/>
  <c r="T74" i="1"/>
  <c r="S106" i="1"/>
  <c r="AD11" i="1" l="1"/>
  <c r="J12" i="1"/>
  <c r="AD12" i="1"/>
  <c r="J13" i="1"/>
  <c r="AD13" i="1"/>
  <c r="J10" i="1"/>
  <c r="AD10" i="1"/>
  <c r="J14" i="1"/>
  <c r="AD14" i="1"/>
  <c r="U202" i="1"/>
  <c r="R597" i="1"/>
  <c r="U597" i="1" s="1"/>
  <c r="T598" i="1"/>
  <c r="F599" i="1"/>
  <c r="T599" i="1" s="1"/>
  <c r="R161" i="1"/>
  <c r="U161" i="1" s="1"/>
  <c r="T552" i="1"/>
  <c r="F553" i="1"/>
  <c r="T208" i="1"/>
  <c r="R151" i="1"/>
  <c r="E463" i="1"/>
  <c r="E464" i="1" s="1"/>
  <c r="S464" i="1" s="1"/>
  <c r="S167" i="1"/>
  <c r="T343" i="1"/>
  <c r="V15" i="1"/>
  <c r="W15" i="1" s="1"/>
  <c r="R562" i="1"/>
  <c r="U562" i="1" s="1"/>
  <c r="N16" i="1"/>
  <c r="T537" i="1"/>
  <c r="R537" i="1" s="1"/>
  <c r="U537" i="1" s="1"/>
  <c r="F538" i="1"/>
  <c r="E198" i="1"/>
  <c r="E199" i="1" s="1"/>
  <c r="S199" i="1" s="1"/>
  <c r="R94" i="1"/>
  <c r="U94" i="1" s="1"/>
  <c r="F464" i="1"/>
  <c r="T464" i="1" s="1"/>
  <c r="F493" i="1"/>
  <c r="T493" i="1" s="1"/>
  <c r="F139" i="1"/>
  <c r="T139" i="1" s="1"/>
  <c r="R241" i="1"/>
  <c r="U241" i="1" s="1"/>
  <c r="T153" i="1"/>
  <c r="F193" i="1"/>
  <c r="F194" i="1" s="1"/>
  <c r="T194" i="1" s="1"/>
  <c r="V24" i="1"/>
  <c r="W24" i="1" s="1"/>
  <c r="E564" i="1"/>
  <c r="S564" i="1" s="1"/>
  <c r="S563" i="1"/>
  <c r="E559" i="1"/>
  <c r="S559" i="1" s="1"/>
  <c r="S558" i="1"/>
  <c r="R568" i="1"/>
  <c r="U568" i="1" s="1"/>
  <c r="T608" i="1"/>
  <c r="F609" i="1"/>
  <c r="T609" i="1" s="1"/>
  <c r="R551" i="1"/>
  <c r="U551" i="1" s="1"/>
  <c r="T602" i="1"/>
  <c r="F603" i="1"/>
  <c r="S598" i="1"/>
  <c r="E599" i="1"/>
  <c r="S599" i="1" s="1"/>
  <c r="R569" i="1"/>
  <c r="U569" i="1" s="1"/>
  <c r="E553" i="1"/>
  <c r="S552" i="1"/>
  <c r="T558" i="1"/>
  <c r="F559" i="1"/>
  <c r="T559" i="1" s="1"/>
  <c r="S543" i="1"/>
  <c r="E544" i="1"/>
  <c r="S544" i="1" s="1"/>
  <c r="R544" i="1" s="1"/>
  <c r="U544" i="1" s="1"/>
  <c r="S573" i="1"/>
  <c r="E574" i="1"/>
  <c r="S574" i="1" s="1"/>
  <c r="R557" i="1"/>
  <c r="U557" i="1" s="1"/>
  <c r="S588" i="1"/>
  <c r="R588" i="1" s="1"/>
  <c r="U588" i="1" s="1"/>
  <c r="E589" i="1"/>
  <c r="S589" i="1" s="1"/>
  <c r="R589" i="1" s="1"/>
  <c r="U589" i="1" s="1"/>
  <c r="S592" i="1"/>
  <c r="R592" i="1" s="1"/>
  <c r="U592" i="1" s="1"/>
  <c r="E593" i="1"/>
  <c r="S602" i="1"/>
  <c r="E603" i="1"/>
  <c r="T563" i="1"/>
  <c r="R563" i="1" s="1"/>
  <c r="U563" i="1" s="1"/>
  <c r="F564" i="1"/>
  <c r="T564" i="1" s="1"/>
  <c r="S582" i="1"/>
  <c r="E583" i="1"/>
  <c r="R607" i="1"/>
  <c r="U607" i="1" s="1"/>
  <c r="R572" i="1"/>
  <c r="U572" i="1" s="1"/>
  <c r="E549" i="1"/>
  <c r="S549" i="1" s="1"/>
  <c r="R549" i="1" s="1"/>
  <c r="U549" i="1" s="1"/>
  <c r="S548" i="1"/>
  <c r="R548" i="1" s="1"/>
  <c r="U548" i="1" s="1"/>
  <c r="S538" i="1"/>
  <c r="E539" i="1"/>
  <c r="S539" i="1" s="1"/>
  <c r="R601" i="1"/>
  <c r="U601" i="1" s="1"/>
  <c r="T573" i="1"/>
  <c r="F574" i="1"/>
  <c r="T574" i="1" s="1"/>
  <c r="T577" i="1"/>
  <c r="R577" i="1" s="1"/>
  <c r="U577" i="1" s="1"/>
  <c r="F578" i="1"/>
  <c r="S608" i="1"/>
  <c r="E609" i="1"/>
  <c r="S609" i="1" s="1"/>
  <c r="R66" i="1"/>
  <c r="U66" i="1" s="1"/>
  <c r="F453" i="1"/>
  <c r="T402" i="1"/>
  <c r="R402" i="1" s="1"/>
  <c r="U402" i="1" s="1"/>
  <c r="R142" i="1"/>
  <c r="U142" i="1" s="1"/>
  <c r="E194" i="1"/>
  <c r="S194" i="1" s="1"/>
  <c r="R194" i="1" s="1"/>
  <c r="U194" i="1" s="1"/>
  <c r="R246" i="1"/>
  <c r="S377" i="1"/>
  <c r="R306" i="1"/>
  <c r="U306" i="1" s="1"/>
  <c r="E303" i="1"/>
  <c r="R281" i="1"/>
  <c r="S172" i="1"/>
  <c r="R452" i="1"/>
  <c r="U452" i="1" s="1"/>
  <c r="R176" i="1"/>
  <c r="U176" i="1" s="1"/>
  <c r="R186" i="1"/>
  <c r="U186" i="1" s="1"/>
  <c r="R192" i="1"/>
  <c r="U192" i="1" s="1"/>
  <c r="R62" i="1"/>
  <c r="U62" i="1" s="1"/>
  <c r="R441" i="1"/>
  <c r="U441" i="1" s="1"/>
  <c r="R171" i="1"/>
  <c r="U171" i="1" s="1"/>
  <c r="R61" i="1"/>
  <c r="U61" i="1" s="1"/>
  <c r="R156" i="1"/>
  <c r="U156" i="1" s="1"/>
  <c r="R446" i="1"/>
  <c r="U446" i="1" s="1"/>
  <c r="R206" i="1"/>
  <c r="U206" i="1" s="1"/>
  <c r="R31" i="1"/>
  <c r="U31" i="1" s="1"/>
  <c r="R297" i="1"/>
  <c r="U297" i="1" s="1"/>
  <c r="R166" i="1"/>
  <c r="U166" i="1" s="1"/>
  <c r="R342" i="1"/>
  <c r="U342" i="1" s="1"/>
  <c r="R462" i="1"/>
  <c r="U462" i="1" s="1"/>
  <c r="R266" i="1"/>
  <c r="U266" i="1" s="1"/>
  <c r="R437" i="1"/>
  <c r="U437" i="1" s="1"/>
  <c r="R396" i="1"/>
  <c r="U396" i="1" s="1"/>
  <c r="R336" i="1"/>
  <c r="U336" i="1" s="1"/>
  <c r="Y11" i="1"/>
  <c r="R72" i="1"/>
  <c r="U72" i="1" s="1"/>
  <c r="R496" i="1"/>
  <c r="U496" i="1" s="1"/>
  <c r="R486" i="1"/>
  <c r="U486" i="1" s="1"/>
  <c r="R366" i="1"/>
  <c r="U366" i="1" s="1"/>
  <c r="R302" i="1"/>
  <c r="U302" i="1" s="1"/>
  <c r="R482" i="1"/>
  <c r="U482" i="1" s="1"/>
  <c r="R106" i="1"/>
  <c r="U106" i="1" s="1"/>
  <c r="R81" i="1"/>
  <c r="U81" i="1" s="1"/>
  <c r="R41" i="1"/>
  <c r="U41" i="1" s="1"/>
  <c r="R236" i="1"/>
  <c r="U236" i="1" s="1"/>
  <c r="R291" i="1"/>
  <c r="U291" i="1" s="1"/>
  <c r="R286" i="1"/>
  <c r="U286" i="1" s="1"/>
  <c r="R261" i="1"/>
  <c r="U261" i="1" s="1"/>
  <c r="R466" i="1"/>
  <c r="U466" i="1" s="1"/>
  <c r="T362" i="1"/>
  <c r="E343" i="1"/>
  <c r="S343" i="1" s="1"/>
  <c r="R456" i="1"/>
  <c r="U456" i="1" s="1"/>
  <c r="R136" i="1"/>
  <c r="U136" i="1" s="1"/>
  <c r="S257" i="1"/>
  <c r="R371" i="1"/>
  <c r="U371" i="1" s="1"/>
  <c r="R147" i="1"/>
  <c r="U147" i="1" s="1"/>
  <c r="V17" i="1"/>
  <c r="W17" i="1" s="1"/>
  <c r="R251" i="1"/>
  <c r="U251" i="1" s="1"/>
  <c r="R204" i="1"/>
  <c r="U204" i="1" s="1"/>
  <c r="R491" i="1"/>
  <c r="U491" i="1" s="1"/>
  <c r="R196" i="1"/>
  <c r="U196" i="1" s="1"/>
  <c r="R146" i="1"/>
  <c r="U146" i="1" s="1"/>
  <c r="R71" i="1"/>
  <c r="U71" i="1" s="1"/>
  <c r="R42" i="1"/>
  <c r="U42" i="1" s="1"/>
  <c r="R91" i="1"/>
  <c r="U91" i="1" s="1"/>
  <c r="R36" i="1"/>
  <c r="U36" i="1" s="1"/>
  <c r="R252" i="1"/>
  <c r="U252" i="1" s="1"/>
  <c r="R301" i="1"/>
  <c r="U301" i="1" s="1"/>
  <c r="R471" i="1"/>
  <c r="U471" i="1" s="1"/>
  <c r="R102" i="1"/>
  <c r="U102" i="1" s="1"/>
  <c r="R77" i="1"/>
  <c r="U77" i="1" s="1"/>
  <c r="R492" i="1"/>
  <c r="U492" i="1" s="1"/>
  <c r="R361" i="1"/>
  <c r="U361" i="1" s="1"/>
  <c r="R352" i="1"/>
  <c r="U352" i="1" s="1"/>
  <c r="R26" i="1"/>
  <c r="U26" i="1" s="1"/>
  <c r="V26" i="1" s="1"/>
  <c r="W26" i="1" s="1"/>
  <c r="R481" i="1"/>
  <c r="U481" i="1" s="1"/>
  <c r="R87" i="1"/>
  <c r="R96" i="1"/>
  <c r="U96" i="1" s="1"/>
  <c r="R73" i="1"/>
  <c r="U73" i="1" s="1"/>
  <c r="R47" i="1"/>
  <c r="R93" i="1"/>
  <c r="U93" i="1" s="1"/>
  <c r="R92" i="1"/>
  <c r="U92" i="1" s="1"/>
  <c r="R37" i="1"/>
  <c r="T268" i="1"/>
  <c r="R506" i="1"/>
  <c r="U506" i="1" s="1"/>
  <c r="S353" i="1"/>
  <c r="R386" i="1"/>
  <c r="U386" i="1" s="1"/>
  <c r="R476" i="1"/>
  <c r="U476" i="1" s="1"/>
  <c r="R472" i="1"/>
  <c r="U472" i="1" s="1"/>
  <c r="R406" i="1"/>
  <c r="U406" i="1" s="1"/>
  <c r="S382" i="1"/>
  <c r="R207" i="1"/>
  <c r="U207" i="1" s="1"/>
  <c r="V20" i="1"/>
  <c r="W20" i="1" s="1"/>
  <c r="R356" i="1"/>
  <c r="U356" i="1" s="1"/>
  <c r="R436" i="1"/>
  <c r="U436" i="1" s="1"/>
  <c r="R191" i="1"/>
  <c r="U191" i="1" s="1"/>
  <c r="R201" i="1"/>
  <c r="U201" i="1" s="1"/>
  <c r="R256" i="1"/>
  <c r="U256" i="1" s="1"/>
  <c r="R56" i="1"/>
  <c r="U56" i="1" s="1"/>
  <c r="R461" i="1"/>
  <c r="U461" i="1" s="1"/>
  <c r="R346" i="1"/>
  <c r="U346" i="1" s="1"/>
  <c r="R181" i="1"/>
  <c r="U181" i="1" s="1"/>
  <c r="T382" i="1"/>
  <c r="F239" i="1"/>
  <c r="T239" i="1" s="1"/>
  <c r="E364" i="1"/>
  <c r="S364" i="1" s="1"/>
  <c r="E163" i="1"/>
  <c r="S163" i="1" s="1"/>
  <c r="S203" i="1"/>
  <c r="R203" i="1" s="1"/>
  <c r="U203" i="1" s="1"/>
  <c r="S392" i="1"/>
  <c r="R392" i="1" s="1"/>
  <c r="S272" i="1"/>
  <c r="E273" i="1"/>
  <c r="U151" i="1"/>
  <c r="U392" i="1"/>
  <c r="E298" i="1"/>
  <c r="S298" i="1" s="1"/>
  <c r="S177" i="1"/>
  <c r="S157" i="1"/>
  <c r="S277" i="1"/>
  <c r="S347" i="1"/>
  <c r="E348" i="1"/>
  <c r="F279" i="1"/>
  <c r="T279" i="1" s="1"/>
  <c r="E483" i="1"/>
  <c r="S483" i="1" s="1"/>
  <c r="T193" i="1"/>
  <c r="R193" i="1" s="1"/>
  <c r="U193" i="1" s="1"/>
  <c r="F143" i="1"/>
  <c r="T143" i="1" s="1"/>
  <c r="F378" i="1"/>
  <c r="T377" i="1"/>
  <c r="R377" i="1" s="1"/>
  <c r="U377" i="1" s="1"/>
  <c r="E148" i="1"/>
  <c r="E149" i="1" s="1"/>
  <c r="S149" i="1" s="1"/>
  <c r="T502" i="1"/>
  <c r="F149" i="1"/>
  <c r="T149" i="1" s="1"/>
  <c r="U37" i="1"/>
  <c r="U74" i="1"/>
  <c r="T187" i="1"/>
  <c r="F188" i="1"/>
  <c r="U23" i="1"/>
  <c r="V23" i="1" s="1"/>
  <c r="W23" i="1" s="1"/>
  <c r="E373" i="1"/>
  <c r="S372" i="1"/>
  <c r="F243" i="1"/>
  <c r="T242" i="1"/>
  <c r="U21" i="1"/>
  <c r="V21" i="1" s="1"/>
  <c r="W21" i="1" s="1"/>
  <c r="U87" i="1"/>
  <c r="U47" i="1"/>
  <c r="U281" i="1"/>
  <c r="S143" i="1"/>
  <c r="E144" i="1"/>
  <c r="S144" i="1" s="1"/>
  <c r="U22" i="1"/>
  <c r="V22" i="1" s="1"/>
  <c r="W22" i="1" s="1"/>
  <c r="F274" i="1"/>
  <c r="T274" i="1" s="1"/>
  <c r="T273" i="1"/>
  <c r="T197" i="1"/>
  <c r="F198" i="1"/>
  <c r="S247" i="1"/>
  <c r="E248" i="1"/>
  <c r="S198" i="1"/>
  <c r="S258" i="1"/>
  <c r="E259" i="1"/>
  <c r="S259" i="1" s="1"/>
  <c r="U246" i="1"/>
  <c r="L10" i="1"/>
  <c r="S178" i="1"/>
  <c r="E179" i="1"/>
  <c r="S179" i="1" s="1"/>
  <c r="S158" i="1"/>
  <c r="E159" i="1"/>
  <c r="S159" i="1" s="1"/>
  <c r="T253" i="1"/>
  <c r="F254" i="1"/>
  <c r="T254" i="1" s="1"/>
  <c r="F168" i="1"/>
  <c r="T167" i="1"/>
  <c r="S242" i="1"/>
  <c r="E243" i="1"/>
  <c r="S208" i="1"/>
  <c r="E209" i="1"/>
  <c r="S209" i="1" s="1"/>
  <c r="F258" i="1"/>
  <c r="T257" i="1"/>
  <c r="T507" i="1"/>
  <c r="F508" i="1"/>
  <c r="T438" i="1"/>
  <c r="F439" i="1"/>
  <c r="T439" i="1" s="1"/>
  <c r="E189" i="1"/>
  <c r="S189" i="1" s="1"/>
  <c r="S188" i="1"/>
  <c r="T293" i="1"/>
  <c r="F294" i="1"/>
  <c r="T294" i="1" s="1"/>
  <c r="F283" i="1"/>
  <c r="T282" i="1"/>
  <c r="S183" i="1"/>
  <c r="E184" i="1"/>
  <c r="S184" i="1" s="1"/>
  <c r="T298" i="1"/>
  <c r="F299" i="1"/>
  <c r="T299" i="1" s="1"/>
  <c r="F163" i="1"/>
  <c r="T162" i="1"/>
  <c r="T447" i="1"/>
  <c r="F448" i="1"/>
  <c r="S168" i="1"/>
  <c r="E169" i="1"/>
  <c r="S169" i="1" s="1"/>
  <c r="S137" i="1"/>
  <c r="E138" i="1"/>
  <c r="S337" i="1"/>
  <c r="E338" i="1"/>
  <c r="T307" i="1"/>
  <c r="F308" i="1"/>
  <c r="F178" i="1"/>
  <c r="T177" i="1"/>
  <c r="F158" i="1"/>
  <c r="T157" i="1"/>
  <c r="F248" i="1"/>
  <c r="T247" i="1"/>
  <c r="S278" i="1"/>
  <c r="E279" i="1"/>
  <c r="S279" i="1" s="1"/>
  <c r="F183" i="1"/>
  <c r="T182" i="1"/>
  <c r="T442" i="1"/>
  <c r="F443" i="1"/>
  <c r="S173" i="1"/>
  <c r="E174" i="1"/>
  <c r="S174" i="1" s="1"/>
  <c r="F173" i="1"/>
  <c r="T172" i="1"/>
  <c r="E449" i="1"/>
  <c r="S449" i="1" s="1"/>
  <c r="S448" i="1"/>
  <c r="S497" i="1"/>
  <c r="E498" i="1"/>
  <c r="S487" i="1"/>
  <c r="E488" i="1"/>
  <c r="S438" i="1"/>
  <c r="E439" i="1"/>
  <c r="S439" i="1" s="1"/>
  <c r="S358" i="1"/>
  <c r="E359" i="1"/>
  <c r="S359" i="1" s="1"/>
  <c r="S463" i="1"/>
  <c r="S477" i="1"/>
  <c r="E478" i="1"/>
  <c r="T497" i="1"/>
  <c r="F498" i="1"/>
  <c r="T453" i="1"/>
  <c r="F454" i="1"/>
  <c r="T454" i="1" s="1"/>
  <c r="S378" i="1"/>
  <c r="E379" i="1"/>
  <c r="S379" i="1" s="1"/>
  <c r="T407" i="1"/>
  <c r="F408" i="1"/>
  <c r="T372" i="1"/>
  <c r="F373" i="1"/>
  <c r="F368" i="1"/>
  <c r="T367" i="1"/>
  <c r="F348" i="1"/>
  <c r="T347" i="1"/>
  <c r="F364" i="1"/>
  <c r="T364" i="1" s="1"/>
  <c r="T363" i="1"/>
  <c r="S393" i="1"/>
  <c r="E394" i="1"/>
  <c r="S394" i="1" s="1"/>
  <c r="S473" i="1"/>
  <c r="E474" i="1"/>
  <c r="S474" i="1" s="1"/>
  <c r="T397" i="1"/>
  <c r="F398" i="1"/>
  <c r="F459" i="1"/>
  <c r="T459" i="1" s="1"/>
  <c r="T458" i="1"/>
  <c r="S403" i="1"/>
  <c r="E404" i="1"/>
  <c r="S404" i="1" s="1"/>
  <c r="T393" i="1"/>
  <c r="F394" i="1"/>
  <c r="T394" i="1" s="1"/>
  <c r="S507" i="1"/>
  <c r="E508" i="1"/>
  <c r="S467" i="1"/>
  <c r="E468" i="1"/>
  <c r="S397" i="1"/>
  <c r="E398" i="1"/>
  <c r="T383" i="1"/>
  <c r="F384" i="1"/>
  <c r="T384" i="1" s="1"/>
  <c r="S457" i="1"/>
  <c r="E458" i="1"/>
  <c r="E408" i="1"/>
  <c r="S407" i="1"/>
  <c r="F358" i="1"/>
  <c r="T357" i="1"/>
  <c r="F494" i="1"/>
  <c r="T494" i="1" s="1"/>
  <c r="T503" i="1"/>
  <c r="F504" i="1"/>
  <c r="T504" i="1" s="1"/>
  <c r="S387" i="1"/>
  <c r="E388" i="1"/>
  <c r="E344" i="1"/>
  <c r="S344" i="1" s="1"/>
  <c r="S493" i="1"/>
  <c r="E494" i="1"/>
  <c r="S494" i="1" s="1"/>
  <c r="F469" i="1"/>
  <c r="T469" i="1" s="1"/>
  <c r="T468" i="1"/>
  <c r="S442" i="1"/>
  <c r="E443" i="1"/>
  <c r="T387" i="1"/>
  <c r="F388" i="1"/>
  <c r="F354" i="1"/>
  <c r="T354" i="1" s="1"/>
  <c r="T353" i="1"/>
  <c r="S503" i="1"/>
  <c r="E504" i="1"/>
  <c r="S504" i="1" s="1"/>
  <c r="T403" i="1"/>
  <c r="F404" i="1"/>
  <c r="T404" i="1" s="1"/>
  <c r="S383" i="1"/>
  <c r="R383" i="1" s="1"/>
  <c r="E384" i="1"/>
  <c r="S384" i="1" s="1"/>
  <c r="S303" i="1"/>
  <c r="E304" i="1"/>
  <c r="S304" i="1" s="1"/>
  <c r="S282" i="1"/>
  <c r="E283" i="1"/>
  <c r="S237" i="1"/>
  <c r="E238" i="1"/>
  <c r="S292" i="1"/>
  <c r="E293" i="1"/>
  <c r="S287" i="1"/>
  <c r="E288" i="1"/>
  <c r="S262" i="1"/>
  <c r="E263" i="1"/>
  <c r="S307" i="1"/>
  <c r="E308" i="1"/>
  <c r="S267" i="1"/>
  <c r="E268" i="1"/>
  <c r="S152" i="1"/>
  <c r="E153" i="1"/>
  <c r="I163" i="1"/>
  <c r="S43" i="1"/>
  <c r="S52" i="1"/>
  <c r="X25" i="1"/>
  <c r="AA17" i="1"/>
  <c r="G35" i="1"/>
  <c r="V30" i="1"/>
  <c r="W30" i="1" s="1"/>
  <c r="G31" i="1"/>
  <c r="I39" i="1"/>
  <c r="G32" i="1"/>
  <c r="G33" i="1"/>
  <c r="I37" i="1"/>
  <c r="I36" i="1"/>
  <c r="G39" i="1"/>
  <c r="T27" i="1"/>
  <c r="S82" i="1"/>
  <c r="S48" i="1"/>
  <c r="S49" i="1"/>
  <c r="T39" i="1"/>
  <c r="T38" i="1"/>
  <c r="T64" i="1"/>
  <c r="T63" i="1"/>
  <c r="T49" i="1"/>
  <c r="T48" i="1"/>
  <c r="T79" i="1"/>
  <c r="T78" i="1"/>
  <c r="T99" i="1"/>
  <c r="T98" i="1"/>
  <c r="S64" i="1"/>
  <c r="S63" i="1"/>
  <c r="S54" i="1"/>
  <c r="S53" i="1"/>
  <c r="T103" i="1"/>
  <c r="T104" i="1"/>
  <c r="T82" i="1"/>
  <c r="S79" i="1"/>
  <c r="S78" i="1"/>
  <c r="S107" i="1"/>
  <c r="S33" i="1"/>
  <c r="S34" i="1"/>
  <c r="T108" i="1"/>
  <c r="T109" i="1"/>
  <c r="S67" i="1"/>
  <c r="S104" i="1"/>
  <c r="S103" i="1"/>
  <c r="T32" i="1"/>
  <c r="S58" i="1"/>
  <c r="S59" i="1"/>
  <c r="T89" i="1"/>
  <c r="T88" i="1"/>
  <c r="S88" i="1"/>
  <c r="S89" i="1"/>
  <c r="T43" i="1"/>
  <c r="T44" i="1"/>
  <c r="S97" i="1"/>
  <c r="T57" i="1"/>
  <c r="AC22" i="1" l="1"/>
  <c r="AC16" i="1"/>
  <c r="AC21" i="1"/>
  <c r="AC20" i="1"/>
  <c r="AC18" i="1"/>
  <c r="J17" i="1"/>
  <c r="AC23" i="1"/>
  <c r="AC24" i="1"/>
  <c r="M16" i="1"/>
  <c r="AC17" i="1"/>
  <c r="N18" i="1"/>
  <c r="AC15" i="1"/>
  <c r="AC19" i="1"/>
  <c r="X15" i="1"/>
  <c r="X16" i="1" s="1"/>
  <c r="R407" i="1"/>
  <c r="R598" i="1"/>
  <c r="U598" i="1" s="1"/>
  <c r="R609" i="1"/>
  <c r="U609" i="1" s="1"/>
  <c r="T553" i="1"/>
  <c r="F554" i="1"/>
  <c r="T554" i="1" s="1"/>
  <c r="R573" i="1"/>
  <c r="U573" i="1" s="1"/>
  <c r="N15" i="1"/>
  <c r="R608" i="1"/>
  <c r="U608" i="1" s="1"/>
  <c r="R564" i="1"/>
  <c r="U564" i="1" s="1"/>
  <c r="M23" i="1"/>
  <c r="N23" i="1"/>
  <c r="M21" i="1"/>
  <c r="N21" i="1"/>
  <c r="R197" i="1"/>
  <c r="U197" i="1" s="1"/>
  <c r="M19" i="1"/>
  <c r="AA18" i="1"/>
  <c r="R404" i="1"/>
  <c r="R394" i="1"/>
  <c r="R439" i="1"/>
  <c r="U439" i="1" s="1"/>
  <c r="N19" i="1"/>
  <c r="M18" i="1"/>
  <c r="N22" i="1"/>
  <c r="M22" i="1"/>
  <c r="X20" i="1"/>
  <c r="X21" i="1" s="1"/>
  <c r="X22" i="1" s="1"/>
  <c r="X23" i="1" s="1"/>
  <c r="X24" i="1" s="1"/>
  <c r="Y20" i="1" s="1"/>
  <c r="N20" i="1"/>
  <c r="M20" i="1"/>
  <c r="M24" i="1"/>
  <c r="N24" i="1"/>
  <c r="AB17" i="1"/>
  <c r="N17" i="1"/>
  <c r="M17" i="1"/>
  <c r="R43" i="1"/>
  <c r="R384" i="1"/>
  <c r="U384" i="1" s="1"/>
  <c r="R393" i="1"/>
  <c r="U393" i="1" s="1"/>
  <c r="R438" i="1"/>
  <c r="U438" i="1" s="1"/>
  <c r="R602" i="1"/>
  <c r="U602" i="1" s="1"/>
  <c r="M15" i="1"/>
  <c r="T538" i="1"/>
  <c r="R538" i="1" s="1"/>
  <c r="U538" i="1" s="1"/>
  <c r="F539" i="1"/>
  <c r="T539" i="1" s="1"/>
  <c r="R539" i="1" s="1"/>
  <c r="U539" i="1" s="1"/>
  <c r="S553" i="1"/>
  <c r="E554" i="1"/>
  <c r="S554" i="1" s="1"/>
  <c r="R599" i="1"/>
  <c r="U599" i="1" s="1"/>
  <c r="F579" i="1"/>
  <c r="T579" i="1" s="1"/>
  <c r="R579" i="1" s="1"/>
  <c r="U579" i="1" s="1"/>
  <c r="T578" i="1"/>
  <c r="R578" i="1" s="1"/>
  <c r="U578" i="1" s="1"/>
  <c r="R582" i="1"/>
  <c r="U582" i="1" s="1"/>
  <c r="S583" i="1"/>
  <c r="R583" i="1" s="1"/>
  <c r="U583" i="1" s="1"/>
  <c r="E584" i="1"/>
  <c r="S584" i="1" s="1"/>
  <c r="R584" i="1" s="1"/>
  <c r="U584" i="1" s="1"/>
  <c r="S603" i="1"/>
  <c r="E604" i="1"/>
  <c r="S604" i="1" s="1"/>
  <c r="S593" i="1"/>
  <c r="R593" i="1" s="1"/>
  <c r="U593" i="1" s="1"/>
  <c r="E594" i="1"/>
  <c r="S594" i="1" s="1"/>
  <c r="R594" i="1" s="1"/>
  <c r="U594" i="1" s="1"/>
  <c r="R574" i="1"/>
  <c r="U574" i="1" s="1"/>
  <c r="R543" i="1"/>
  <c r="U543" i="1" s="1"/>
  <c r="F604" i="1"/>
  <c r="T604" i="1" s="1"/>
  <c r="T603" i="1"/>
  <c r="R558" i="1"/>
  <c r="U558" i="1" s="1"/>
  <c r="R552" i="1"/>
  <c r="U552" i="1" s="1"/>
  <c r="R559" i="1"/>
  <c r="U559" i="1" s="1"/>
  <c r="AA15" i="1"/>
  <c r="AB19" i="1"/>
  <c r="AB18" i="1"/>
  <c r="R403" i="1"/>
  <c r="U403" i="1" s="1"/>
  <c r="AB15" i="1"/>
  <c r="K15" i="1" s="1"/>
  <c r="R57" i="1"/>
  <c r="U57" i="1" s="1"/>
  <c r="X17" i="1"/>
  <c r="X18" i="1" s="1"/>
  <c r="AB16" i="1"/>
  <c r="R48" i="1"/>
  <c r="U48" i="1" s="1"/>
  <c r="AA16" i="1"/>
  <c r="AA19" i="1"/>
  <c r="R257" i="1"/>
  <c r="U257" i="1" s="1"/>
  <c r="R454" i="1"/>
  <c r="U454" i="1" s="1"/>
  <c r="R363" i="1"/>
  <c r="U363" i="1" s="1"/>
  <c r="R182" i="1"/>
  <c r="U182" i="1" s="1"/>
  <c r="R88" i="1"/>
  <c r="U88" i="1" s="1"/>
  <c r="R372" i="1"/>
  <c r="U372" i="1" s="1"/>
  <c r="R364" i="1"/>
  <c r="R453" i="1"/>
  <c r="U453" i="1" s="1"/>
  <c r="R97" i="1"/>
  <c r="U97" i="1" s="1"/>
  <c r="R67" i="1"/>
  <c r="U67" i="1" s="1"/>
  <c r="R54" i="1"/>
  <c r="U54" i="1" s="1"/>
  <c r="R343" i="1"/>
  <c r="U343" i="1" s="1"/>
  <c r="R464" i="1"/>
  <c r="U464" i="1" s="1"/>
  <c r="R209" i="1"/>
  <c r="U209" i="1" s="1"/>
  <c r="R347" i="1"/>
  <c r="U347" i="1" s="1"/>
  <c r="R298" i="1"/>
  <c r="U298" i="1" s="1"/>
  <c r="R272" i="1"/>
  <c r="U272" i="1" s="1"/>
  <c r="R27" i="1"/>
  <c r="U27" i="1" s="1"/>
  <c r="V27" i="1" s="1"/>
  <c r="W27" i="1" s="1"/>
  <c r="R107" i="1"/>
  <c r="U107" i="1" s="1"/>
  <c r="R282" i="1"/>
  <c r="U282" i="1" s="1"/>
  <c r="R463" i="1"/>
  <c r="U463" i="1" s="1"/>
  <c r="R497" i="1"/>
  <c r="R149" i="1"/>
  <c r="R277" i="1"/>
  <c r="U277" i="1" s="1"/>
  <c r="R357" i="1"/>
  <c r="U357" i="1" s="1"/>
  <c r="R362" i="1"/>
  <c r="U362" i="1" s="1"/>
  <c r="R172" i="1"/>
  <c r="U172" i="1" s="1"/>
  <c r="R304" i="1"/>
  <c r="U304" i="1" s="1"/>
  <c r="R494" i="1"/>
  <c r="U494" i="1" s="1"/>
  <c r="R474" i="1"/>
  <c r="U474" i="1" s="1"/>
  <c r="R367" i="1"/>
  <c r="U367" i="1" s="1"/>
  <c r="R157" i="1"/>
  <c r="U157" i="1" s="1"/>
  <c r="R382" i="1"/>
  <c r="U382" i="1" s="1"/>
  <c r="R502" i="1"/>
  <c r="U502" i="1" s="1"/>
  <c r="R162" i="1"/>
  <c r="U162" i="1" s="1"/>
  <c r="R38" i="1"/>
  <c r="U38" i="1" s="1"/>
  <c r="R354" i="1"/>
  <c r="U354" i="1" s="1"/>
  <c r="R447" i="1"/>
  <c r="U447" i="1" s="1"/>
  <c r="R39" i="1"/>
  <c r="U39" i="1" s="1"/>
  <c r="R504" i="1"/>
  <c r="U504" i="1" s="1"/>
  <c r="R279" i="1"/>
  <c r="U279" i="1" s="1"/>
  <c r="R483" i="1"/>
  <c r="U483" i="1" s="1"/>
  <c r="R63" i="1"/>
  <c r="U63" i="1" s="1"/>
  <c r="R49" i="1"/>
  <c r="U49" i="1" s="1"/>
  <c r="R267" i="1"/>
  <c r="U267" i="1" s="1"/>
  <c r="R262" i="1"/>
  <c r="U262" i="1" s="1"/>
  <c r="R292" i="1"/>
  <c r="U292" i="1" s="1"/>
  <c r="R503" i="1"/>
  <c r="U503" i="1" s="1"/>
  <c r="R344" i="1"/>
  <c r="U344" i="1" s="1"/>
  <c r="R457" i="1"/>
  <c r="U457" i="1" s="1"/>
  <c r="R397" i="1"/>
  <c r="U397" i="1" s="1"/>
  <c r="R507" i="1"/>
  <c r="U507" i="1" s="1"/>
  <c r="R278" i="1"/>
  <c r="U278" i="1" s="1"/>
  <c r="R137" i="1"/>
  <c r="U137" i="1" s="1"/>
  <c r="R208" i="1"/>
  <c r="U208" i="1" s="1"/>
  <c r="R187" i="1"/>
  <c r="U187" i="1" s="1"/>
  <c r="R103" i="1"/>
  <c r="U103" i="1" s="1"/>
  <c r="R78" i="1"/>
  <c r="R64" i="1"/>
  <c r="U64" i="1" s="1"/>
  <c r="R89" i="1"/>
  <c r="R104" i="1"/>
  <c r="R79" i="1"/>
  <c r="U53" i="1"/>
  <c r="R53" i="1"/>
  <c r="R82" i="1"/>
  <c r="U82" i="1" s="1"/>
  <c r="R52" i="1"/>
  <c r="U52" i="1" s="1"/>
  <c r="U152" i="1"/>
  <c r="R152" i="1"/>
  <c r="R307" i="1"/>
  <c r="U307" i="1" s="1"/>
  <c r="R287" i="1"/>
  <c r="U287" i="1" s="1"/>
  <c r="R237" i="1"/>
  <c r="U237" i="1" s="1"/>
  <c r="R303" i="1"/>
  <c r="U303" i="1" s="1"/>
  <c r="R442" i="1"/>
  <c r="U442" i="1" s="1"/>
  <c r="R493" i="1"/>
  <c r="U493" i="1" s="1"/>
  <c r="R387" i="1"/>
  <c r="R467" i="1"/>
  <c r="U467" i="1" s="1"/>
  <c r="R473" i="1"/>
  <c r="U473" i="1" s="1"/>
  <c r="R477" i="1"/>
  <c r="U477" i="1" s="1"/>
  <c r="R487" i="1"/>
  <c r="U487" i="1" s="1"/>
  <c r="R337" i="1"/>
  <c r="U337" i="1" s="1"/>
  <c r="R242" i="1"/>
  <c r="R247" i="1"/>
  <c r="R143" i="1"/>
  <c r="R177" i="1"/>
  <c r="U177" i="1" s="1"/>
  <c r="R353" i="1"/>
  <c r="U353" i="1" s="1"/>
  <c r="R253" i="1"/>
  <c r="U253" i="1" s="1"/>
  <c r="R44" i="1"/>
  <c r="U44" i="1" s="1"/>
  <c r="R32" i="1"/>
  <c r="R167" i="1"/>
  <c r="U167" i="1" s="1"/>
  <c r="R254" i="1"/>
  <c r="U254" i="1" s="1"/>
  <c r="Y12" i="1"/>
  <c r="U149" i="1"/>
  <c r="E484" i="1"/>
  <c r="S484" i="1" s="1"/>
  <c r="E164" i="1"/>
  <c r="S164" i="1" s="1"/>
  <c r="E299" i="1"/>
  <c r="S299" i="1" s="1"/>
  <c r="R299" i="1" s="1"/>
  <c r="U364" i="1"/>
  <c r="S273" i="1"/>
  <c r="E274" i="1"/>
  <c r="S274" i="1" s="1"/>
  <c r="F144" i="1"/>
  <c r="T144" i="1" s="1"/>
  <c r="R144" i="1" s="1"/>
  <c r="U144" i="1" s="1"/>
  <c r="U143" i="1"/>
  <c r="U383" i="1"/>
  <c r="E349" i="1"/>
  <c r="S349" i="1" s="1"/>
  <c r="S348" i="1"/>
  <c r="U78" i="1"/>
  <c r="S148" i="1"/>
  <c r="F379" i="1"/>
  <c r="T379" i="1" s="1"/>
  <c r="T378" i="1"/>
  <c r="U299" i="1"/>
  <c r="U242" i="1"/>
  <c r="U89" i="1"/>
  <c r="U104" i="1"/>
  <c r="U79" i="1"/>
  <c r="T188" i="1"/>
  <c r="F189" i="1"/>
  <c r="T189" i="1" s="1"/>
  <c r="U407" i="1"/>
  <c r="AA22" i="1"/>
  <c r="AB21" i="1"/>
  <c r="AB24" i="1"/>
  <c r="AB23" i="1"/>
  <c r="AB20" i="1"/>
  <c r="AB22" i="1"/>
  <c r="AA24" i="1"/>
  <c r="AA23" i="1"/>
  <c r="AA20" i="1"/>
  <c r="AA21" i="1"/>
  <c r="AD21" i="1" s="1"/>
  <c r="U404" i="1"/>
  <c r="U394" i="1"/>
  <c r="U247" i="1"/>
  <c r="S373" i="1"/>
  <c r="E374" i="1"/>
  <c r="S374" i="1" s="1"/>
  <c r="T198" i="1"/>
  <c r="F199" i="1"/>
  <c r="T199" i="1" s="1"/>
  <c r="F244" i="1"/>
  <c r="T244" i="1" s="1"/>
  <c r="T243" i="1"/>
  <c r="U43" i="1"/>
  <c r="U387" i="1"/>
  <c r="U497" i="1"/>
  <c r="E249" i="1"/>
  <c r="S249" i="1" s="1"/>
  <c r="S248" i="1"/>
  <c r="AE10" i="1"/>
  <c r="AF10" i="1" s="1"/>
  <c r="AF11" i="1" s="1"/>
  <c r="AF12" i="1" s="1"/>
  <c r="AF13" i="1" s="1"/>
  <c r="AF14" i="1" s="1"/>
  <c r="T443" i="1"/>
  <c r="F444" i="1"/>
  <c r="T444" i="1" s="1"/>
  <c r="T308" i="1"/>
  <c r="F309" i="1"/>
  <c r="T309" i="1" s="1"/>
  <c r="S138" i="1"/>
  <c r="E139" i="1"/>
  <c r="S139" i="1" s="1"/>
  <c r="F174" i="1"/>
  <c r="T174" i="1" s="1"/>
  <c r="T173" i="1"/>
  <c r="F184" i="1"/>
  <c r="T184" i="1" s="1"/>
  <c r="T183" i="1"/>
  <c r="F159" i="1"/>
  <c r="T159" i="1" s="1"/>
  <c r="T158" i="1"/>
  <c r="F164" i="1"/>
  <c r="T164" i="1" s="1"/>
  <c r="T163" i="1"/>
  <c r="F509" i="1"/>
  <c r="T509" i="1" s="1"/>
  <c r="T508" i="1"/>
  <c r="F169" i="1"/>
  <c r="T169" i="1" s="1"/>
  <c r="T168" i="1"/>
  <c r="T248" i="1"/>
  <c r="F249" i="1"/>
  <c r="T249" i="1" s="1"/>
  <c r="S338" i="1"/>
  <c r="E339" i="1"/>
  <c r="S339" i="1" s="1"/>
  <c r="T448" i="1"/>
  <c r="F449" i="1"/>
  <c r="T449" i="1" s="1"/>
  <c r="T283" i="1"/>
  <c r="F284" i="1"/>
  <c r="T284" i="1" s="1"/>
  <c r="F259" i="1"/>
  <c r="T259" i="1" s="1"/>
  <c r="T258" i="1"/>
  <c r="E244" i="1"/>
  <c r="S244" i="1" s="1"/>
  <c r="S243" i="1"/>
  <c r="F179" i="1"/>
  <c r="T179" i="1" s="1"/>
  <c r="T178" i="1"/>
  <c r="S388" i="1"/>
  <c r="E389" i="1"/>
  <c r="S389" i="1" s="1"/>
  <c r="F389" i="1"/>
  <c r="T389" i="1" s="1"/>
  <c r="T388" i="1"/>
  <c r="T358" i="1"/>
  <c r="F359" i="1"/>
  <c r="T359" i="1" s="1"/>
  <c r="S408" i="1"/>
  <c r="E409" i="1"/>
  <c r="S409" i="1" s="1"/>
  <c r="R409" i="1" s="1"/>
  <c r="S468" i="1"/>
  <c r="E469" i="1"/>
  <c r="S469" i="1" s="1"/>
  <c r="S508" i="1"/>
  <c r="E509" i="1"/>
  <c r="S509" i="1" s="1"/>
  <c r="R509" i="1" s="1"/>
  <c r="T348" i="1"/>
  <c r="F349" i="1"/>
  <c r="T349" i="1" s="1"/>
  <c r="T373" i="1"/>
  <c r="F374" i="1"/>
  <c r="T374" i="1" s="1"/>
  <c r="S478" i="1"/>
  <c r="E479" i="1"/>
  <c r="S479" i="1" s="1"/>
  <c r="S498" i="1"/>
  <c r="E499" i="1"/>
  <c r="S499" i="1" s="1"/>
  <c r="S458" i="1"/>
  <c r="E459" i="1"/>
  <c r="S459" i="1" s="1"/>
  <c r="S398" i="1"/>
  <c r="E399" i="1"/>
  <c r="S399" i="1" s="1"/>
  <c r="F399" i="1"/>
  <c r="T399" i="1" s="1"/>
  <c r="T398" i="1"/>
  <c r="T368" i="1"/>
  <c r="F369" i="1"/>
  <c r="T369" i="1" s="1"/>
  <c r="T408" i="1"/>
  <c r="F409" i="1"/>
  <c r="T409" i="1" s="1"/>
  <c r="F499" i="1"/>
  <c r="T499" i="1" s="1"/>
  <c r="T498" i="1"/>
  <c r="S488" i="1"/>
  <c r="E489" i="1"/>
  <c r="S489" i="1" s="1"/>
  <c r="S443" i="1"/>
  <c r="E444" i="1"/>
  <c r="S444" i="1" s="1"/>
  <c r="R444" i="1" s="1"/>
  <c r="S283" i="1"/>
  <c r="E284" i="1"/>
  <c r="S284" i="1" s="1"/>
  <c r="S308" i="1"/>
  <c r="E309" i="1"/>
  <c r="S309" i="1" s="1"/>
  <c r="R309" i="1" s="1"/>
  <c r="S263" i="1"/>
  <c r="E264" i="1"/>
  <c r="S264" i="1" s="1"/>
  <c r="S288" i="1"/>
  <c r="E289" i="1"/>
  <c r="S289" i="1" s="1"/>
  <c r="S238" i="1"/>
  <c r="E239" i="1"/>
  <c r="S239" i="1" s="1"/>
  <c r="S293" i="1"/>
  <c r="E294" i="1"/>
  <c r="S294" i="1" s="1"/>
  <c r="E269" i="1"/>
  <c r="S269" i="1" s="1"/>
  <c r="S268" i="1"/>
  <c r="I168" i="1"/>
  <c r="S153" i="1"/>
  <c r="E154" i="1"/>
  <c r="S154" i="1" s="1"/>
  <c r="X26" i="1"/>
  <c r="G38" i="1"/>
  <c r="I44" i="1"/>
  <c r="G40" i="1"/>
  <c r="V35" i="1"/>
  <c r="W35" i="1" s="1"/>
  <c r="I42" i="1"/>
  <c r="G37" i="1"/>
  <c r="G36" i="1"/>
  <c r="V31" i="1"/>
  <c r="G44" i="1"/>
  <c r="I41" i="1"/>
  <c r="X30" i="1"/>
  <c r="T28" i="1"/>
  <c r="T29" i="1"/>
  <c r="S84" i="1"/>
  <c r="S83" i="1"/>
  <c r="T58" i="1"/>
  <c r="T59" i="1"/>
  <c r="T33" i="1"/>
  <c r="T34" i="1"/>
  <c r="S109" i="1"/>
  <c r="S108" i="1"/>
  <c r="T83" i="1"/>
  <c r="T84" i="1"/>
  <c r="S98" i="1"/>
  <c r="S99" i="1"/>
  <c r="S68" i="1"/>
  <c r="S69" i="1"/>
  <c r="AD20" i="1" l="1"/>
  <c r="AD17" i="1"/>
  <c r="AD24" i="1"/>
  <c r="AD16" i="1"/>
  <c r="J18" i="1"/>
  <c r="J23" i="1" s="1"/>
  <c r="AD18" i="1"/>
  <c r="AD15" i="1"/>
  <c r="J22" i="1"/>
  <c r="AD22" i="1"/>
  <c r="AD23" i="1"/>
  <c r="J19" i="1"/>
  <c r="J24" i="1" s="1"/>
  <c r="AD19" i="1"/>
  <c r="K20" i="1"/>
  <c r="U32" i="1"/>
  <c r="V32" i="1" s="1"/>
  <c r="W32" i="1" s="1"/>
  <c r="K18" i="1"/>
  <c r="K23" i="1" s="1"/>
  <c r="K19" i="1"/>
  <c r="K24" i="1" s="1"/>
  <c r="K17" i="1"/>
  <c r="K22" i="1" s="1"/>
  <c r="R499" i="1"/>
  <c r="J15" i="1"/>
  <c r="J20" i="1" s="1"/>
  <c r="Y21" i="1"/>
  <c r="R399" i="1"/>
  <c r="U399" i="1" s="1"/>
  <c r="R164" i="1"/>
  <c r="U164" i="1" s="1"/>
  <c r="R243" i="1"/>
  <c r="U243" i="1" s="1"/>
  <c r="R603" i="1"/>
  <c r="U603" i="1" s="1"/>
  <c r="R554" i="1"/>
  <c r="U554" i="1" s="1"/>
  <c r="R604" i="1"/>
  <c r="U604" i="1" s="1"/>
  <c r="R553" i="1"/>
  <c r="U553" i="1" s="1"/>
  <c r="R184" i="1"/>
  <c r="U184" i="1" s="1"/>
  <c r="R443" i="1"/>
  <c r="U443" i="1" s="1"/>
  <c r="R398" i="1"/>
  <c r="U398" i="1" s="1"/>
  <c r="R408" i="1"/>
  <c r="R348" i="1"/>
  <c r="R58" i="1"/>
  <c r="U58" i="1" s="1"/>
  <c r="V39" i="1"/>
  <c r="W39" i="1" s="1"/>
  <c r="R183" i="1"/>
  <c r="U183" i="1" s="1"/>
  <c r="R34" i="1"/>
  <c r="R359" i="1"/>
  <c r="U359" i="1" s="1"/>
  <c r="R189" i="1"/>
  <c r="U189" i="1" s="1"/>
  <c r="R84" i="1"/>
  <c r="R448" i="1"/>
  <c r="U448" i="1" s="1"/>
  <c r="R358" i="1"/>
  <c r="U358" i="1" s="1"/>
  <c r="R179" i="1"/>
  <c r="U179" i="1" s="1"/>
  <c r="R68" i="1"/>
  <c r="U68" i="1" s="1"/>
  <c r="R289" i="1"/>
  <c r="U289" i="1" s="1"/>
  <c r="R369" i="1"/>
  <c r="U369" i="1" s="1"/>
  <c r="Y13" i="1"/>
  <c r="O13" i="1" s="1"/>
  <c r="P13" i="1" s="1"/>
  <c r="R368" i="1"/>
  <c r="U368" i="1" s="1"/>
  <c r="R498" i="1"/>
  <c r="U498" i="1" s="1"/>
  <c r="R273" i="1"/>
  <c r="U273" i="1" s="1"/>
  <c r="R484" i="1"/>
  <c r="U484" i="1" s="1"/>
  <c r="R199" i="1"/>
  <c r="U199" i="1" s="1"/>
  <c r="R268" i="1"/>
  <c r="U268" i="1" s="1"/>
  <c r="R239" i="1"/>
  <c r="U239" i="1" s="1"/>
  <c r="R264" i="1"/>
  <c r="U264" i="1" s="1"/>
  <c r="R284" i="1"/>
  <c r="U284" i="1" s="1"/>
  <c r="U489" i="1"/>
  <c r="R489" i="1"/>
  <c r="R459" i="1"/>
  <c r="U459" i="1" s="1"/>
  <c r="R479" i="1"/>
  <c r="U479" i="1" s="1"/>
  <c r="R469" i="1"/>
  <c r="U469" i="1" s="1"/>
  <c r="R389" i="1"/>
  <c r="U389" i="1" s="1"/>
  <c r="R339" i="1"/>
  <c r="U339" i="1" s="1"/>
  <c r="R139" i="1"/>
  <c r="U139" i="1" s="1"/>
  <c r="R248" i="1"/>
  <c r="U248" i="1" s="1"/>
  <c r="R373" i="1"/>
  <c r="R349" i="1"/>
  <c r="U349" i="1" s="1"/>
  <c r="R168" i="1"/>
  <c r="U168" i="1" s="1"/>
  <c r="R449" i="1"/>
  <c r="U449" i="1" s="1"/>
  <c r="R59" i="1"/>
  <c r="U59" i="1" s="1"/>
  <c r="R198" i="1"/>
  <c r="U198" i="1" s="1"/>
  <c r="R159" i="1"/>
  <c r="U159" i="1" s="1"/>
  <c r="R33" i="1"/>
  <c r="R169" i="1"/>
  <c r="U169" i="1" s="1"/>
  <c r="R379" i="1"/>
  <c r="U379" i="1" s="1"/>
  <c r="R153" i="1"/>
  <c r="U153" i="1" s="1"/>
  <c r="R294" i="1"/>
  <c r="U294" i="1" s="1"/>
  <c r="R274" i="1"/>
  <c r="U274" i="1" s="1"/>
  <c r="R158" i="1"/>
  <c r="U158" i="1" s="1"/>
  <c r="R99" i="1"/>
  <c r="U99" i="1" s="1"/>
  <c r="R108" i="1"/>
  <c r="U108" i="1" s="1"/>
  <c r="R29" i="1"/>
  <c r="U29" i="1" s="1"/>
  <c r="R293" i="1"/>
  <c r="U293" i="1" s="1"/>
  <c r="R288" i="1"/>
  <c r="U288" i="1" s="1"/>
  <c r="R308" i="1"/>
  <c r="U308" i="1" s="1"/>
  <c r="R508" i="1"/>
  <c r="U508" i="1" s="1"/>
  <c r="R374" i="1"/>
  <c r="R173" i="1"/>
  <c r="U173" i="1" s="1"/>
  <c r="R98" i="1"/>
  <c r="U98" i="1" s="1"/>
  <c r="R109" i="1"/>
  <c r="U109" i="1" s="1"/>
  <c r="R28" i="1"/>
  <c r="U28" i="1" s="1"/>
  <c r="R69" i="1"/>
  <c r="U69" i="1" s="1"/>
  <c r="R83" i="1"/>
  <c r="U83" i="1" s="1"/>
  <c r="R154" i="1"/>
  <c r="U154" i="1" s="1"/>
  <c r="R269" i="1"/>
  <c r="U269" i="1" s="1"/>
  <c r="R238" i="1"/>
  <c r="U238" i="1" s="1"/>
  <c r="R263" i="1"/>
  <c r="U263" i="1" s="1"/>
  <c r="R283" i="1"/>
  <c r="U283" i="1" s="1"/>
  <c r="R488" i="1"/>
  <c r="U488" i="1" s="1"/>
  <c r="R458" i="1"/>
  <c r="U458" i="1" s="1"/>
  <c r="R478" i="1"/>
  <c r="U478" i="1" s="1"/>
  <c r="U468" i="1"/>
  <c r="R468" i="1"/>
  <c r="R388" i="1"/>
  <c r="U388" i="1" s="1"/>
  <c r="R244" i="1"/>
  <c r="U244" i="1" s="1"/>
  <c r="U338" i="1"/>
  <c r="R338" i="1"/>
  <c r="R138" i="1"/>
  <c r="U138" i="1" s="1"/>
  <c r="R249" i="1"/>
  <c r="U249" i="1" s="1"/>
  <c r="R148" i="1"/>
  <c r="U148" i="1" s="1"/>
  <c r="R163" i="1"/>
  <c r="U163" i="1" s="1"/>
  <c r="R178" i="1"/>
  <c r="U178" i="1" s="1"/>
  <c r="R259" i="1"/>
  <c r="U259" i="1" s="1"/>
  <c r="R378" i="1"/>
  <c r="U378" i="1" s="1"/>
  <c r="R188" i="1"/>
  <c r="U188" i="1" s="1"/>
  <c r="R258" i="1"/>
  <c r="U258" i="1" s="1"/>
  <c r="R174" i="1"/>
  <c r="U174" i="1" s="1"/>
  <c r="U348" i="1"/>
  <c r="U408" i="1"/>
  <c r="U374" i="1"/>
  <c r="U444" i="1"/>
  <c r="U373" i="1"/>
  <c r="U84" i="1"/>
  <c r="U309" i="1"/>
  <c r="U499" i="1"/>
  <c r="U509" i="1"/>
  <c r="U409" i="1"/>
  <c r="AE11" i="1"/>
  <c r="AE12" i="1" s="1"/>
  <c r="AE13" i="1" s="1"/>
  <c r="AE14" i="1" s="1"/>
  <c r="I173" i="1"/>
  <c r="X27" i="1"/>
  <c r="I46" i="1"/>
  <c r="X35" i="1"/>
  <c r="G42" i="1"/>
  <c r="V37" i="1"/>
  <c r="W37" i="1" s="1"/>
  <c r="G45" i="1"/>
  <c r="V40" i="1"/>
  <c r="W40" i="1" s="1"/>
  <c r="G43" i="1"/>
  <c r="V38" i="1"/>
  <c r="G49" i="1"/>
  <c r="V44" i="1"/>
  <c r="W44" i="1" s="1"/>
  <c r="W31" i="1"/>
  <c r="I47" i="1"/>
  <c r="G41" i="1"/>
  <c r="V36" i="1"/>
  <c r="I49" i="1"/>
  <c r="N32" i="1" l="1"/>
  <c r="U34" i="1"/>
  <c r="V34" i="1" s="1"/>
  <c r="W34" i="1" s="1"/>
  <c r="U33" i="1"/>
  <c r="V33" i="1" s="1"/>
  <c r="W33" i="1" s="1"/>
  <c r="AE15" i="1"/>
  <c r="AE16" i="1" s="1"/>
  <c r="AE17" i="1" s="1"/>
  <c r="AE18" i="1" s="1"/>
  <c r="AE19" i="1" s="1"/>
  <c r="M34" i="1"/>
  <c r="N34" i="1"/>
  <c r="N33" i="1"/>
  <c r="M33" i="1"/>
  <c r="M31" i="1"/>
  <c r="N31" i="1"/>
  <c r="M30" i="1"/>
  <c r="N30" i="1"/>
  <c r="Y22" i="1"/>
  <c r="M32" i="1"/>
  <c r="V28" i="1"/>
  <c r="W28" i="1" s="1"/>
  <c r="V29" i="1"/>
  <c r="W29" i="1" s="1"/>
  <c r="Y14" i="1"/>
  <c r="O14" i="1" s="1"/>
  <c r="P14" i="1" s="1"/>
  <c r="I178" i="1"/>
  <c r="X31" i="1"/>
  <c r="X32" i="1" s="1"/>
  <c r="G46" i="1"/>
  <c r="V41" i="1"/>
  <c r="G50" i="1"/>
  <c r="V45" i="1"/>
  <c r="W45" i="1" s="1"/>
  <c r="W38" i="1"/>
  <c r="I54" i="1"/>
  <c r="I52" i="1"/>
  <c r="G54" i="1"/>
  <c r="V49" i="1"/>
  <c r="W49" i="1" s="1"/>
  <c r="G48" i="1"/>
  <c r="V43" i="1"/>
  <c r="G47" i="1"/>
  <c r="V42" i="1"/>
  <c r="W42" i="1" s="1"/>
  <c r="W36" i="1"/>
  <c r="AC37" i="1" s="1"/>
  <c r="X40" i="1"/>
  <c r="I51" i="1"/>
  <c r="AC34" i="1" l="1"/>
  <c r="AC39" i="1"/>
  <c r="AC33" i="1"/>
  <c r="AC31" i="1"/>
  <c r="AC28" i="1"/>
  <c r="AC27" i="1"/>
  <c r="AC26" i="1"/>
  <c r="M39" i="1"/>
  <c r="AC36" i="1"/>
  <c r="AC35" i="1"/>
  <c r="AC38" i="1"/>
  <c r="AC29" i="1"/>
  <c r="AC25" i="1"/>
  <c r="AC32" i="1"/>
  <c r="AC30" i="1"/>
  <c r="AE20" i="1"/>
  <c r="AE21" i="1" s="1"/>
  <c r="AE22" i="1" s="1"/>
  <c r="AE23" i="1" s="1"/>
  <c r="AE24" i="1" s="1"/>
  <c r="AB33" i="1"/>
  <c r="AA31" i="1"/>
  <c r="AB32" i="1"/>
  <c r="AA32" i="1"/>
  <c r="AA30" i="1"/>
  <c r="AB30" i="1"/>
  <c r="AB31" i="1"/>
  <c r="AA33" i="1"/>
  <c r="AB34" i="1"/>
  <c r="AA34" i="1"/>
  <c r="X33" i="1"/>
  <c r="X34" i="1" s="1"/>
  <c r="Y30" i="1" s="1"/>
  <c r="Y31" i="1" s="1"/>
  <c r="AA29" i="1"/>
  <c r="AF15" i="1"/>
  <c r="AF16" i="1" s="1"/>
  <c r="AF17" i="1" s="1"/>
  <c r="AF18" i="1" s="1"/>
  <c r="AF19" i="1" s="1"/>
  <c r="AB28" i="1"/>
  <c r="K28" i="1" s="1"/>
  <c r="AA27" i="1"/>
  <c r="N37" i="1"/>
  <c r="X28" i="1"/>
  <c r="X29" i="1" s="1"/>
  <c r="Y25" i="1" s="1"/>
  <c r="Y26" i="1" s="1"/>
  <c r="AA26" i="1"/>
  <c r="O11" i="1"/>
  <c r="P11" i="1" s="1"/>
  <c r="M29" i="1"/>
  <c r="N29" i="1"/>
  <c r="O12" i="1"/>
  <c r="P12" i="1" s="1"/>
  <c r="O10" i="1"/>
  <c r="P10" i="1" s="1"/>
  <c r="M36" i="1"/>
  <c r="N36" i="1"/>
  <c r="N35" i="1"/>
  <c r="M35" i="1"/>
  <c r="M37" i="1"/>
  <c r="N38" i="1"/>
  <c r="M38" i="1"/>
  <c r="AA28" i="1"/>
  <c r="AB29" i="1"/>
  <c r="AA25" i="1"/>
  <c r="AB25" i="1"/>
  <c r="K25" i="1" s="1"/>
  <c r="K30" i="1" s="1"/>
  <c r="AB26" i="1"/>
  <c r="AB27" i="1"/>
  <c r="M28" i="1"/>
  <c r="N28" i="1"/>
  <c r="N26" i="1"/>
  <c r="N25" i="1"/>
  <c r="N27" i="1"/>
  <c r="M27" i="1"/>
  <c r="M26" i="1"/>
  <c r="M25" i="1"/>
  <c r="N39" i="1"/>
  <c r="Y23" i="1"/>
  <c r="I183" i="1"/>
  <c r="AB37" i="1"/>
  <c r="AB36" i="1"/>
  <c r="AB35" i="1"/>
  <c r="AB39" i="1"/>
  <c r="AB38" i="1"/>
  <c r="AA36" i="1"/>
  <c r="AD36" i="1" s="1"/>
  <c r="AA35" i="1"/>
  <c r="AA39" i="1"/>
  <c r="AD39" i="1" s="1"/>
  <c r="AA38" i="1"/>
  <c r="AA37" i="1"/>
  <c r="AD37" i="1" s="1"/>
  <c r="G53" i="1"/>
  <c r="V48" i="1"/>
  <c r="I57" i="1"/>
  <c r="X45" i="1"/>
  <c r="G55" i="1"/>
  <c r="V50" i="1"/>
  <c r="W50" i="1" s="1"/>
  <c r="G52" i="1"/>
  <c r="V47" i="1"/>
  <c r="G59" i="1"/>
  <c r="V54" i="1"/>
  <c r="I59" i="1"/>
  <c r="W41" i="1"/>
  <c r="I56" i="1"/>
  <c r="X36" i="1"/>
  <c r="X37" i="1" s="1"/>
  <c r="X38" i="1" s="1"/>
  <c r="X39" i="1" s="1"/>
  <c r="Y35" i="1" s="1"/>
  <c r="W43" i="1"/>
  <c r="G51" i="1"/>
  <c r="V46" i="1"/>
  <c r="Z19" i="1"/>
  <c r="Q24" i="1" s="1"/>
  <c r="Z24" i="1" s="1"/>
  <c r="Q29" i="1" s="1"/>
  <c r="Z29" i="1" s="1"/>
  <c r="Q34" i="1" s="1"/>
  <c r="Z34" i="1" s="1"/>
  <c r="Q39" i="1" s="1"/>
  <c r="Z39" i="1" s="1"/>
  <c r="Q44" i="1" s="1"/>
  <c r="Z16" i="1"/>
  <c r="Q21" i="1" s="1"/>
  <c r="Z21" i="1" s="1"/>
  <c r="Q26" i="1" s="1"/>
  <c r="Z26" i="1" s="1"/>
  <c r="Q31" i="1" s="1"/>
  <c r="Z31" i="1" s="1"/>
  <c r="Q36" i="1" s="1"/>
  <c r="Z36" i="1" s="1"/>
  <c r="Q41" i="1" s="1"/>
  <c r="Z18" i="1"/>
  <c r="Q23" i="1" s="1"/>
  <c r="Z23" i="1" s="1"/>
  <c r="Q28" i="1" s="1"/>
  <c r="Z28" i="1" s="1"/>
  <c r="Q33" i="1" s="1"/>
  <c r="Z33" i="1" s="1"/>
  <c r="Q38" i="1" s="1"/>
  <c r="Z38" i="1" s="1"/>
  <c r="Q43" i="1" s="1"/>
  <c r="Z15" i="1"/>
  <c r="Q20" i="1" s="1"/>
  <c r="Z20" i="1" s="1"/>
  <c r="Q25" i="1" s="1"/>
  <c r="Z25" i="1" s="1"/>
  <c r="Q30" i="1" s="1"/>
  <c r="Z30" i="1" s="1"/>
  <c r="Q35" i="1" s="1"/>
  <c r="Z35" i="1" s="1"/>
  <c r="Q40" i="1" s="1"/>
  <c r="Z17" i="1"/>
  <c r="Q22" i="1" s="1"/>
  <c r="Z22" i="1" s="1"/>
  <c r="Q27" i="1" s="1"/>
  <c r="Z27" i="1" s="1"/>
  <c r="Q32" i="1" s="1"/>
  <c r="Z32" i="1" s="1"/>
  <c r="Q37" i="1" s="1"/>
  <c r="Z37" i="1" s="1"/>
  <c r="Q42" i="1" s="1"/>
  <c r="X19" i="1"/>
  <c r="Y15" i="1" s="1"/>
  <c r="AD38" i="1" l="1"/>
  <c r="AD32" i="1"/>
  <c r="AD30" i="1"/>
  <c r="AD28" i="1"/>
  <c r="AC41" i="1"/>
  <c r="AC40" i="1"/>
  <c r="AC44" i="1"/>
  <c r="J25" i="1"/>
  <c r="J30" i="1" s="1"/>
  <c r="J35" i="1" s="1"/>
  <c r="AD25" i="1"/>
  <c r="J27" i="1"/>
  <c r="J32" i="1" s="1"/>
  <c r="J37" i="1" s="1"/>
  <c r="AD27" i="1"/>
  <c r="AC43" i="1"/>
  <c r="AD35" i="1"/>
  <c r="AD26" i="1"/>
  <c r="K33" i="1"/>
  <c r="K38" i="1" s="1"/>
  <c r="AD34" i="1"/>
  <c r="AD31" i="1"/>
  <c r="AC42" i="1"/>
  <c r="J29" i="1"/>
  <c r="J34" i="1" s="1"/>
  <c r="J39" i="1" s="1"/>
  <c r="AD29" i="1"/>
  <c r="AD33" i="1"/>
  <c r="AF20" i="1"/>
  <c r="AF21" i="1" s="1"/>
  <c r="AF22" i="1" s="1"/>
  <c r="AF23" i="1" s="1"/>
  <c r="AF24" i="1" s="1"/>
  <c r="K35" i="1"/>
  <c r="J28" i="1"/>
  <c r="J33" i="1" s="1"/>
  <c r="J38" i="1" s="1"/>
  <c r="K27" i="1"/>
  <c r="K32" i="1" s="1"/>
  <c r="K37" i="1" s="1"/>
  <c r="K29" i="1"/>
  <c r="K34" i="1" s="1"/>
  <c r="K39" i="1" s="1"/>
  <c r="N41" i="1"/>
  <c r="M41" i="1"/>
  <c r="M40" i="1"/>
  <c r="N40" i="1"/>
  <c r="M44" i="1"/>
  <c r="N44" i="1"/>
  <c r="Y27" i="1"/>
  <c r="M43" i="1"/>
  <c r="N43" i="1"/>
  <c r="Y32" i="1"/>
  <c r="Y24" i="1"/>
  <c r="O21" i="1" s="1"/>
  <c r="P21" i="1" s="1"/>
  <c r="N42" i="1"/>
  <c r="K11" i="1"/>
  <c r="K16" i="1" s="1"/>
  <c r="K21" i="1" s="1"/>
  <c r="K26" i="1" s="1"/>
  <c r="K31" i="1" s="1"/>
  <c r="K36" i="1" s="1"/>
  <c r="J11" i="1"/>
  <c r="J16" i="1" s="1"/>
  <c r="J21" i="1" s="1"/>
  <c r="J26" i="1" s="1"/>
  <c r="J31" i="1" s="1"/>
  <c r="J36" i="1" s="1"/>
  <c r="M42" i="1"/>
  <c r="I188" i="1"/>
  <c r="AB43" i="1"/>
  <c r="AB41" i="1"/>
  <c r="AB44" i="1"/>
  <c r="AB40" i="1"/>
  <c r="AB42" i="1"/>
  <c r="AA41" i="1"/>
  <c r="AA40" i="1"/>
  <c r="AA44" i="1"/>
  <c r="AA43" i="1"/>
  <c r="AD43" i="1" s="1"/>
  <c r="AA42" i="1"/>
  <c r="Y36" i="1"/>
  <c r="Y16" i="1"/>
  <c r="Z40" i="1"/>
  <c r="Q45" i="1" s="1"/>
  <c r="Z42" i="1"/>
  <c r="Q47" i="1" s="1"/>
  <c r="Z44" i="1"/>
  <c r="Q49" i="1" s="1"/>
  <c r="Z43" i="1"/>
  <c r="Q48" i="1" s="1"/>
  <c r="Z41" i="1"/>
  <c r="Q46" i="1" s="1"/>
  <c r="I61" i="1"/>
  <c r="W47" i="1"/>
  <c r="G60" i="1"/>
  <c r="V55" i="1"/>
  <c r="W55" i="1" s="1"/>
  <c r="I64" i="1"/>
  <c r="G57" i="1"/>
  <c r="V52" i="1"/>
  <c r="I62" i="1"/>
  <c r="W46" i="1"/>
  <c r="W54" i="1"/>
  <c r="W48" i="1"/>
  <c r="G56" i="1"/>
  <c r="V51" i="1"/>
  <c r="W51" i="1" s="1"/>
  <c r="X41" i="1"/>
  <c r="X42" i="1" s="1"/>
  <c r="X43" i="1" s="1"/>
  <c r="X44" i="1" s="1"/>
  <c r="Y40" i="1" s="1"/>
  <c r="G64" i="1"/>
  <c r="V59" i="1"/>
  <c r="X50" i="1"/>
  <c r="G58" i="1"/>
  <c r="V53" i="1"/>
  <c r="K40" i="1" l="1"/>
  <c r="AD44" i="1"/>
  <c r="AD42" i="1"/>
  <c r="AD41" i="1"/>
  <c r="AC46" i="1"/>
  <c r="AC45" i="1"/>
  <c r="AC49" i="1"/>
  <c r="AC48" i="1"/>
  <c r="AC47" i="1"/>
  <c r="AD40" i="1"/>
  <c r="J44" i="1"/>
  <c r="K43" i="1"/>
  <c r="J41" i="1"/>
  <c r="J40" i="1"/>
  <c r="K41" i="1"/>
  <c r="J42" i="1"/>
  <c r="K44" i="1"/>
  <c r="AE25" i="1"/>
  <c r="AE30" i="1" s="1"/>
  <c r="AE31" i="1" s="1"/>
  <c r="AE32" i="1" s="1"/>
  <c r="AE33" i="1" s="1"/>
  <c r="AE34" i="1" s="1"/>
  <c r="K42" i="1"/>
  <c r="J43" i="1"/>
  <c r="Y33" i="1"/>
  <c r="N46" i="1"/>
  <c r="M46" i="1"/>
  <c r="N45" i="1"/>
  <c r="N49" i="1"/>
  <c r="M49" i="1"/>
  <c r="M45" i="1"/>
  <c r="O24" i="1"/>
  <c r="P24" i="1" s="1"/>
  <c r="O22" i="1"/>
  <c r="P22" i="1" s="1"/>
  <c r="O20" i="1"/>
  <c r="P20" i="1" s="1"/>
  <c r="N48" i="1"/>
  <c r="M48" i="1"/>
  <c r="N47" i="1"/>
  <c r="M47" i="1"/>
  <c r="Y37" i="1"/>
  <c r="Y28" i="1"/>
  <c r="Y17" i="1"/>
  <c r="I193" i="1"/>
  <c r="AB47" i="1"/>
  <c r="AB48" i="1"/>
  <c r="K48" i="1" s="1"/>
  <c r="AB46" i="1"/>
  <c r="AB45" i="1"/>
  <c r="AB49" i="1"/>
  <c r="Z45" i="1"/>
  <c r="Q50" i="1" s="1"/>
  <c r="AA48" i="1"/>
  <c r="AA46" i="1"/>
  <c r="AA45" i="1"/>
  <c r="AA49" i="1"/>
  <c r="AA47" i="1"/>
  <c r="Y41" i="1"/>
  <c r="X46" i="1"/>
  <c r="X47" i="1" s="1"/>
  <c r="X48" i="1" s="1"/>
  <c r="X49" i="1" s="1"/>
  <c r="Y45" i="1" s="1"/>
  <c r="I67" i="1"/>
  <c r="I69" i="1"/>
  <c r="X55" i="1"/>
  <c r="V64" i="1"/>
  <c r="G69" i="1"/>
  <c r="W53" i="1"/>
  <c r="W59" i="1"/>
  <c r="X51" i="1"/>
  <c r="Z49" i="1"/>
  <c r="Q54" i="1" s="1"/>
  <c r="W52" i="1"/>
  <c r="AC52" i="1" s="1"/>
  <c r="Z46" i="1"/>
  <c r="Q51" i="1" s="1"/>
  <c r="G65" i="1"/>
  <c r="V60" i="1"/>
  <c r="W60" i="1" s="1"/>
  <c r="I66" i="1"/>
  <c r="G63" i="1"/>
  <c r="V58" i="1"/>
  <c r="V56" i="1"/>
  <c r="W56" i="1" s="1"/>
  <c r="G61" i="1"/>
  <c r="Z47" i="1"/>
  <c r="Q52" i="1" s="1"/>
  <c r="G62" i="1"/>
  <c r="V57" i="1"/>
  <c r="Z48" i="1"/>
  <c r="Q53" i="1" s="1"/>
  <c r="AC54" i="1" l="1"/>
  <c r="K45" i="1"/>
  <c r="AD46" i="1"/>
  <c r="AD47" i="1"/>
  <c r="AD48" i="1"/>
  <c r="J49" i="1"/>
  <c r="AD49" i="1"/>
  <c r="AC53" i="1"/>
  <c r="AD45" i="1"/>
  <c r="AC50" i="1"/>
  <c r="AC51" i="1"/>
  <c r="AE26" i="1"/>
  <c r="AE27" i="1" s="1"/>
  <c r="AE28" i="1" s="1"/>
  <c r="AE29" i="1" s="1"/>
  <c r="AE35" i="1"/>
  <c r="AE40" i="1" s="1"/>
  <c r="AF25" i="1"/>
  <c r="AF26" i="1" s="1"/>
  <c r="AF27" i="1" s="1"/>
  <c r="AF28" i="1" s="1"/>
  <c r="AF29" i="1" s="1"/>
  <c r="J45" i="1"/>
  <c r="K46" i="1"/>
  <c r="AF30" i="1"/>
  <c r="AF31" i="1" s="1"/>
  <c r="AF32" i="1" s="1"/>
  <c r="AF33" i="1" s="1"/>
  <c r="AF34" i="1" s="1"/>
  <c r="J46" i="1"/>
  <c r="K49" i="1"/>
  <c r="J47" i="1"/>
  <c r="K47" i="1"/>
  <c r="J48" i="1"/>
  <c r="M52" i="1"/>
  <c r="N52" i="1"/>
  <c r="N54" i="1"/>
  <c r="M50" i="1"/>
  <c r="N51" i="1"/>
  <c r="N50" i="1"/>
  <c r="M53" i="1"/>
  <c r="N53" i="1"/>
  <c r="Y38" i="1"/>
  <c r="M51" i="1"/>
  <c r="Y42" i="1"/>
  <c r="Y29" i="1"/>
  <c r="O29" i="1" s="1"/>
  <c r="P29" i="1" s="1"/>
  <c r="O28" i="1"/>
  <c r="P28" i="1" s="1"/>
  <c r="M54" i="1"/>
  <c r="Y34" i="1"/>
  <c r="O34" i="1" s="1"/>
  <c r="P34" i="1" s="1"/>
  <c r="Y18" i="1"/>
  <c r="O18" i="1" s="1"/>
  <c r="P18" i="1" s="1"/>
  <c r="I198" i="1"/>
  <c r="AB53" i="1"/>
  <c r="K53" i="1" s="1"/>
  <c r="AA54" i="1"/>
  <c r="AB52" i="1"/>
  <c r="K52" i="1" s="1"/>
  <c r="AB54" i="1"/>
  <c r="AB50" i="1"/>
  <c r="AB51" i="1"/>
  <c r="AA53" i="1"/>
  <c r="AD53" i="1" s="1"/>
  <c r="X52" i="1"/>
  <c r="X53" i="1" s="1"/>
  <c r="X54" i="1" s="1"/>
  <c r="Y50" i="1" s="1"/>
  <c r="AA50" i="1"/>
  <c r="Z50" i="1"/>
  <c r="Q55" i="1" s="1"/>
  <c r="AA52" i="1"/>
  <c r="AD52" i="1" s="1"/>
  <c r="AA51" i="1"/>
  <c r="Y46" i="1"/>
  <c r="Z53" i="1"/>
  <c r="Q58" i="1" s="1"/>
  <c r="Z52" i="1"/>
  <c r="Q57" i="1" s="1"/>
  <c r="Z51" i="1"/>
  <c r="Q56" i="1" s="1"/>
  <c r="W58" i="1"/>
  <c r="I71" i="1"/>
  <c r="W57" i="1"/>
  <c r="V63" i="1"/>
  <c r="G68" i="1"/>
  <c r="X60" i="1"/>
  <c r="G74" i="1"/>
  <c r="V69" i="1"/>
  <c r="W69" i="1" s="1"/>
  <c r="I74" i="1"/>
  <c r="I72" i="1"/>
  <c r="G67" i="1"/>
  <c r="V62" i="1"/>
  <c r="G66" i="1"/>
  <c r="V61" i="1"/>
  <c r="G70" i="1"/>
  <c r="V65" i="1"/>
  <c r="W65" i="1" s="1"/>
  <c r="Z54" i="1"/>
  <c r="Q59" i="1" s="1"/>
  <c r="W64" i="1"/>
  <c r="X56" i="1"/>
  <c r="K54" i="1" l="1"/>
  <c r="K50" i="1"/>
  <c r="AC57" i="1"/>
  <c r="AC55" i="1"/>
  <c r="J54" i="1"/>
  <c r="AD54" i="1"/>
  <c r="AC59" i="1"/>
  <c r="AC58" i="1"/>
  <c r="J50" i="1"/>
  <c r="AD50" i="1"/>
  <c r="J51" i="1"/>
  <c r="AD51" i="1"/>
  <c r="AC56" i="1"/>
  <c r="AF35" i="1"/>
  <c r="AF36" i="1" s="1"/>
  <c r="AF37" i="1" s="1"/>
  <c r="AF38" i="1" s="1"/>
  <c r="AF39" i="1" s="1"/>
  <c r="AE36" i="1"/>
  <c r="AE37" i="1" s="1"/>
  <c r="AE38" i="1" s="1"/>
  <c r="AE39" i="1" s="1"/>
  <c r="J52" i="1"/>
  <c r="K51" i="1"/>
  <c r="J53" i="1"/>
  <c r="N57" i="1"/>
  <c r="M57" i="1"/>
  <c r="O30" i="1"/>
  <c r="P30" i="1" s="1"/>
  <c r="Y43" i="1"/>
  <c r="M56" i="1"/>
  <c r="O32" i="1"/>
  <c r="P32" i="1" s="1"/>
  <c r="O31" i="1"/>
  <c r="P31" i="1" s="1"/>
  <c r="O25" i="1"/>
  <c r="P25" i="1" s="1"/>
  <c r="N59" i="1"/>
  <c r="Y39" i="1"/>
  <c r="O38" i="1"/>
  <c r="P38" i="1" s="1"/>
  <c r="N55" i="1"/>
  <c r="N56" i="1"/>
  <c r="O27" i="1"/>
  <c r="P27" i="1" s="1"/>
  <c r="M58" i="1"/>
  <c r="N58" i="1"/>
  <c r="Y47" i="1"/>
  <c r="O33" i="1"/>
  <c r="P33" i="1" s="1"/>
  <c r="O26" i="1"/>
  <c r="P26" i="1" s="1"/>
  <c r="O17" i="1"/>
  <c r="P17" i="1" s="1"/>
  <c r="M59" i="1"/>
  <c r="M55" i="1"/>
  <c r="Y19" i="1"/>
  <c r="AF40" i="1"/>
  <c r="AF41" i="1" s="1"/>
  <c r="AF42" i="1" s="1"/>
  <c r="AF43" i="1" s="1"/>
  <c r="AF44" i="1" s="1"/>
  <c r="AE41" i="1"/>
  <c r="AE42" i="1" s="1"/>
  <c r="AE43" i="1" s="1"/>
  <c r="AE44" i="1" s="1"/>
  <c r="AE45" i="1"/>
  <c r="I203" i="1"/>
  <c r="AA56" i="1"/>
  <c r="AB57" i="1"/>
  <c r="K57" i="1" s="1"/>
  <c r="AB58" i="1"/>
  <c r="K58" i="1" s="1"/>
  <c r="AA59" i="1"/>
  <c r="AB59" i="1"/>
  <c r="K59" i="1" s="1"/>
  <c r="AB55" i="1"/>
  <c r="K55" i="1" s="1"/>
  <c r="AB56" i="1"/>
  <c r="AA58" i="1"/>
  <c r="AA57" i="1"/>
  <c r="AA55" i="1"/>
  <c r="Y51" i="1"/>
  <c r="Z58" i="1"/>
  <c r="Q63" i="1" s="1"/>
  <c r="Z59" i="1"/>
  <c r="Q64" i="1" s="1"/>
  <c r="Z55" i="1"/>
  <c r="Q60" i="1" s="1"/>
  <c r="X65" i="1"/>
  <c r="W62" i="1"/>
  <c r="I79" i="1"/>
  <c r="Z57" i="1"/>
  <c r="Q62" i="1" s="1"/>
  <c r="G75" i="1"/>
  <c r="V70" i="1"/>
  <c r="W70" i="1" s="1"/>
  <c r="V67" i="1"/>
  <c r="G72" i="1"/>
  <c r="W61" i="1"/>
  <c r="V74" i="1"/>
  <c r="G79" i="1"/>
  <c r="V68" i="1"/>
  <c r="G73" i="1"/>
  <c r="X57" i="1"/>
  <c r="X58" i="1" s="1"/>
  <c r="X59" i="1" s="1"/>
  <c r="Y55" i="1" s="1"/>
  <c r="Z56" i="1"/>
  <c r="Q61" i="1" s="1"/>
  <c r="G71" i="1"/>
  <c r="V66" i="1"/>
  <c r="I77" i="1"/>
  <c r="W63" i="1"/>
  <c r="I76" i="1"/>
  <c r="AC64" i="1" l="1"/>
  <c r="K56" i="1"/>
  <c r="J55" i="1"/>
  <c r="AD55" i="1"/>
  <c r="J57" i="1"/>
  <c r="AD57" i="1"/>
  <c r="J56" i="1"/>
  <c r="AD56" i="1"/>
  <c r="AC63" i="1"/>
  <c r="AC62" i="1"/>
  <c r="AD58" i="1"/>
  <c r="J59" i="1"/>
  <c r="AD59" i="1"/>
  <c r="AC61" i="1"/>
  <c r="AC60" i="1"/>
  <c r="J58" i="1"/>
  <c r="M64" i="1"/>
  <c r="O39" i="1"/>
  <c r="P39" i="1" s="1"/>
  <c r="O35" i="1"/>
  <c r="P35" i="1" s="1"/>
  <c r="O37" i="1"/>
  <c r="P37" i="1" s="1"/>
  <c r="O36" i="1"/>
  <c r="P36" i="1" s="1"/>
  <c r="Y44" i="1"/>
  <c r="O44" i="1" s="1"/>
  <c r="P44" i="1" s="1"/>
  <c r="O43" i="1"/>
  <c r="P43" i="1" s="1"/>
  <c r="N63" i="1"/>
  <c r="M63" i="1"/>
  <c r="N64" i="1"/>
  <c r="O19" i="1"/>
  <c r="P19" i="1" s="1"/>
  <c r="O23" i="1"/>
  <c r="P23" i="1" s="1"/>
  <c r="O16" i="1"/>
  <c r="P16" i="1" s="1"/>
  <c r="Y48" i="1"/>
  <c r="O15" i="1"/>
  <c r="P15" i="1" s="1"/>
  <c r="N62" i="1"/>
  <c r="M62" i="1"/>
  <c r="N61" i="1"/>
  <c r="M61" i="1"/>
  <c r="M60" i="1"/>
  <c r="N60" i="1"/>
  <c r="AE46" i="1"/>
  <c r="AE47" i="1" s="1"/>
  <c r="AE48" i="1" s="1"/>
  <c r="AE49" i="1" s="1"/>
  <c r="AE50" i="1"/>
  <c r="AF45" i="1"/>
  <c r="AF46" i="1" s="1"/>
  <c r="AF47" i="1" s="1"/>
  <c r="AF48" i="1" s="1"/>
  <c r="AF49" i="1" s="1"/>
  <c r="I208" i="1"/>
  <c r="AB62" i="1"/>
  <c r="K62" i="1" s="1"/>
  <c r="AB64" i="1"/>
  <c r="K64" i="1" s="1"/>
  <c r="AB61" i="1"/>
  <c r="AB60" i="1"/>
  <c r="K60" i="1" s="1"/>
  <c r="AB63" i="1"/>
  <c r="K63" i="1" s="1"/>
  <c r="AA63" i="1"/>
  <c r="AA61" i="1"/>
  <c r="AA60" i="1"/>
  <c r="AA62" i="1"/>
  <c r="AA64" i="1"/>
  <c r="Y56" i="1"/>
  <c r="Y52" i="1"/>
  <c r="V71" i="1"/>
  <c r="W71" i="1" s="1"/>
  <c r="G76" i="1"/>
  <c r="I81" i="1"/>
  <c r="Z64" i="1"/>
  <c r="Q69" i="1" s="1"/>
  <c r="Z61" i="1"/>
  <c r="Q66" i="1" s="1"/>
  <c r="W74" i="1"/>
  <c r="V72" i="1"/>
  <c r="G77" i="1"/>
  <c r="Z62" i="1"/>
  <c r="Q67" i="1" s="1"/>
  <c r="Z63" i="1"/>
  <c r="Q68" i="1" s="1"/>
  <c r="I82" i="1"/>
  <c r="V73" i="1"/>
  <c r="G78" i="1"/>
  <c r="W67" i="1"/>
  <c r="W66" i="1"/>
  <c r="W68" i="1"/>
  <c r="X61" i="1"/>
  <c r="X62" i="1" s="1"/>
  <c r="X63" i="1" s="1"/>
  <c r="X64" i="1" s="1"/>
  <c r="Y60" i="1" s="1"/>
  <c r="X70" i="1"/>
  <c r="Z60" i="1"/>
  <c r="Q65" i="1" s="1"/>
  <c r="V79" i="1"/>
  <c r="G84" i="1"/>
  <c r="G80" i="1"/>
  <c r="V75" i="1"/>
  <c r="W75" i="1" s="1"/>
  <c r="I84" i="1"/>
  <c r="K61" i="1" l="1"/>
  <c r="AC68" i="1"/>
  <c r="J60" i="1"/>
  <c r="AD60" i="1"/>
  <c r="J61" i="1"/>
  <c r="AD61" i="1"/>
  <c r="AC66" i="1"/>
  <c r="AC65" i="1"/>
  <c r="AC69" i="1"/>
  <c r="AC67" i="1"/>
  <c r="J64" i="1"/>
  <c r="AD64" i="1"/>
  <c r="AD63" i="1"/>
  <c r="J62" i="1"/>
  <c r="AD62" i="1"/>
  <c r="J63" i="1"/>
  <c r="O42" i="1"/>
  <c r="P42" i="1" s="1"/>
  <c r="O40" i="1"/>
  <c r="P40" i="1" s="1"/>
  <c r="O41" i="1"/>
  <c r="P41" i="1" s="1"/>
  <c r="M66" i="1"/>
  <c r="N66" i="1"/>
  <c r="M69" i="1"/>
  <c r="N65" i="1"/>
  <c r="N69" i="1"/>
  <c r="M65" i="1"/>
  <c r="Y57" i="1"/>
  <c r="N68" i="1"/>
  <c r="M68" i="1"/>
  <c r="N67" i="1"/>
  <c r="M67" i="1"/>
  <c r="Y49" i="1"/>
  <c r="O48" i="1"/>
  <c r="P48" i="1" s="1"/>
  <c r="O46" i="1"/>
  <c r="P46" i="1" s="1"/>
  <c r="AF50" i="1"/>
  <c r="AF51" i="1" s="1"/>
  <c r="AF52" i="1" s="1"/>
  <c r="AF53" i="1" s="1"/>
  <c r="AF54" i="1" s="1"/>
  <c r="AE51" i="1"/>
  <c r="AE52" i="1" s="1"/>
  <c r="AE53" i="1" s="1"/>
  <c r="AE54" i="1" s="1"/>
  <c r="AE55" i="1"/>
  <c r="AB68" i="1"/>
  <c r="K68" i="1" s="1"/>
  <c r="AB67" i="1"/>
  <c r="K67" i="1" s="1"/>
  <c r="AB66" i="1"/>
  <c r="AB69" i="1"/>
  <c r="K69" i="1" s="1"/>
  <c r="AB65" i="1"/>
  <c r="K65" i="1" s="1"/>
  <c r="AA68" i="1"/>
  <c r="AA67" i="1"/>
  <c r="AA66" i="1"/>
  <c r="AA65" i="1"/>
  <c r="AA69" i="1"/>
  <c r="Y61" i="1"/>
  <c r="Y53" i="1"/>
  <c r="O53" i="1" s="1"/>
  <c r="P53" i="1" s="1"/>
  <c r="X66" i="1"/>
  <c r="X67" i="1" s="1"/>
  <c r="X68" i="1" s="1"/>
  <c r="X69" i="1" s="1"/>
  <c r="Y65" i="1" s="1"/>
  <c r="V77" i="1"/>
  <c r="G82" i="1"/>
  <c r="Z66" i="1"/>
  <c r="Q71" i="1" s="1"/>
  <c r="V84" i="1"/>
  <c r="G89" i="1"/>
  <c r="I89" i="1"/>
  <c r="W79" i="1"/>
  <c r="V78" i="1"/>
  <c r="G83" i="1"/>
  <c r="I87" i="1"/>
  <c r="W72" i="1"/>
  <c r="Z69" i="1"/>
  <c r="Q74" i="1" s="1"/>
  <c r="G81" i="1"/>
  <c r="V76" i="1"/>
  <c r="W76" i="1" s="1"/>
  <c r="X75" i="1"/>
  <c r="Z65" i="1"/>
  <c r="Q70" i="1" s="1"/>
  <c r="W73" i="1"/>
  <c r="Z68" i="1"/>
  <c r="Q73" i="1" s="1"/>
  <c r="X71" i="1"/>
  <c r="V80" i="1"/>
  <c r="W80" i="1" s="1"/>
  <c r="G85" i="1"/>
  <c r="Z67" i="1"/>
  <c r="Q72" i="1" s="1"/>
  <c r="I86" i="1"/>
  <c r="AC74" i="1" l="1"/>
  <c r="K66" i="1"/>
  <c r="AC73" i="1"/>
  <c r="AD68" i="1"/>
  <c r="J69" i="1"/>
  <c r="AD69" i="1"/>
  <c r="J65" i="1"/>
  <c r="AD65" i="1"/>
  <c r="AC71" i="1"/>
  <c r="AC72" i="1"/>
  <c r="J66" i="1"/>
  <c r="AD66" i="1"/>
  <c r="J67" i="1"/>
  <c r="AD67" i="1"/>
  <c r="AC70" i="1"/>
  <c r="J68" i="1"/>
  <c r="M73" i="1"/>
  <c r="N73" i="1"/>
  <c r="M74" i="1"/>
  <c r="N74" i="1"/>
  <c r="M72" i="1"/>
  <c r="N72" i="1"/>
  <c r="M70" i="1"/>
  <c r="M71" i="1"/>
  <c r="Y58" i="1"/>
  <c r="N70" i="1"/>
  <c r="N71" i="1"/>
  <c r="Y62" i="1"/>
  <c r="O49" i="1"/>
  <c r="P49" i="1" s="1"/>
  <c r="O45" i="1"/>
  <c r="P45" i="1" s="1"/>
  <c r="O47" i="1"/>
  <c r="P47" i="1" s="1"/>
  <c r="AE56" i="1"/>
  <c r="AE57" i="1" s="1"/>
  <c r="AE58" i="1" s="1"/>
  <c r="AE59" i="1" s="1"/>
  <c r="AE60" i="1"/>
  <c r="AF55" i="1"/>
  <c r="AF56" i="1" s="1"/>
  <c r="AF57" i="1" s="1"/>
  <c r="AF58" i="1" s="1"/>
  <c r="AF59" i="1" s="1"/>
  <c r="AB72" i="1"/>
  <c r="K72" i="1" s="1"/>
  <c r="AB74" i="1"/>
  <c r="K74" i="1" s="1"/>
  <c r="AB71" i="1"/>
  <c r="AB73" i="1"/>
  <c r="K73" i="1" s="1"/>
  <c r="AB70" i="1"/>
  <c r="K70" i="1" s="1"/>
  <c r="AA70" i="1"/>
  <c r="AA73" i="1"/>
  <c r="AA72" i="1"/>
  <c r="AA74" i="1"/>
  <c r="AA71" i="1"/>
  <c r="Y66" i="1"/>
  <c r="X72" i="1"/>
  <c r="X73" i="1" s="1"/>
  <c r="X74" i="1" s="1"/>
  <c r="Y70" i="1" s="1"/>
  <c r="Y54" i="1"/>
  <c r="V85" i="1"/>
  <c r="W85" i="1" s="1"/>
  <c r="G90" i="1"/>
  <c r="Z73" i="1"/>
  <c r="Q78" i="1" s="1"/>
  <c r="Z70" i="1"/>
  <c r="Q75" i="1" s="1"/>
  <c r="V81" i="1"/>
  <c r="W81" i="1" s="1"/>
  <c r="G86" i="1"/>
  <c r="Z71" i="1"/>
  <c r="Q76" i="1" s="1"/>
  <c r="Z74" i="1"/>
  <c r="Q79" i="1" s="1"/>
  <c r="I92" i="1"/>
  <c r="I94" i="1"/>
  <c r="V82" i="1"/>
  <c r="G87" i="1"/>
  <c r="X80" i="1"/>
  <c r="I91" i="1"/>
  <c r="Z72" i="1"/>
  <c r="Q77" i="1" s="1"/>
  <c r="V83" i="1"/>
  <c r="G88" i="1"/>
  <c r="V89" i="1"/>
  <c r="G94" i="1"/>
  <c r="W77" i="1"/>
  <c r="X76" i="1"/>
  <c r="W78" i="1"/>
  <c r="AC76" i="1" s="1"/>
  <c r="W84" i="1"/>
  <c r="K71" i="1" l="1"/>
  <c r="AC77" i="1"/>
  <c r="J71" i="1"/>
  <c r="AD71" i="1"/>
  <c r="J74" i="1"/>
  <c r="AD74" i="1"/>
  <c r="J70" i="1"/>
  <c r="AD70" i="1"/>
  <c r="J72" i="1"/>
  <c r="AD72" i="1"/>
  <c r="AC78" i="1"/>
  <c r="AD73" i="1"/>
  <c r="AC79" i="1"/>
  <c r="AC75" i="1"/>
  <c r="J73" i="1"/>
  <c r="N77" i="1"/>
  <c r="M77" i="1"/>
  <c r="N75" i="1"/>
  <c r="Y63" i="1"/>
  <c r="N79" i="1"/>
  <c r="M78" i="1"/>
  <c r="N78" i="1"/>
  <c r="Y67" i="1"/>
  <c r="M75" i="1"/>
  <c r="M76" i="1"/>
  <c r="M79" i="1"/>
  <c r="O54" i="1"/>
  <c r="P54" i="1" s="1"/>
  <c r="O50" i="1"/>
  <c r="P50" i="1" s="1"/>
  <c r="Y59" i="1"/>
  <c r="O59" i="1" s="1"/>
  <c r="P59" i="1" s="1"/>
  <c r="O58" i="1"/>
  <c r="P58" i="1" s="1"/>
  <c r="O52" i="1"/>
  <c r="P52" i="1" s="1"/>
  <c r="O51" i="1"/>
  <c r="P51" i="1" s="1"/>
  <c r="N76" i="1"/>
  <c r="O57" i="1"/>
  <c r="P57" i="1" s="1"/>
  <c r="AB77" i="1"/>
  <c r="K77" i="1" s="1"/>
  <c r="AF60" i="1"/>
  <c r="AF61" i="1" s="1"/>
  <c r="AF62" i="1" s="1"/>
  <c r="AF63" i="1" s="1"/>
  <c r="AF64" i="1" s="1"/>
  <c r="AE61" i="1"/>
  <c r="AE62" i="1" s="1"/>
  <c r="AE63" i="1" s="1"/>
  <c r="AE64" i="1" s="1"/>
  <c r="AE65" i="1"/>
  <c r="X77" i="1"/>
  <c r="X78" i="1" s="1"/>
  <c r="X79" i="1" s="1"/>
  <c r="Y75" i="1" s="1"/>
  <c r="AB76" i="1"/>
  <c r="AB78" i="1"/>
  <c r="K78" i="1" s="1"/>
  <c r="AB75" i="1"/>
  <c r="K75" i="1" s="1"/>
  <c r="AB79" i="1"/>
  <c r="K79" i="1" s="1"/>
  <c r="AA78" i="1"/>
  <c r="AA79" i="1"/>
  <c r="AA77" i="1"/>
  <c r="AA75" i="1"/>
  <c r="AA76" i="1"/>
  <c r="Y71" i="1"/>
  <c r="Z79" i="1"/>
  <c r="Q84" i="1" s="1"/>
  <c r="Z76" i="1"/>
  <c r="Q81" i="1" s="1"/>
  <c r="W83" i="1"/>
  <c r="I96" i="1"/>
  <c r="W82" i="1"/>
  <c r="I97" i="1"/>
  <c r="Z78" i="1"/>
  <c r="Q83" i="1" s="1"/>
  <c r="V86" i="1"/>
  <c r="G91" i="1"/>
  <c r="V90" i="1"/>
  <c r="W90" i="1" s="1"/>
  <c r="G95" i="1"/>
  <c r="W89" i="1"/>
  <c r="Z77" i="1"/>
  <c r="Q82" i="1" s="1"/>
  <c r="I99" i="1"/>
  <c r="X81" i="1"/>
  <c r="X85" i="1"/>
  <c r="V94" i="1"/>
  <c r="G99" i="1"/>
  <c r="V88" i="1"/>
  <c r="G93" i="1"/>
  <c r="V87" i="1"/>
  <c r="G92" i="1"/>
  <c r="Z75" i="1"/>
  <c r="Q80" i="1" s="1"/>
  <c r="K76" i="1" l="1"/>
  <c r="AD78" i="1"/>
  <c r="AD77" i="1"/>
  <c r="J79" i="1"/>
  <c r="AD79" i="1"/>
  <c r="N84" i="1"/>
  <c r="AC82" i="1"/>
  <c r="AC83" i="1"/>
  <c r="J76" i="1"/>
  <c r="AD76" i="1"/>
  <c r="AC84" i="1"/>
  <c r="AC80" i="1"/>
  <c r="J75" i="1"/>
  <c r="AD75" i="1"/>
  <c r="AC81" i="1"/>
  <c r="J78" i="1"/>
  <c r="J77" i="1"/>
  <c r="O56" i="1"/>
  <c r="P56" i="1" s="1"/>
  <c r="M84" i="1"/>
  <c r="N81" i="1"/>
  <c r="O55" i="1"/>
  <c r="P55" i="1" s="1"/>
  <c r="N80" i="1"/>
  <c r="M81" i="1"/>
  <c r="Y68" i="1"/>
  <c r="Y72" i="1"/>
  <c r="Y64" i="1"/>
  <c r="O64" i="1" s="1"/>
  <c r="P64" i="1" s="1"/>
  <c r="O63" i="1"/>
  <c r="P63" i="1" s="1"/>
  <c r="O61" i="1"/>
  <c r="P61" i="1" s="1"/>
  <c r="O60" i="1"/>
  <c r="P60" i="1" s="1"/>
  <c r="N82" i="1"/>
  <c r="M82" i="1"/>
  <c r="M80" i="1"/>
  <c r="N83" i="1"/>
  <c r="M83" i="1"/>
  <c r="O62" i="1"/>
  <c r="P62" i="1" s="1"/>
  <c r="AF65" i="1"/>
  <c r="AF66" i="1" s="1"/>
  <c r="AF67" i="1" s="1"/>
  <c r="AF68" i="1" s="1"/>
  <c r="AF69" i="1" s="1"/>
  <c r="AE66" i="1"/>
  <c r="AE67" i="1" s="1"/>
  <c r="AE68" i="1" s="1"/>
  <c r="AE69" i="1" s="1"/>
  <c r="AE70" i="1"/>
  <c r="AB83" i="1"/>
  <c r="K83" i="1" s="1"/>
  <c r="AB84" i="1"/>
  <c r="K84" i="1" s="1"/>
  <c r="AB82" i="1"/>
  <c r="K82" i="1" s="1"/>
  <c r="AB80" i="1"/>
  <c r="K80" i="1" s="1"/>
  <c r="AB81" i="1"/>
  <c r="K81" i="1" s="1"/>
  <c r="AA82" i="1"/>
  <c r="Z82" i="1"/>
  <c r="Q87" i="1" s="1"/>
  <c r="AA84" i="1"/>
  <c r="Z84" i="1"/>
  <c r="Q89" i="1" s="1"/>
  <c r="AA83" i="1"/>
  <c r="AA81" i="1"/>
  <c r="AA80" i="1"/>
  <c r="Z81" i="1"/>
  <c r="Q86" i="1" s="1"/>
  <c r="Y76" i="1"/>
  <c r="W94" i="1"/>
  <c r="W87" i="1"/>
  <c r="V95" i="1"/>
  <c r="W95" i="1" s="1"/>
  <c r="G100" i="1"/>
  <c r="Z83" i="1"/>
  <c r="Q88" i="1" s="1"/>
  <c r="V93" i="1"/>
  <c r="G98" i="1"/>
  <c r="X90" i="1"/>
  <c r="X82" i="1"/>
  <c r="X83" i="1" s="1"/>
  <c r="X84" i="1" s="1"/>
  <c r="Y80" i="1" s="1"/>
  <c r="V92" i="1"/>
  <c r="G97" i="1"/>
  <c r="I104" i="1"/>
  <c r="Z80" i="1"/>
  <c r="Q85" i="1" s="1"/>
  <c r="W88" i="1"/>
  <c r="V99" i="1"/>
  <c r="G104" i="1"/>
  <c r="V91" i="1"/>
  <c r="G96" i="1"/>
  <c r="W86" i="1"/>
  <c r="I102" i="1"/>
  <c r="I101" i="1"/>
  <c r="AD83" i="1" l="1"/>
  <c r="AD82" i="1"/>
  <c r="J81" i="1"/>
  <c r="AD81" i="1"/>
  <c r="AC86" i="1"/>
  <c r="AC85" i="1"/>
  <c r="AC88" i="1"/>
  <c r="AC87" i="1"/>
  <c r="J80" i="1"/>
  <c r="AD80" i="1"/>
  <c r="J84" i="1"/>
  <c r="AD84" i="1"/>
  <c r="AC89" i="1"/>
  <c r="J83" i="1"/>
  <c r="J82" i="1"/>
  <c r="M87" i="1"/>
  <c r="N87" i="1"/>
  <c r="N89" i="1"/>
  <c r="Y69" i="1"/>
  <c r="O66" i="1" s="1"/>
  <c r="P66" i="1" s="1"/>
  <c r="O68" i="1"/>
  <c r="P68" i="1" s="1"/>
  <c r="Y73" i="1"/>
  <c r="N88" i="1"/>
  <c r="M88" i="1"/>
  <c r="M86" i="1"/>
  <c r="N86" i="1"/>
  <c r="N85" i="1"/>
  <c r="M85" i="1"/>
  <c r="M89" i="1"/>
  <c r="AE75" i="1"/>
  <c r="AF70" i="1"/>
  <c r="AF71" i="1" s="1"/>
  <c r="AF72" i="1" s="1"/>
  <c r="AF73" i="1" s="1"/>
  <c r="AF74" i="1" s="1"/>
  <c r="AE71" i="1"/>
  <c r="AE72" i="1" s="1"/>
  <c r="AE73" i="1" s="1"/>
  <c r="AE74" i="1" s="1"/>
  <c r="AB88" i="1"/>
  <c r="K88" i="1" s="1"/>
  <c r="AB86" i="1"/>
  <c r="K86" i="1" s="1"/>
  <c r="AB85" i="1"/>
  <c r="K85" i="1" s="1"/>
  <c r="AB87" i="1"/>
  <c r="K87" i="1" s="1"/>
  <c r="AB89" i="1"/>
  <c r="K89" i="1" s="1"/>
  <c r="AA88" i="1"/>
  <c r="AA87" i="1"/>
  <c r="AA86" i="1"/>
  <c r="AA85" i="1"/>
  <c r="AA89" i="1"/>
  <c r="Y81" i="1"/>
  <c r="Y77" i="1"/>
  <c r="X86" i="1"/>
  <c r="X87" i="1" s="1"/>
  <c r="X88" i="1" s="1"/>
  <c r="X89" i="1" s="1"/>
  <c r="Y85" i="1" s="1"/>
  <c r="Z88" i="1"/>
  <c r="Q93" i="1" s="1"/>
  <c r="Z87" i="1"/>
  <c r="Q92" i="1" s="1"/>
  <c r="Z86" i="1"/>
  <c r="Q91" i="1" s="1"/>
  <c r="Z85" i="1"/>
  <c r="Q90" i="1" s="1"/>
  <c r="Z89" i="1"/>
  <c r="Q94" i="1" s="1"/>
  <c r="V96" i="1"/>
  <c r="G101" i="1"/>
  <c r="X95" i="1"/>
  <c r="W92" i="1"/>
  <c r="I107" i="1"/>
  <c r="W91" i="1"/>
  <c r="I109" i="1"/>
  <c r="V98" i="1"/>
  <c r="G103" i="1"/>
  <c r="I106" i="1"/>
  <c r="W99" i="1"/>
  <c r="V97" i="1"/>
  <c r="G102" i="1"/>
  <c r="W93" i="1"/>
  <c r="V104" i="1"/>
  <c r="G109" i="1"/>
  <c r="V100" i="1"/>
  <c r="W100" i="1" s="1"/>
  <c r="G105" i="1"/>
  <c r="V105" i="1" s="1"/>
  <c r="W105" i="1" s="1"/>
  <c r="AC93" i="1" l="1"/>
  <c r="M94" i="1"/>
  <c r="AC91" i="1"/>
  <c r="AC90" i="1"/>
  <c r="J86" i="1"/>
  <c r="AD86" i="1"/>
  <c r="AD87" i="1"/>
  <c r="AD88" i="1"/>
  <c r="AC92" i="1"/>
  <c r="J89" i="1"/>
  <c r="AD89" i="1"/>
  <c r="J85" i="1"/>
  <c r="AD85" i="1"/>
  <c r="AC94" i="1"/>
  <c r="J87" i="1"/>
  <c r="J88" i="1"/>
  <c r="O65" i="1"/>
  <c r="P65" i="1" s="1"/>
  <c r="Y74" i="1"/>
  <c r="O73" i="1"/>
  <c r="P73" i="1" s="1"/>
  <c r="Y82" i="1"/>
  <c r="M93" i="1"/>
  <c r="N93" i="1"/>
  <c r="N91" i="1"/>
  <c r="M91" i="1"/>
  <c r="N90" i="1"/>
  <c r="M90" i="1"/>
  <c r="M92" i="1"/>
  <c r="N92" i="1"/>
  <c r="N94" i="1"/>
  <c r="O69" i="1"/>
  <c r="P69" i="1" s="1"/>
  <c r="O67" i="1"/>
  <c r="P67" i="1" s="1"/>
  <c r="AF75" i="1"/>
  <c r="AF76" i="1" s="1"/>
  <c r="AF77" i="1" s="1"/>
  <c r="AF78" i="1" s="1"/>
  <c r="AF79" i="1" s="1"/>
  <c r="AE76" i="1"/>
  <c r="AE77" i="1" s="1"/>
  <c r="AE78" i="1" s="1"/>
  <c r="AE79" i="1" s="1"/>
  <c r="AE80" i="1"/>
  <c r="AB94" i="1"/>
  <c r="K94" i="1" s="1"/>
  <c r="AB92" i="1"/>
  <c r="K92" i="1" s="1"/>
  <c r="AB91" i="1"/>
  <c r="K91" i="1" s="1"/>
  <c r="AB90" i="1"/>
  <c r="K90" i="1" s="1"/>
  <c r="AB93" i="1"/>
  <c r="K93" i="1" s="1"/>
  <c r="V109" i="1"/>
  <c r="W109" i="1" s="1"/>
  <c r="AA91" i="1"/>
  <c r="AA90" i="1"/>
  <c r="AA93" i="1"/>
  <c r="AD93" i="1" s="1"/>
  <c r="AA94" i="1"/>
  <c r="AA92" i="1"/>
  <c r="AD92" i="1" s="1"/>
  <c r="Y78" i="1"/>
  <c r="Y86" i="1"/>
  <c r="W104" i="1"/>
  <c r="X91" i="1"/>
  <c r="X92" i="1" s="1"/>
  <c r="X93" i="1" s="1"/>
  <c r="X94" i="1" s="1"/>
  <c r="Y90" i="1" s="1"/>
  <c r="Z92" i="1"/>
  <c r="Q97" i="1" s="1"/>
  <c r="Z93" i="1"/>
  <c r="Q98" i="1" s="1"/>
  <c r="Z94" i="1"/>
  <c r="Q99" i="1" s="1"/>
  <c r="Z91" i="1"/>
  <c r="Q96" i="1" s="1"/>
  <c r="Z90" i="1"/>
  <c r="Q95" i="1" s="1"/>
  <c r="V102" i="1"/>
  <c r="G107" i="1"/>
  <c r="V107" i="1" s="1"/>
  <c r="X100" i="1"/>
  <c r="W97" i="1"/>
  <c r="X105" i="1"/>
  <c r="V103" i="1"/>
  <c r="G108" i="1"/>
  <c r="V108" i="1" s="1"/>
  <c r="V101" i="1"/>
  <c r="G106" i="1"/>
  <c r="V106" i="1" s="1"/>
  <c r="W98" i="1"/>
  <c r="W96" i="1"/>
  <c r="AC99" i="1" s="1"/>
  <c r="AC97" i="1" l="1"/>
  <c r="J90" i="1"/>
  <c r="AD90" i="1"/>
  <c r="J91" i="1"/>
  <c r="AD91" i="1"/>
  <c r="AC96" i="1"/>
  <c r="AC95" i="1"/>
  <c r="AC98" i="1"/>
  <c r="J94" i="1"/>
  <c r="AD94" i="1"/>
  <c r="J92" i="1"/>
  <c r="J93" i="1"/>
  <c r="N99" i="1"/>
  <c r="M98" i="1"/>
  <c r="N98" i="1"/>
  <c r="Y87" i="1"/>
  <c r="O74" i="1"/>
  <c r="P74" i="1" s="1"/>
  <c r="O72" i="1"/>
  <c r="P72" i="1" s="1"/>
  <c r="N97" i="1"/>
  <c r="M97" i="1"/>
  <c r="O78" i="1"/>
  <c r="P78" i="1" s="1"/>
  <c r="O71" i="1"/>
  <c r="P71" i="1" s="1"/>
  <c r="Y83" i="1"/>
  <c r="N96" i="1"/>
  <c r="M96" i="1"/>
  <c r="M95" i="1"/>
  <c r="N95" i="1"/>
  <c r="O70" i="1"/>
  <c r="P70" i="1" s="1"/>
  <c r="M99" i="1"/>
  <c r="Y79" i="1"/>
  <c r="O79" i="1" s="1"/>
  <c r="P79" i="1" s="1"/>
  <c r="AF80" i="1"/>
  <c r="AF81" i="1" s="1"/>
  <c r="AF82" i="1" s="1"/>
  <c r="AF83" i="1" s="1"/>
  <c r="AF84" i="1" s="1"/>
  <c r="AE81" i="1"/>
  <c r="AE82" i="1" s="1"/>
  <c r="AE83" i="1" s="1"/>
  <c r="AE84" i="1" s="1"/>
  <c r="AE85" i="1"/>
  <c r="AB97" i="1"/>
  <c r="K97" i="1" s="1"/>
  <c r="AB96" i="1"/>
  <c r="K96" i="1" s="1"/>
  <c r="AB95" i="1"/>
  <c r="K95" i="1" s="1"/>
  <c r="AB98" i="1"/>
  <c r="K98" i="1" s="1"/>
  <c r="AB99" i="1"/>
  <c r="K99" i="1" s="1"/>
  <c r="AA98" i="1"/>
  <c r="AA96" i="1"/>
  <c r="AA95" i="1"/>
  <c r="AA97" i="1"/>
  <c r="AD97" i="1" s="1"/>
  <c r="AA99" i="1"/>
  <c r="Y91" i="1"/>
  <c r="W101" i="1"/>
  <c r="W108" i="1"/>
  <c r="W107" i="1"/>
  <c r="W103" i="1"/>
  <c r="W102" i="1"/>
  <c r="X96" i="1"/>
  <c r="X97" i="1" s="1"/>
  <c r="X98" i="1" s="1"/>
  <c r="X99" i="1" s="1"/>
  <c r="Y95" i="1" s="1"/>
  <c r="Z95" i="1"/>
  <c r="Q100" i="1" s="1"/>
  <c r="Z98" i="1"/>
  <c r="Q103" i="1" s="1"/>
  <c r="Z99" i="1"/>
  <c r="Q104" i="1" s="1"/>
  <c r="Z97" i="1"/>
  <c r="Q102" i="1" s="1"/>
  <c r="Z96" i="1"/>
  <c r="Q101" i="1" s="1"/>
  <c r="W106" i="1"/>
  <c r="AC103" i="1" l="1"/>
  <c r="N109" i="1"/>
  <c r="AC106" i="1"/>
  <c r="AC105" i="1"/>
  <c r="AC107" i="1"/>
  <c r="J99" i="1"/>
  <c r="AD99" i="1"/>
  <c r="AD98" i="1"/>
  <c r="AC104" i="1"/>
  <c r="AC108" i="1"/>
  <c r="AC109" i="1"/>
  <c r="AC102" i="1"/>
  <c r="AC101" i="1"/>
  <c r="AC100" i="1"/>
  <c r="J95" i="1"/>
  <c r="AD95" i="1"/>
  <c r="J96" i="1"/>
  <c r="AD96" i="1"/>
  <c r="J98" i="1"/>
  <c r="J97" i="1"/>
  <c r="O76" i="1"/>
  <c r="P76" i="1" s="1"/>
  <c r="M108" i="1"/>
  <c r="N108" i="1"/>
  <c r="Y88" i="1"/>
  <c r="N102" i="1"/>
  <c r="M102" i="1"/>
  <c r="N101" i="1"/>
  <c r="M101" i="1"/>
  <c r="N100" i="1"/>
  <c r="M100" i="1"/>
  <c r="M104" i="1"/>
  <c r="N107" i="1"/>
  <c r="M107" i="1"/>
  <c r="N106" i="1"/>
  <c r="M106" i="1"/>
  <c r="M105" i="1"/>
  <c r="N105" i="1"/>
  <c r="M103" i="1"/>
  <c r="N103" i="1"/>
  <c r="Y92" i="1"/>
  <c r="O77" i="1"/>
  <c r="P77" i="1" s="1"/>
  <c r="Y84" i="1"/>
  <c r="O81" i="1" s="1"/>
  <c r="P81" i="1" s="1"/>
  <c r="O83" i="1"/>
  <c r="P83" i="1" s="1"/>
  <c r="N104" i="1"/>
  <c r="O75" i="1"/>
  <c r="P75" i="1" s="1"/>
  <c r="M109" i="1"/>
  <c r="AF85" i="1"/>
  <c r="AF86" i="1" s="1"/>
  <c r="AF87" i="1" s="1"/>
  <c r="AF88" i="1" s="1"/>
  <c r="AF89" i="1" s="1"/>
  <c r="AE86" i="1"/>
  <c r="AE87" i="1" s="1"/>
  <c r="AE88" i="1" s="1"/>
  <c r="AE89" i="1" s="1"/>
  <c r="AE90" i="1"/>
  <c r="AB102" i="1"/>
  <c r="K102" i="1" s="1"/>
  <c r="AB103" i="1"/>
  <c r="K103" i="1" s="1"/>
  <c r="AB108" i="1"/>
  <c r="AB107" i="1"/>
  <c r="AB101" i="1"/>
  <c r="K101" i="1" s="1"/>
  <c r="AB100" i="1"/>
  <c r="K100" i="1" s="1"/>
  <c r="AB106" i="1"/>
  <c r="AB105" i="1"/>
  <c r="AB104" i="1"/>
  <c r="K104" i="1" s="1"/>
  <c r="AB109" i="1"/>
  <c r="AA108" i="1"/>
  <c r="AA104" i="1"/>
  <c r="AA106" i="1"/>
  <c r="AA105" i="1"/>
  <c r="AA103" i="1"/>
  <c r="AD103" i="1" s="1"/>
  <c r="AA109" i="1"/>
  <c r="AA102" i="1"/>
  <c r="AA101" i="1"/>
  <c r="AA100" i="1"/>
  <c r="AA107" i="1"/>
  <c r="AD107" i="1" s="1"/>
  <c r="Y96" i="1"/>
  <c r="X106" i="1"/>
  <c r="X107" i="1" s="1"/>
  <c r="X108" i="1" s="1"/>
  <c r="X109" i="1" s="1"/>
  <c r="Y105" i="1" s="1"/>
  <c r="X101" i="1"/>
  <c r="X102" i="1" s="1"/>
  <c r="X103" i="1" s="1"/>
  <c r="X104" i="1" s="1"/>
  <c r="Y100" i="1" s="1"/>
  <c r="Z104" i="1"/>
  <c r="Q109" i="1" s="1"/>
  <c r="Z109" i="1" s="1"/>
  <c r="AM14" i="1" s="1"/>
  <c r="Z101" i="1"/>
  <c r="Q106" i="1" s="1"/>
  <c r="Z106" i="1" s="1"/>
  <c r="AM11" i="1" s="1"/>
  <c r="Z103" i="1"/>
  <c r="Q108" i="1" s="1"/>
  <c r="Z108" i="1" s="1"/>
  <c r="AM13" i="1" s="1"/>
  <c r="Z102" i="1"/>
  <c r="Q107" i="1" s="1"/>
  <c r="Z107" i="1" s="1"/>
  <c r="AM12" i="1" s="1"/>
  <c r="Z100" i="1"/>
  <c r="Q105" i="1" s="1"/>
  <c r="Z105" i="1" s="1"/>
  <c r="AD108" i="1" l="1"/>
  <c r="AD102" i="1"/>
  <c r="AD106" i="1"/>
  <c r="AD109" i="1"/>
  <c r="J104" i="1"/>
  <c r="J109" i="1" s="1"/>
  <c r="AD104" i="1"/>
  <c r="J100" i="1"/>
  <c r="J105" i="1" s="1"/>
  <c r="AD100" i="1"/>
  <c r="J101" i="1"/>
  <c r="AD101" i="1"/>
  <c r="AD105" i="1"/>
  <c r="K109" i="1"/>
  <c r="K106" i="1"/>
  <c r="K105" i="1"/>
  <c r="K107" i="1"/>
  <c r="K108" i="1"/>
  <c r="AO11" i="1"/>
  <c r="AM16" i="1"/>
  <c r="AO13" i="1"/>
  <c r="AP13" i="1" s="1"/>
  <c r="AM18" i="1"/>
  <c r="AN110" i="1"/>
  <c r="AO14" i="1"/>
  <c r="AP14" i="1" s="1"/>
  <c r="AM19" i="1"/>
  <c r="J102" i="1"/>
  <c r="J107" i="1" s="1"/>
  <c r="J106" i="1"/>
  <c r="AO12" i="1"/>
  <c r="AP12" i="1" s="1"/>
  <c r="AM17" i="1"/>
  <c r="J103" i="1"/>
  <c r="J108" i="1" s="1"/>
  <c r="Y97" i="1"/>
  <c r="Y89" i="1"/>
  <c r="O89" i="1" s="1"/>
  <c r="P89" i="1" s="1"/>
  <c r="O88" i="1"/>
  <c r="P88" i="1" s="1"/>
  <c r="O84" i="1"/>
  <c r="P84" i="1" s="1"/>
  <c r="O80" i="1"/>
  <c r="P80" i="1" s="1"/>
  <c r="Y93" i="1"/>
  <c r="O82" i="1"/>
  <c r="P82" i="1" s="1"/>
  <c r="AM10" i="1"/>
  <c r="A112" i="1"/>
  <c r="AE95" i="1"/>
  <c r="AE91" i="1"/>
  <c r="AE92" i="1" s="1"/>
  <c r="AE93" i="1" s="1"/>
  <c r="AE94" i="1" s="1"/>
  <c r="AF90" i="1"/>
  <c r="AF91" i="1" s="1"/>
  <c r="AF92" i="1" s="1"/>
  <c r="AF93" i="1" s="1"/>
  <c r="AF94" i="1" s="1"/>
  <c r="Y106" i="1"/>
  <c r="Y101" i="1"/>
  <c r="AG7" i="1"/>
  <c r="AP11" i="1" l="1"/>
  <c r="AO18" i="1"/>
  <c r="AP18" i="1" s="1"/>
  <c r="AM23" i="1"/>
  <c r="AM22" i="1"/>
  <c r="AO17" i="1"/>
  <c r="AP17" i="1" s="1"/>
  <c r="AM24" i="1"/>
  <c r="AO19" i="1"/>
  <c r="AP19" i="1" s="1"/>
  <c r="AR13" i="1"/>
  <c r="AR18" i="1" s="1"/>
  <c r="AO10" i="1"/>
  <c r="AP10" i="1" s="1"/>
  <c r="AM15" i="1"/>
  <c r="AR12" i="1"/>
  <c r="AO16" i="1"/>
  <c r="AP16" i="1" s="1"/>
  <c r="AM21" i="1"/>
  <c r="AN111" i="1"/>
  <c r="AN115" i="1"/>
  <c r="Y98" i="1"/>
  <c r="Y102" i="1"/>
  <c r="O87" i="1"/>
  <c r="P87" i="1" s="1"/>
  <c r="O85" i="1"/>
  <c r="P85" i="1" s="1"/>
  <c r="Y107" i="1"/>
  <c r="Y94" i="1"/>
  <c r="O91" i="1" s="1"/>
  <c r="P91" i="1" s="1"/>
  <c r="O93" i="1"/>
  <c r="P93" i="1" s="1"/>
  <c r="O86" i="1"/>
  <c r="P86" i="1" s="1"/>
  <c r="AF95" i="1"/>
  <c r="AF96" i="1" s="1"/>
  <c r="AF97" i="1" s="1"/>
  <c r="AF98" i="1" s="1"/>
  <c r="AF99" i="1" s="1"/>
  <c r="AE96" i="1"/>
  <c r="AE97" i="1" s="1"/>
  <c r="AE98" i="1" s="1"/>
  <c r="AE99" i="1" s="1"/>
  <c r="AE100" i="1"/>
  <c r="AR17" i="1"/>
  <c r="AN120" i="1" l="1"/>
  <c r="AN125" i="1" s="1"/>
  <c r="AR14" i="1"/>
  <c r="AR19" i="1" s="1"/>
  <c r="AQ14" i="1"/>
  <c r="AQ19" i="1" s="1"/>
  <c r="AM20" i="1"/>
  <c r="AO15" i="1"/>
  <c r="AP15" i="1" s="1"/>
  <c r="AO23" i="1"/>
  <c r="AP23" i="1" s="1"/>
  <c r="AM28" i="1"/>
  <c r="AN112" i="1"/>
  <c r="AN116" i="1"/>
  <c r="AO24" i="1"/>
  <c r="AP24" i="1" s="1"/>
  <c r="AM29" i="1"/>
  <c r="AO21" i="1"/>
  <c r="AP21" i="1" s="1"/>
  <c r="AM26" i="1"/>
  <c r="AQ12" i="1"/>
  <c r="AQ17" i="1" s="1"/>
  <c r="AM27" i="1"/>
  <c r="AO22" i="1"/>
  <c r="AP22" i="1" s="1"/>
  <c r="AQ13" i="1"/>
  <c r="AQ18" i="1" s="1"/>
  <c r="AR24" i="1"/>
  <c r="AR29" i="1" s="1"/>
  <c r="AR34" i="1" s="1"/>
  <c r="AR39" i="1" s="1"/>
  <c r="AR44" i="1" s="1"/>
  <c r="AR49" i="1" s="1"/>
  <c r="AR54" i="1" s="1"/>
  <c r="AR59" i="1" s="1"/>
  <c r="AR64" i="1" s="1"/>
  <c r="AR69" i="1" s="1"/>
  <c r="AR74" i="1" s="1"/>
  <c r="AR79" i="1" s="1"/>
  <c r="AR84" i="1" s="1"/>
  <c r="AR89" i="1" s="1"/>
  <c r="AR94" i="1" s="1"/>
  <c r="AR99" i="1" s="1"/>
  <c r="AR104" i="1" s="1"/>
  <c r="AR109" i="1" s="1"/>
  <c r="AR23" i="1"/>
  <c r="AR28" i="1" s="1"/>
  <c r="AR33" i="1" s="1"/>
  <c r="AR38" i="1" s="1"/>
  <c r="AR43" i="1" s="1"/>
  <c r="AR48" i="1" s="1"/>
  <c r="AR53" i="1" s="1"/>
  <c r="AR58" i="1" s="1"/>
  <c r="AR63" i="1" s="1"/>
  <c r="AR68" i="1" s="1"/>
  <c r="AR73" i="1" s="1"/>
  <c r="AR78" i="1" s="1"/>
  <c r="AR83" i="1" s="1"/>
  <c r="AR88" i="1" s="1"/>
  <c r="AR93" i="1" s="1"/>
  <c r="AR98" i="1" s="1"/>
  <c r="AR103" i="1" s="1"/>
  <c r="AR108" i="1" s="1"/>
  <c r="AR22" i="1"/>
  <c r="AR27" i="1" s="1"/>
  <c r="AR32" i="1" s="1"/>
  <c r="AR37" i="1" s="1"/>
  <c r="AR42" i="1" s="1"/>
  <c r="AR47" i="1" s="1"/>
  <c r="AR52" i="1" s="1"/>
  <c r="AR57" i="1" s="1"/>
  <c r="AR62" i="1" s="1"/>
  <c r="AR67" i="1" s="1"/>
  <c r="AR72" i="1" s="1"/>
  <c r="AR77" i="1" s="1"/>
  <c r="AR82" i="1" s="1"/>
  <c r="AR87" i="1" s="1"/>
  <c r="AR92" i="1" s="1"/>
  <c r="AR97" i="1" s="1"/>
  <c r="AR102" i="1" s="1"/>
  <c r="AR107" i="1" s="1"/>
  <c r="Y108" i="1"/>
  <c r="Y103" i="1"/>
  <c r="Y99" i="1"/>
  <c r="O98" i="1"/>
  <c r="P98" i="1" s="1"/>
  <c r="O94" i="1"/>
  <c r="P94" i="1" s="1"/>
  <c r="O92" i="1"/>
  <c r="P92" i="1" s="1"/>
  <c r="O90" i="1"/>
  <c r="P90" i="1" s="1"/>
  <c r="AF100" i="1"/>
  <c r="AF101" i="1" s="1"/>
  <c r="AF102" i="1" s="1"/>
  <c r="AF103" i="1" s="1"/>
  <c r="AF104" i="1" s="1"/>
  <c r="AE101" i="1"/>
  <c r="AE102" i="1" s="1"/>
  <c r="AE103" i="1" s="1"/>
  <c r="AE104" i="1" s="1"/>
  <c r="AE105" i="1"/>
  <c r="AN121" i="1" l="1"/>
  <c r="AN126" i="1" s="1"/>
  <c r="AN130" i="1"/>
  <c r="AN135" i="1" s="1"/>
  <c r="AN117" i="1"/>
  <c r="AN113" i="1"/>
  <c r="AQ23" i="1"/>
  <c r="AQ28" i="1" s="1"/>
  <c r="AQ33" i="1" s="1"/>
  <c r="AQ38" i="1" s="1"/>
  <c r="AQ43" i="1" s="1"/>
  <c r="AQ48" i="1" s="1"/>
  <c r="AQ53" i="1" s="1"/>
  <c r="AQ58" i="1" s="1"/>
  <c r="AQ63" i="1" s="1"/>
  <c r="AQ68" i="1" s="1"/>
  <c r="AQ73" i="1" s="1"/>
  <c r="AQ78" i="1" s="1"/>
  <c r="AQ83" i="1" s="1"/>
  <c r="AQ88" i="1" s="1"/>
  <c r="AQ93" i="1" s="1"/>
  <c r="AQ98" i="1" s="1"/>
  <c r="AQ103" i="1" s="1"/>
  <c r="AQ108" i="1" s="1"/>
  <c r="AM31" i="1"/>
  <c r="AO26" i="1"/>
  <c r="AP26" i="1" s="1"/>
  <c r="AM33" i="1"/>
  <c r="AO28" i="1"/>
  <c r="AP28" i="1" s="1"/>
  <c r="AO20" i="1"/>
  <c r="AP20" i="1" s="1"/>
  <c r="AM25" i="1"/>
  <c r="AQ22" i="1"/>
  <c r="AQ27" i="1" s="1"/>
  <c r="AQ32" i="1" s="1"/>
  <c r="AQ37" i="1" s="1"/>
  <c r="AQ42" i="1" s="1"/>
  <c r="AQ47" i="1" s="1"/>
  <c r="AQ52" i="1" s="1"/>
  <c r="AQ57" i="1" s="1"/>
  <c r="AQ62" i="1" s="1"/>
  <c r="AQ67" i="1" s="1"/>
  <c r="AQ72" i="1" s="1"/>
  <c r="AQ77" i="1" s="1"/>
  <c r="AQ82" i="1" s="1"/>
  <c r="AQ87" i="1" s="1"/>
  <c r="AQ92" i="1" s="1"/>
  <c r="AQ97" i="1" s="1"/>
  <c r="AQ102" i="1" s="1"/>
  <c r="AQ107" i="1" s="1"/>
  <c r="AQ24" i="1"/>
  <c r="AQ29" i="1" s="1"/>
  <c r="AQ34" i="1" s="1"/>
  <c r="AQ39" i="1" s="1"/>
  <c r="AQ44" i="1" s="1"/>
  <c r="AQ49" i="1" s="1"/>
  <c r="AQ54" i="1" s="1"/>
  <c r="AQ59" i="1" s="1"/>
  <c r="AQ64" i="1" s="1"/>
  <c r="AQ69" i="1" s="1"/>
  <c r="AQ74" i="1" s="1"/>
  <c r="AQ79" i="1" s="1"/>
  <c r="AQ84" i="1" s="1"/>
  <c r="AQ89" i="1" s="1"/>
  <c r="AQ94" i="1" s="1"/>
  <c r="AQ99" i="1" s="1"/>
  <c r="AQ104" i="1" s="1"/>
  <c r="AQ109" i="1" s="1"/>
  <c r="AO27" i="1"/>
  <c r="AP27" i="1" s="1"/>
  <c r="AM32" i="1"/>
  <c r="AM34" i="1"/>
  <c r="AO29" i="1"/>
  <c r="AP29" i="1" s="1"/>
  <c r="O99" i="1"/>
  <c r="P99" i="1" s="1"/>
  <c r="O97" i="1"/>
  <c r="P97" i="1" s="1"/>
  <c r="O95" i="1"/>
  <c r="P95" i="1" s="1"/>
  <c r="O96" i="1"/>
  <c r="P96" i="1" s="1"/>
  <c r="Y104" i="1"/>
  <c r="O104" i="1" s="1"/>
  <c r="P104" i="1" s="1"/>
  <c r="O103" i="1"/>
  <c r="P103" i="1" s="1"/>
  <c r="O100" i="1"/>
  <c r="P100" i="1" s="1"/>
  <c r="Y109" i="1"/>
  <c r="O106" i="1" s="1"/>
  <c r="P106" i="1" s="1"/>
  <c r="AE106" i="1"/>
  <c r="AE107" i="1" s="1"/>
  <c r="AE108" i="1" s="1"/>
  <c r="AE109" i="1" s="1"/>
  <c r="AF105" i="1"/>
  <c r="AF106" i="1" s="1"/>
  <c r="AF107" i="1" s="1"/>
  <c r="AF108" i="1" s="1"/>
  <c r="AF109" i="1" s="1"/>
  <c r="AN140" i="1" l="1"/>
  <c r="AN145" i="1" s="1"/>
  <c r="AN122" i="1"/>
  <c r="AN127" i="1" s="1"/>
  <c r="AN131" i="1"/>
  <c r="AN136" i="1" s="1"/>
  <c r="AM36" i="1"/>
  <c r="AO31" i="1"/>
  <c r="AP31" i="1" s="1"/>
  <c r="AN114" i="1"/>
  <c r="AN118" i="1"/>
  <c r="AM39" i="1"/>
  <c r="AO34" i="1"/>
  <c r="AP34" i="1" s="1"/>
  <c r="AM38" i="1"/>
  <c r="AO33" i="1"/>
  <c r="AP33" i="1" s="1"/>
  <c r="AM37" i="1"/>
  <c r="AO32" i="1"/>
  <c r="AP32" i="1" s="1"/>
  <c r="AO25" i="1"/>
  <c r="AP25" i="1" s="1"/>
  <c r="AM30" i="1"/>
  <c r="AG95" i="1"/>
  <c r="AL98" i="1" s="1"/>
  <c r="AG65" i="1"/>
  <c r="AI66" i="1" s="1"/>
  <c r="AG90" i="1"/>
  <c r="AG91" i="1" s="1"/>
  <c r="AG92" i="1" s="1"/>
  <c r="O102" i="1"/>
  <c r="P102" i="1" s="1"/>
  <c r="AG85" i="1"/>
  <c r="AL89" i="1" s="1"/>
  <c r="AG45" i="1"/>
  <c r="AJ45" i="1" s="1"/>
  <c r="O108" i="1"/>
  <c r="P108" i="1" s="1"/>
  <c r="O101" i="1"/>
  <c r="P101" i="1" s="1"/>
  <c r="AG105" i="1"/>
  <c r="AL105" i="1" s="1"/>
  <c r="AG66" i="1"/>
  <c r="AG67" i="1" s="1"/>
  <c r="AG68" i="1" s="1"/>
  <c r="AG69" i="1" s="1"/>
  <c r="AH45" i="1"/>
  <c r="AG30" i="1"/>
  <c r="AG70" i="1"/>
  <c r="AG80" i="1"/>
  <c r="AG55" i="1"/>
  <c r="AG25" i="1"/>
  <c r="AG10" i="1"/>
  <c r="AG40" i="1"/>
  <c r="AG50" i="1"/>
  <c r="AG75" i="1"/>
  <c r="AG100" i="1"/>
  <c r="O109" i="1"/>
  <c r="P109" i="1" s="1"/>
  <c r="O107" i="1"/>
  <c r="P107" i="1" s="1"/>
  <c r="AG35" i="1"/>
  <c r="O105" i="1"/>
  <c r="P105" i="1" s="1"/>
  <c r="AG15" i="1"/>
  <c r="AG20" i="1"/>
  <c r="AG60" i="1"/>
  <c r="AL67" i="1" l="1"/>
  <c r="AI94" i="1"/>
  <c r="AI45" i="1"/>
  <c r="AL65" i="1"/>
  <c r="AK46" i="1"/>
  <c r="AI91" i="1"/>
  <c r="AG96" i="1"/>
  <c r="AG97" i="1" s="1"/>
  <c r="AG98" i="1" s="1"/>
  <c r="AG99" i="1" s="1"/>
  <c r="AJ105" i="1"/>
  <c r="AK96" i="1"/>
  <c r="AL93" i="1"/>
  <c r="AI105" i="1"/>
  <c r="AL95" i="1"/>
  <c r="AI46" i="1"/>
  <c r="AL85" i="1"/>
  <c r="AK93" i="1"/>
  <c r="AJ69" i="1"/>
  <c r="AK107" i="1"/>
  <c r="AL99" i="1"/>
  <c r="AK85" i="1"/>
  <c r="AG106" i="1"/>
  <c r="AG107" i="1" s="1"/>
  <c r="AG108" i="1" s="1"/>
  <c r="AG109" i="1" s="1"/>
  <c r="AH95" i="1"/>
  <c r="AH96" i="1" s="1"/>
  <c r="AH97" i="1" s="1"/>
  <c r="AH98" i="1" s="1"/>
  <c r="AH99" i="1" s="1"/>
  <c r="AH85" i="1"/>
  <c r="AH86" i="1" s="1"/>
  <c r="AH87" i="1" s="1"/>
  <c r="AH88" i="1" s="1"/>
  <c r="AH89" i="1" s="1"/>
  <c r="AL109" i="1"/>
  <c r="AJ107" i="1"/>
  <c r="AJ109" i="1"/>
  <c r="AK99" i="1"/>
  <c r="AK95" i="1"/>
  <c r="AK98" i="1"/>
  <c r="AK97" i="1"/>
  <c r="AJ97" i="1"/>
  <c r="AI88" i="1"/>
  <c r="AI86" i="1"/>
  <c r="AJ87" i="1"/>
  <c r="AL68" i="1"/>
  <c r="AK67" i="1"/>
  <c r="AN123" i="1"/>
  <c r="AN128" i="1" s="1"/>
  <c r="AN132" i="1"/>
  <c r="AN137" i="1" s="1"/>
  <c r="AI107" i="1"/>
  <c r="AJ108" i="1"/>
  <c r="AI109" i="1"/>
  <c r="AH105" i="1"/>
  <c r="AI97" i="1"/>
  <c r="AI98" i="1"/>
  <c r="AJ96" i="1"/>
  <c r="AJ95" i="1"/>
  <c r="AJ99" i="1"/>
  <c r="AI48" i="1"/>
  <c r="AL49" i="1"/>
  <c r="AJ89" i="1"/>
  <c r="AJ88" i="1"/>
  <c r="AG86" i="1"/>
  <c r="AG87" i="1" s="1"/>
  <c r="AG88" i="1" s="1"/>
  <c r="AG89" i="1" s="1"/>
  <c r="AJ65" i="1"/>
  <c r="AL69" i="1"/>
  <c r="AN119" i="1"/>
  <c r="AN141" i="1"/>
  <c r="AN146" i="1" s="1"/>
  <c r="AN150" i="1"/>
  <c r="AN155" i="1" s="1"/>
  <c r="AI106" i="1"/>
  <c r="AJ106" i="1"/>
  <c r="AL108" i="1"/>
  <c r="AK109" i="1"/>
  <c r="AI99" i="1"/>
  <c r="AI95" i="1"/>
  <c r="AL97" i="1"/>
  <c r="AI96" i="1"/>
  <c r="AL87" i="1"/>
  <c r="AK88" i="1"/>
  <c r="AI85" i="1"/>
  <c r="AK106" i="1"/>
  <c r="AJ48" i="1"/>
  <c r="AJ47" i="1"/>
  <c r="AI49" i="1"/>
  <c r="AK90" i="1"/>
  <c r="AJ90" i="1"/>
  <c r="AI65" i="1"/>
  <c r="AJ68" i="1"/>
  <c r="AH65" i="1"/>
  <c r="AH66" i="1" s="1"/>
  <c r="AH67" i="1" s="1"/>
  <c r="AH68" i="1" s="1"/>
  <c r="AH69" i="1" s="1"/>
  <c r="AI47" i="1"/>
  <c r="AJ49" i="1"/>
  <c r="AK49" i="1"/>
  <c r="AK86" i="1"/>
  <c r="AJ94" i="1"/>
  <c r="AJ93" i="1"/>
  <c r="AK65" i="1"/>
  <c r="AJ67" i="1"/>
  <c r="AT60" i="1"/>
  <c r="AT62" i="1"/>
  <c r="AT64" i="1"/>
  <c r="AT61" i="1"/>
  <c r="AT63" i="1"/>
  <c r="AS60" i="1"/>
  <c r="AS62" i="1"/>
  <c r="AS64" i="1"/>
  <c r="AS61" i="1"/>
  <c r="AS63" i="1"/>
  <c r="AT17" i="1"/>
  <c r="AT19" i="1"/>
  <c r="AT18" i="1"/>
  <c r="AS18" i="1"/>
  <c r="AS19" i="1"/>
  <c r="AS17" i="1"/>
  <c r="AT40" i="1"/>
  <c r="AT42" i="1"/>
  <c r="AT44" i="1"/>
  <c r="AT41" i="1"/>
  <c r="AT43" i="1"/>
  <c r="AS40" i="1"/>
  <c r="AS42" i="1"/>
  <c r="AS44" i="1"/>
  <c r="AS41" i="1"/>
  <c r="AS43" i="1"/>
  <c r="AT80" i="1"/>
  <c r="AT82" i="1"/>
  <c r="AT84" i="1"/>
  <c r="AT81" i="1"/>
  <c r="AT83" i="1"/>
  <c r="AS80" i="1"/>
  <c r="AS82" i="1"/>
  <c r="AS84" i="1"/>
  <c r="AS81" i="1"/>
  <c r="AS83" i="1"/>
  <c r="AT90" i="1"/>
  <c r="AT92" i="1"/>
  <c r="AT94" i="1"/>
  <c r="AT91" i="1"/>
  <c r="AT93" i="1"/>
  <c r="AS90" i="1"/>
  <c r="AS92" i="1"/>
  <c r="AS94" i="1"/>
  <c r="AS91" i="1"/>
  <c r="AS93" i="1"/>
  <c r="AM42" i="1"/>
  <c r="AO37" i="1"/>
  <c r="AP37" i="1" s="1"/>
  <c r="AT100" i="1"/>
  <c r="AT102" i="1"/>
  <c r="AT104" i="1"/>
  <c r="AT101" i="1"/>
  <c r="AT103" i="1"/>
  <c r="AS100" i="1"/>
  <c r="AS102" i="1"/>
  <c r="AS104" i="1"/>
  <c r="AS101" i="1"/>
  <c r="AS103" i="1"/>
  <c r="AT13" i="1"/>
  <c r="AS12" i="1"/>
  <c r="AS10" i="1"/>
  <c r="AS14" i="1"/>
  <c r="AT11" i="1"/>
  <c r="AT14" i="1"/>
  <c r="AS13" i="1"/>
  <c r="AT10" i="1"/>
  <c r="AS11" i="1"/>
  <c r="AT12" i="1"/>
  <c r="AT70" i="1"/>
  <c r="AT72" i="1"/>
  <c r="AT74" i="1"/>
  <c r="AT71" i="1"/>
  <c r="AT73" i="1"/>
  <c r="AS70" i="1"/>
  <c r="AS72" i="1"/>
  <c r="AS74" i="1"/>
  <c r="AS73" i="1"/>
  <c r="AS71" i="1"/>
  <c r="AT46" i="1"/>
  <c r="AT48" i="1"/>
  <c r="AT45" i="1"/>
  <c r="AT47" i="1"/>
  <c r="AT49" i="1"/>
  <c r="AS46" i="1"/>
  <c r="AS48" i="1"/>
  <c r="AS49" i="1"/>
  <c r="AS45" i="1"/>
  <c r="AS47" i="1"/>
  <c r="AT66" i="1"/>
  <c r="AT68" i="1"/>
  <c r="AT65" i="1"/>
  <c r="AT67" i="1"/>
  <c r="AT69" i="1"/>
  <c r="AS66" i="1"/>
  <c r="AS68" i="1"/>
  <c r="AS65" i="1"/>
  <c r="AS67" i="1"/>
  <c r="AS69" i="1"/>
  <c r="AM35" i="1"/>
  <c r="AO30" i="1"/>
  <c r="AP30" i="1" s="1"/>
  <c r="AM44" i="1"/>
  <c r="AO39" i="1"/>
  <c r="AP39" i="1" s="1"/>
  <c r="AT78" i="1"/>
  <c r="AT77" i="1"/>
  <c r="AT79" i="1"/>
  <c r="AS78" i="1"/>
  <c r="AS77" i="1"/>
  <c r="AS79" i="1"/>
  <c r="AT26" i="1"/>
  <c r="AT28" i="1"/>
  <c r="AT25" i="1"/>
  <c r="AT27" i="1"/>
  <c r="AT29" i="1"/>
  <c r="AS26" i="1"/>
  <c r="AS28" i="1"/>
  <c r="AS25" i="1"/>
  <c r="AS27" i="1"/>
  <c r="AS29" i="1"/>
  <c r="AT30" i="1"/>
  <c r="AT32" i="1"/>
  <c r="AT34" i="1"/>
  <c r="AT31" i="1"/>
  <c r="AT33" i="1"/>
  <c r="AS30" i="1"/>
  <c r="AS32" i="1"/>
  <c r="AS34" i="1"/>
  <c r="AS33" i="1"/>
  <c r="AS31" i="1"/>
  <c r="AT106" i="1"/>
  <c r="AT108" i="1"/>
  <c r="AT105" i="1"/>
  <c r="AT107" i="1"/>
  <c r="AT109" i="1"/>
  <c r="AS106" i="1"/>
  <c r="AS108" i="1"/>
  <c r="AS105" i="1"/>
  <c r="AS107" i="1"/>
  <c r="AS109" i="1"/>
  <c r="AT86" i="1"/>
  <c r="AT88" i="1"/>
  <c r="AT85" i="1"/>
  <c r="AT87" i="1"/>
  <c r="AT89" i="1"/>
  <c r="AS86" i="1"/>
  <c r="AS88" i="1"/>
  <c r="AS89" i="1"/>
  <c r="AS85" i="1"/>
  <c r="AS87" i="1"/>
  <c r="AJ98" i="1"/>
  <c r="AT96" i="1"/>
  <c r="AT98" i="1"/>
  <c r="AT95" i="1"/>
  <c r="AT97" i="1"/>
  <c r="AT99" i="1"/>
  <c r="AS96" i="1"/>
  <c r="AS98" i="1"/>
  <c r="AS97" i="1"/>
  <c r="AS99" i="1"/>
  <c r="AS95" i="1"/>
  <c r="AT36" i="1"/>
  <c r="AT38" i="1"/>
  <c r="AT35" i="1"/>
  <c r="AT37" i="1"/>
  <c r="AT39" i="1"/>
  <c r="AS36" i="1"/>
  <c r="AS38" i="1"/>
  <c r="AS35" i="1"/>
  <c r="AS37" i="1"/>
  <c r="AS39" i="1"/>
  <c r="AT20" i="1"/>
  <c r="AT22" i="1"/>
  <c r="AT24" i="1"/>
  <c r="AT21" i="1"/>
  <c r="AT23" i="1"/>
  <c r="AS20" i="1"/>
  <c r="AS22" i="1"/>
  <c r="AS24" i="1"/>
  <c r="AS21" i="1"/>
  <c r="AS23" i="1"/>
  <c r="AT50" i="1"/>
  <c r="AT52" i="1"/>
  <c r="AT54" i="1"/>
  <c r="AT51" i="1"/>
  <c r="AT53" i="1"/>
  <c r="AS50" i="1"/>
  <c r="AS52" i="1"/>
  <c r="AS54" i="1"/>
  <c r="AS51" i="1"/>
  <c r="AS53" i="1"/>
  <c r="AT56" i="1"/>
  <c r="AT58" i="1"/>
  <c r="AT55" i="1"/>
  <c r="AT57" i="1"/>
  <c r="AT59" i="1"/>
  <c r="AS56" i="1"/>
  <c r="AS58" i="1"/>
  <c r="AS57" i="1"/>
  <c r="AS59" i="1"/>
  <c r="AS55" i="1"/>
  <c r="AJ86" i="1"/>
  <c r="AK87" i="1"/>
  <c r="AI89" i="1"/>
  <c r="AL86" i="1"/>
  <c r="AM43" i="1"/>
  <c r="AO38" i="1"/>
  <c r="AP38" i="1" s="1"/>
  <c r="AM41" i="1"/>
  <c r="AO36" i="1"/>
  <c r="AP36" i="1" s="1"/>
  <c r="AQ11" i="1"/>
  <c r="AQ16" i="1" s="1"/>
  <c r="AS16" i="1" s="1"/>
  <c r="AR11" i="1"/>
  <c r="AJ91" i="1"/>
  <c r="AI93" i="1"/>
  <c r="AL90" i="1"/>
  <c r="AL92" i="1"/>
  <c r="AL91" i="1"/>
  <c r="AI92" i="1"/>
  <c r="AH90" i="1"/>
  <c r="AH91" i="1" s="1"/>
  <c r="AH92" i="1" s="1"/>
  <c r="AH93" i="1" s="1"/>
  <c r="AH94" i="1" s="1"/>
  <c r="AK45" i="1"/>
  <c r="AJ46" i="1"/>
  <c r="AK47" i="1"/>
  <c r="AK66" i="1"/>
  <c r="AI68" i="1"/>
  <c r="AK69" i="1"/>
  <c r="AL47" i="1"/>
  <c r="AL45" i="1"/>
  <c r="AK48" i="1"/>
  <c r="AL46" i="1"/>
  <c r="AG46" i="1"/>
  <c r="AG47" i="1" s="1"/>
  <c r="AG48" i="1" s="1"/>
  <c r="AG49" i="1" s="1"/>
  <c r="AK91" i="1"/>
  <c r="AI90" i="1"/>
  <c r="AK92" i="1"/>
  <c r="AL94" i="1"/>
  <c r="AJ66" i="1"/>
  <c r="AI69" i="1"/>
  <c r="AK68" i="1"/>
  <c r="AI67" i="1"/>
  <c r="AK105" i="1"/>
  <c r="AI108" i="1"/>
  <c r="AL107" i="1"/>
  <c r="AK108" i="1"/>
  <c r="AL88" i="1"/>
  <c r="AK89" i="1"/>
  <c r="AJ85" i="1"/>
  <c r="AG101" i="1"/>
  <c r="AG102" i="1" s="1"/>
  <c r="AK102" i="1"/>
  <c r="AL104" i="1"/>
  <c r="AJ100" i="1"/>
  <c r="AJ101" i="1"/>
  <c r="AI101" i="1"/>
  <c r="AK104" i="1"/>
  <c r="AK103" i="1"/>
  <c r="AI102" i="1"/>
  <c r="AJ103" i="1"/>
  <c r="AH100" i="1"/>
  <c r="AJ104" i="1"/>
  <c r="AL100" i="1"/>
  <c r="AL101" i="1"/>
  <c r="AI104" i="1"/>
  <c r="AL102" i="1"/>
  <c r="AI100" i="1"/>
  <c r="AK100" i="1"/>
  <c r="AK101" i="1"/>
  <c r="AL103" i="1"/>
  <c r="AI103" i="1"/>
  <c r="AG56" i="1"/>
  <c r="AG57" i="1" s="1"/>
  <c r="AG58" i="1" s="1"/>
  <c r="AG59" i="1" s="1"/>
  <c r="AH55" i="1"/>
  <c r="AL58" i="1"/>
  <c r="AK56" i="1"/>
  <c r="AJ57" i="1"/>
  <c r="AL57" i="1"/>
  <c r="AI55" i="1"/>
  <c r="AK57" i="1"/>
  <c r="AI56" i="1"/>
  <c r="AK55" i="1"/>
  <c r="AK58" i="1"/>
  <c r="AI58" i="1"/>
  <c r="AJ55" i="1"/>
  <c r="AI57" i="1"/>
  <c r="AJ58" i="1"/>
  <c r="AL56" i="1"/>
  <c r="AL59" i="1"/>
  <c r="AK59" i="1"/>
  <c r="AJ59" i="1"/>
  <c r="AI59" i="1"/>
  <c r="AJ56" i="1"/>
  <c r="AL55" i="1"/>
  <c r="AG61" i="1"/>
  <c r="AG62" i="1" s="1"/>
  <c r="AI62" i="1"/>
  <c r="AL63" i="1"/>
  <c r="AH60" i="1"/>
  <c r="AI61" i="1"/>
  <c r="AJ60" i="1"/>
  <c r="AK61" i="1"/>
  <c r="AL60" i="1"/>
  <c r="AL62" i="1"/>
  <c r="AK62" i="1"/>
  <c r="AI64" i="1"/>
  <c r="AJ63" i="1"/>
  <c r="AK60" i="1"/>
  <c r="AI60" i="1"/>
  <c r="AI63" i="1"/>
  <c r="AJ64" i="1"/>
  <c r="AL64" i="1"/>
  <c r="AL61" i="1"/>
  <c r="AK64" i="1"/>
  <c r="AJ61" i="1"/>
  <c r="AG36" i="1"/>
  <c r="AG37" i="1" s="1"/>
  <c r="AG38" i="1" s="1"/>
  <c r="AG39" i="1" s="1"/>
  <c r="AK37" i="1"/>
  <c r="AI35" i="1"/>
  <c r="AI36" i="1"/>
  <c r="AH35" i="1"/>
  <c r="AJ36" i="1"/>
  <c r="AI37" i="1"/>
  <c r="AK38" i="1"/>
  <c r="AK39" i="1"/>
  <c r="AJ37" i="1"/>
  <c r="AJ39" i="1"/>
  <c r="AL36" i="1"/>
  <c r="AJ35" i="1"/>
  <c r="AL38" i="1"/>
  <c r="AL37" i="1"/>
  <c r="AI38" i="1"/>
  <c r="AI39" i="1"/>
  <c r="AL35" i="1"/>
  <c r="AJ38" i="1"/>
  <c r="AL39" i="1"/>
  <c r="AK35" i="1"/>
  <c r="AG76" i="1"/>
  <c r="AG77" i="1" s="1"/>
  <c r="AG78" i="1" s="1"/>
  <c r="AG79" i="1" s="1"/>
  <c r="AH75" i="1"/>
  <c r="AJ78" i="1" s="1"/>
  <c r="AG81" i="1"/>
  <c r="AG82" i="1" s="1"/>
  <c r="AH80" i="1"/>
  <c r="AL82" i="1"/>
  <c r="AK82" i="1"/>
  <c r="AL81" i="1"/>
  <c r="AI82" i="1"/>
  <c r="AI80" i="1"/>
  <c r="AK83" i="1"/>
  <c r="AJ83" i="1"/>
  <c r="AK81" i="1"/>
  <c r="AI83" i="1"/>
  <c r="AJ80" i="1"/>
  <c r="AL84" i="1"/>
  <c r="AK84" i="1"/>
  <c r="AJ81" i="1"/>
  <c r="AL80" i="1"/>
  <c r="AJ84" i="1"/>
  <c r="AI81" i="1"/>
  <c r="AL83" i="1"/>
  <c r="AK80" i="1"/>
  <c r="AI84" i="1"/>
  <c r="AG93" i="1"/>
  <c r="AG94" i="1" s="1"/>
  <c r="AJ92" i="1"/>
  <c r="AG21" i="1"/>
  <c r="AG22" i="1" s="1"/>
  <c r="AL21" i="1"/>
  <c r="AI23" i="1"/>
  <c r="AH20" i="1"/>
  <c r="AI20" i="1"/>
  <c r="AK24" i="1"/>
  <c r="AK23" i="1"/>
  <c r="AI22" i="1"/>
  <c r="AL20" i="1"/>
  <c r="AI21" i="1"/>
  <c r="AK22" i="1"/>
  <c r="AL22" i="1"/>
  <c r="AJ24" i="1"/>
  <c r="AK21" i="1"/>
  <c r="AL23" i="1"/>
  <c r="AJ23" i="1"/>
  <c r="AI24" i="1"/>
  <c r="AL24" i="1"/>
  <c r="AJ21" i="1"/>
  <c r="AJ20" i="1"/>
  <c r="AG51" i="1"/>
  <c r="AG52" i="1" s="1"/>
  <c r="AI51" i="1"/>
  <c r="AI50" i="1"/>
  <c r="AH50" i="1"/>
  <c r="AL53" i="1"/>
  <c r="AK52" i="1"/>
  <c r="AK54" i="1"/>
  <c r="AJ53" i="1"/>
  <c r="AK50" i="1"/>
  <c r="AI54" i="1"/>
  <c r="AJ50" i="1"/>
  <c r="AJ54" i="1"/>
  <c r="AI53" i="1"/>
  <c r="AL54" i="1"/>
  <c r="AK51" i="1"/>
  <c r="AL50" i="1"/>
  <c r="AI52" i="1"/>
  <c r="AL51" i="1"/>
  <c r="AL52" i="1"/>
  <c r="AJ51" i="1"/>
  <c r="AG71" i="1"/>
  <c r="AG72" i="1" s="1"/>
  <c r="AK71" i="1"/>
  <c r="AJ71" i="1"/>
  <c r="AK74" i="1"/>
  <c r="AJ73" i="1"/>
  <c r="AH70" i="1"/>
  <c r="AK70" i="1"/>
  <c r="AJ70" i="1"/>
  <c r="AI74" i="1"/>
  <c r="AL71" i="1"/>
  <c r="AL72" i="1"/>
  <c r="AI73" i="1"/>
  <c r="AK73" i="1"/>
  <c r="AL73" i="1"/>
  <c r="AI70" i="1"/>
  <c r="AL74" i="1"/>
  <c r="AL70" i="1"/>
  <c r="AJ74" i="1"/>
  <c r="AI72" i="1"/>
  <c r="AI71" i="1"/>
  <c r="AL96" i="1"/>
  <c r="AI87" i="1"/>
  <c r="AR10" i="1"/>
  <c r="AH10" i="1"/>
  <c r="AL13" i="1"/>
  <c r="AG11" i="1"/>
  <c r="AG12" i="1" s="1"/>
  <c r="AK13" i="1"/>
  <c r="AJ11" i="1"/>
  <c r="AL11" i="1"/>
  <c r="AJ13" i="1"/>
  <c r="AI11" i="1"/>
  <c r="AI12" i="1"/>
  <c r="AI14" i="1"/>
  <c r="AI13" i="1"/>
  <c r="AK10" i="1"/>
  <c r="AI10" i="1"/>
  <c r="AJ14" i="1"/>
  <c r="AL12" i="1"/>
  <c r="AK12" i="1"/>
  <c r="AK14" i="1"/>
  <c r="AK11" i="1"/>
  <c r="AJ10" i="1"/>
  <c r="AL14" i="1"/>
  <c r="AL10" i="1"/>
  <c r="AL106" i="1"/>
  <c r="AH106" i="1"/>
  <c r="AH107" i="1" s="1"/>
  <c r="AH108" i="1" s="1"/>
  <c r="AH109" i="1" s="1"/>
  <c r="AG16" i="1"/>
  <c r="AG17" i="1" s="1"/>
  <c r="AG18" i="1" s="1"/>
  <c r="AG19" i="1" s="1"/>
  <c r="AH15" i="1"/>
  <c r="AJ18" i="1" s="1"/>
  <c r="AG41" i="1"/>
  <c r="AG42" i="1" s="1"/>
  <c r="AK44" i="1"/>
  <c r="AK41" i="1"/>
  <c r="AI40" i="1"/>
  <c r="AL41" i="1"/>
  <c r="AI44" i="1"/>
  <c r="AL42" i="1"/>
  <c r="AI41" i="1"/>
  <c r="AL43" i="1"/>
  <c r="AK42" i="1"/>
  <c r="AL40" i="1"/>
  <c r="AK43" i="1"/>
  <c r="AI43" i="1"/>
  <c r="AJ41" i="1"/>
  <c r="AH40" i="1"/>
  <c r="AJ40" i="1"/>
  <c r="AL44" i="1"/>
  <c r="AJ44" i="1"/>
  <c r="AJ43" i="1"/>
  <c r="AI42" i="1"/>
  <c r="AG26" i="1"/>
  <c r="AG27" i="1" s="1"/>
  <c r="AG28" i="1" s="1"/>
  <c r="AG29" i="1" s="1"/>
  <c r="AJ27" i="1"/>
  <c r="AH25" i="1"/>
  <c r="AK27" i="1"/>
  <c r="AK28" i="1"/>
  <c r="AJ25" i="1"/>
  <c r="AL27" i="1"/>
  <c r="AL29" i="1"/>
  <c r="AI28" i="1"/>
  <c r="AJ28" i="1"/>
  <c r="AL28" i="1"/>
  <c r="AI26" i="1"/>
  <c r="AI29" i="1"/>
  <c r="AK26" i="1"/>
  <c r="AJ29" i="1"/>
  <c r="AI27" i="1"/>
  <c r="AK25" i="1"/>
  <c r="AL25" i="1"/>
  <c r="AJ26" i="1"/>
  <c r="AI25" i="1"/>
  <c r="AK29" i="1"/>
  <c r="AG31" i="1"/>
  <c r="AG32" i="1" s="1"/>
  <c r="AK30" i="1"/>
  <c r="AI30" i="1"/>
  <c r="AH30" i="1"/>
  <c r="AJ30" i="1"/>
  <c r="AJ33" i="1"/>
  <c r="AI32" i="1"/>
  <c r="AI31" i="1"/>
  <c r="AL32" i="1"/>
  <c r="AJ31" i="1"/>
  <c r="AI34" i="1"/>
  <c r="AL33" i="1"/>
  <c r="AK33" i="1"/>
  <c r="AK31" i="1"/>
  <c r="AJ34" i="1"/>
  <c r="AL31" i="1"/>
  <c r="AI33" i="1"/>
  <c r="AL30" i="1"/>
  <c r="AL34" i="1"/>
  <c r="AK34" i="1"/>
  <c r="AL48" i="1"/>
  <c r="AH46" i="1"/>
  <c r="AH47" i="1" s="1"/>
  <c r="AH48" i="1" s="1"/>
  <c r="AH49" i="1" s="1"/>
  <c r="AK94" i="1"/>
  <c r="AL66" i="1"/>
  <c r="AI19" i="1" l="1"/>
  <c r="AL79" i="1"/>
  <c r="AK79" i="1"/>
  <c r="AI76" i="1"/>
  <c r="AI77" i="1"/>
  <c r="AI75" i="1"/>
  <c r="AI79" i="1"/>
  <c r="AJ76" i="1"/>
  <c r="AK17" i="1"/>
  <c r="AK77" i="1"/>
  <c r="AL76" i="1"/>
  <c r="AL75" i="1"/>
  <c r="AL77" i="1"/>
  <c r="AJ75" i="1"/>
  <c r="AJ79" i="1"/>
  <c r="AI78" i="1"/>
  <c r="AK75" i="1"/>
  <c r="AL78" i="1"/>
  <c r="AK78" i="1"/>
  <c r="AJ77" i="1"/>
  <c r="AN151" i="1"/>
  <c r="AN156" i="1" s="1"/>
  <c r="AN142" i="1"/>
  <c r="AN147" i="1" s="1"/>
  <c r="AN160" i="1"/>
  <c r="AN165" i="1" s="1"/>
  <c r="AN124" i="1"/>
  <c r="AN129" i="1" s="1"/>
  <c r="AN133" i="1"/>
  <c r="AN138" i="1" s="1"/>
  <c r="AL19" i="1"/>
  <c r="H114" i="1" s="1"/>
  <c r="H119" i="1" s="1"/>
  <c r="H124" i="1" s="1"/>
  <c r="H129" i="1" s="1"/>
  <c r="H134" i="1" s="1"/>
  <c r="H139" i="1" s="1"/>
  <c r="H144" i="1" s="1"/>
  <c r="H149" i="1" s="1"/>
  <c r="H154" i="1" s="1"/>
  <c r="H159" i="1" s="1"/>
  <c r="H164" i="1" s="1"/>
  <c r="H169" i="1" s="1"/>
  <c r="H174" i="1" s="1"/>
  <c r="H179" i="1" s="1"/>
  <c r="H184" i="1" s="1"/>
  <c r="H189" i="1" s="1"/>
  <c r="H194" i="1" s="1"/>
  <c r="H199" i="1" s="1"/>
  <c r="H204" i="1" s="1"/>
  <c r="H209" i="1" s="1"/>
  <c r="AJ17" i="1"/>
  <c r="AM40" i="1"/>
  <c r="AO35" i="1"/>
  <c r="AP35" i="1" s="1"/>
  <c r="AK18" i="1"/>
  <c r="AJ16" i="1"/>
  <c r="AJ15" i="1"/>
  <c r="AM46" i="1"/>
  <c r="AO41" i="1"/>
  <c r="AP41" i="1" s="1"/>
  <c r="AM47" i="1"/>
  <c r="AO42" i="1"/>
  <c r="AP42" i="1" s="1"/>
  <c r="AL18" i="1"/>
  <c r="AJ19" i="1"/>
  <c r="AM49" i="1"/>
  <c r="AO44" i="1"/>
  <c r="AP44" i="1" s="1"/>
  <c r="AM48" i="1"/>
  <c r="AO43" i="1"/>
  <c r="AP43" i="1" s="1"/>
  <c r="AQ21" i="1"/>
  <c r="AQ26" i="1" s="1"/>
  <c r="AQ31" i="1" s="1"/>
  <c r="AQ36" i="1" s="1"/>
  <c r="AQ41" i="1" s="1"/>
  <c r="AQ46" i="1" s="1"/>
  <c r="AQ51" i="1" s="1"/>
  <c r="AQ56" i="1" s="1"/>
  <c r="AQ61" i="1" s="1"/>
  <c r="AQ66" i="1" s="1"/>
  <c r="AQ71" i="1" s="1"/>
  <c r="AQ76" i="1" s="1"/>
  <c r="AR16" i="1"/>
  <c r="AT16" i="1" s="1"/>
  <c r="AQ10" i="1"/>
  <c r="AQ15" i="1" s="1"/>
  <c r="AS15" i="1" s="1"/>
  <c r="AG43" i="1"/>
  <c r="AG44" i="1" s="1"/>
  <c r="AJ42" i="1"/>
  <c r="AG13" i="1"/>
  <c r="AG14" i="1" s="1"/>
  <c r="AJ12" i="1"/>
  <c r="AK20" i="1"/>
  <c r="AH21" i="1"/>
  <c r="AH22" i="1" s="1"/>
  <c r="AH23" i="1" s="1"/>
  <c r="AH24" i="1" s="1"/>
  <c r="AK36" i="1"/>
  <c r="AH36" i="1"/>
  <c r="AH37" i="1" s="1"/>
  <c r="AH38" i="1" s="1"/>
  <c r="AH39" i="1" s="1"/>
  <c r="AG63" i="1"/>
  <c r="AG64" i="1" s="1"/>
  <c r="AJ62" i="1"/>
  <c r="AH16" i="1"/>
  <c r="AH17" i="1" s="1"/>
  <c r="AH18" i="1" s="1"/>
  <c r="AH19" i="1" s="1"/>
  <c r="AK72" i="1"/>
  <c r="AH71" i="1"/>
  <c r="AH72" i="1" s="1"/>
  <c r="AH73" i="1" s="1"/>
  <c r="AH74" i="1" s="1"/>
  <c r="AH81" i="1"/>
  <c r="AH82" i="1" s="1"/>
  <c r="AH83" i="1" s="1"/>
  <c r="AH84" i="1" s="1"/>
  <c r="AK63" i="1"/>
  <c r="AH61" i="1"/>
  <c r="AH62" i="1" s="1"/>
  <c r="AH63" i="1" s="1"/>
  <c r="AH64" i="1" s="1"/>
  <c r="AH56" i="1"/>
  <c r="AH57" i="1" s="1"/>
  <c r="AH58" i="1" s="1"/>
  <c r="AH59" i="1" s="1"/>
  <c r="AH101" i="1"/>
  <c r="AH102" i="1" s="1"/>
  <c r="AH103" i="1" s="1"/>
  <c r="AH104" i="1" s="1"/>
  <c r="AL26" i="1"/>
  <c r="AH26" i="1"/>
  <c r="AH27" i="1" s="1"/>
  <c r="AH28" i="1" s="1"/>
  <c r="AH29" i="1" s="1"/>
  <c r="AK40" i="1"/>
  <c r="AH41" i="1"/>
  <c r="AH42" i="1" s="1"/>
  <c r="AH43" i="1" s="1"/>
  <c r="AH44" i="1" s="1"/>
  <c r="AI17" i="1"/>
  <c r="AL15" i="1"/>
  <c r="AI18" i="1"/>
  <c r="AI15" i="1"/>
  <c r="AK19" i="1"/>
  <c r="AH11" i="1"/>
  <c r="AH12" i="1" s="1"/>
  <c r="AH13" i="1" s="1"/>
  <c r="AH14" i="1" s="1"/>
  <c r="AG73" i="1"/>
  <c r="AG74" i="1" s="1"/>
  <c r="AJ72" i="1"/>
  <c r="AG83" i="1"/>
  <c r="AG84" i="1" s="1"/>
  <c r="AJ82" i="1"/>
  <c r="AK76" i="1"/>
  <c r="AH76" i="1"/>
  <c r="AH77" i="1" s="1"/>
  <c r="AH78" i="1" s="1"/>
  <c r="AH79" i="1" s="1"/>
  <c r="AK32" i="1"/>
  <c r="AH31" i="1"/>
  <c r="AH32" i="1" s="1"/>
  <c r="AH33" i="1" s="1"/>
  <c r="AH34" i="1" s="1"/>
  <c r="AK53" i="1"/>
  <c r="AH51" i="1"/>
  <c r="AH52" i="1" s="1"/>
  <c r="AH53" i="1" s="1"/>
  <c r="AH54" i="1" s="1"/>
  <c r="AG33" i="1"/>
  <c r="AG34" i="1" s="1"/>
  <c r="AJ32" i="1"/>
  <c r="AI16" i="1"/>
  <c r="AK16" i="1"/>
  <c r="AK15" i="1"/>
  <c r="AL17" i="1"/>
  <c r="AL16" i="1"/>
  <c r="AG53" i="1"/>
  <c r="AG54" i="1" s="1"/>
  <c r="AJ52" i="1"/>
  <c r="AG23" i="1"/>
  <c r="AG24" i="1" s="1"/>
  <c r="AJ22" i="1"/>
  <c r="AG103" i="1"/>
  <c r="AG104" i="1" s="1"/>
  <c r="AJ102" i="1"/>
  <c r="H110" i="1" l="1"/>
  <c r="H115" i="1" s="1"/>
  <c r="H120" i="1" s="1"/>
  <c r="H125" i="1" s="1"/>
  <c r="H130" i="1" s="1"/>
  <c r="H135" i="1" s="1"/>
  <c r="H140" i="1" s="1"/>
  <c r="H145" i="1" s="1"/>
  <c r="H150" i="1" s="1"/>
  <c r="H155" i="1" s="1"/>
  <c r="H160" i="1" s="1"/>
  <c r="H165" i="1" s="1"/>
  <c r="H170" i="1" s="1"/>
  <c r="H175" i="1" s="1"/>
  <c r="H180" i="1" s="1"/>
  <c r="H185" i="1" s="1"/>
  <c r="H190" i="1" s="1"/>
  <c r="H195" i="1" s="1"/>
  <c r="H200" i="1" s="1"/>
  <c r="H205" i="1" s="1"/>
  <c r="H112" i="1"/>
  <c r="H117" i="1" s="1"/>
  <c r="H122" i="1" s="1"/>
  <c r="H127" i="1" s="1"/>
  <c r="H132" i="1" s="1"/>
  <c r="H137" i="1" s="1"/>
  <c r="H142" i="1" s="1"/>
  <c r="H147" i="1" s="1"/>
  <c r="H152" i="1" s="1"/>
  <c r="H157" i="1" s="1"/>
  <c r="H162" i="1" s="1"/>
  <c r="H167" i="1" s="1"/>
  <c r="H172" i="1" s="1"/>
  <c r="H177" i="1" s="1"/>
  <c r="H182" i="1" s="1"/>
  <c r="H187" i="1" s="1"/>
  <c r="H192" i="1" s="1"/>
  <c r="H197" i="1" s="1"/>
  <c r="H202" i="1" s="1"/>
  <c r="H207" i="1" s="1"/>
  <c r="H113" i="1"/>
  <c r="H118" i="1" s="1"/>
  <c r="H123" i="1" s="1"/>
  <c r="H128" i="1" s="1"/>
  <c r="H133" i="1" s="1"/>
  <c r="H138" i="1" s="1"/>
  <c r="H143" i="1" s="1"/>
  <c r="H148" i="1" s="1"/>
  <c r="H153" i="1" s="1"/>
  <c r="H158" i="1" s="1"/>
  <c r="H163" i="1" s="1"/>
  <c r="H168" i="1" s="1"/>
  <c r="H173" i="1" s="1"/>
  <c r="H178" i="1" s="1"/>
  <c r="H183" i="1" s="1"/>
  <c r="H188" i="1" s="1"/>
  <c r="H193" i="1" s="1"/>
  <c r="H198" i="1" s="1"/>
  <c r="H203" i="1" s="1"/>
  <c r="H208" i="1" s="1"/>
  <c r="G111" i="1"/>
  <c r="G116" i="1" s="1"/>
  <c r="AQ81" i="1"/>
  <c r="AQ86" i="1" s="1"/>
  <c r="AQ91" i="1" s="1"/>
  <c r="AQ96" i="1" s="1"/>
  <c r="AQ101" i="1" s="1"/>
  <c r="AQ106" i="1" s="1"/>
  <c r="AS76" i="1"/>
  <c r="AN134" i="1"/>
  <c r="AN139" i="1" s="1"/>
  <c r="AN152" i="1"/>
  <c r="AN157" i="1" s="1"/>
  <c r="AN143" i="1"/>
  <c r="AN148" i="1" s="1"/>
  <c r="AN170" i="1"/>
  <c r="AN175" i="1" s="1"/>
  <c r="AN161" i="1"/>
  <c r="AN166" i="1" s="1"/>
  <c r="G110" i="1"/>
  <c r="G115" i="1" s="1"/>
  <c r="G113" i="1"/>
  <c r="G118" i="1" s="1"/>
  <c r="AM54" i="1"/>
  <c r="AO49" i="1"/>
  <c r="AP49" i="1" s="1"/>
  <c r="AM45" i="1"/>
  <c r="AO40" i="1"/>
  <c r="AP40" i="1" s="1"/>
  <c r="AM51" i="1"/>
  <c r="AO46" i="1"/>
  <c r="AP46" i="1" s="1"/>
  <c r="AM53" i="1"/>
  <c r="AO48" i="1"/>
  <c r="AP48" i="1" s="1"/>
  <c r="AM52" i="1"/>
  <c r="AO47" i="1"/>
  <c r="AP47" i="1" s="1"/>
  <c r="AR21" i="1"/>
  <c r="AR26" i="1" s="1"/>
  <c r="AR31" i="1" s="1"/>
  <c r="AR36" i="1" s="1"/>
  <c r="AR41" i="1" s="1"/>
  <c r="AR46" i="1" s="1"/>
  <c r="AR51" i="1" s="1"/>
  <c r="AR56" i="1" s="1"/>
  <c r="AR61" i="1" s="1"/>
  <c r="AR66" i="1" s="1"/>
  <c r="AR71" i="1" s="1"/>
  <c r="AR76" i="1" s="1"/>
  <c r="AQ20" i="1"/>
  <c r="AQ25" i="1" s="1"/>
  <c r="AQ30" i="1" s="1"/>
  <c r="AQ35" i="1" s="1"/>
  <c r="AQ40" i="1" s="1"/>
  <c r="AQ45" i="1" s="1"/>
  <c r="AQ50" i="1" s="1"/>
  <c r="AQ55" i="1" s="1"/>
  <c r="AQ60" i="1" s="1"/>
  <c r="AQ65" i="1" s="1"/>
  <c r="AQ70" i="1" s="1"/>
  <c r="AQ75" i="1" s="1"/>
  <c r="AR15" i="1"/>
  <c r="AT15" i="1" s="1"/>
  <c r="G112" i="1"/>
  <c r="G117" i="1" s="1"/>
  <c r="H111" i="1"/>
  <c r="H116" i="1" s="1"/>
  <c r="H121" i="1" s="1"/>
  <c r="H126" i="1" s="1"/>
  <c r="H131" i="1" s="1"/>
  <c r="H136" i="1" s="1"/>
  <c r="H141" i="1" s="1"/>
  <c r="H146" i="1" s="1"/>
  <c r="H151" i="1" s="1"/>
  <c r="H156" i="1" s="1"/>
  <c r="H161" i="1" s="1"/>
  <c r="H166" i="1" s="1"/>
  <c r="H171" i="1" s="1"/>
  <c r="H176" i="1" s="1"/>
  <c r="H181" i="1" s="1"/>
  <c r="H186" i="1" s="1"/>
  <c r="H191" i="1" s="1"/>
  <c r="H196" i="1" s="1"/>
  <c r="H201" i="1" s="1"/>
  <c r="H206" i="1" s="1"/>
  <c r="G114" i="1"/>
  <c r="V110" i="1" l="1"/>
  <c r="W110" i="1" s="1"/>
  <c r="AN171" i="1"/>
  <c r="AN176" i="1" s="1"/>
  <c r="AN153" i="1"/>
  <c r="AN158" i="1" s="1"/>
  <c r="AN144" i="1"/>
  <c r="AN149" i="1" s="1"/>
  <c r="AQ80" i="1"/>
  <c r="AQ85" i="1" s="1"/>
  <c r="AQ90" i="1" s="1"/>
  <c r="AQ95" i="1" s="1"/>
  <c r="AQ100" i="1" s="1"/>
  <c r="AQ105" i="1" s="1"/>
  <c r="AS75" i="1"/>
  <c r="V113" i="1"/>
  <c r="W113" i="1" s="1"/>
  <c r="AR81" i="1"/>
  <c r="AR86" i="1" s="1"/>
  <c r="AR91" i="1" s="1"/>
  <c r="AR96" i="1" s="1"/>
  <c r="AR101" i="1" s="1"/>
  <c r="AR106" i="1" s="1"/>
  <c r="AT76" i="1"/>
  <c r="AN180" i="1"/>
  <c r="AN185" i="1" s="1"/>
  <c r="AN162" i="1"/>
  <c r="AN167" i="1" s="1"/>
  <c r="AM57" i="1"/>
  <c r="AO52" i="1"/>
  <c r="AP52" i="1" s="1"/>
  <c r="AM56" i="1"/>
  <c r="AO51" i="1"/>
  <c r="AP51" i="1" s="1"/>
  <c r="AM58" i="1"/>
  <c r="AO53" i="1"/>
  <c r="AP53" i="1" s="1"/>
  <c r="AM50" i="1"/>
  <c r="AO45" i="1"/>
  <c r="AP45" i="1" s="1"/>
  <c r="AM59" i="1"/>
  <c r="AO54" i="1"/>
  <c r="AP54" i="1" s="1"/>
  <c r="AR20" i="1"/>
  <c r="AR25" i="1" s="1"/>
  <c r="AR30" i="1" s="1"/>
  <c r="AR35" i="1" s="1"/>
  <c r="AR40" i="1" s="1"/>
  <c r="AR45" i="1" s="1"/>
  <c r="AR50" i="1" s="1"/>
  <c r="AR55" i="1" s="1"/>
  <c r="AR60" i="1" s="1"/>
  <c r="AR65" i="1" s="1"/>
  <c r="AR70" i="1" s="1"/>
  <c r="AR75" i="1" s="1"/>
  <c r="V112" i="1"/>
  <c r="W112" i="1" s="1"/>
  <c r="G119" i="1"/>
  <c r="V114" i="1"/>
  <c r="W114" i="1" s="1"/>
  <c r="G121" i="1"/>
  <c r="V116" i="1"/>
  <c r="W116" i="1" s="1"/>
  <c r="V111" i="1"/>
  <c r="W111" i="1" s="1"/>
  <c r="G123" i="1"/>
  <c r="V118" i="1"/>
  <c r="W118" i="1" s="1"/>
  <c r="V115" i="1"/>
  <c r="W115" i="1" s="1"/>
  <c r="G120" i="1"/>
  <c r="G122" i="1"/>
  <c r="V117" i="1"/>
  <c r="W117" i="1" s="1"/>
  <c r="AA111" i="1" l="1"/>
  <c r="AB111" i="1"/>
  <c r="AC111" i="1"/>
  <c r="AA113" i="1"/>
  <c r="J113" i="1" s="1"/>
  <c r="AB113" i="1"/>
  <c r="AC113" i="1"/>
  <c r="AA112" i="1"/>
  <c r="AB112" i="1"/>
  <c r="K112" i="1" s="1"/>
  <c r="AC112" i="1"/>
  <c r="AA114" i="1"/>
  <c r="J114" i="1" s="1"/>
  <c r="AB114" i="1"/>
  <c r="K114" i="1" s="1"/>
  <c r="AC114" i="1"/>
  <c r="X110" i="1"/>
  <c r="AA110" i="1"/>
  <c r="AB110" i="1"/>
  <c r="K110" i="1" s="1"/>
  <c r="AC110" i="1"/>
  <c r="AN190" i="1"/>
  <c r="AN195" i="1" s="1"/>
  <c r="AN163" i="1"/>
  <c r="AN168" i="1" s="1"/>
  <c r="AR80" i="1"/>
  <c r="AR85" i="1" s="1"/>
  <c r="AR90" i="1" s="1"/>
  <c r="AR95" i="1" s="1"/>
  <c r="AR100" i="1" s="1"/>
  <c r="AR105" i="1" s="1"/>
  <c r="AT75" i="1"/>
  <c r="AN172" i="1"/>
  <c r="AN177" i="1" s="1"/>
  <c r="AN154" i="1"/>
  <c r="AN159" i="1" s="1"/>
  <c r="AN181" i="1"/>
  <c r="AN186" i="1" s="1"/>
  <c r="AM55" i="1"/>
  <c r="AO50" i="1"/>
  <c r="AP50" i="1" s="1"/>
  <c r="AM61" i="1"/>
  <c r="AO56" i="1"/>
  <c r="AP56" i="1" s="1"/>
  <c r="AM64" i="1"/>
  <c r="AO59" i="1"/>
  <c r="AP59" i="1" s="1"/>
  <c r="AM63" i="1"/>
  <c r="AO58" i="1"/>
  <c r="AP58" i="1" s="1"/>
  <c r="AM62" i="1"/>
  <c r="AO57" i="1"/>
  <c r="AP57" i="1" s="1"/>
  <c r="M113" i="1"/>
  <c r="G127" i="1"/>
  <c r="V122" i="1"/>
  <c r="W122" i="1" s="1"/>
  <c r="V123" i="1"/>
  <c r="W123" i="1" s="1"/>
  <c r="G128" i="1"/>
  <c r="X111" i="1"/>
  <c r="X112" i="1" s="1"/>
  <c r="X113" i="1" s="1"/>
  <c r="X114" i="1" s="1"/>
  <c r="Y110" i="1" s="1"/>
  <c r="Y111" i="1" s="1"/>
  <c r="Y112" i="1" s="1"/>
  <c r="Q114" i="1"/>
  <c r="Z114" i="1" s="1"/>
  <c r="M114" i="1"/>
  <c r="N114" i="1"/>
  <c r="X115" i="1"/>
  <c r="X116" i="1" s="1"/>
  <c r="X117" i="1" s="1"/>
  <c r="X118" i="1" s="1"/>
  <c r="N112" i="1"/>
  <c r="M110" i="1"/>
  <c r="Z111" i="1"/>
  <c r="Z112" i="1"/>
  <c r="J111" i="1"/>
  <c r="Z110" i="1"/>
  <c r="M111" i="1"/>
  <c r="K113" i="1"/>
  <c r="M112" i="1"/>
  <c r="J112" i="1"/>
  <c r="N111" i="1"/>
  <c r="K111" i="1"/>
  <c r="N113" i="1"/>
  <c r="J110" i="1"/>
  <c r="N110" i="1"/>
  <c r="Z113" i="1"/>
  <c r="G126" i="1"/>
  <c r="V121" i="1"/>
  <c r="W121" i="1" s="1"/>
  <c r="G125" i="1"/>
  <c r="V120" i="1"/>
  <c r="W120" i="1" s="1"/>
  <c r="G124" i="1"/>
  <c r="V119" i="1"/>
  <c r="W119" i="1" s="1"/>
  <c r="AC117" i="1" s="1"/>
  <c r="AB116" i="1" l="1"/>
  <c r="AA118" i="1"/>
  <c r="J118" i="1" s="1"/>
  <c r="AA115" i="1"/>
  <c r="J115" i="1" s="1"/>
  <c r="AA116" i="1"/>
  <c r="AD113" i="1"/>
  <c r="AA119" i="1"/>
  <c r="J119" i="1" s="1"/>
  <c r="AB119" i="1"/>
  <c r="K119" i="1" s="1"/>
  <c r="AC119" i="1"/>
  <c r="AD110" i="1"/>
  <c r="AD114" i="1"/>
  <c r="AC118" i="1"/>
  <c r="AB117" i="1"/>
  <c r="K117" i="1" s="1"/>
  <c r="AD112" i="1"/>
  <c r="AC115" i="1"/>
  <c r="AC116" i="1"/>
  <c r="AB118" i="1"/>
  <c r="K118" i="1" s="1"/>
  <c r="AA117" i="1"/>
  <c r="J117" i="1" s="1"/>
  <c r="AB115" i="1"/>
  <c r="K115" i="1" s="1"/>
  <c r="AD111" i="1"/>
  <c r="AN191" i="1"/>
  <c r="AN196" i="1" s="1"/>
  <c r="AN182" i="1"/>
  <c r="AN187" i="1" s="1"/>
  <c r="AN173" i="1"/>
  <c r="AN178" i="1" s="1"/>
  <c r="AN164" i="1"/>
  <c r="AN169" i="1" s="1"/>
  <c r="AN200" i="1"/>
  <c r="AN205" i="1" s="1"/>
  <c r="AM68" i="1"/>
  <c r="AO63" i="1"/>
  <c r="AP63" i="1" s="1"/>
  <c r="AM66" i="1"/>
  <c r="AO61" i="1"/>
  <c r="AP61" i="1" s="1"/>
  <c r="AM67" i="1"/>
  <c r="AO62" i="1"/>
  <c r="AP62" i="1" s="1"/>
  <c r="AM69" i="1"/>
  <c r="AO64" i="1"/>
  <c r="AP64" i="1" s="1"/>
  <c r="K116" i="1"/>
  <c r="AM60" i="1"/>
  <c r="AO55" i="1"/>
  <c r="AP55" i="1" s="1"/>
  <c r="N118" i="1"/>
  <c r="N115" i="1"/>
  <c r="M117" i="1"/>
  <c r="M119" i="1"/>
  <c r="N119" i="1"/>
  <c r="G132" i="1"/>
  <c r="V127" i="1"/>
  <c r="W127" i="1" s="1"/>
  <c r="M116" i="1"/>
  <c r="G129" i="1"/>
  <c r="V124" i="1"/>
  <c r="W124" i="1" s="1"/>
  <c r="AC120" i="1" s="1"/>
  <c r="X120" i="1"/>
  <c r="X121" i="1" s="1"/>
  <c r="X122" i="1" s="1"/>
  <c r="X123" i="1" s="1"/>
  <c r="Q116" i="1"/>
  <c r="Z116" i="1" s="1"/>
  <c r="X119" i="1"/>
  <c r="Y115" i="1" s="1"/>
  <c r="Y116" i="1" s="1"/>
  <c r="Y117" i="1" s="1"/>
  <c r="Y118" i="1" s="1"/>
  <c r="Q119" i="1"/>
  <c r="Z119" i="1" s="1"/>
  <c r="V128" i="1"/>
  <c r="W128" i="1" s="1"/>
  <c r="G133" i="1"/>
  <c r="M118" i="1"/>
  <c r="G131" i="1"/>
  <c r="V126" i="1"/>
  <c r="W126" i="1" s="1"/>
  <c r="Q117" i="1"/>
  <c r="Z117" i="1" s="1"/>
  <c r="G130" i="1"/>
  <c r="V125" i="1"/>
  <c r="W125" i="1" s="1"/>
  <c r="Q118" i="1"/>
  <c r="Z118" i="1" s="1"/>
  <c r="Q115" i="1"/>
  <c r="Z115" i="1" s="1"/>
  <c r="M115" i="1"/>
  <c r="N117" i="1"/>
  <c r="N116" i="1"/>
  <c r="Y113" i="1"/>
  <c r="AD116" i="1" l="1"/>
  <c r="AD117" i="1"/>
  <c r="AA123" i="1"/>
  <c r="AB121" i="1"/>
  <c r="K121" i="1" s="1"/>
  <c r="AD119" i="1"/>
  <c r="AD118" i="1"/>
  <c r="AA122" i="1"/>
  <c r="J122" i="1" s="1"/>
  <c r="AA121" i="1"/>
  <c r="AA124" i="1"/>
  <c r="J124" i="1" s="1"/>
  <c r="AB124" i="1"/>
  <c r="K124" i="1" s="1"/>
  <c r="AC124" i="1"/>
  <c r="AC123" i="1"/>
  <c r="AC122" i="1"/>
  <c r="AB120" i="1"/>
  <c r="K120" i="1" s="1"/>
  <c r="AB123" i="1"/>
  <c r="K123" i="1" s="1"/>
  <c r="AC121" i="1"/>
  <c r="AD115" i="1"/>
  <c r="AB122" i="1"/>
  <c r="AA120" i="1"/>
  <c r="J120" i="1" s="1"/>
  <c r="AN174" i="1"/>
  <c r="AN179" i="1" s="1"/>
  <c r="AN192" i="1"/>
  <c r="AN197" i="1" s="1"/>
  <c r="AN183" i="1"/>
  <c r="AN188" i="1" s="1"/>
  <c r="AN201" i="1"/>
  <c r="AN206" i="1" s="1"/>
  <c r="AM74" i="1"/>
  <c r="AO69" i="1"/>
  <c r="AP69" i="1" s="1"/>
  <c r="AM71" i="1"/>
  <c r="AO66" i="1"/>
  <c r="AP66" i="1" s="1"/>
  <c r="J116" i="1"/>
  <c r="AM72" i="1"/>
  <c r="AO67" i="1"/>
  <c r="AP67" i="1" s="1"/>
  <c r="AM65" i="1"/>
  <c r="AO60" i="1"/>
  <c r="AP60" i="1" s="1"/>
  <c r="AM73" i="1"/>
  <c r="AO68" i="1"/>
  <c r="AP68" i="1" s="1"/>
  <c r="M121" i="1"/>
  <c r="V130" i="1"/>
  <c r="W130" i="1" s="1"/>
  <c r="G135" i="1"/>
  <c r="V131" i="1"/>
  <c r="W131" i="1" s="1"/>
  <c r="G136" i="1"/>
  <c r="N124" i="1"/>
  <c r="M124" i="1"/>
  <c r="N121" i="1"/>
  <c r="M120" i="1"/>
  <c r="G134" i="1"/>
  <c r="V129" i="1"/>
  <c r="W129" i="1" s="1"/>
  <c r="AC126" i="1" s="1"/>
  <c r="N122" i="1"/>
  <c r="N123" i="1"/>
  <c r="Q120" i="1"/>
  <c r="Z120" i="1" s="1"/>
  <c r="Q123" i="1"/>
  <c r="Z123" i="1" s="1"/>
  <c r="G138" i="1"/>
  <c r="V133" i="1"/>
  <c r="W133" i="1" s="1"/>
  <c r="X124" i="1"/>
  <c r="Y120" i="1" s="1"/>
  <c r="Y121" i="1" s="1"/>
  <c r="Y122" i="1" s="1"/>
  <c r="Y123" i="1" s="1"/>
  <c r="AE110" i="1"/>
  <c r="K122" i="1"/>
  <c r="Q121" i="1"/>
  <c r="Z121" i="1" s="1"/>
  <c r="M122" i="1"/>
  <c r="Q122" i="1"/>
  <c r="Z122" i="1" s="1"/>
  <c r="Q124" i="1"/>
  <c r="Z124" i="1" s="1"/>
  <c r="M123" i="1"/>
  <c r="X125" i="1"/>
  <c r="X126" i="1" s="1"/>
  <c r="X127" i="1" s="1"/>
  <c r="X128" i="1" s="1"/>
  <c r="N120" i="1"/>
  <c r="G137" i="1"/>
  <c r="V132" i="1"/>
  <c r="W132" i="1" s="1"/>
  <c r="Y114" i="1"/>
  <c r="O114" i="1" s="1"/>
  <c r="P114" i="1" s="1"/>
  <c r="O113" i="1"/>
  <c r="P113" i="1" s="1"/>
  <c r="Y119" i="1"/>
  <c r="O115" i="1" s="1"/>
  <c r="P115" i="1" s="1"/>
  <c r="AA125" i="1" l="1"/>
  <c r="AD120" i="1"/>
  <c r="AA126" i="1"/>
  <c r="AB127" i="1"/>
  <c r="K127" i="1" s="1"/>
  <c r="AB128" i="1"/>
  <c r="K128" i="1" s="1"/>
  <c r="AC127" i="1"/>
  <c r="AD124" i="1"/>
  <c r="AA128" i="1"/>
  <c r="AD122" i="1"/>
  <c r="AD123" i="1"/>
  <c r="AD121" i="1"/>
  <c r="AC125" i="1"/>
  <c r="M127" i="1"/>
  <c r="AA129" i="1"/>
  <c r="AB129" i="1"/>
  <c r="K129" i="1" s="1"/>
  <c r="AC129" i="1"/>
  <c r="AA127" i="1"/>
  <c r="AC128" i="1"/>
  <c r="AB125" i="1"/>
  <c r="AB126" i="1"/>
  <c r="K126" i="1" s="1"/>
  <c r="AN202" i="1"/>
  <c r="AN207" i="1" s="1"/>
  <c r="AN193" i="1"/>
  <c r="AN198" i="1" s="1"/>
  <c r="AN184" i="1"/>
  <c r="AN189" i="1" s="1"/>
  <c r="J121" i="1"/>
  <c r="AM77" i="1"/>
  <c r="AO72" i="1"/>
  <c r="AP72" i="1" s="1"/>
  <c r="J123" i="1"/>
  <c r="AM70" i="1"/>
  <c r="AO65" i="1"/>
  <c r="AP65" i="1" s="1"/>
  <c r="AM76" i="1"/>
  <c r="AO71" i="1"/>
  <c r="AP71" i="1" s="1"/>
  <c r="AM79" i="1"/>
  <c r="AO74" i="1"/>
  <c r="AP74" i="1" s="1"/>
  <c r="AM78" i="1"/>
  <c r="AO73" i="1"/>
  <c r="AP73" i="1" s="1"/>
  <c r="N126" i="1"/>
  <c r="N125" i="1"/>
  <c r="M128" i="1"/>
  <c r="N128" i="1"/>
  <c r="N127" i="1"/>
  <c r="O112" i="1"/>
  <c r="P112" i="1" s="1"/>
  <c r="O110" i="1"/>
  <c r="P110" i="1" s="1"/>
  <c r="O111" i="1"/>
  <c r="P111" i="1" s="1"/>
  <c r="O118" i="1"/>
  <c r="P118" i="1" s="1"/>
  <c r="AE115" i="1"/>
  <c r="AE116" i="1" s="1"/>
  <c r="AE117" i="1" s="1"/>
  <c r="AE118" i="1" s="1"/>
  <c r="AE119" i="1" s="1"/>
  <c r="M126" i="1"/>
  <c r="J125" i="1"/>
  <c r="M125" i="1"/>
  <c r="J127" i="1"/>
  <c r="X129" i="1"/>
  <c r="Y125" i="1" s="1"/>
  <c r="Y126" i="1" s="1"/>
  <c r="Y127" i="1" s="1"/>
  <c r="Y128" i="1" s="1"/>
  <c r="Q126" i="1"/>
  <c r="Z126" i="1" s="1"/>
  <c r="G143" i="1"/>
  <c r="V138" i="1"/>
  <c r="W138" i="1" s="1"/>
  <c r="G142" i="1"/>
  <c r="V137" i="1"/>
  <c r="W137" i="1" s="1"/>
  <c r="Q125" i="1"/>
  <c r="Z125" i="1" s="1"/>
  <c r="V135" i="1"/>
  <c r="W135" i="1" s="1"/>
  <c r="G140" i="1"/>
  <c r="AE111" i="1"/>
  <c r="AE112" i="1" s="1"/>
  <c r="AE113" i="1" s="1"/>
  <c r="AE114" i="1" s="1"/>
  <c r="AF110" i="1"/>
  <c r="AF111" i="1" s="1"/>
  <c r="AF112" i="1" s="1"/>
  <c r="AF113" i="1" s="1"/>
  <c r="AF114" i="1" s="1"/>
  <c r="J129" i="1"/>
  <c r="M129" i="1"/>
  <c r="N129" i="1"/>
  <c r="X130" i="1"/>
  <c r="X131" i="1" s="1"/>
  <c r="X132" i="1" s="1"/>
  <c r="X133" i="1" s="1"/>
  <c r="Q129" i="1"/>
  <c r="Z129" i="1" s="1"/>
  <c r="Q127" i="1"/>
  <c r="Z127" i="1" s="1"/>
  <c r="Q128" i="1"/>
  <c r="Z128" i="1" s="1"/>
  <c r="V134" i="1"/>
  <c r="W134" i="1" s="1"/>
  <c r="AC131" i="1" s="1"/>
  <c r="G139" i="1"/>
  <c r="V136" i="1"/>
  <c r="W136" i="1" s="1"/>
  <c r="G141" i="1"/>
  <c r="O119" i="1"/>
  <c r="P119" i="1" s="1"/>
  <c r="O117" i="1"/>
  <c r="P117" i="1" s="1"/>
  <c r="O116" i="1"/>
  <c r="P116" i="1" s="1"/>
  <c r="Y124" i="1"/>
  <c r="O121" i="1" s="1"/>
  <c r="P121" i="1" s="1"/>
  <c r="O123" i="1"/>
  <c r="P123" i="1" s="1"/>
  <c r="AD125" i="1" l="1"/>
  <c r="AD126" i="1"/>
  <c r="K125" i="1"/>
  <c r="AC132" i="1"/>
  <c r="AD128" i="1"/>
  <c r="AD127" i="1"/>
  <c r="AC130" i="1"/>
  <c r="AB132" i="1"/>
  <c r="K132" i="1" s="1"/>
  <c r="AC133" i="1"/>
  <c r="AB130" i="1"/>
  <c r="AA132" i="1"/>
  <c r="J132" i="1" s="1"/>
  <c r="AB133" i="1"/>
  <c r="N133" i="1"/>
  <c r="AA134" i="1"/>
  <c r="J134" i="1" s="1"/>
  <c r="AB134" i="1"/>
  <c r="K134" i="1" s="1"/>
  <c r="AC134" i="1"/>
  <c r="AD129" i="1"/>
  <c r="AA130" i="1"/>
  <c r="AA133" i="1"/>
  <c r="AB131" i="1"/>
  <c r="K131" i="1" s="1"/>
  <c r="AA131" i="1"/>
  <c r="AN203" i="1"/>
  <c r="AN208" i="1" s="1"/>
  <c r="AN194" i="1"/>
  <c r="AN199" i="1" s="1"/>
  <c r="J126" i="1"/>
  <c r="J128" i="1"/>
  <c r="AM75" i="1"/>
  <c r="AO70" i="1"/>
  <c r="AP70" i="1" s="1"/>
  <c r="AM83" i="1"/>
  <c r="AO78" i="1"/>
  <c r="AP78" i="1" s="1"/>
  <c r="AM81" i="1"/>
  <c r="AO76" i="1"/>
  <c r="AP76" i="1" s="1"/>
  <c r="AM84" i="1"/>
  <c r="AO79" i="1"/>
  <c r="AP79" i="1" s="1"/>
  <c r="AM82" i="1"/>
  <c r="AO77" i="1"/>
  <c r="AP77" i="1" s="1"/>
  <c r="O128" i="1"/>
  <c r="P128" i="1" s="1"/>
  <c r="AF115" i="1"/>
  <c r="AF116" i="1" s="1"/>
  <c r="AF117" i="1" s="1"/>
  <c r="AF118" i="1" s="1"/>
  <c r="AF119" i="1" s="1"/>
  <c r="J130" i="1"/>
  <c r="N132" i="1"/>
  <c r="K130" i="1"/>
  <c r="M132" i="1"/>
  <c r="X134" i="1"/>
  <c r="Y130" i="1" s="1"/>
  <c r="Y131" i="1" s="1"/>
  <c r="Y132" i="1" s="1"/>
  <c r="Y133" i="1" s="1"/>
  <c r="G148" i="1"/>
  <c r="V143" i="1"/>
  <c r="W143" i="1" s="1"/>
  <c r="G144" i="1"/>
  <c r="V139" i="1"/>
  <c r="W139" i="1" s="1"/>
  <c r="AB136" i="1" s="1"/>
  <c r="M134" i="1"/>
  <c r="N134" i="1"/>
  <c r="K133" i="1"/>
  <c r="Q134" i="1"/>
  <c r="Z134" i="1" s="1"/>
  <c r="N131" i="1"/>
  <c r="M130" i="1"/>
  <c r="AE120" i="1"/>
  <c r="X135" i="1"/>
  <c r="X136" i="1" s="1"/>
  <c r="X137" i="1" s="1"/>
  <c r="X138" i="1" s="1"/>
  <c r="Q131" i="1"/>
  <c r="Z131" i="1" s="1"/>
  <c r="Q132" i="1"/>
  <c r="Z132" i="1" s="1"/>
  <c r="Q130" i="1"/>
  <c r="Z130" i="1" s="1"/>
  <c r="Q133" i="1"/>
  <c r="Z133" i="1" s="1"/>
  <c r="G145" i="1"/>
  <c r="V140" i="1"/>
  <c r="W140" i="1" s="1"/>
  <c r="G146" i="1"/>
  <c r="V141" i="1"/>
  <c r="W141" i="1" s="1"/>
  <c r="M133" i="1"/>
  <c r="M131" i="1"/>
  <c r="N130" i="1"/>
  <c r="G147" i="1"/>
  <c r="V142" i="1"/>
  <c r="W142" i="1" s="1"/>
  <c r="M138" i="1"/>
  <c r="O124" i="1"/>
  <c r="P124" i="1" s="1"/>
  <c r="O122" i="1"/>
  <c r="P122" i="1" s="1"/>
  <c r="O120" i="1"/>
  <c r="P120" i="1" s="1"/>
  <c r="Y129" i="1"/>
  <c r="O126" i="1" s="1"/>
  <c r="P126" i="1" s="1"/>
  <c r="AD133" i="1" l="1"/>
  <c r="AD130" i="1"/>
  <c r="AD131" i="1"/>
  <c r="AC138" i="1"/>
  <c r="AC137" i="1"/>
  <c r="AC135" i="1"/>
  <c r="AD132" i="1"/>
  <c r="AC136" i="1"/>
  <c r="AB138" i="1"/>
  <c r="K138" i="1" s="1"/>
  <c r="AB135" i="1"/>
  <c r="AD134" i="1"/>
  <c r="AA137" i="1"/>
  <c r="J137" i="1" s="1"/>
  <c r="AC139" i="1"/>
  <c r="AA139" i="1"/>
  <c r="J139" i="1" s="1"/>
  <c r="AB139" i="1"/>
  <c r="AA138" i="1"/>
  <c r="AA135" i="1"/>
  <c r="J135" i="1" s="1"/>
  <c r="AB137" i="1"/>
  <c r="AA136" i="1"/>
  <c r="J131" i="1"/>
  <c r="AN204" i="1"/>
  <c r="AN209" i="1" s="1"/>
  <c r="J133" i="1"/>
  <c r="K136" i="1"/>
  <c r="AM87" i="1"/>
  <c r="AO82" i="1"/>
  <c r="AP82" i="1" s="1"/>
  <c r="AM89" i="1"/>
  <c r="AO84" i="1"/>
  <c r="AP84" i="1" s="1"/>
  <c r="AM80" i="1"/>
  <c r="AO75" i="1"/>
  <c r="AP75" i="1" s="1"/>
  <c r="AM86" i="1"/>
  <c r="AO81" i="1"/>
  <c r="AP81" i="1" s="1"/>
  <c r="AM88" i="1"/>
  <c r="AO83" i="1"/>
  <c r="AP83" i="1" s="1"/>
  <c r="N138" i="1"/>
  <c r="K135" i="1"/>
  <c r="X139" i="1"/>
  <c r="Y135" i="1" s="1"/>
  <c r="Y136" i="1" s="1"/>
  <c r="Y137" i="1" s="1"/>
  <c r="Y138" i="1" s="1"/>
  <c r="M137" i="1"/>
  <c r="M135" i="1"/>
  <c r="K137" i="1"/>
  <c r="M136" i="1"/>
  <c r="N136" i="1"/>
  <c r="N137" i="1"/>
  <c r="N135" i="1"/>
  <c r="G151" i="1"/>
  <c r="V146" i="1"/>
  <c r="W146" i="1" s="1"/>
  <c r="Q137" i="1"/>
  <c r="Z137" i="1" s="1"/>
  <c r="Q139" i="1"/>
  <c r="Z139" i="1" s="1"/>
  <c r="X140" i="1"/>
  <c r="X141" i="1" s="1"/>
  <c r="X142" i="1" s="1"/>
  <c r="X143" i="1" s="1"/>
  <c r="Q136" i="1"/>
  <c r="Z136" i="1" s="1"/>
  <c r="G153" i="1"/>
  <c r="V148" i="1"/>
  <c r="W148" i="1" s="1"/>
  <c r="G150" i="1"/>
  <c r="V145" i="1"/>
  <c r="W145" i="1" s="1"/>
  <c r="Q135" i="1"/>
  <c r="Z135" i="1" s="1"/>
  <c r="N139" i="1"/>
  <c r="M139" i="1"/>
  <c r="K139" i="1"/>
  <c r="Q138" i="1"/>
  <c r="Z138" i="1" s="1"/>
  <c r="G152" i="1"/>
  <c r="V147" i="1"/>
  <c r="W147" i="1" s="1"/>
  <c r="AE121" i="1"/>
  <c r="AE122" i="1" s="1"/>
  <c r="AE123" i="1" s="1"/>
  <c r="AE124" i="1" s="1"/>
  <c r="AF120" i="1"/>
  <c r="AF121" i="1" s="1"/>
  <c r="AF122" i="1" s="1"/>
  <c r="AF123" i="1" s="1"/>
  <c r="AF124" i="1" s="1"/>
  <c r="AE125" i="1"/>
  <c r="G149" i="1"/>
  <c r="V144" i="1"/>
  <c r="W144" i="1" s="1"/>
  <c r="AA141" i="1" s="1"/>
  <c r="Y134" i="1"/>
  <c r="O133" i="1"/>
  <c r="P133" i="1" s="1"/>
  <c r="O129" i="1"/>
  <c r="P129" i="1" s="1"/>
  <c r="O125" i="1"/>
  <c r="P125" i="1" s="1"/>
  <c r="O127" i="1"/>
  <c r="P127" i="1" s="1"/>
  <c r="AD138" i="1" l="1"/>
  <c r="AD136" i="1"/>
  <c r="AC141" i="1"/>
  <c r="AB142" i="1"/>
  <c r="AA140" i="1"/>
  <c r="AA142" i="1"/>
  <c r="AC140" i="1"/>
  <c r="AB143" i="1"/>
  <c r="K143" i="1" s="1"/>
  <c r="AD139" i="1"/>
  <c r="AC142" i="1"/>
  <c r="AA143" i="1"/>
  <c r="AC144" i="1"/>
  <c r="AA144" i="1"/>
  <c r="AB144" i="1"/>
  <c r="AD135" i="1"/>
  <c r="AD137" i="1"/>
  <c r="AB140" i="1"/>
  <c r="K140" i="1" s="1"/>
  <c r="AC143" i="1"/>
  <c r="AB141" i="1"/>
  <c r="K141" i="1" s="1"/>
  <c r="J138" i="1"/>
  <c r="AM91" i="1"/>
  <c r="AO86" i="1"/>
  <c r="AP86" i="1" s="1"/>
  <c r="AM94" i="1"/>
  <c r="AO89" i="1"/>
  <c r="AP89" i="1" s="1"/>
  <c r="J136" i="1"/>
  <c r="AM93" i="1"/>
  <c r="AO88" i="1"/>
  <c r="AP88" i="1" s="1"/>
  <c r="AM85" i="1"/>
  <c r="AO80" i="1"/>
  <c r="AP80" i="1" s="1"/>
  <c r="AM92" i="1"/>
  <c r="AO87" i="1"/>
  <c r="AP87" i="1" s="1"/>
  <c r="N144" i="1"/>
  <c r="J144" i="1"/>
  <c r="K144" i="1"/>
  <c r="K142" i="1"/>
  <c r="M144" i="1"/>
  <c r="M140" i="1"/>
  <c r="M142" i="1"/>
  <c r="J140" i="1"/>
  <c r="Q144" i="1"/>
  <c r="Z144" i="1" s="1"/>
  <c r="V149" i="1"/>
  <c r="W149" i="1" s="1"/>
  <c r="AA145" i="1" s="1"/>
  <c r="G154" i="1"/>
  <c r="M143" i="1"/>
  <c r="Q142" i="1"/>
  <c r="Z142" i="1" s="1"/>
  <c r="AE126" i="1"/>
  <c r="AE127" i="1" s="1"/>
  <c r="AE128" i="1" s="1"/>
  <c r="AE129" i="1" s="1"/>
  <c r="AF125" i="1"/>
  <c r="AF126" i="1" s="1"/>
  <c r="AF127" i="1" s="1"/>
  <c r="AF128" i="1" s="1"/>
  <c r="AF129" i="1" s="1"/>
  <c r="N140" i="1"/>
  <c r="G157" i="1"/>
  <c r="V152" i="1"/>
  <c r="W152" i="1" s="1"/>
  <c r="Q143" i="1"/>
  <c r="Z143" i="1" s="1"/>
  <c r="X145" i="1"/>
  <c r="X146" i="1" s="1"/>
  <c r="X147" i="1" s="1"/>
  <c r="X148" i="1" s="1"/>
  <c r="X144" i="1"/>
  <c r="Y140" i="1" s="1"/>
  <c r="Y141" i="1" s="1"/>
  <c r="Y142" i="1" s="1"/>
  <c r="M141" i="1"/>
  <c r="Q140" i="1"/>
  <c r="Z140" i="1" s="1"/>
  <c r="Q141" i="1"/>
  <c r="Z141" i="1" s="1"/>
  <c r="N143" i="1"/>
  <c r="G156" i="1"/>
  <c r="V151" i="1"/>
  <c r="W151" i="1" s="1"/>
  <c r="N142" i="1"/>
  <c r="J142" i="1"/>
  <c r="N141" i="1"/>
  <c r="G155" i="1"/>
  <c r="V150" i="1"/>
  <c r="W150" i="1" s="1"/>
  <c r="V153" i="1"/>
  <c r="W153" i="1" s="1"/>
  <c r="G158" i="1"/>
  <c r="AE130" i="1"/>
  <c r="O134" i="1"/>
  <c r="P134" i="1" s="1"/>
  <c r="O130" i="1"/>
  <c r="P130" i="1" s="1"/>
  <c r="O132" i="1"/>
  <c r="P132" i="1" s="1"/>
  <c r="O131" i="1"/>
  <c r="P131" i="1" s="1"/>
  <c r="Y139" i="1"/>
  <c r="O139" i="1" s="1"/>
  <c r="P139" i="1" s="1"/>
  <c r="O138" i="1"/>
  <c r="P138" i="1" s="1"/>
  <c r="AB147" i="1" l="1"/>
  <c r="AC148" i="1"/>
  <c r="AD141" i="1"/>
  <c r="AD140" i="1"/>
  <c r="J143" i="1"/>
  <c r="AB146" i="1"/>
  <c r="K146" i="1" s="1"/>
  <c r="AA147" i="1"/>
  <c r="N148" i="1"/>
  <c r="AC149" i="1"/>
  <c r="AB149" i="1"/>
  <c r="K149" i="1" s="1"/>
  <c r="AA149" i="1"/>
  <c r="J149" i="1" s="1"/>
  <c r="AA146" i="1"/>
  <c r="AC147" i="1"/>
  <c r="AB148" i="1"/>
  <c r="K148" i="1" s="1"/>
  <c r="AB145" i="1"/>
  <c r="AD142" i="1"/>
  <c r="AD144" i="1"/>
  <c r="AC146" i="1"/>
  <c r="AD143" i="1"/>
  <c r="AA148" i="1"/>
  <c r="J148" i="1" s="1"/>
  <c r="AC145" i="1"/>
  <c r="J141" i="1"/>
  <c r="AM90" i="1"/>
  <c r="AO85" i="1"/>
  <c r="AP85" i="1" s="1"/>
  <c r="AM99" i="1"/>
  <c r="AO94" i="1"/>
  <c r="AP94" i="1" s="1"/>
  <c r="AM97" i="1"/>
  <c r="AO92" i="1"/>
  <c r="AP92" i="1" s="1"/>
  <c r="AM98" i="1"/>
  <c r="AO93" i="1"/>
  <c r="AP93" i="1" s="1"/>
  <c r="AM96" i="1"/>
  <c r="AO91" i="1"/>
  <c r="AP91" i="1" s="1"/>
  <c r="M146" i="1"/>
  <c r="J147" i="1"/>
  <c r="J145" i="1"/>
  <c r="X149" i="1"/>
  <c r="Y145" i="1" s="1"/>
  <c r="Y146" i="1" s="1"/>
  <c r="Y147" i="1" s="1"/>
  <c r="M148" i="1"/>
  <c r="K147" i="1"/>
  <c r="G163" i="1"/>
  <c r="V158" i="1"/>
  <c r="W158" i="1" s="1"/>
  <c r="Q146" i="1"/>
  <c r="Z146" i="1" s="1"/>
  <c r="AE135" i="1"/>
  <c r="AF130" i="1"/>
  <c r="AF131" i="1" s="1"/>
  <c r="AF132" i="1" s="1"/>
  <c r="AF133" i="1" s="1"/>
  <c r="AF134" i="1" s="1"/>
  <c r="AE131" i="1"/>
  <c r="AE132" i="1" s="1"/>
  <c r="AE133" i="1" s="1"/>
  <c r="AE134" i="1" s="1"/>
  <c r="N145" i="1"/>
  <c r="V157" i="1"/>
  <c r="W157" i="1" s="1"/>
  <c r="G162" i="1"/>
  <c r="Q147" i="1"/>
  <c r="Z147" i="1" s="1"/>
  <c r="V154" i="1"/>
  <c r="W154" i="1" s="1"/>
  <c r="AA150" i="1" s="1"/>
  <c r="G159" i="1"/>
  <c r="G160" i="1"/>
  <c r="V155" i="1"/>
  <c r="W155" i="1" s="1"/>
  <c r="Q145" i="1"/>
  <c r="Z145" i="1" s="1"/>
  <c r="Q148" i="1"/>
  <c r="Z148" i="1" s="1"/>
  <c r="Q149" i="1"/>
  <c r="Z149" i="1" s="1"/>
  <c r="X150" i="1"/>
  <c r="X151" i="1" s="1"/>
  <c r="X152" i="1" s="1"/>
  <c r="X153" i="1" s="1"/>
  <c r="G161" i="1"/>
  <c r="V156" i="1"/>
  <c r="W156" i="1" s="1"/>
  <c r="N149" i="1"/>
  <c r="N146" i="1"/>
  <c r="M145" i="1"/>
  <c r="M147" i="1"/>
  <c r="K145" i="1"/>
  <c r="M149" i="1"/>
  <c r="N147" i="1"/>
  <c r="O136" i="1"/>
  <c r="P136" i="1" s="1"/>
  <c r="O137" i="1"/>
  <c r="P137" i="1" s="1"/>
  <c r="O135" i="1"/>
  <c r="P135" i="1" s="1"/>
  <c r="Y143" i="1"/>
  <c r="AA151" i="1" l="1"/>
  <c r="AB150" i="1"/>
  <c r="AD145" i="1"/>
  <c r="AB153" i="1"/>
  <c r="K153" i="1" s="1"/>
  <c r="AC153" i="1"/>
  <c r="AC151" i="1"/>
  <c r="AB152" i="1"/>
  <c r="K152" i="1" s="1"/>
  <c r="AC154" i="1"/>
  <c r="AA154" i="1"/>
  <c r="AB154" i="1"/>
  <c r="K154" i="1" s="1"/>
  <c r="AD146" i="1"/>
  <c r="AA152" i="1"/>
  <c r="AC150" i="1"/>
  <c r="AD150" i="1" s="1"/>
  <c r="AA153" i="1"/>
  <c r="AD148" i="1"/>
  <c r="AB151" i="1"/>
  <c r="AD149" i="1"/>
  <c r="AD147" i="1"/>
  <c r="AC152" i="1"/>
  <c r="J146" i="1"/>
  <c r="J151" i="1" s="1"/>
  <c r="AM101" i="1"/>
  <c r="AO96" i="1"/>
  <c r="AP96" i="1" s="1"/>
  <c r="AM104" i="1"/>
  <c r="AO99" i="1"/>
  <c r="AP99" i="1" s="1"/>
  <c r="AM95" i="1"/>
  <c r="AO90" i="1"/>
  <c r="AP90" i="1" s="1"/>
  <c r="AM103" i="1"/>
  <c r="AO98" i="1"/>
  <c r="AP98" i="1" s="1"/>
  <c r="AM102" i="1"/>
  <c r="AO97" i="1"/>
  <c r="AP97" i="1" s="1"/>
  <c r="AE140" i="1"/>
  <c r="AE141" i="1" s="1"/>
  <c r="AE142" i="1" s="1"/>
  <c r="AE143" i="1" s="1"/>
  <c r="AE144" i="1" s="1"/>
  <c r="M150" i="1"/>
  <c r="M151" i="1"/>
  <c r="N152" i="1"/>
  <c r="G166" i="1"/>
  <c r="V161" i="1"/>
  <c r="W161" i="1" s="1"/>
  <c r="Q153" i="1"/>
  <c r="Z153" i="1" s="1"/>
  <c r="G165" i="1"/>
  <c r="V160" i="1"/>
  <c r="W160" i="1" s="1"/>
  <c r="Q152" i="1"/>
  <c r="Z152" i="1" s="1"/>
  <c r="Q154" i="1"/>
  <c r="Z154" i="1" s="1"/>
  <c r="Q151" i="1"/>
  <c r="Z151" i="1" s="1"/>
  <c r="X154" i="1"/>
  <c r="Y150" i="1" s="1"/>
  <c r="Y151" i="1" s="1"/>
  <c r="Y152" i="1" s="1"/>
  <c r="Q150" i="1"/>
  <c r="Z150" i="1" s="1"/>
  <c r="G164" i="1"/>
  <c r="V159" i="1"/>
  <c r="W159" i="1" s="1"/>
  <c r="AC156" i="1" s="1"/>
  <c r="V162" i="1"/>
  <c r="W162" i="1" s="1"/>
  <c r="G167" i="1"/>
  <c r="G168" i="1"/>
  <c r="V163" i="1"/>
  <c r="W163" i="1" s="1"/>
  <c r="X155" i="1"/>
  <c r="X156" i="1" s="1"/>
  <c r="X157" i="1" s="1"/>
  <c r="X158" i="1" s="1"/>
  <c r="M152" i="1"/>
  <c r="J150" i="1"/>
  <c r="N153" i="1"/>
  <c r="N151" i="1"/>
  <c r="J152" i="1"/>
  <c r="J154" i="1"/>
  <c r="N150" i="1"/>
  <c r="N154" i="1"/>
  <c r="M154" i="1"/>
  <c r="M153" i="1"/>
  <c r="K150" i="1"/>
  <c r="AE136" i="1"/>
  <c r="AE137" i="1" s="1"/>
  <c r="AE138" i="1" s="1"/>
  <c r="AE139" i="1" s="1"/>
  <c r="AF135" i="1"/>
  <c r="AF136" i="1" s="1"/>
  <c r="AF137" i="1" s="1"/>
  <c r="AF138" i="1" s="1"/>
  <c r="AF139" i="1" s="1"/>
  <c r="Y144" i="1"/>
  <c r="O142" i="1" s="1"/>
  <c r="P142" i="1" s="1"/>
  <c r="O143" i="1"/>
  <c r="P143" i="1" s="1"/>
  <c r="Y148" i="1"/>
  <c r="AD153" i="1" l="1"/>
  <c r="AB155" i="1"/>
  <c r="AD151" i="1"/>
  <c r="AD152" i="1"/>
  <c r="AB156" i="1"/>
  <c r="J153" i="1"/>
  <c r="AB158" i="1"/>
  <c r="AA155" i="1"/>
  <c r="AA157" i="1"/>
  <c r="J157" i="1" s="1"/>
  <c r="AA156" i="1"/>
  <c r="AD156" i="1" s="1"/>
  <c r="AA158" i="1"/>
  <c r="AC155" i="1"/>
  <c r="AB157" i="1"/>
  <c r="K157" i="1" s="1"/>
  <c r="M158" i="1"/>
  <c r="AC159" i="1"/>
  <c r="AA159" i="1"/>
  <c r="AB159" i="1"/>
  <c r="AC158" i="1"/>
  <c r="AD154" i="1"/>
  <c r="AC157" i="1"/>
  <c r="AM108" i="1"/>
  <c r="AO108" i="1" s="1"/>
  <c r="AP108" i="1" s="1"/>
  <c r="AO103" i="1"/>
  <c r="AP103" i="1" s="1"/>
  <c r="AM100" i="1"/>
  <c r="AO95" i="1"/>
  <c r="AP95" i="1" s="1"/>
  <c r="AM107" i="1"/>
  <c r="AO107" i="1" s="1"/>
  <c r="AP107" i="1" s="1"/>
  <c r="AO102" i="1"/>
  <c r="AP102" i="1" s="1"/>
  <c r="K151" i="1"/>
  <c r="AM109" i="1"/>
  <c r="AO109" i="1" s="1"/>
  <c r="AP109" i="1" s="1"/>
  <c r="AO104" i="1"/>
  <c r="AP104" i="1" s="1"/>
  <c r="AM106" i="1"/>
  <c r="AO106" i="1" s="1"/>
  <c r="AP106" i="1" s="1"/>
  <c r="AO101" i="1"/>
  <c r="AP101" i="1" s="1"/>
  <c r="AE145" i="1"/>
  <c r="AF145" i="1" s="1"/>
  <c r="AF146" i="1" s="1"/>
  <c r="AF147" i="1" s="1"/>
  <c r="AF148" i="1" s="1"/>
  <c r="AF149" i="1" s="1"/>
  <c r="AF140" i="1"/>
  <c r="AF141" i="1" s="1"/>
  <c r="AF142" i="1" s="1"/>
  <c r="AF143" i="1" s="1"/>
  <c r="AF144" i="1" s="1"/>
  <c r="X159" i="1"/>
  <c r="Y155" i="1" s="1"/>
  <c r="Y156" i="1" s="1"/>
  <c r="Y157" i="1" s="1"/>
  <c r="Y158" i="1" s="1"/>
  <c r="K158" i="1"/>
  <c r="M155" i="1"/>
  <c r="N155" i="1"/>
  <c r="M156" i="1"/>
  <c r="N158" i="1"/>
  <c r="M157" i="1"/>
  <c r="K155" i="1"/>
  <c r="N156" i="1"/>
  <c r="N157" i="1"/>
  <c r="J155" i="1"/>
  <c r="V167" i="1"/>
  <c r="W167" i="1" s="1"/>
  <c r="G172" i="1"/>
  <c r="G170" i="1"/>
  <c r="V165" i="1"/>
  <c r="W165" i="1" s="1"/>
  <c r="Q155" i="1"/>
  <c r="Z155" i="1" s="1"/>
  <c r="Q157" i="1"/>
  <c r="Z157" i="1" s="1"/>
  <c r="Q158" i="1"/>
  <c r="Z158" i="1" s="1"/>
  <c r="G173" i="1"/>
  <c r="V168" i="1"/>
  <c r="W168" i="1" s="1"/>
  <c r="K159" i="1"/>
  <c r="N159" i="1"/>
  <c r="J159" i="1"/>
  <c r="M159" i="1"/>
  <c r="Q156" i="1"/>
  <c r="Z156" i="1" s="1"/>
  <c r="Q159" i="1"/>
  <c r="Z159" i="1" s="1"/>
  <c r="G171" i="1"/>
  <c r="V166" i="1"/>
  <c r="W166" i="1" s="1"/>
  <c r="G169" i="1"/>
  <c r="V164" i="1"/>
  <c r="W164" i="1" s="1"/>
  <c r="AB161" i="1" s="1"/>
  <c r="X160" i="1"/>
  <c r="X161" i="1" s="1"/>
  <c r="X162" i="1" s="1"/>
  <c r="X163" i="1" s="1"/>
  <c r="O144" i="1"/>
  <c r="P144" i="1" s="1"/>
  <c r="O140" i="1"/>
  <c r="P140" i="1" s="1"/>
  <c r="O148" i="1"/>
  <c r="P148" i="1" s="1"/>
  <c r="Y153" i="1"/>
  <c r="O141" i="1"/>
  <c r="P141" i="1" s="1"/>
  <c r="Y149" i="1"/>
  <c r="O146" i="1" s="1"/>
  <c r="P146" i="1" s="1"/>
  <c r="J158" i="1" l="1"/>
  <c r="J156" i="1"/>
  <c r="AD158" i="1"/>
  <c r="AD159" i="1"/>
  <c r="AA163" i="1"/>
  <c r="AB162" i="1"/>
  <c r="AD157" i="1"/>
  <c r="AC164" i="1"/>
  <c r="AA164" i="1"/>
  <c r="AB164" i="1"/>
  <c r="AC163" i="1"/>
  <c r="AB160" i="1"/>
  <c r="AA162" i="1"/>
  <c r="J162" i="1" s="1"/>
  <c r="AD155" i="1"/>
  <c r="AC161" i="1"/>
  <c r="AA160" i="1"/>
  <c r="J160" i="1" s="1"/>
  <c r="AC162" i="1"/>
  <c r="AB163" i="1"/>
  <c r="AC160" i="1"/>
  <c r="AA161" i="1"/>
  <c r="K156" i="1"/>
  <c r="AM105" i="1"/>
  <c r="AO105" i="1" s="1"/>
  <c r="AP105" i="1" s="1"/>
  <c r="AO100" i="1"/>
  <c r="AP100" i="1" s="1"/>
  <c r="AE146" i="1"/>
  <c r="AE147" i="1" s="1"/>
  <c r="AE148" i="1" s="1"/>
  <c r="AE149" i="1" s="1"/>
  <c r="M161" i="1"/>
  <c r="AE150" i="1"/>
  <c r="AE151" i="1" s="1"/>
  <c r="AE152" i="1" s="1"/>
  <c r="AE153" i="1" s="1"/>
  <c r="AE154" i="1" s="1"/>
  <c r="M160" i="1"/>
  <c r="Q164" i="1"/>
  <c r="Z164" i="1" s="1"/>
  <c r="Q163" i="1"/>
  <c r="Z163" i="1" s="1"/>
  <c r="Q160" i="1"/>
  <c r="Z160" i="1" s="1"/>
  <c r="G175" i="1"/>
  <c r="V170" i="1"/>
  <c r="W170" i="1" s="1"/>
  <c r="M164" i="1"/>
  <c r="K164" i="1"/>
  <c r="N164" i="1"/>
  <c r="V171" i="1"/>
  <c r="W171" i="1" s="1"/>
  <c r="G176" i="1"/>
  <c r="Q161" i="1"/>
  <c r="Z161" i="1" s="1"/>
  <c r="Q162" i="1"/>
  <c r="Z162" i="1" s="1"/>
  <c r="M162" i="1"/>
  <c r="G177" i="1"/>
  <c r="V172" i="1"/>
  <c r="W172" i="1" s="1"/>
  <c r="K160" i="1"/>
  <c r="G174" i="1"/>
  <c r="V169" i="1"/>
  <c r="W169" i="1" s="1"/>
  <c r="AB168" i="1" s="1"/>
  <c r="V173" i="1"/>
  <c r="W173" i="1" s="1"/>
  <c r="G178" i="1"/>
  <c r="N162" i="1"/>
  <c r="M163" i="1"/>
  <c r="X165" i="1"/>
  <c r="X166" i="1" s="1"/>
  <c r="X167" i="1" s="1"/>
  <c r="X168" i="1" s="1"/>
  <c r="J161" i="1"/>
  <c r="X164" i="1"/>
  <c r="Y160" i="1" s="1"/>
  <c r="Y161" i="1" s="1"/>
  <c r="Y162" i="1" s="1"/>
  <c r="Y163" i="1" s="1"/>
  <c r="N161" i="1"/>
  <c r="N160" i="1"/>
  <c r="K162" i="1"/>
  <c r="N163" i="1"/>
  <c r="Y159" i="1"/>
  <c r="Y154" i="1"/>
  <c r="O158" i="1" s="1"/>
  <c r="P158" i="1" s="1"/>
  <c r="O153" i="1"/>
  <c r="P153" i="1" s="1"/>
  <c r="O149" i="1"/>
  <c r="P149" i="1" s="1"/>
  <c r="O145" i="1"/>
  <c r="P145" i="1" s="1"/>
  <c r="O147" i="1"/>
  <c r="P147" i="1" s="1"/>
  <c r="AD161" i="1" l="1"/>
  <c r="AD164" i="1"/>
  <c r="AD163" i="1"/>
  <c r="AC166" i="1"/>
  <c r="AA165" i="1"/>
  <c r="J165" i="1" s="1"/>
  <c r="AC167" i="1"/>
  <c r="J164" i="1"/>
  <c r="AD162" i="1"/>
  <c r="AB165" i="1"/>
  <c r="N168" i="1"/>
  <c r="AC169" i="1"/>
  <c r="AB169" i="1"/>
  <c r="K169" i="1" s="1"/>
  <c r="AA169" i="1"/>
  <c r="J163" i="1"/>
  <c r="AB166" i="1"/>
  <c r="AD160" i="1"/>
  <c r="AC165" i="1"/>
  <c r="AB167" i="1"/>
  <c r="K167" i="1" s="1"/>
  <c r="AA168" i="1"/>
  <c r="AD168" i="1" s="1"/>
  <c r="AA166" i="1"/>
  <c r="AA167" i="1"/>
  <c r="J167" i="1" s="1"/>
  <c r="AC168" i="1"/>
  <c r="K161" i="1"/>
  <c r="K163" i="1"/>
  <c r="AF150" i="1"/>
  <c r="AF151" i="1" s="1"/>
  <c r="AF152" i="1" s="1"/>
  <c r="AF153" i="1" s="1"/>
  <c r="AF154" i="1" s="1"/>
  <c r="AE155" i="1"/>
  <c r="AE156" i="1" s="1"/>
  <c r="AE157" i="1" s="1"/>
  <c r="AE158" i="1" s="1"/>
  <c r="AE159" i="1" s="1"/>
  <c r="M167" i="1"/>
  <c r="X169" i="1"/>
  <c r="Y165" i="1" s="1"/>
  <c r="Y166" i="1" s="1"/>
  <c r="Y167" i="1" s="1"/>
  <c r="Y168" i="1" s="1"/>
  <c r="M168" i="1"/>
  <c r="N165" i="1"/>
  <c r="M166" i="1"/>
  <c r="N167" i="1"/>
  <c r="M165" i="1"/>
  <c r="N166" i="1"/>
  <c r="K165" i="1"/>
  <c r="G183" i="1"/>
  <c r="V178" i="1"/>
  <c r="W178" i="1" s="1"/>
  <c r="V174" i="1"/>
  <c r="W174" i="1" s="1"/>
  <c r="AB172" i="1" s="1"/>
  <c r="G179" i="1"/>
  <c r="Q166" i="1"/>
  <c r="Z166" i="1" s="1"/>
  <c r="G182" i="1"/>
  <c r="V177" i="1"/>
  <c r="W177" i="1" s="1"/>
  <c r="X170" i="1"/>
  <c r="X171" i="1" s="1"/>
  <c r="X172" i="1" s="1"/>
  <c r="X173" i="1" s="1"/>
  <c r="Q165" i="1"/>
  <c r="Z165" i="1" s="1"/>
  <c r="Q167" i="1"/>
  <c r="Z167" i="1" s="1"/>
  <c r="G181" i="1"/>
  <c r="V176" i="1"/>
  <c r="W176" i="1" s="1"/>
  <c r="V175" i="1"/>
  <c r="W175" i="1" s="1"/>
  <c r="G180" i="1"/>
  <c r="Q169" i="1"/>
  <c r="Z169" i="1" s="1"/>
  <c r="N169" i="1"/>
  <c r="M169" i="1"/>
  <c r="Q168" i="1"/>
  <c r="Z168" i="1" s="1"/>
  <c r="O150" i="1"/>
  <c r="P150" i="1" s="1"/>
  <c r="O151" i="1"/>
  <c r="P151" i="1" s="1"/>
  <c r="O159" i="1"/>
  <c r="P159" i="1" s="1"/>
  <c r="O155" i="1"/>
  <c r="P155" i="1" s="1"/>
  <c r="O157" i="1"/>
  <c r="P157" i="1" s="1"/>
  <c r="O156" i="1"/>
  <c r="P156" i="1" s="1"/>
  <c r="O154" i="1"/>
  <c r="P154" i="1" s="1"/>
  <c r="O152" i="1"/>
  <c r="P152" i="1" s="1"/>
  <c r="Y164" i="1"/>
  <c r="O161" i="1" s="1"/>
  <c r="P161" i="1" s="1"/>
  <c r="O163" i="1"/>
  <c r="P163" i="1" s="1"/>
  <c r="J169" i="1" l="1"/>
  <c r="J168" i="1"/>
  <c r="AD169" i="1"/>
  <c r="K166" i="1"/>
  <c r="AD166" i="1"/>
  <c r="AB171" i="1"/>
  <c r="AC170" i="1"/>
  <c r="AC173" i="1"/>
  <c r="J166" i="1"/>
  <c r="AA171" i="1"/>
  <c r="AC174" i="1"/>
  <c r="AA174" i="1"/>
  <c r="J174" i="1" s="1"/>
  <c r="AB174" i="1"/>
  <c r="K174" i="1" s="1"/>
  <c r="AC172" i="1"/>
  <c r="AD167" i="1"/>
  <c r="AC171" i="1"/>
  <c r="AA172" i="1"/>
  <c r="AB170" i="1"/>
  <c r="AA173" i="1"/>
  <c r="AD165" i="1"/>
  <c r="AA170" i="1"/>
  <c r="J170" i="1" s="1"/>
  <c r="AB173" i="1"/>
  <c r="K172" i="1"/>
  <c r="K168" i="1"/>
  <c r="AF155" i="1"/>
  <c r="AF156" i="1" s="1"/>
  <c r="AF157" i="1" s="1"/>
  <c r="AF158" i="1" s="1"/>
  <c r="AF159" i="1" s="1"/>
  <c r="M173" i="1"/>
  <c r="N171" i="1"/>
  <c r="N170" i="1"/>
  <c r="AE160" i="1"/>
  <c r="AE161" i="1" s="1"/>
  <c r="AE162" i="1" s="1"/>
  <c r="AE163" i="1" s="1"/>
  <c r="AE164" i="1" s="1"/>
  <c r="M170" i="1"/>
  <c r="Q173" i="1"/>
  <c r="Z173" i="1" s="1"/>
  <c r="Q171" i="1"/>
  <c r="Z171" i="1" s="1"/>
  <c r="M172" i="1"/>
  <c r="M171" i="1"/>
  <c r="G185" i="1"/>
  <c r="V180" i="1"/>
  <c r="W180" i="1" s="1"/>
  <c r="X174" i="1"/>
  <c r="Y170" i="1" s="1"/>
  <c r="Y171" i="1" s="1"/>
  <c r="Y172" i="1" s="1"/>
  <c r="Y173" i="1" s="1"/>
  <c r="Q170" i="1"/>
  <c r="Z170" i="1" s="1"/>
  <c r="G187" i="1"/>
  <c r="V182" i="1"/>
  <c r="W182" i="1" s="1"/>
  <c r="G184" i="1"/>
  <c r="V179" i="1"/>
  <c r="W179" i="1" s="1"/>
  <c r="AC178" i="1" s="1"/>
  <c r="Q174" i="1"/>
  <c r="Z174" i="1" s="1"/>
  <c r="G186" i="1"/>
  <c r="V181" i="1"/>
  <c r="W181" i="1" s="1"/>
  <c r="M174" i="1"/>
  <c r="N174" i="1"/>
  <c r="K171" i="1"/>
  <c r="X175" i="1"/>
  <c r="X176" i="1" s="1"/>
  <c r="X177" i="1" s="1"/>
  <c r="X178" i="1" s="1"/>
  <c r="Q172" i="1"/>
  <c r="Z172" i="1" s="1"/>
  <c r="K170" i="1"/>
  <c r="N173" i="1"/>
  <c r="N172" i="1"/>
  <c r="V183" i="1"/>
  <c r="W183" i="1" s="1"/>
  <c r="G188" i="1"/>
  <c r="O160" i="1"/>
  <c r="P160" i="1" s="1"/>
  <c r="Y169" i="1"/>
  <c r="O168" i="1"/>
  <c r="P168" i="1" s="1"/>
  <c r="O164" i="1"/>
  <c r="P164" i="1" s="1"/>
  <c r="O162" i="1"/>
  <c r="P162" i="1" s="1"/>
  <c r="AD173" i="1" l="1"/>
  <c r="AC175" i="1"/>
  <c r="AB176" i="1"/>
  <c r="AA177" i="1"/>
  <c r="AA178" i="1"/>
  <c r="AD171" i="1"/>
  <c r="AC179" i="1"/>
  <c r="AA179" i="1"/>
  <c r="AB179" i="1"/>
  <c r="AD170" i="1"/>
  <c r="AD172" i="1"/>
  <c r="AA176" i="1"/>
  <c r="AD174" i="1"/>
  <c r="AB175" i="1"/>
  <c r="K175" i="1" s="1"/>
  <c r="AB177" i="1"/>
  <c r="J173" i="1"/>
  <c r="J171" i="1"/>
  <c r="AC176" i="1"/>
  <c r="AA175" i="1"/>
  <c r="AC177" i="1"/>
  <c r="AB178" i="1"/>
  <c r="J172" i="1"/>
  <c r="K173" i="1"/>
  <c r="AF160" i="1"/>
  <c r="AF161" i="1" s="1"/>
  <c r="AF162" i="1" s="1"/>
  <c r="AF163" i="1" s="1"/>
  <c r="AF164" i="1" s="1"/>
  <c r="N175" i="1"/>
  <c r="AE165" i="1"/>
  <c r="V188" i="1"/>
  <c r="W188" i="1" s="1"/>
  <c r="G193" i="1"/>
  <c r="Q177" i="1"/>
  <c r="Z177" i="1" s="1"/>
  <c r="V186" i="1"/>
  <c r="W186" i="1" s="1"/>
  <c r="G191" i="1"/>
  <c r="G192" i="1"/>
  <c r="V187" i="1"/>
  <c r="W187" i="1" s="1"/>
  <c r="M176" i="1"/>
  <c r="G190" i="1"/>
  <c r="V185" i="1"/>
  <c r="W185" i="1" s="1"/>
  <c r="X179" i="1"/>
  <c r="Y175" i="1" s="1"/>
  <c r="Y176" i="1" s="1"/>
  <c r="Y177" i="1" s="1"/>
  <c r="Y178" i="1" s="1"/>
  <c r="V184" i="1"/>
  <c r="W184" i="1" s="1"/>
  <c r="AC181" i="1" s="1"/>
  <c r="G189" i="1"/>
  <c r="Q175" i="1"/>
  <c r="Z175" i="1" s="1"/>
  <c r="N179" i="1"/>
  <c r="K179" i="1"/>
  <c r="M179" i="1"/>
  <c r="N177" i="1"/>
  <c r="M175" i="1"/>
  <c r="Q179" i="1"/>
  <c r="Z179" i="1" s="1"/>
  <c r="N176" i="1"/>
  <c r="N178" i="1"/>
  <c r="Q178" i="1"/>
  <c r="Z178" i="1" s="1"/>
  <c r="M178" i="1"/>
  <c r="M177" i="1"/>
  <c r="J175" i="1"/>
  <c r="K176" i="1"/>
  <c r="X180" i="1"/>
  <c r="X181" i="1" s="1"/>
  <c r="X182" i="1" s="1"/>
  <c r="X183" i="1" s="1"/>
  <c r="Q176" i="1"/>
  <c r="Z176" i="1" s="1"/>
  <c r="O169" i="1"/>
  <c r="P169" i="1" s="1"/>
  <c r="O167" i="1"/>
  <c r="P167" i="1" s="1"/>
  <c r="Y174" i="1"/>
  <c r="O174" i="1" s="1"/>
  <c r="P174" i="1" s="1"/>
  <c r="O173" i="1"/>
  <c r="P173" i="1" s="1"/>
  <c r="O166" i="1"/>
  <c r="P166" i="1" s="1"/>
  <c r="O165" i="1"/>
  <c r="P165" i="1" s="1"/>
  <c r="J178" i="1" l="1"/>
  <c r="AD177" i="1"/>
  <c r="AA180" i="1"/>
  <c r="J180" i="1" s="1"/>
  <c r="K177" i="1"/>
  <c r="AD178" i="1"/>
  <c r="AC182" i="1"/>
  <c r="AD175" i="1"/>
  <c r="AD176" i="1"/>
  <c r="AD179" i="1"/>
  <c r="N183" i="1"/>
  <c r="AC184" i="1"/>
  <c r="AA184" i="1"/>
  <c r="AB184" i="1"/>
  <c r="K184" i="1" s="1"/>
  <c r="AC180" i="1"/>
  <c r="AB183" i="1"/>
  <c r="J176" i="1"/>
  <c r="AA181" i="1"/>
  <c r="AB182" i="1"/>
  <c r="K182" i="1" s="1"/>
  <c r="AA183" i="1"/>
  <c r="J179" i="1"/>
  <c r="AB181" i="1"/>
  <c r="K181" i="1" s="1"/>
  <c r="AB180" i="1"/>
  <c r="AA182" i="1"/>
  <c r="AC183" i="1"/>
  <c r="J177" i="1"/>
  <c r="K178" i="1"/>
  <c r="AE170" i="1"/>
  <c r="AE171" i="1" s="1"/>
  <c r="AE172" i="1" s="1"/>
  <c r="AE173" i="1" s="1"/>
  <c r="AE174" i="1" s="1"/>
  <c r="N182" i="1"/>
  <c r="N181" i="1"/>
  <c r="AE166" i="1"/>
  <c r="AE167" i="1" s="1"/>
  <c r="AE168" i="1" s="1"/>
  <c r="AE169" i="1" s="1"/>
  <c r="AF165" i="1"/>
  <c r="AF166" i="1" s="1"/>
  <c r="AF167" i="1" s="1"/>
  <c r="AF168" i="1" s="1"/>
  <c r="AF169" i="1" s="1"/>
  <c r="Q184" i="1"/>
  <c r="Z184" i="1" s="1"/>
  <c r="Q180" i="1"/>
  <c r="Z180" i="1" s="1"/>
  <c r="G195" i="1"/>
  <c r="V190" i="1"/>
  <c r="W190" i="1" s="1"/>
  <c r="V191" i="1"/>
  <c r="W191" i="1" s="1"/>
  <c r="G196" i="1"/>
  <c r="G198" i="1"/>
  <c r="V193" i="1"/>
  <c r="W193" i="1" s="1"/>
  <c r="X184" i="1"/>
  <c r="Y180" i="1" s="1"/>
  <c r="Y181" i="1" s="1"/>
  <c r="Y182" i="1" s="1"/>
  <c r="Y183" i="1" s="1"/>
  <c r="M180" i="1"/>
  <c r="V189" i="1"/>
  <c r="W189" i="1" s="1"/>
  <c r="AC188" i="1" s="1"/>
  <c r="G194" i="1"/>
  <c r="Q183" i="1"/>
  <c r="Z183" i="1" s="1"/>
  <c r="J184" i="1"/>
  <c r="N184" i="1"/>
  <c r="M184" i="1"/>
  <c r="M183" i="1"/>
  <c r="Q181" i="1"/>
  <c r="Z181" i="1" s="1"/>
  <c r="N180" i="1"/>
  <c r="M182" i="1"/>
  <c r="M181" i="1"/>
  <c r="X185" i="1"/>
  <c r="X186" i="1" s="1"/>
  <c r="X187" i="1" s="1"/>
  <c r="X188" i="1" s="1"/>
  <c r="G197" i="1"/>
  <c r="V192" i="1"/>
  <c r="W192" i="1" s="1"/>
  <c r="Q182" i="1"/>
  <c r="Z182" i="1" s="1"/>
  <c r="O171" i="1"/>
  <c r="P171" i="1" s="1"/>
  <c r="O172" i="1"/>
  <c r="P172" i="1" s="1"/>
  <c r="O170" i="1"/>
  <c r="P170" i="1" s="1"/>
  <c r="Y179" i="1"/>
  <c r="O178" i="1"/>
  <c r="P178" i="1" s="1"/>
  <c r="AD182" i="1" l="1"/>
  <c r="J181" i="1"/>
  <c r="AA186" i="1"/>
  <c r="AB188" i="1"/>
  <c r="AD180" i="1"/>
  <c r="K180" i="1"/>
  <c r="AB185" i="1"/>
  <c r="J182" i="1"/>
  <c r="AB187" i="1"/>
  <c r="AD184" i="1"/>
  <c r="AD183" i="1"/>
  <c r="AA187" i="1"/>
  <c r="AC186" i="1"/>
  <c r="AC185" i="1"/>
  <c r="AA188" i="1"/>
  <c r="AC187" i="1"/>
  <c r="AD181" i="1"/>
  <c r="N185" i="1"/>
  <c r="AC189" i="1"/>
  <c r="AB189" i="1"/>
  <c r="K189" i="1" s="1"/>
  <c r="AA189" i="1"/>
  <c r="J183" i="1"/>
  <c r="J188" i="1" s="1"/>
  <c r="AB186" i="1"/>
  <c r="AA185" i="1"/>
  <c r="K183" i="1"/>
  <c r="M185" i="1"/>
  <c r="N187" i="1"/>
  <c r="AF170" i="1"/>
  <c r="AF171" i="1" s="1"/>
  <c r="AF172" i="1" s="1"/>
  <c r="AF173" i="1" s="1"/>
  <c r="AF174" i="1" s="1"/>
  <c r="M187" i="1"/>
  <c r="X189" i="1"/>
  <c r="Y185" i="1" s="1"/>
  <c r="Y186" i="1" s="1"/>
  <c r="Y187" i="1" s="1"/>
  <c r="Y188" i="1" s="1"/>
  <c r="J187" i="1"/>
  <c r="N188" i="1"/>
  <c r="M186" i="1"/>
  <c r="K187" i="1"/>
  <c r="M188" i="1"/>
  <c r="N186" i="1"/>
  <c r="Q186" i="1"/>
  <c r="Z186" i="1" s="1"/>
  <c r="G199" i="1"/>
  <c r="V194" i="1"/>
  <c r="W194" i="1" s="1"/>
  <c r="AA193" i="1" s="1"/>
  <c r="X190" i="1"/>
  <c r="X191" i="1" s="1"/>
  <c r="X192" i="1" s="1"/>
  <c r="X193" i="1" s="1"/>
  <c r="Q185" i="1"/>
  <c r="Z185" i="1" s="1"/>
  <c r="Q188" i="1"/>
  <c r="Z188" i="1" s="1"/>
  <c r="J189" i="1"/>
  <c r="N189" i="1"/>
  <c r="M189" i="1"/>
  <c r="V198" i="1"/>
  <c r="W198" i="1" s="1"/>
  <c r="G203" i="1"/>
  <c r="G200" i="1"/>
  <c r="V195" i="1"/>
  <c r="W195" i="1" s="1"/>
  <c r="Q189" i="1"/>
  <c r="Z189" i="1" s="1"/>
  <c r="G202" i="1"/>
  <c r="V197" i="1"/>
  <c r="W197" i="1" s="1"/>
  <c r="V196" i="1"/>
  <c r="W196" i="1" s="1"/>
  <c r="G201" i="1"/>
  <c r="Q187" i="1"/>
  <c r="Z187" i="1" s="1"/>
  <c r="AE175" i="1"/>
  <c r="O179" i="1"/>
  <c r="P179" i="1" s="1"/>
  <c r="O176" i="1"/>
  <c r="P176" i="1" s="1"/>
  <c r="O177" i="1"/>
  <c r="P177" i="1" s="1"/>
  <c r="O175" i="1"/>
  <c r="P175" i="1" s="1"/>
  <c r="Y184" i="1"/>
  <c r="O180" i="1" s="1"/>
  <c r="P180" i="1" s="1"/>
  <c r="O183" i="1"/>
  <c r="P183" i="1" s="1"/>
  <c r="J186" i="1" l="1"/>
  <c r="AD188" i="1"/>
  <c r="AD186" i="1"/>
  <c r="AD185" i="1"/>
  <c r="K185" i="1"/>
  <c r="K186" i="1"/>
  <c r="J185" i="1"/>
  <c r="AD189" i="1"/>
  <c r="AB191" i="1"/>
  <c r="AB190" i="1"/>
  <c r="M193" i="1"/>
  <c r="AC194" i="1"/>
  <c r="AA194" i="1"/>
  <c r="J194" i="1" s="1"/>
  <c r="AB194" i="1"/>
  <c r="K194" i="1" s="1"/>
  <c r="AA191" i="1"/>
  <c r="J191" i="1" s="1"/>
  <c r="AB192" i="1"/>
  <c r="AA190" i="1"/>
  <c r="AB193" i="1"/>
  <c r="AC191" i="1"/>
  <c r="AA192" i="1"/>
  <c r="AC190" i="1"/>
  <c r="AD187" i="1"/>
  <c r="AC193" i="1"/>
  <c r="AC192" i="1"/>
  <c r="K188" i="1"/>
  <c r="AE180" i="1"/>
  <c r="AE181" i="1" s="1"/>
  <c r="AE182" i="1" s="1"/>
  <c r="AE183" i="1" s="1"/>
  <c r="AE184" i="1" s="1"/>
  <c r="K192" i="1"/>
  <c r="N193" i="1"/>
  <c r="M192" i="1"/>
  <c r="X194" i="1"/>
  <c r="Y190" i="1" s="1"/>
  <c r="Y191" i="1" s="1"/>
  <c r="Y192" i="1" s="1"/>
  <c r="Y193" i="1" s="1"/>
  <c r="M191" i="1"/>
  <c r="Q194" i="1"/>
  <c r="Z194" i="1" s="1"/>
  <c r="V202" i="1"/>
  <c r="W202" i="1" s="1"/>
  <c r="G207" i="1"/>
  <c r="V207" i="1" s="1"/>
  <c r="W207" i="1" s="1"/>
  <c r="X195" i="1"/>
  <c r="X196" i="1" s="1"/>
  <c r="X197" i="1" s="1"/>
  <c r="X198" i="1" s="1"/>
  <c r="N192" i="1"/>
  <c r="Q190" i="1"/>
  <c r="Z190" i="1" s="1"/>
  <c r="N190" i="1"/>
  <c r="Q191" i="1"/>
  <c r="Z191" i="1" s="1"/>
  <c r="G206" i="1"/>
  <c r="V206" i="1" s="1"/>
  <c r="W206" i="1" s="1"/>
  <c r="V201" i="1"/>
  <c r="W201" i="1" s="1"/>
  <c r="V200" i="1"/>
  <c r="W200" i="1" s="1"/>
  <c r="G205" i="1"/>
  <c r="V205" i="1" s="1"/>
  <c r="W205" i="1" s="1"/>
  <c r="Q193" i="1"/>
  <c r="Z193" i="1" s="1"/>
  <c r="N194" i="1"/>
  <c r="M194" i="1"/>
  <c r="AE176" i="1"/>
  <c r="AE177" i="1" s="1"/>
  <c r="AE178" i="1" s="1"/>
  <c r="AE179" i="1" s="1"/>
  <c r="AF175" i="1"/>
  <c r="AF176" i="1" s="1"/>
  <c r="AF177" i="1" s="1"/>
  <c r="AF178" i="1" s="1"/>
  <c r="AF179" i="1" s="1"/>
  <c r="N191" i="1"/>
  <c r="Q192" i="1"/>
  <c r="Z192" i="1" s="1"/>
  <c r="V203" i="1"/>
  <c r="W203" i="1" s="1"/>
  <c r="G208" i="1"/>
  <c r="V208" i="1" s="1"/>
  <c r="W208" i="1" s="1"/>
  <c r="M190" i="1"/>
  <c r="J193" i="1"/>
  <c r="V199" i="1"/>
  <c r="W199" i="1" s="1"/>
  <c r="AA198" i="1" s="1"/>
  <c r="G204" i="1"/>
  <c r="O188" i="1"/>
  <c r="P188" i="1" s="1"/>
  <c r="O181" i="1"/>
  <c r="P181" i="1" s="1"/>
  <c r="O184" i="1"/>
  <c r="P184" i="1" s="1"/>
  <c r="O182" i="1"/>
  <c r="P182" i="1" s="1"/>
  <c r="Y189" i="1"/>
  <c r="O186" i="1" s="1"/>
  <c r="P186" i="1" s="1"/>
  <c r="K191" i="1" l="1"/>
  <c r="K190" i="1"/>
  <c r="J190" i="1"/>
  <c r="AD192" i="1"/>
  <c r="AA197" i="1"/>
  <c r="AD193" i="1"/>
  <c r="AC197" i="1"/>
  <c r="AC195" i="1"/>
  <c r="AB196" i="1"/>
  <c r="AA199" i="1"/>
  <c r="J199" i="1" s="1"/>
  <c r="AB199" i="1"/>
  <c r="K199" i="1" s="1"/>
  <c r="AC199" i="1"/>
  <c r="J192" i="1"/>
  <c r="AB197" i="1"/>
  <c r="AB195" i="1"/>
  <c r="K195" i="1" s="1"/>
  <c r="AA196" i="1"/>
  <c r="AD191" i="1"/>
  <c r="AA195" i="1"/>
  <c r="AC198" i="1"/>
  <c r="AC196" i="1"/>
  <c r="AD190" i="1"/>
  <c r="AD194" i="1"/>
  <c r="AB198" i="1"/>
  <c r="AD198" i="1" s="1"/>
  <c r="K193" i="1"/>
  <c r="J197" i="1"/>
  <c r="AF180" i="1"/>
  <c r="AF181" i="1" s="1"/>
  <c r="AF182" i="1" s="1"/>
  <c r="AF183" i="1" s="1"/>
  <c r="AF184" i="1" s="1"/>
  <c r="AE185" i="1"/>
  <c r="AE186" i="1" s="1"/>
  <c r="AE187" i="1" s="1"/>
  <c r="AE188" i="1" s="1"/>
  <c r="AE189" i="1" s="1"/>
  <c r="Q195" i="1"/>
  <c r="Z195" i="1" s="1"/>
  <c r="M197" i="1"/>
  <c r="Q197" i="1"/>
  <c r="Z197" i="1" s="1"/>
  <c r="X205" i="1"/>
  <c r="X206" i="1" s="1"/>
  <c r="X207" i="1" s="1"/>
  <c r="X208" i="1" s="1"/>
  <c r="M196" i="1"/>
  <c r="M198" i="1"/>
  <c r="Q198" i="1"/>
  <c r="Z198" i="1" s="1"/>
  <c r="K196" i="1"/>
  <c r="J198" i="1"/>
  <c r="X200" i="1"/>
  <c r="X201" i="1" s="1"/>
  <c r="X202" i="1" s="1"/>
  <c r="X203" i="1" s="1"/>
  <c r="N195" i="1"/>
  <c r="M199" i="1"/>
  <c r="N199" i="1"/>
  <c r="Q196" i="1"/>
  <c r="Z196" i="1" s="1"/>
  <c r="M195" i="1"/>
  <c r="Q199" i="1"/>
  <c r="Z199" i="1" s="1"/>
  <c r="G209" i="1"/>
  <c r="V209" i="1" s="1"/>
  <c r="W209" i="1" s="1"/>
  <c r="AB206" i="1" s="1"/>
  <c r="V204" i="1"/>
  <c r="W204" i="1" s="1"/>
  <c r="AB200" i="1" s="1"/>
  <c r="X199" i="1"/>
  <c r="Y195" i="1" s="1"/>
  <c r="Y196" i="1" s="1"/>
  <c r="Y197" i="1" s="1"/>
  <c r="Y198" i="1" s="1"/>
  <c r="N196" i="1"/>
  <c r="N198" i="1"/>
  <c r="N197" i="1"/>
  <c r="Y194" i="1"/>
  <c r="O193" i="1"/>
  <c r="P193" i="1" s="1"/>
  <c r="O189" i="1"/>
  <c r="P189" i="1" s="1"/>
  <c r="O185" i="1"/>
  <c r="P185" i="1" s="1"/>
  <c r="O187" i="1"/>
  <c r="P187" i="1" s="1"/>
  <c r="J195" i="1" l="1"/>
  <c r="AD197" i="1"/>
  <c r="AC201" i="1"/>
  <c r="AA208" i="1"/>
  <c r="AB203" i="1"/>
  <c r="AC205" i="1"/>
  <c r="AC206" i="1"/>
  <c r="AB207" i="1"/>
  <c r="AC202" i="1"/>
  <c r="AA203" i="1"/>
  <c r="AC200" i="1"/>
  <c r="AD196" i="1"/>
  <c r="AB205" i="1"/>
  <c r="AA207" i="1"/>
  <c r="AB209" i="1"/>
  <c r="AC209" i="1"/>
  <c r="AA209" i="1"/>
  <c r="K198" i="1"/>
  <c r="AB202" i="1"/>
  <c r="AA201" i="1"/>
  <c r="AA205" i="1"/>
  <c r="AD199" i="1"/>
  <c r="AC208" i="1"/>
  <c r="AA206" i="1"/>
  <c r="M202" i="1"/>
  <c r="AA204" i="1"/>
  <c r="J204" i="1" s="1"/>
  <c r="AB204" i="1"/>
  <c r="K204" i="1" s="1"/>
  <c r="AC204" i="1"/>
  <c r="AB201" i="1"/>
  <c r="J196" i="1"/>
  <c r="AA202" i="1"/>
  <c r="AD202" i="1" s="1"/>
  <c r="AC203" i="1"/>
  <c r="AD195" i="1"/>
  <c r="AA200" i="1"/>
  <c r="J200" i="1" s="1"/>
  <c r="AC207" i="1"/>
  <c r="AB208" i="1"/>
  <c r="K197" i="1"/>
  <c r="AE190" i="1"/>
  <c r="AE191" i="1" s="1"/>
  <c r="AE192" i="1" s="1"/>
  <c r="AE193" i="1" s="1"/>
  <c r="AE194" i="1" s="1"/>
  <c r="AF185" i="1"/>
  <c r="AF186" i="1" s="1"/>
  <c r="AF187" i="1" s="1"/>
  <c r="AF188" i="1" s="1"/>
  <c r="AF189" i="1" s="1"/>
  <c r="X204" i="1"/>
  <c r="Y200" i="1" s="1"/>
  <c r="Y201" i="1" s="1"/>
  <c r="Y202" i="1" s="1"/>
  <c r="Y203" i="1" s="1"/>
  <c r="K200" i="1"/>
  <c r="N201" i="1"/>
  <c r="M203" i="1"/>
  <c r="Q203" i="1"/>
  <c r="Z203" i="1" s="1"/>
  <c r="X209" i="1"/>
  <c r="Y205" i="1" s="1"/>
  <c r="Y206" i="1" s="1"/>
  <c r="Y207" i="1" s="1"/>
  <c r="Y208" i="1" s="1"/>
  <c r="M207" i="1"/>
  <c r="M208" i="1"/>
  <c r="N207" i="1"/>
  <c r="N202" i="1"/>
  <c r="M206" i="1"/>
  <c r="M205" i="1"/>
  <c r="M201" i="1"/>
  <c r="M209" i="1"/>
  <c r="N209" i="1"/>
  <c r="N206" i="1"/>
  <c r="Q201" i="1"/>
  <c r="Z201" i="1" s="1"/>
  <c r="Q202" i="1"/>
  <c r="Z202" i="1" s="1"/>
  <c r="Q200" i="1"/>
  <c r="Z200" i="1" s="1"/>
  <c r="M204" i="1"/>
  <c r="N204" i="1"/>
  <c r="N203" i="1"/>
  <c r="Q204" i="1"/>
  <c r="Z204" i="1" s="1"/>
  <c r="N200" i="1"/>
  <c r="M200" i="1"/>
  <c r="N205" i="1"/>
  <c r="N208" i="1"/>
  <c r="K201" i="1"/>
  <c r="O194" i="1"/>
  <c r="P194" i="1" s="1"/>
  <c r="O190" i="1"/>
  <c r="P190" i="1" s="1"/>
  <c r="O191" i="1"/>
  <c r="P191" i="1" s="1"/>
  <c r="Y199" i="1"/>
  <c r="O198" i="1"/>
  <c r="P198" i="1" s="1"/>
  <c r="O192" i="1"/>
  <c r="P192" i="1" s="1"/>
  <c r="J201" i="1" l="1"/>
  <c r="K203" i="1"/>
  <c r="AD203" i="1"/>
  <c r="AD207" i="1"/>
  <c r="AD205" i="1"/>
  <c r="AD200" i="1"/>
  <c r="J202" i="1"/>
  <c r="AD208" i="1"/>
  <c r="AD206" i="1"/>
  <c r="AD201" i="1"/>
  <c r="AD204" i="1"/>
  <c r="J203" i="1"/>
  <c r="J208" i="1" s="1"/>
  <c r="AD209" i="1"/>
  <c r="K209" i="1"/>
  <c r="K206" i="1"/>
  <c r="J209" i="1"/>
  <c r="J206" i="1"/>
  <c r="J205" i="1"/>
  <c r="J207" i="1"/>
  <c r="K208" i="1"/>
  <c r="K205" i="1"/>
  <c r="K202" i="1"/>
  <c r="K207" i="1" s="1"/>
  <c r="AF190" i="1"/>
  <c r="AF191" i="1" s="1"/>
  <c r="AF192" i="1" s="1"/>
  <c r="AF193" i="1" s="1"/>
  <c r="AF194" i="1" s="1"/>
  <c r="AE195" i="1"/>
  <c r="AE196" i="1" s="1"/>
  <c r="AE197" i="1" s="1"/>
  <c r="AE198" i="1" s="1"/>
  <c r="AE199" i="1" s="1"/>
  <c r="Q206" i="1"/>
  <c r="Z206" i="1" s="1"/>
  <c r="AM111" i="1" s="1"/>
  <c r="Q208" i="1"/>
  <c r="Z208" i="1" s="1"/>
  <c r="AM113" i="1" s="1"/>
  <c r="Q207" i="1"/>
  <c r="Z207" i="1" s="1"/>
  <c r="AM112" i="1" s="1"/>
  <c r="Q205" i="1"/>
  <c r="Z205" i="1" s="1"/>
  <c r="Q209" i="1"/>
  <c r="Z209" i="1" s="1"/>
  <c r="AM114" i="1" s="1"/>
  <c r="O199" i="1"/>
  <c r="P199" i="1" s="1"/>
  <c r="O195" i="1"/>
  <c r="P195" i="1" s="1"/>
  <c r="O196" i="1"/>
  <c r="P196" i="1" s="1"/>
  <c r="Y204" i="1"/>
  <c r="O201" i="1" s="1"/>
  <c r="P201" i="1" s="1"/>
  <c r="O203" i="1"/>
  <c r="P203" i="1" s="1"/>
  <c r="Y209" i="1"/>
  <c r="O205" i="1" s="1"/>
  <c r="P205" i="1" s="1"/>
  <c r="O197" i="1"/>
  <c r="P197" i="1" s="1"/>
  <c r="AM110" i="1" l="1"/>
  <c r="AM115" i="1" s="1"/>
  <c r="AN210" i="1"/>
  <c r="AO114" i="1"/>
  <c r="AP114" i="1" s="1"/>
  <c r="AM119" i="1"/>
  <c r="AO113" i="1"/>
  <c r="AP113" i="1" s="1"/>
  <c r="AM118" i="1"/>
  <c r="AO111" i="1"/>
  <c r="AP111" i="1" s="1"/>
  <c r="AM116" i="1"/>
  <c r="AO110" i="1"/>
  <c r="AP110" i="1" s="1"/>
  <c r="AO112" i="1"/>
  <c r="AP112" i="1" s="1"/>
  <c r="AM117" i="1"/>
  <c r="AE200" i="1"/>
  <c r="AF200" i="1" s="1"/>
  <c r="AF201" i="1" s="1"/>
  <c r="AF202" i="1" s="1"/>
  <c r="AF203" i="1" s="1"/>
  <c r="AF204" i="1" s="1"/>
  <c r="AF195" i="1"/>
  <c r="AF196" i="1" s="1"/>
  <c r="AF197" i="1" s="1"/>
  <c r="AF198" i="1" s="1"/>
  <c r="AF199" i="1" s="1"/>
  <c r="O208" i="1"/>
  <c r="P208" i="1" s="1"/>
  <c r="AG145" i="1"/>
  <c r="O200" i="1"/>
  <c r="P200" i="1" s="1"/>
  <c r="AG110" i="1"/>
  <c r="O206" i="1"/>
  <c r="P206" i="1" s="1"/>
  <c r="AG180" i="1"/>
  <c r="AG150" i="1"/>
  <c r="AG175" i="1"/>
  <c r="AG135" i="1"/>
  <c r="AG115" i="1"/>
  <c r="AG170" i="1"/>
  <c r="AG185" i="1"/>
  <c r="AG200" i="1"/>
  <c r="O204" i="1"/>
  <c r="P204" i="1" s="1"/>
  <c r="O202" i="1"/>
  <c r="P202" i="1" s="1"/>
  <c r="AG195" i="1"/>
  <c r="AG205" i="1"/>
  <c r="AG160" i="1"/>
  <c r="AG165" i="1"/>
  <c r="O209" i="1"/>
  <c r="P209" i="1" s="1"/>
  <c r="O207" i="1"/>
  <c r="P207" i="1" s="1"/>
  <c r="AG155" i="1"/>
  <c r="AG140" i="1"/>
  <c r="AG125" i="1"/>
  <c r="AG130" i="1"/>
  <c r="AG190" i="1"/>
  <c r="AG120" i="1"/>
  <c r="AN211" i="1" l="1"/>
  <c r="AN215" i="1"/>
  <c r="AN220" i="1" s="1"/>
  <c r="AN225" i="1" s="1"/>
  <c r="AN230" i="1" s="1"/>
  <c r="AN235" i="1" s="1"/>
  <c r="AN240" i="1" s="1"/>
  <c r="AN245" i="1" s="1"/>
  <c r="AN250" i="1" s="1"/>
  <c r="AN255" i="1" s="1"/>
  <c r="AN260" i="1" s="1"/>
  <c r="AN265" i="1" s="1"/>
  <c r="AN270" i="1" s="1"/>
  <c r="AN275" i="1" s="1"/>
  <c r="AN280" i="1" s="1"/>
  <c r="AN285" i="1" s="1"/>
  <c r="AN290" i="1" s="1"/>
  <c r="AN295" i="1" s="1"/>
  <c r="AN300" i="1" s="1"/>
  <c r="AN305" i="1" s="1"/>
  <c r="AS136" i="1"/>
  <c r="AS138" i="1"/>
  <c r="AT139" i="1"/>
  <c r="AT136" i="1"/>
  <c r="AT138" i="1"/>
  <c r="AT135" i="1"/>
  <c r="AS135" i="1"/>
  <c r="AS137" i="1"/>
  <c r="AS139" i="1"/>
  <c r="AT137" i="1"/>
  <c r="AS126" i="1"/>
  <c r="AS128" i="1"/>
  <c r="AT127" i="1"/>
  <c r="AT126" i="1"/>
  <c r="AT128" i="1"/>
  <c r="AT125" i="1"/>
  <c r="AS125" i="1"/>
  <c r="AS127" i="1"/>
  <c r="AS129" i="1"/>
  <c r="AT129" i="1"/>
  <c r="AS186" i="1"/>
  <c r="AS188" i="1"/>
  <c r="AT187" i="1"/>
  <c r="AT186" i="1"/>
  <c r="AT188" i="1"/>
  <c r="AT185" i="1"/>
  <c r="AS185" i="1"/>
  <c r="AS187" i="1"/>
  <c r="AS189" i="1"/>
  <c r="AT189" i="1"/>
  <c r="AG176" i="1"/>
  <c r="AG177" i="1" s="1"/>
  <c r="AG178" i="1" s="1"/>
  <c r="AG179" i="1" s="1"/>
  <c r="AH110" i="1"/>
  <c r="AK114" i="1" s="1"/>
  <c r="AS130" i="1"/>
  <c r="AS132" i="1"/>
  <c r="AS134" i="1"/>
  <c r="AT133" i="1"/>
  <c r="AT130" i="1"/>
  <c r="AT132" i="1"/>
  <c r="AT134" i="1"/>
  <c r="AT131" i="1"/>
  <c r="AS131" i="1"/>
  <c r="AS133" i="1"/>
  <c r="AS200" i="1"/>
  <c r="AS202" i="1"/>
  <c r="AS204" i="1"/>
  <c r="AT201" i="1"/>
  <c r="AT200" i="1"/>
  <c r="AT202" i="1"/>
  <c r="AT204" i="1"/>
  <c r="AS201" i="1"/>
  <c r="AS203" i="1"/>
  <c r="AT203" i="1"/>
  <c r="AS120" i="1"/>
  <c r="AS122" i="1"/>
  <c r="AS124" i="1"/>
  <c r="AT121" i="1"/>
  <c r="AT120" i="1"/>
  <c r="AT122" i="1"/>
  <c r="AT124" i="1"/>
  <c r="AS121" i="1"/>
  <c r="AS123" i="1"/>
  <c r="AT123" i="1"/>
  <c r="AS140" i="1"/>
  <c r="AS142" i="1"/>
  <c r="AS144" i="1"/>
  <c r="AT140" i="1"/>
  <c r="AT142" i="1"/>
  <c r="AT144" i="1"/>
  <c r="AT141" i="1"/>
  <c r="AS141" i="1"/>
  <c r="AS143" i="1"/>
  <c r="AT143" i="1"/>
  <c r="AS166" i="1"/>
  <c r="AS168" i="1"/>
  <c r="AT167" i="1"/>
  <c r="AT166" i="1"/>
  <c r="AT168" i="1"/>
  <c r="AT169" i="1"/>
  <c r="AS165" i="1"/>
  <c r="AS167" i="1"/>
  <c r="AS169" i="1"/>
  <c r="AT165" i="1"/>
  <c r="AS170" i="1"/>
  <c r="AS172" i="1"/>
  <c r="AS174" i="1"/>
  <c r="AT170" i="1"/>
  <c r="AT172" i="1"/>
  <c r="AT174" i="1"/>
  <c r="AT171" i="1"/>
  <c r="AS171" i="1"/>
  <c r="AS173" i="1"/>
  <c r="AT173" i="1"/>
  <c r="AK152" i="1"/>
  <c r="AS150" i="1"/>
  <c r="AS152" i="1"/>
  <c r="AS154" i="1"/>
  <c r="AT151" i="1"/>
  <c r="AT150" i="1"/>
  <c r="AT152" i="1"/>
  <c r="AT154" i="1"/>
  <c r="AT153" i="1"/>
  <c r="AS151" i="1"/>
  <c r="AS153" i="1"/>
  <c r="AS206" i="1"/>
  <c r="AS208" i="1"/>
  <c r="AT205" i="1"/>
  <c r="AT209" i="1"/>
  <c r="AT206" i="1"/>
  <c r="AT208" i="1"/>
  <c r="AT207" i="1"/>
  <c r="AS205" i="1"/>
  <c r="AS207" i="1"/>
  <c r="AS209" i="1"/>
  <c r="AS196" i="1"/>
  <c r="AS198" i="1"/>
  <c r="AT195" i="1"/>
  <c r="AT196" i="1"/>
  <c r="AT198" i="1"/>
  <c r="AT199" i="1"/>
  <c r="AS195" i="1"/>
  <c r="AS197" i="1"/>
  <c r="AS199" i="1"/>
  <c r="AT197" i="1"/>
  <c r="AS190" i="1"/>
  <c r="AS192" i="1"/>
  <c r="AS194" i="1"/>
  <c r="AT191" i="1"/>
  <c r="AT190" i="1"/>
  <c r="AT192" i="1"/>
  <c r="AT194" i="1"/>
  <c r="AT193" i="1"/>
  <c r="AS191" i="1"/>
  <c r="AS193" i="1"/>
  <c r="AS156" i="1"/>
  <c r="AS158" i="1"/>
  <c r="AT156" i="1"/>
  <c r="AT158" i="1"/>
  <c r="AT155" i="1"/>
  <c r="AT157" i="1"/>
  <c r="AS155" i="1"/>
  <c r="AS157" i="1"/>
  <c r="AS159" i="1"/>
  <c r="AT159" i="1"/>
  <c r="AS160" i="1"/>
  <c r="AS162" i="1"/>
  <c r="AS164" i="1"/>
  <c r="AT161" i="1"/>
  <c r="AT160" i="1"/>
  <c r="AT162" i="1"/>
  <c r="AT164" i="1"/>
  <c r="AT163" i="1"/>
  <c r="AS161" i="1"/>
  <c r="AS163" i="1"/>
  <c r="AS116" i="1"/>
  <c r="AS118" i="1"/>
  <c r="AT116" i="1"/>
  <c r="AT118" i="1"/>
  <c r="AT115" i="1"/>
  <c r="AT119" i="1"/>
  <c r="AS115" i="1"/>
  <c r="AS117" i="1"/>
  <c r="AS119" i="1"/>
  <c r="AT117" i="1"/>
  <c r="AK182" i="1"/>
  <c r="AS180" i="1"/>
  <c r="AS182" i="1"/>
  <c r="AS184" i="1"/>
  <c r="AT181" i="1"/>
  <c r="AT180" i="1"/>
  <c r="AT182" i="1"/>
  <c r="AT184" i="1"/>
  <c r="AS181" i="1"/>
  <c r="AS183" i="1"/>
  <c r="AT183" i="1"/>
  <c r="AH145" i="1"/>
  <c r="AS146" i="1"/>
  <c r="AS148" i="1"/>
  <c r="AT145" i="1"/>
  <c r="AT146" i="1"/>
  <c r="AT148" i="1"/>
  <c r="AT147" i="1"/>
  <c r="AS145" i="1"/>
  <c r="AS147" i="1"/>
  <c r="AS149" i="1"/>
  <c r="AT149" i="1"/>
  <c r="AE205" i="1"/>
  <c r="AE206" i="1" s="1"/>
  <c r="AE207" i="1" s="1"/>
  <c r="AE208" i="1" s="1"/>
  <c r="AE209" i="1" s="1"/>
  <c r="AE201" i="1"/>
  <c r="AE202" i="1" s="1"/>
  <c r="AE203" i="1" s="1"/>
  <c r="AE204" i="1" s="1"/>
  <c r="AO115" i="1"/>
  <c r="AP115" i="1" s="1"/>
  <c r="AM120" i="1"/>
  <c r="AO118" i="1"/>
  <c r="AP118" i="1" s="1"/>
  <c r="AM123" i="1"/>
  <c r="AO117" i="1"/>
  <c r="AP117" i="1" s="1"/>
  <c r="AM122" i="1"/>
  <c r="AO116" i="1"/>
  <c r="AP116" i="1" s="1"/>
  <c r="AM121" i="1"/>
  <c r="AO119" i="1"/>
  <c r="AP119" i="1" s="1"/>
  <c r="AM124" i="1"/>
  <c r="AQ111" i="1"/>
  <c r="AQ116" i="1" s="1"/>
  <c r="AQ121" i="1" s="1"/>
  <c r="AQ126" i="1" s="1"/>
  <c r="AQ131" i="1" s="1"/>
  <c r="AQ136" i="1" s="1"/>
  <c r="AQ141" i="1" s="1"/>
  <c r="AQ146" i="1" s="1"/>
  <c r="AQ151" i="1" s="1"/>
  <c r="AQ156" i="1" s="1"/>
  <c r="AQ161" i="1" s="1"/>
  <c r="AQ166" i="1" s="1"/>
  <c r="AQ171" i="1" s="1"/>
  <c r="AQ176" i="1" s="1"/>
  <c r="AQ181" i="1" s="1"/>
  <c r="AQ186" i="1" s="1"/>
  <c r="AQ191" i="1" s="1"/>
  <c r="AQ196" i="1" s="1"/>
  <c r="AQ201" i="1" s="1"/>
  <c r="AQ206" i="1" s="1"/>
  <c r="AJ180" i="1"/>
  <c r="AG146" i="1"/>
  <c r="AG147" i="1" s="1"/>
  <c r="AG148" i="1" s="1"/>
  <c r="AG149" i="1" s="1"/>
  <c r="AR112" i="1"/>
  <c r="AR117" i="1" s="1"/>
  <c r="AR122" i="1" s="1"/>
  <c r="AR127" i="1" s="1"/>
  <c r="AR132" i="1" s="1"/>
  <c r="AR137" i="1" s="1"/>
  <c r="AR142" i="1" s="1"/>
  <c r="AR147" i="1" s="1"/>
  <c r="AR152" i="1" s="1"/>
  <c r="AR157" i="1" s="1"/>
  <c r="AR162" i="1" s="1"/>
  <c r="AR167" i="1" s="1"/>
  <c r="AR172" i="1" s="1"/>
  <c r="AR177" i="1" s="1"/>
  <c r="AR182" i="1" s="1"/>
  <c r="AR187" i="1" s="1"/>
  <c r="AR192" i="1" s="1"/>
  <c r="AR197" i="1" s="1"/>
  <c r="AR202" i="1" s="1"/>
  <c r="AR207" i="1" s="1"/>
  <c r="AQ112" i="1"/>
  <c r="AQ117" i="1" s="1"/>
  <c r="AQ122" i="1" s="1"/>
  <c r="AQ127" i="1" s="1"/>
  <c r="AQ132" i="1" s="1"/>
  <c r="AQ137" i="1" s="1"/>
  <c r="AQ142" i="1" s="1"/>
  <c r="AQ147" i="1" s="1"/>
  <c r="AQ152" i="1" s="1"/>
  <c r="AQ157" i="1" s="1"/>
  <c r="AQ162" i="1" s="1"/>
  <c r="AQ167" i="1" s="1"/>
  <c r="AQ172" i="1" s="1"/>
  <c r="AQ177" i="1" s="1"/>
  <c r="AQ182" i="1" s="1"/>
  <c r="AQ187" i="1" s="1"/>
  <c r="AQ192" i="1" s="1"/>
  <c r="AQ197" i="1" s="1"/>
  <c r="AQ202" i="1" s="1"/>
  <c r="AQ207" i="1" s="1"/>
  <c r="AK145" i="1"/>
  <c r="AL181" i="1"/>
  <c r="AI182" i="1"/>
  <c r="AL149" i="1"/>
  <c r="AJ184" i="1"/>
  <c r="AH180" i="1"/>
  <c r="AK147" i="1"/>
  <c r="AI146" i="1"/>
  <c r="AL183" i="1"/>
  <c r="AL184" i="1"/>
  <c r="AI148" i="1"/>
  <c r="AJ183" i="1"/>
  <c r="AI183" i="1"/>
  <c r="AI145" i="1"/>
  <c r="AI149" i="1"/>
  <c r="AL147" i="1"/>
  <c r="AK154" i="1"/>
  <c r="AI154" i="1"/>
  <c r="AI180" i="1"/>
  <c r="AJ181" i="1"/>
  <c r="AG181" i="1"/>
  <c r="AG182" i="1" s="1"/>
  <c r="AJ182" i="1" s="1"/>
  <c r="AJ146" i="1"/>
  <c r="AK146" i="1"/>
  <c r="AJ145" i="1"/>
  <c r="AL153" i="1"/>
  <c r="AJ150" i="1"/>
  <c r="AK180" i="1"/>
  <c r="AL180" i="1"/>
  <c r="AL182" i="1"/>
  <c r="AI184" i="1"/>
  <c r="AK149" i="1"/>
  <c r="AL145" i="1"/>
  <c r="AI147" i="1"/>
  <c r="AL146" i="1"/>
  <c r="AK150" i="1"/>
  <c r="AI153" i="1"/>
  <c r="AK151" i="1"/>
  <c r="AJ154" i="1"/>
  <c r="AK183" i="1"/>
  <c r="AK181" i="1"/>
  <c r="AI181" i="1"/>
  <c r="AK184" i="1"/>
  <c r="AJ148" i="1"/>
  <c r="AK148" i="1"/>
  <c r="AJ147" i="1"/>
  <c r="AL148" i="1"/>
  <c r="AJ149" i="1"/>
  <c r="AG111" i="1"/>
  <c r="AG112" i="1" s="1"/>
  <c r="AG113" i="1" s="1"/>
  <c r="AG114" i="1" s="1"/>
  <c r="AJ153" i="1"/>
  <c r="AK153" i="1"/>
  <c r="AH150" i="1"/>
  <c r="AH151" i="1" s="1"/>
  <c r="AH152" i="1" s="1"/>
  <c r="AH153" i="1" s="1"/>
  <c r="AH154" i="1" s="1"/>
  <c r="AJ151" i="1"/>
  <c r="AH175" i="1"/>
  <c r="AK175" i="1" s="1"/>
  <c r="AI151" i="1"/>
  <c r="AI152" i="1"/>
  <c r="AI150" i="1"/>
  <c r="AL154" i="1"/>
  <c r="AL150" i="1"/>
  <c r="AL151" i="1"/>
  <c r="AL152" i="1"/>
  <c r="AG151" i="1"/>
  <c r="AG152" i="1" s="1"/>
  <c r="AJ152" i="1" s="1"/>
  <c r="AH190" i="1"/>
  <c r="AG191" i="1"/>
  <c r="AG192" i="1" s="1"/>
  <c r="AL191" i="1"/>
  <c r="AI193" i="1"/>
  <c r="AK193" i="1"/>
  <c r="AK192" i="1"/>
  <c r="AI191" i="1"/>
  <c r="AK191" i="1"/>
  <c r="AL190" i="1"/>
  <c r="AJ194" i="1"/>
  <c r="AJ190" i="1"/>
  <c r="AI192" i="1"/>
  <c r="AK190" i="1"/>
  <c r="AI190" i="1"/>
  <c r="AJ191" i="1"/>
  <c r="AL192" i="1"/>
  <c r="AJ193" i="1"/>
  <c r="AK194" i="1"/>
  <c r="AI194" i="1"/>
  <c r="AL194" i="1"/>
  <c r="AJ156" i="1"/>
  <c r="AI157" i="1"/>
  <c r="AK157" i="1"/>
  <c r="AI158" i="1"/>
  <c r="AI156" i="1"/>
  <c r="AI159" i="1"/>
  <c r="AL155" i="1"/>
  <c r="AJ159" i="1"/>
  <c r="AL159" i="1"/>
  <c r="AJ155" i="1"/>
  <c r="AG156" i="1"/>
  <c r="AG157" i="1" s="1"/>
  <c r="AG158" i="1" s="1"/>
  <c r="AG159" i="1" s="1"/>
  <c r="AI155" i="1"/>
  <c r="AK155" i="1"/>
  <c r="AL156" i="1"/>
  <c r="AH155" i="1"/>
  <c r="AK159" i="1"/>
  <c r="AL157" i="1"/>
  <c r="AJ157" i="1"/>
  <c r="AL158" i="1"/>
  <c r="AK158" i="1"/>
  <c r="AK156" i="1"/>
  <c r="AJ158" i="1"/>
  <c r="AI163" i="1"/>
  <c r="AI162" i="1"/>
  <c r="AK162" i="1"/>
  <c r="AL161" i="1"/>
  <c r="AJ161" i="1"/>
  <c r="AK160" i="1"/>
  <c r="AK163" i="1"/>
  <c r="AJ163" i="1"/>
  <c r="AL163" i="1"/>
  <c r="AI160" i="1"/>
  <c r="AI164" i="1"/>
  <c r="AJ164" i="1"/>
  <c r="AL160" i="1"/>
  <c r="AJ160" i="1"/>
  <c r="AK164" i="1"/>
  <c r="AI161" i="1"/>
  <c r="AH160" i="1"/>
  <c r="AL162" i="1"/>
  <c r="AK161" i="1"/>
  <c r="AG161" i="1"/>
  <c r="AG162" i="1" s="1"/>
  <c r="AL164" i="1"/>
  <c r="AI117" i="1"/>
  <c r="AK119" i="1"/>
  <c r="AK115" i="1"/>
  <c r="AJ118" i="1"/>
  <c r="AH115" i="1"/>
  <c r="AL118" i="1"/>
  <c r="AJ117" i="1"/>
  <c r="AL117" i="1"/>
  <c r="AI116" i="1"/>
  <c r="AI119" i="1"/>
  <c r="AL119" i="1"/>
  <c r="AL115" i="1"/>
  <c r="AK118" i="1"/>
  <c r="AJ115" i="1"/>
  <c r="AI118" i="1"/>
  <c r="AI115" i="1"/>
  <c r="AK117" i="1"/>
  <c r="AK116" i="1"/>
  <c r="AJ119" i="1"/>
  <c r="AG116" i="1"/>
  <c r="AG117" i="1" s="1"/>
  <c r="AG118" i="1" s="1"/>
  <c r="AG119" i="1" s="1"/>
  <c r="AJ116" i="1"/>
  <c r="AL116" i="1"/>
  <c r="AG141" i="1"/>
  <c r="AG142" i="1" s="1"/>
  <c r="AI144" i="1"/>
  <c r="AJ144" i="1"/>
  <c r="AK142" i="1"/>
  <c r="AK144" i="1"/>
  <c r="AL141" i="1"/>
  <c r="AK140" i="1"/>
  <c r="AK143" i="1"/>
  <c r="AJ141" i="1"/>
  <c r="AI143" i="1"/>
  <c r="AJ143" i="1"/>
  <c r="AL142" i="1"/>
  <c r="AK141" i="1"/>
  <c r="AJ140" i="1"/>
  <c r="AL140" i="1"/>
  <c r="AI141" i="1"/>
  <c r="AI140" i="1"/>
  <c r="AL143" i="1"/>
  <c r="AI142" i="1"/>
  <c r="AL144" i="1"/>
  <c r="AH140" i="1"/>
  <c r="AI133" i="1"/>
  <c r="AJ131" i="1"/>
  <c r="AK133" i="1"/>
  <c r="AK130" i="1"/>
  <c r="AI130" i="1"/>
  <c r="AI134" i="1"/>
  <c r="AJ133" i="1"/>
  <c r="AI131" i="1"/>
  <c r="AK132" i="1"/>
  <c r="AL131" i="1"/>
  <c r="AH130" i="1"/>
  <c r="AJ134" i="1"/>
  <c r="AL130" i="1"/>
  <c r="AK134" i="1"/>
  <c r="AL132" i="1"/>
  <c r="AI132" i="1"/>
  <c r="AK131" i="1"/>
  <c r="AJ130" i="1"/>
  <c r="AG131" i="1"/>
  <c r="AG132" i="1" s="1"/>
  <c r="AL134" i="1"/>
  <c r="AL133" i="1"/>
  <c r="AG206" i="1"/>
  <c r="AG207" i="1" s="1"/>
  <c r="AG208" i="1" s="1"/>
  <c r="AG209" i="1" s="1"/>
  <c r="AI207" i="1"/>
  <c r="AL208" i="1"/>
  <c r="AH205" i="1"/>
  <c r="AI206" i="1"/>
  <c r="AL209" i="1"/>
  <c r="AL206" i="1"/>
  <c r="AK206" i="1"/>
  <c r="AL207" i="1"/>
  <c r="AI209" i="1"/>
  <c r="AK209" i="1"/>
  <c r="AL205" i="1"/>
  <c r="AJ205" i="1"/>
  <c r="AK205" i="1"/>
  <c r="AK207" i="1"/>
  <c r="AK208" i="1"/>
  <c r="AJ207" i="1"/>
  <c r="AJ209" i="1"/>
  <c r="AJ206" i="1"/>
  <c r="AJ208" i="1"/>
  <c r="AI205" i="1"/>
  <c r="AI208" i="1"/>
  <c r="AG201" i="1"/>
  <c r="AG202" i="1" s="1"/>
  <c r="AL200" i="1"/>
  <c r="AK203" i="1"/>
  <c r="AI202" i="1"/>
  <c r="AJ200" i="1"/>
  <c r="AL204" i="1"/>
  <c r="AJ203" i="1"/>
  <c r="AL201" i="1"/>
  <c r="AK204" i="1"/>
  <c r="AI204" i="1"/>
  <c r="AH200" i="1"/>
  <c r="AJ201" i="1"/>
  <c r="AL203" i="1"/>
  <c r="AL202" i="1"/>
  <c r="AI200" i="1"/>
  <c r="AJ204" i="1"/>
  <c r="AK201" i="1"/>
  <c r="AK200" i="1"/>
  <c r="AK202" i="1"/>
  <c r="AI201" i="1"/>
  <c r="AI203" i="1"/>
  <c r="AK137" i="1"/>
  <c r="AL136" i="1"/>
  <c r="AI139" i="1"/>
  <c r="AL138" i="1"/>
  <c r="AJ137" i="1"/>
  <c r="AG136" i="1"/>
  <c r="AG137" i="1" s="1"/>
  <c r="AG138" i="1" s="1"/>
  <c r="AG139" i="1" s="1"/>
  <c r="AK136" i="1"/>
  <c r="AJ135" i="1"/>
  <c r="AI138" i="1"/>
  <c r="AL135" i="1"/>
  <c r="AI135" i="1"/>
  <c r="AJ136" i="1"/>
  <c r="AK135" i="1"/>
  <c r="AL137" i="1"/>
  <c r="AJ139" i="1"/>
  <c r="AH135" i="1"/>
  <c r="AL139" i="1"/>
  <c r="AI137" i="1"/>
  <c r="AI136" i="1"/>
  <c r="AK138" i="1"/>
  <c r="AK139" i="1"/>
  <c r="AJ138" i="1"/>
  <c r="AH146" i="1"/>
  <c r="AH147" i="1" s="1"/>
  <c r="AH148" i="1" s="1"/>
  <c r="AH149" i="1" s="1"/>
  <c r="AK121" i="1"/>
  <c r="AJ120" i="1"/>
  <c r="AJ124" i="1"/>
  <c r="AI120" i="1"/>
  <c r="AK120" i="1"/>
  <c r="AI123" i="1"/>
  <c r="AL123" i="1"/>
  <c r="AJ121" i="1"/>
  <c r="AJ123" i="1"/>
  <c r="AI121" i="1"/>
  <c r="AG121" i="1"/>
  <c r="AG122" i="1" s="1"/>
  <c r="AL124" i="1"/>
  <c r="AK122" i="1"/>
  <c r="AL122" i="1"/>
  <c r="AI122" i="1"/>
  <c r="AK123" i="1"/>
  <c r="AH120" i="1"/>
  <c r="AK124" i="1"/>
  <c r="AL120" i="1"/>
  <c r="AL121" i="1"/>
  <c r="AI124" i="1"/>
  <c r="AG166" i="1"/>
  <c r="AG167" i="1" s="1"/>
  <c r="AG168" i="1" s="1"/>
  <c r="AG169" i="1" s="1"/>
  <c r="AJ165" i="1"/>
  <c r="AK167" i="1"/>
  <c r="AK166" i="1"/>
  <c r="AI169" i="1"/>
  <c r="AK168" i="1"/>
  <c r="AH165" i="1"/>
  <c r="AL166" i="1"/>
  <c r="AJ167" i="1"/>
  <c r="AJ166" i="1"/>
  <c r="AJ169" i="1"/>
  <c r="AJ168" i="1"/>
  <c r="AI168" i="1"/>
  <c r="AK169" i="1"/>
  <c r="AI165" i="1"/>
  <c r="AL165" i="1"/>
  <c r="AL167" i="1"/>
  <c r="AL168" i="1"/>
  <c r="AL169" i="1"/>
  <c r="AI167" i="1"/>
  <c r="AI166" i="1"/>
  <c r="AK165" i="1"/>
  <c r="AK173" i="1"/>
  <c r="AJ170" i="1"/>
  <c r="AK174" i="1"/>
  <c r="AL173" i="1"/>
  <c r="AH170" i="1"/>
  <c r="AI172" i="1"/>
  <c r="AK170" i="1"/>
  <c r="AJ173" i="1"/>
  <c r="AI174" i="1"/>
  <c r="AI173" i="1"/>
  <c r="AJ171" i="1"/>
  <c r="AG171" i="1"/>
  <c r="AG172" i="1" s="1"/>
  <c r="AL172" i="1"/>
  <c r="AI170" i="1"/>
  <c r="AI171" i="1"/>
  <c r="AL170" i="1"/>
  <c r="AK171" i="1"/>
  <c r="AL171" i="1"/>
  <c r="AK172" i="1"/>
  <c r="AJ174" i="1"/>
  <c r="AL174" i="1"/>
  <c r="AK125" i="1"/>
  <c r="AL128" i="1"/>
  <c r="AK129" i="1"/>
  <c r="AJ125" i="1"/>
  <c r="AL125" i="1"/>
  <c r="AL129" i="1"/>
  <c r="AK126" i="1"/>
  <c r="AL126" i="1"/>
  <c r="AJ127" i="1"/>
  <c r="AI125" i="1"/>
  <c r="AJ129" i="1"/>
  <c r="AI126" i="1"/>
  <c r="AH125" i="1"/>
  <c r="AI127" i="1"/>
  <c r="AK128" i="1"/>
  <c r="AG126" i="1"/>
  <c r="AG127" i="1" s="1"/>
  <c r="AG128" i="1" s="1"/>
  <c r="AG129" i="1" s="1"/>
  <c r="AJ128" i="1"/>
  <c r="AJ126" i="1"/>
  <c r="AL127" i="1"/>
  <c r="AI129" i="1"/>
  <c r="AK127" i="1"/>
  <c r="AI128" i="1"/>
  <c r="AJ195" i="1"/>
  <c r="AL197" i="1"/>
  <c r="AK195" i="1"/>
  <c r="AI195" i="1"/>
  <c r="AJ198" i="1"/>
  <c r="AL198" i="1"/>
  <c r="AI199" i="1"/>
  <c r="AJ197" i="1"/>
  <c r="AK199" i="1"/>
  <c r="AL199" i="1"/>
  <c r="AG196" i="1"/>
  <c r="AG197" i="1" s="1"/>
  <c r="AG198" i="1" s="1"/>
  <c r="AG199" i="1" s="1"/>
  <c r="AL195" i="1"/>
  <c r="AK196" i="1"/>
  <c r="AI196" i="1"/>
  <c r="AK198" i="1"/>
  <c r="AJ196" i="1"/>
  <c r="AL196" i="1"/>
  <c r="AH195" i="1"/>
  <c r="AK197" i="1"/>
  <c r="AJ199" i="1"/>
  <c r="AI198" i="1"/>
  <c r="AI197" i="1"/>
  <c r="AI185" i="1"/>
  <c r="AI188" i="1"/>
  <c r="AK185" i="1"/>
  <c r="AJ185" i="1"/>
  <c r="AL186" i="1"/>
  <c r="AG186" i="1"/>
  <c r="AG187" i="1" s="1"/>
  <c r="AG188" i="1" s="1"/>
  <c r="AG189" i="1" s="1"/>
  <c r="AJ189" i="1"/>
  <c r="AK186" i="1"/>
  <c r="AI189" i="1"/>
  <c r="AK188" i="1"/>
  <c r="AK189" i="1"/>
  <c r="AH185" i="1"/>
  <c r="AL187" i="1"/>
  <c r="AK187" i="1"/>
  <c r="AL189" i="1"/>
  <c r="AJ187" i="1"/>
  <c r="AL185" i="1"/>
  <c r="AJ186" i="1"/>
  <c r="AI186" i="1"/>
  <c r="AJ188" i="1"/>
  <c r="AL188" i="1"/>
  <c r="AI187" i="1"/>
  <c r="AK111" i="1" l="1"/>
  <c r="AJ177" i="1"/>
  <c r="AL179" i="1"/>
  <c r="AJ178" i="1"/>
  <c r="AI177" i="1"/>
  <c r="AK179" i="1"/>
  <c r="AK178" i="1"/>
  <c r="AI178" i="1"/>
  <c r="AJ176" i="1"/>
  <c r="AL176" i="1"/>
  <c r="AJ179" i="1"/>
  <c r="AJ175" i="1"/>
  <c r="AL177" i="1"/>
  <c r="AI176" i="1"/>
  <c r="AI179" i="1"/>
  <c r="AL178" i="1"/>
  <c r="AK177" i="1"/>
  <c r="AT177" i="1"/>
  <c r="AS176" i="1"/>
  <c r="AL175" i="1"/>
  <c r="AI175" i="1"/>
  <c r="AK176" i="1"/>
  <c r="G211" i="1" s="1"/>
  <c r="AS177" i="1"/>
  <c r="AG153" i="1"/>
  <c r="AG154" i="1" s="1"/>
  <c r="AJ113" i="1"/>
  <c r="AL111" i="1"/>
  <c r="H211" i="1" s="1"/>
  <c r="AK112" i="1"/>
  <c r="AL112" i="1"/>
  <c r="AJ111" i="1"/>
  <c r="AJ114" i="1"/>
  <c r="AI111" i="1"/>
  <c r="AK110" i="1"/>
  <c r="G210" i="1" s="1"/>
  <c r="AK113" i="1"/>
  <c r="G213" i="1" s="1"/>
  <c r="AL113" i="1"/>
  <c r="AI110" i="1"/>
  <c r="AI113" i="1"/>
  <c r="AL110" i="1"/>
  <c r="H210" i="1" s="1"/>
  <c r="H215" i="1" s="1"/>
  <c r="H220" i="1" s="1"/>
  <c r="H225" i="1" s="1"/>
  <c r="H230" i="1" s="1"/>
  <c r="H235" i="1" s="1"/>
  <c r="H240" i="1" s="1"/>
  <c r="H245" i="1" s="1"/>
  <c r="H250" i="1" s="1"/>
  <c r="H255" i="1" s="1"/>
  <c r="H260" i="1" s="1"/>
  <c r="H265" i="1" s="1"/>
  <c r="H270" i="1" s="1"/>
  <c r="H275" i="1" s="1"/>
  <c r="H280" i="1" s="1"/>
  <c r="H285" i="1" s="1"/>
  <c r="H290" i="1" s="1"/>
  <c r="H295" i="1" s="1"/>
  <c r="H300" i="1" s="1"/>
  <c r="H305" i="1" s="1"/>
  <c r="AH111" i="1"/>
  <c r="AH112" i="1" s="1"/>
  <c r="AH113" i="1" s="1"/>
  <c r="AH114" i="1" s="1"/>
  <c r="AL114" i="1"/>
  <c r="AJ110" i="1"/>
  <c r="AI114" i="1"/>
  <c r="AI112" i="1"/>
  <c r="AN212" i="1"/>
  <c r="AN216" i="1"/>
  <c r="AN221" i="1" s="1"/>
  <c r="AN226" i="1" s="1"/>
  <c r="AN231" i="1" s="1"/>
  <c r="AN236" i="1" s="1"/>
  <c r="AN241" i="1" s="1"/>
  <c r="AN246" i="1" s="1"/>
  <c r="AN251" i="1" s="1"/>
  <c r="AN256" i="1" s="1"/>
  <c r="AN261" i="1" s="1"/>
  <c r="AN266" i="1" s="1"/>
  <c r="AN271" i="1" s="1"/>
  <c r="AN276" i="1" s="1"/>
  <c r="AN281" i="1" s="1"/>
  <c r="AN286" i="1" s="1"/>
  <c r="AN291" i="1" s="1"/>
  <c r="AN296" i="1" s="1"/>
  <c r="AN301" i="1" s="1"/>
  <c r="AN306" i="1" s="1"/>
  <c r="AT112" i="1"/>
  <c r="AS112" i="1"/>
  <c r="AS111" i="1"/>
  <c r="AF205" i="1"/>
  <c r="AF206" i="1" s="1"/>
  <c r="AF207" i="1" s="1"/>
  <c r="AF208" i="1" s="1"/>
  <c r="AF209" i="1" s="1"/>
  <c r="AR111" i="1"/>
  <c r="AQ114" i="1"/>
  <c r="AR114" i="1"/>
  <c r="AO124" i="1"/>
  <c r="AP124" i="1" s="1"/>
  <c r="AM129" i="1"/>
  <c r="AO122" i="1"/>
  <c r="AP122" i="1" s="1"/>
  <c r="AM127" i="1"/>
  <c r="AR110" i="1"/>
  <c r="AQ110" i="1"/>
  <c r="AR113" i="1"/>
  <c r="AQ113" i="1"/>
  <c r="AO123" i="1"/>
  <c r="AP123" i="1" s="1"/>
  <c r="AM128" i="1"/>
  <c r="AO121" i="1"/>
  <c r="AP121" i="1" s="1"/>
  <c r="AM126" i="1"/>
  <c r="AO120" i="1"/>
  <c r="AP120" i="1" s="1"/>
  <c r="AM125" i="1"/>
  <c r="AG183" i="1"/>
  <c r="AG184" i="1" s="1"/>
  <c r="AH181" i="1"/>
  <c r="AH182" i="1" s="1"/>
  <c r="AH183" i="1" s="1"/>
  <c r="AH184" i="1" s="1"/>
  <c r="AH176" i="1"/>
  <c r="AH177" i="1" s="1"/>
  <c r="AH178" i="1" s="1"/>
  <c r="AH179" i="1" s="1"/>
  <c r="H214" i="1"/>
  <c r="AH116" i="1"/>
  <c r="AH117" i="1" s="1"/>
  <c r="AH118" i="1" s="1"/>
  <c r="AH119" i="1" s="1"/>
  <c r="AH186" i="1"/>
  <c r="AH187" i="1" s="1"/>
  <c r="AH188" i="1" s="1"/>
  <c r="AH189" i="1" s="1"/>
  <c r="AH196" i="1"/>
  <c r="AH197" i="1" s="1"/>
  <c r="AH198" i="1" s="1"/>
  <c r="AH199" i="1" s="1"/>
  <c r="AJ112" i="1"/>
  <c r="AH121" i="1"/>
  <c r="AH122" i="1" s="1"/>
  <c r="AH123" i="1" s="1"/>
  <c r="AH124" i="1" s="1"/>
  <c r="AH136" i="1"/>
  <c r="AH137" i="1" s="1"/>
  <c r="AH138" i="1" s="1"/>
  <c r="AH139" i="1" s="1"/>
  <c r="AG203" i="1"/>
  <c r="AG204" i="1" s="1"/>
  <c r="AJ202" i="1"/>
  <c r="AH161" i="1"/>
  <c r="AH162" i="1" s="1"/>
  <c r="AH163" i="1" s="1"/>
  <c r="AH164" i="1" s="1"/>
  <c r="AH156" i="1"/>
  <c r="AH157" i="1" s="1"/>
  <c r="AH158" i="1" s="1"/>
  <c r="AH159" i="1" s="1"/>
  <c r="AH206" i="1"/>
  <c r="AH207" i="1" s="1"/>
  <c r="AH208" i="1" s="1"/>
  <c r="AH209" i="1" s="1"/>
  <c r="AG133" i="1"/>
  <c r="AG134" i="1" s="1"/>
  <c r="AJ132" i="1"/>
  <c r="AH131" i="1"/>
  <c r="AH132" i="1" s="1"/>
  <c r="AH133" i="1" s="1"/>
  <c r="AH134" i="1" s="1"/>
  <c r="AG163" i="1"/>
  <c r="AG164" i="1" s="1"/>
  <c r="AJ162" i="1"/>
  <c r="AG193" i="1"/>
  <c r="AG194" i="1" s="1"/>
  <c r="AJ192" i="1"/>
  <c r="AH126" i="1"/>
  <c r="AH127" i="1" s="1"/>
  <c r="AH128" i="1" s="1"/>
  <c r="AH129" i="1" s="1"/>
  <c r="AH171" i="1"/>
  <c r="AH172" i="1" s="1"/>
  <c r="AH173" i="1" s="1"/>
  <c r="AH174" i="1" s="1"/>
  <c r="AH166" i="1"/>
  <c r="AH167" i="1" s="1"/>
  <c r="AH168" i="1" s="1"/>
  <c r="AH169" i="1" s="1"/>
  <c r="AJ172" i="1"/>
  <c r="AG173" i="1"/>
  <c r="AG174" i="1" s="1"/>
  <c r="AG123" i="1"/>
  <c r="AG124" i="1" s="1"/>
  <c r="AJ122" i="1"/>
  <c r="AH201" i="1"/>
  <c r="AH202" i="1" s="1"/>
  <c r="AH203" i="1" s="1"/>
  <c r="AH204" i="1" s="1"/>
  <c r="AH141" i="1"/>
  <c r="AH142" i="1" s="1"/>
  <c r="AH143" i="1" s="1"/>
  <c r="AH144" i="1" s="1"/>
  <c r="AG143" i="1"/>
  <c r="AG144" i="1" s="1"/>
  <c r="AJ142" i="1"/>
  <c r="G214" i="1"/>
  <c r="AL193" i="1"/>
  <c r="AH191" i="1"/>
  <c r="AH192" i="1" s="1"/>
  <c r="AH193" i="1" s="1"/>
  <c r="AH194" i="1" s="1"/>
  <c r="G212" i="1" l="1"/>
  <c r="H212" i="1"/>
  <c r="H213" i="1"/>
  <c r="AN213" i="1"/>
  <c r="AN217" i="1"/>
  <c r="AN222" i="1" s="1"/>
  <c r="AN227" i="1" s="1"/>
  <c r="AN232" i="1" s="1"/>
  <c r="AN237" i="1" s="1"/>
  <c r="AN242" i="1" s="1"/>
  <c r="AN247" i="1" s="1"/>
  <c r="AN252" i="1" s="1"/>
  <c r="AN257" i="1" s="1"/>
  <c r="AN262" i="1" s="1"/>
  <c r="AN267" i="1" s="1"/>
  <c r="AN272" i="1" s="1"/>
  <c r="AN277" i="1" s="1"/>
  <c r="AN282" i="1" s="1"/>
  <c r="AN287" i="1" s="1"/>
  <c r="AN292" i="1" s="1"/>
  <c r="AN297" i="1" s="1"/>
  <c r="AN302" i="1" s="1"/>
  <c r="AN307" i="1" s="1"/>
  <c r="AQ119" i="1"/>
  <c r="AQ124" i="1" s="1"/>
  <c r="AQ129" i="1" s="1"/>
  <c r="AQ134" i="1" s="1"/>
  <c r="AQ139" i="1" s="1"/>
  <c r="AQ144" i="1" s="1"/>
  <c r="AQ149" i="1" s="1"/>
  <c r="AQ154" i="1" s="1"/>
  <c r="AQ159" i="1" s="1"/>
  <c r="AQ164" i="1" s="1"/>
  <c r="AQ169" i="1" s="1"/>
  <c r="AQ174" i="1" s="1"/>
  <c r="AQ179" i="1" s="1"/>
  <c r="AS114" i="1"/>
  <c r="AQ118" i="1"/>
  <c r="AQ123" i="1" s="1"/>
  <c r="AQ128" i="1" s="1"/>
  <c r="AQ133" i="1" s="1"/>
  <c r="AQ138" i="1" s="1"/>
  <c r="AQ143" i="1" s="1"/>
  <c r="AQ148" i="1" s="1"/>
  <c r="AQ153" i="1" s="1"/>
  <c r="AQ158" i="1" s="1"/>
  <c r="AQ163" i="1" s="1"/>
  <c r="AQ168" i="1" s="1"/>
  <c r="AQ173" i="1" s="1"/>
  <c r="AQ178" i="1" s="1"/>
  <c r="AS113" i="1"/>
  <c r="AQ115" i="1"/>
  <c r="AQ120" i="1" s="1"/>
  <c r="AQ125" i="1" s="1"/>
  <c r="AQ130" i="1" s="1"/>
  <c r="AQ135" i="1" s="1"/>
  <c r="AQ140" i="1" s="1"/>
  <c r="AQ145" i="1" s="1"/>
  <c r="AQ150" i="1" s="1"/>
  <c r="AQ155" i="1" s="1"/>
  <c r="AQ160" i="1" s="1"/>
  <c r="AQ165" i="1" s="1"/>
  <c r="AQ170" i="1" s="1"/>
  <c r="AQ175" i="1" s="1"/>
  <c r="AS110" i="1"/>
  <c r="AR116" i="1"/>
  <c r="AR121" i="1" s="1"/>
  <c r="AR126" i="1" s="1"/>
  <c r="AR131" i="1" s="1"/>
  <c r="AR136" i="1" s="1"/>
  <c r="AR141" i="1" s="1"/>
  <c r="AR146" i="1" s="1"/>
  <c r="AR151" i="1" s="1"/>
  <c r="AR156" i="1" s="1"/>
  <c r="AR161" i="1" s="1"/>
  <c r="AR166" i="1" s="1"/>
  <c r="AR171" i="1" s="1"/>
  <c r="AR176" i="1" s="1"/>
  <c r="AT111" i="1"/>
  <c r="AR118" i="1"/>
  <c r="AR123" i="1" s="1"/>
  <c r="AR128" i="1" s="1"/>
  <c r="AR133" i="1" s="1"/>
  <c r="AR138" i="1" s="1"/>
  <c r="AR143" i="1" s="1"/>
  <c r="AR148" i="1" s="1"/>
  <c r="AR153" i="1" s="1"/>
  <c r="AR158" i="1" s="1"/>
  <c r="AR163" i="1" s="1"/>
  <c r="AR168" i="1" s="1"/>
  <c r="AR173" i="1" s="1"/>
  <c r="AR178" i="1" s="1"/>
  <c r="AT113" i="1"/>
  <c r="AR115" i="1"/>
  <c r="AR120" i="1" s="1"/>
  <c r="AR125" i="1" s="1"/>
  <c r="AR130" i="1" s="1"/>
  <c r="AR135" i="1" s="1"/>
  <c r="AR140" i="1" s="1"/>
  <c r="AR145" i="1" s="1"/>
  <c r="AR150" i="1" s="1"/>
  <c r="AR155" i="1" s="1"/>
  <c r="AR160" i="1" s="1"/>
  <c r="AR165" i="1" s="1"/>
  <c r="AR170" i="1" s="1"/>
  <c r="AR175" i="1" s="1"/>
  <c r="AT110" i="1"/>
  <c r="AR119" i="1"/>
  <c r="AR124" i="1" s="1"/>
  <c r="AR129" i="1" s="1"/>
  <c r="AR134" i="1" s="1"/>
  <c r="AR139" i="1" s="1"/>
  <c r="AR144" i="1" s="1"/>
  <c r="AR149" i="1" s="1"/>
  <c r="AR154" i="1" s="1"/>
  <c r="AR159" i="1" s="1"/>
  <c r="AR164" i="1" s="1"/>
  <c r="AR169" i="1" s="1"/>
  <c r="AR174" i="1" s="1"/>
  <c r="AR179" i="1" s="1"/>
  <c r="AT114" i="1"/>
  <c r="AO127" i="1"/>
  <c r="AP127" i="1" s="1"/>
  <c r="AM132" i="1"/>
  <c r="AO125" i="1"/>
  <c r="AP125" i="1" s="1"/>
  <c r="AM130" i="1"/>
  <c r="AO129" i="1"/>
  <c r="AP129" i="1" s="1"/>
  <c r="AM134" i="1"/>
  <c r="AO126" i="1"/>
  <c r="AP126" i="1" s="1"/>
  <c r="AM131" i="1"/>
  <c r="AO128" i="1"/>
  <c r="AP128" i="1" s="1"/>
  <c r="AM133" i="1"/>
  <c r="G215" i="1"/>
  <c r="V210" i="1"/>
  <c r="W210" i="1" s="1"/>
  <c r="AR183" i="1" l="1"/>
  <c r="AR188" i="1" s="1"/>
  <c r="AR193" i="1" s="1"/>
  <c r="AR198" i="1" s="1"/>
  <c r="AR203" i="1" s="1"/>
  <c r="AR208" i="1" s="1"/>
  <c r="AT178" i="1"/>
  <c r="AQ184" i="1"/>
  <c r="AQ189" i="1" s="1"/>
  <c r="AQ194" i="1" s="1"/>
  <c r="AQ199" i="1" s="1"/>
  <c r="AQ204" i="1" s="1"/>
  <c r="AQ209" i="1" s="1"/>
  <c r="AS179" i="1"/>
  <c r="AQ180" i="1"/>
  <c r="AQ185" i="1" s="1"/>
  <c r="AQ190" i="1" s="1"/>
  <c r="AQ195" i="1" s="1"/>
  <c r="AQ200" i="1" s="1"/>
  <c r="AQ205" i="1" s="1"/>
  <c r="AS175" i="1"/>
  <c r="AR180" i="1"/>
  <c r="AR185" i="1" s="1"/>
  <c r="AR190" i="1" s="1"/>
  <c r="AR195" i="1" s="1"/>
  <c r="AR200" i="1" s="1"/>
  <c r="AR205" i="1" s="1"/>
  <c r="AT175" i="1"/>
  <c r="AR181" i="1"/>
  <c r="AR186" i="1" s="1"/>
  <c r="AR191" i="1" s="1"/>
  <c r="AR196" i="1" s="1"/>
  <c r="AR201" i="1" s="1"/>
  <c r="AR206" i="1" s="1"/>
  <c r="AT176" i="1"/>
  <c r="AQ183" i="1"/>
  <c r="AQ188" i="1" s="1"/>
  <c r="AQ193" i="1" s="1"/>
  <c r="AQ198" i="1" s="1"/>
  <c r="AQ203" i="1" s="1"/>
  <c r="AQ208" i="1" s="1"/>
  <c r="AS178" i="1"/>
  <c r="AR184" i="1"/>
  <c r="AR189" i="1" s="1"/>
  <c r="AR194" i="1" s="1"/>
  <c r="AR199" i="1" s="1"/>
  <c r="AR204" i="1" s="1"/>
  <c r="AR209" i="1" s="1"/>
  <c r="AT179" i="1"/>
  <c r="AN214" i="1"/>
  <c r="AN219" i="1" s="1"/>
  <c r="AN224" i="1" s="1"/>
  <c r="AN229" i="1" s="1"/>
  <c r="AN234" i="1" s="1"/>
  <c r="AN239" i="1" s="1"/>
  <c r="AN244" i="1" s="1"/>
  <c r="AN249" i="1" s="1"/>
  <c r="AN254" i="1" s="1"/>
  <c r="AN259" i="1" s="1"/>
  <c r="AN264" i="1" s="1"/>
  <c r="AN269" i="1" s="1"/>
  <c r="AN274" i="1" s="1"/>
  <c r="AN279" i="1" s="1"/>
  <c r="AN284" i="1" s="1"/>
  <c r="AN289" i="1" s="1"/>
  <c r="AN294" i="1" s="1"/>
  <c r="AN299" i="1" s="1"/>
  <c r="AN304" i="1" s="1"/>
  <c r="AN309" i="1" s="1"/>
  <c r="AN218" i="1"/>
  <c r="AN223" i="1" s="1"/>
  <c r="AN228" i="1" s="1"/>
  <c r="AN233" i="1" s="1"/>
  <c r="AN238" i="1" s="1"/>
  <c r="AN243" i="1" s="1"/>
  <c r="AN248" i="1" s="1"/>
  <c r="AN253" i="1" s="1"/>
  <c r="AN258" i="1" s="1"/>
  <c r="AN263" i="1" s="1"/>
  <c r="AN268" i="1" s="1"/>
  <c r="AN273" i="1" s="1"/>
  <c r="AN278" i="1" s="1"/>
  <c r="AN283" i="1" s="1"/>
  <c r="AN288" i="1" s="1"/>
  <c r="AN293" i="1" s="1"/>
  <c r="AN298" i="1" s="1"/>
  <c r="AN303" i="1" s="1"/>
  <c r="AN308" i="1" s="1"/>
  <c r="AO133" i="1"/>
  <c r="AP133" i="1" s="1"/>
  <c r="AM138" i="1"/>
  <c r="AO132" i="1"/>
  <c r="AP132" i="1" s="1"/>
  <c r="AM137" i="1"/>
  <c r="AO131" i="1"/>
  <c r="AP131" i="1" s="1"/>
  <c r="AM136" i="1"/>
  <c r="AO130" i="1"/>
  <c r="AP130" i="1" s="1"/>
  <c r="AM135" i="1"/>
  <c r="AO134" i="1"/>
  <c r="AP134" i="1" s="1"/>
  <c r="AM139" i="1"/>
  <c r="X210" i="1"/>
  <c r="G220" i="1"/>
  <c r="V215" i="1"/>
  <c r="W215" i="1" s="1"/>
  <c r="AO138" i="1" l="1"/>
  <c r="AP138" i="1" s="1"/>
  <c r="AM143" i="1"/>
  <c r="AO136" i="1"/>
  <c r="AP136" i="1" s="1"/>
  <c r="AM141" i="1"/>
  <c r="AO139" i="1"/>
  <c r="AP139" i="1" s="1"/>
  <c r="AM144" i="1"/>
  <c r="AO135" i="1"/>
  <c r="AP135" i="1" s="1"/>
  <c r="AM140" i="1"/>
  <c r="AO137" i="1"/>
  <c r="AP137" i="1" s="1"/>
  <c r="AM142" i="1"/>
  <c r="X215" i="1"/>
  <c r="G225" i="1"/>
  <c r="V220" i="1"/>
  <c r="W220" i="1" s="1"/>
  <c r="AO142" i="1" l="1"/>
  <c r="AP142" i="1" s="1"/>
  <c r="AM147" i="1"/>
  <c r="AO144" i="1"/>
  <c r="AP144" i="1" s="1"/>
  <c r="AM149" i="1"/>
  <c r="AO140" i="1"/>
  <c r="AP140" i="1" s="1"/>
  <c r="AM145" i="1"/>
  <c r="AO141" i="1"/>
  <c r="AP141" i="1" s="1"/>
  <c r="AM146" i="1"/>
  <c r="AO143" i="1"/>
  <c r="AP143" i="1" s="1"/>
  <c r="AM148" i="1"/>
  <c r="X220" i="1"/>
  <c r="G230" i="1"/>
  <c r="V225" i="1"/>
  <c r="W225" i="1" s="1"/>
  <c r="AO148" i="1" l="1"/>
  <c r="AP148" i="1" s="1"/>
  <c r="AM153" i="1"/>
  <c r="AO145" i="1"/>
  <c r="AP145" i="1" s="1"/>
  <c r="AM150" i="1"/>
  <c r="AO149" i="1"/>
  <c r="AP149" i="1" s="1"/>
  <c r="AM154" i="1"/>
  <c r="AO146" i="1"/>
  <c r="AP146" i="1" s="1"/>
  <c r="AM151" i="1"/>
  <c r="AO147" i="1"/>
  <c r="AP147" i="1" s="1"/>
  <c r="AM152" i="1"/>
  <c r="X225" i="1"/>
  <c r="V230" i="1"/>
  <c r="W230" i="1" s="1"/>
  <c r="G235" i="1"/>
  <c r="AO150" i="1" l="1"/>
  <c r="AP150" i="1" s="1"/>
  <c r="AM155" i="1"/>
  <c r="AO152" i="1"/>
  <c r="AP152" i="1" s="1"/>
  <c r="AM157" i="1"/>
  <c r="AO151" i="1"/>
  <c r="AP151" i="1" s="1"/>
  <c r="AM156" i="1"/>
  <c r="AO154" i="1"/>
  <c r="AP154" i="1" s="1"/>
  <c r="AM159" i="1"/>
  <c r="AO153" i="1"/>
  <c r="AP153" i="1" s="1"/>
  <c r="AM158" i="1"/>
  <c r="X230" i="1"/>
  <c r="V235" i="1"/>
  <c r="W235" i="1" s="1"/>
  <c r="G240" i="1"/>
  <c r="AO155" i="1" l="1"/>
  <c r="AP155" i="1" s="1"/>
  <c r="AM160" i="1"/>
  <c r="AO157" i="1"/>
  <c r="AP157" i="1" s="1"/>
  <c r="AM162" i="1"/>
  <c r="AO159" i="1"/>
  <c r="AP159" i="1" s="1"/>
  <c r="AM164" i="1"/>
  <c r="AO158" i="1"/>
  <c r="AP158" i="1" s="1"/>
  <c r="AM163" i="1"/>
  <c r="AO156" i="1"/>
  <c r="AP156" i="1" s="1"/>
  <c r="AM161" i="1"/>
  <c r="X235" i="1"/>
  <c r="V240" i="1"/>
  <c r="W240" i="1" s="1"/>
  <c r="G245" i="1"/>
  <c r="AM169" i="1" l="1"/>
  <c r="AO164" i="1"/>
  <c r="AP164" i="1" s="1"/>
  <c r="AO160" i="1"/>
  <c r="AP160" i="1" s="1"/>
  <c r="AM165" i="1"/>
  <c r="AO163" i="1"/>
  <c r="AP163" i="1" s="1"/>
  <c r="AM168" i="1"/>
  <c r="AO162" i="1"/>
  <c r="AP162" i="1" s="1"/>
  <c r="AM167" i="1"/>
  <c r="AO161" i="1"/>
  <c r="AP161" i="1" s="1"/>
  <c r="AM166" i="1"/>
  <c r="X240" i="1"/>
  <c r="V245" i="1"/>
  <c r="W245" i="1" s="1"/>
  <c r="G250" i="1"/>
  <c r="AM172" i="1" l="1"/>
  <c r="AO167" i="1"/>
  <c r="AP167" i="1" s="1"/>
  <c r="AM174" i="1"/>
  <c r="AO169" i="1"/>
  <c r="AP169" i="1" s="1"/>
  <c r="AO165" i="1"/>
  <c r="AP165" i="1" s="1"/>
  <c r="AM170" i="1"/>
  <c r="AO168" i="1"/>
  <c r="AP168" i="1" s="1"/>
  <c r="AM173" i="1"/>
  <c r="AO166" i="1"/>
  <c r="AP166" i="1" s="1"/>
  <c r="AM171" i="1"/>
  <c r="X245" i="1"/>
  <c r="V250" i="1"/>
  <c r="W250" i="1" s="1"/>
  <c r="G255" i="1"/>
  <c r="AO171" i="1" l="1"/>
  <c r="AP171" i="1" s="1"/>
  <c r="AM176" i="1"/>
  <c r="AO174" i="1"/>
  <c r="AP174" i="1" s="1"/>
  <c r="AM179" i="1"/>
  <c r="AO172" i="1"/>
  <c r="AP172" i="1" s="1"/>
  <c r="AM177" i="1"/>
  <c r="AO173" i="1"/>
  <c r="AP173" i="1" s="1"/>
  <c r="AM178" i="1"/>
  <c r="AO170" i="1"/>
  <c r="AP170" i="1" s="1"/>
  <c r="AM175" i="1"/>
  <c r="X250" i="1"/>
  <c r="V255" i="1"/>
  <c r="W255" i="1" s="1"/>
  <c r="G260" i="1"/>
  <c r="AO175" i="1" l="1"/>
  <c r="AP175" i="1" s="1"/>
  <c r="AM180" i="1"/>
  <c r="AO179" i="1"/>
  <c r="AP179" i="1" s="1"/>
  <c r="AM184" i="1"/>
  <c r="AM183" i="1"/>
  <c r="AO178" i="1"/>
  <c r="AP178" i="1" s="1"/>
  <c r="AO177" i="1"/>
  <c r="AP177" i="1" s="1"/>
  <c r="AM182" i="1"/>
  <c r="AM181" i="1"/>
  <c r="AO176" i="1"/>
  <c r="AP176" i="1" s="1"/>
  <c r="X255" i="1"/>
  <c r="G265" i="1"/>
  <c r="V260" i="1"/>
  <c r="W260" i="1" s="1"/>
  <c r="AM189" i="1" l="1"/>
  <c r="AO184" i="1"/>
  <c r="AP184" i="1" s="1"/>
  <c r="AO181" i="1"/>
  <c r="AP181" i="1" s="1"/>
  <c r="AM186" i="1"/>
  <c r="AO180" i="1"/>
  <c r="AP180" i="1" s="1"/>
  <c r="AM185" i="1"/>
  <c r="AO183" i="1"/>
  <c r="AP183" i="1" s="1"/>
  <c r="AM188" i="1"/>
  <c r="AO182" i="1"/>
  <c r="AP182" i="1" s="1"/>
  <c r="AM187" i="1"/>
  <c r="X260" i="1"/>
  <c r="G270" i="1"/>
  <c r="V265" i="1"/>
  <c r="W265" i="1" s="1"/>
  <c r="AM191" i="1" l="1"/>
  <c r="AO186" i="1"/>
  <c r="AP186" i="1" s="1"/>
  <c r="AO188" i="1"/>
  <c r="AP188" i="1" s="1"/>
  <c r="AM193" i="1"/>
  <c r="AO187" i="1"/>
  <c r="AP187" i="1" s="1"/>
  <c r="AM192" i="1"/>
  <c r="AO185" i="1"/>
  <c r="AP185" i="1" s="1"/>
  <c r="AM190" i="1"/>
  <c r="AM194" i="1"/>
  <c r="AO189" i="1"/>
  <c r="AP189" i="1" s="1"/>
  <c r="X265" i="1"/>
  <c r="G275" i="1"/>
  <c r="V270" i="1"/>
  <c r="W270" i="1" s="1"/>
  <c r="AO193" i="1" l="1"/>
  <c r="AP193" i="1" s="1"/>
  <c r="AM198" i="1"/>
  <c r="AM197" i="1"/>
  <c r="AO192" i="1"/>
  <c r="AP192" i="1" s="1"/>
  <c r="AM199" i="1"/>
  <c r="AO194" i="1"/>
  <c r="AP194" i="1" s="1"/>
  <c r="AO190" i="1"/>
  <c r="AP190" i="1" s="1"/>
  <c r="AM195" i="1"/>
  <c r="AM196" i="1"/>
  <c r="AO191" i="1"/>
  <c r="AP191" i="1" s="1"/>
  <c r="X270" i="1"/>
  <c r="G280" i="1"/>
  <c r="V275" i="1"/>
  <c r="W275" i="1" s="1"/>
  <c r="AO195" i="1" l="1"/>
  <c r="AP195" i="1" s="1"/>
  <c r="AM200" i="1"/>
  <c r="AM203" i="1"/>
  <c r="AO198" i="1"/>
  <c r="AP198" i="1" s="1"/>
  <c r="AM204" i="1"/>
  <c r="AO199" i="1"/>
  <c r="AP199" i="1" s="1"/>
  <c r="AO196" i="1"/>
  <c r="AP196" i="1" s="1"/>
  <c r="AM201" i="1"/>
  <c r="AM202" i="1"/>
  <c r="AO197" i="1"/>
  <c r="AP197" i="1" s="1"/>
  <c r="X275" i="1"/>
  <c r="G285" i="1"/>
  <c r="V280" i="1"/>
  <c r="W280" i="1" s="1"/>
  <c r="AM209" i="1" l="1"/>
  <c r="AO209" i="1" s="1"/>
  <c r="AP209" i="1" s="1"/>
  <c r="AO204" i="1"/>
  <c r="AP204" i="1" s="1"/>
  <c r="AO202" i="1"/>
  <c r="AP202" i="1" s="1"/>
  <c r="AM207" i="1"/>
  <c r="AO207" i="1" s="1"/>
  <c r="AP207" i="1" s="1"/>
  <c r="AO201" i="1"/>
  <c r="AP201" i="1" s="1"/>
  <c r="AM206" i="1"/>
  <c r="AO206" i="1" s="1"/>
  <c r="AP206" i="1" s="1"/>
  <c r="AM205" i="1"/>
  <c r="AO205" i="1" s="1"/>
  <c r="AP205" i="1" s="1"/>
  <c r="AO200" i="1"/>
  <c r="AP200" i="1" s="1"/>
  <c r="AM208" i="1"/>
  <c r="AO208" i="1" s="1"/>
  <c r="AP208" i="1" s="1"/>
  <c r="AO203" i="1"/>
  <c r="AP203" i="1" s="1"/>
  <c r="X280" i="1"/>
  <c r="V285" i="1"/>
  <c r="W285" i="1" s="1"/>
  <c r="G290" i="1"/>
  <c r="X285" i="1" l="1"/>
  <c r="G295" i="1"/>
  <c r="V290" i="1"/>
  <c r="W290" i="1" s="1"/>
  <c r="G218" i="1"/>
  <c r="G223" i="1" s="1"/>
  <c r="G219" i="1"/>
  <c r="G224" i="1" s="1"/>
  <c r="G217" i="1"/>
  <c r="G216" i="1"/>
  <c r="G221" i="1" s="1"/>
  <c r="V213" i="1"/>
  <c r="W213" i="1" s="1"/>
  <c r="V214" i="1"/>
  <c r="V212" i="1"/>
  <c r="H218" i="1"/>
  <c r="H223" i="1" s="1"/>
  <c r="H228" i="1" s="1"/>
  <c r="H233" i="1" s="1"/>
  <c r="H238" i="1" s="1"/>
  <c r="H243" i="1" s="1"/>
  <c r="H248" i="1" s="1"/>
  <c r="H253" i="1" s="1"/>
  <c r="H258" i="1" s="1"/>
  <c r="H263" i="1" s="1"/>
  <c r="H268" i="1" s="1"/>
  <c r="H273" i="1" s="1"/>
  <c r="H278" i="1" s="1"/>
  <c r="H283" i="1" s="1"/>
  <c r="H288" i="1" s="1"/>
  <c r="H293" i="1" s="1"/>
  <c r="H298" i="1" s="1"/>
  <c r="H303" i="1" s="1"/>
  <c r="H308" i="1" s="1"/>
  <c r="H216" i="1"/>
  <c r="H221" i="1" s="1"/>
  <c r="H226" i="1" s="1"/>
  <c r="H231" i="1" s="1"/>
  <c r="H236" i="1" s="1"/>
  <c r="H241" i="1" s="1"/>
  <c r="H246" i="1" s="1"/>
  <c r="H251" i="1" s="1"/>
  <c r="H256" i="1" s="1"/>
  <c r="H261" i="1" s="1"/>
  <c r="H266" i="1" s="1"/>
  <c r="H271" i="1" s="1"/>
  <c r="H276" i="1" s="1"/>
  <c r="H281" i="1" s="1"/>
  <c r="H286" i="1" s="1"/>
  <c r="H291" i="1" s="1"/>
  <c r="H296" i="1" s="1"/>
  <c r="H301" i="1" s="1"/>
  <c r="H306" i="1" s="1"/>
  <c r="H219" i="1"/>
  <c r="H217" i="1"/>
  <c r="H222" i="1" s="1"/>
  <c r="H227" i="1" s="1"/>
  <c r="H232" i="1" s="1"/>
  <c r="H237" i="1" s="1"/>
  <c r="H242" i="1" s="1"/>
  <c r="H247" i="1" s="1"/>
  <c r="H252" i="1" s="1"/>
  <c r="H257" i="1" s="1"/>
  <c r="H262" i="1" s="1"/>
  <c r="H267" i="1" s="1"/>
  <c r="H272" i="1" s="1"/>
  <c r="H277" i="1" s="1"/>
  <c r="H282" i="1" s="1"/>
  <c r="H287" i="1" s="1"/>
  <c r="H292" i="1" s="1"/>
  <c r="H297" i="1" s="1"/>
  <c r="H302" i="1" s="1"/>
  <c r="H307" i="1" s="1"/>
  <c r="V211" i="1"/>
  <c r="V219" i="1" l="1"/>
  <c r="W219" i="1" s="1"/>
  <c r="X290" i="1"/>
  <c r="V295" i="1"/>
  <c r="W295" i="1" s="1"/>
  <c r="G300" i="1"/>
  <c r="H224" i="1"/>
  <c r="H229" i="1" s="1"/>
  <c r="H234" i="1" s="1"/>
  <c r="H239" i="1" s="1"/>
  <c r="H244" i="1" s="1"/>
  <c r="H249" i="1" s="1"/>
  <c r="H254" i="1" s="1"/>
  <c r="H259" i="1" s="1"/>
  <c r="H264" i="1" s="1"/>
  <c r="H269" i="1" s="1"/>
  <c r="H274" i="1" s="1"/>
  <c r="H279" i="1" s="1"/>
  <c r="H284" i="1" s="1"/>
  <c r="H289" i="1" s="1"/>
  <c r="H294" i="1" s="1"/>
  <c r="H299" i="1" s="1"/>
  <c r="H304" i="1" s="1"/>
  <c r="H309" i="1" s="1"/>
  <c r="V216" i="1"/>
  <c r="W216" i="1" s="1"/>
  <c r="V217" i="1"/>
  <c r="W217" i="1" s="1"/>
  <c r="W211" i="1"/>
  <c r="G229" i="1"/>
  <c r="V221" i="1"/>
  <c r="G226" i="1"/>
  <c r="V223" i="1"/>
  <c r="G228" i="1"/>
  <c r="W212" i="1"/>
  <c r="W214" i="1"/>
  <c r="G222" i="1"/>
  <c r="V218" i="1"/>
  <c r="AC213" i="1" l="1"/>
  <c r="AA212" i="1"/>
  <c r="AB212" i="1"/>
  <c r="K212" i="1" s="1"/>
  <c r="AC212" i="1"/>
  <c r="AA211" i="1"/>
  <c r="AB211" i="1"/>
  <c r="K211" i="1" s="1"/>
  <c r="AC211" i="1"/>
  <c r="AA210" i="1"/>
  <c r="AB210" i="1"/>
  <c r="AC210" i="1"/>
  <c r="AB213" i="1"/>
  <c r="AA214" i="1"/>
  <c r="AB214" i="1"/>
  <c r="AC214" i="1"/>
  <c r="AA213" i="1"/>
  <c r="X295" i="1"/>
  <c r="V300" i="1"/>
  <c r="W300" i="1" s="1"/>
  <c r="G305" i="1"/>
  <c r="V305" i="1" s="1"/>
  <c r="W305" i="1" s="1"/>
  <c r="N211" i="1"/>
  <c r="M211" i="1"/>
  <c r="N210" i="1"/>
  <c r="M210" i="1"/>
  <c r="M213" i="1"/>
  <c r="M212" i="1"/>
  <c r="N212" i="1"/>
  <c r="N214" i="1"/>
  <c r="M214" i="1"/>
  <c r="N213" i="1"/>
  <c r="V224" i="1"/>
  <c r="W224" i="1" s="1"/>
  <c r="J211" i="1"/>
  <c r="K213" i="1"/>
  <c r="X211" i="1"/>
  <c r="X212" i="1" s="1"/>
  <c r="X213" i="1" s="1"/>
  <c r="X214" i="1" s="1"/>
  <c r="Y210" i="1" s="1"/>
  <c r="K214" i="1"/>
  <c r="Q214" i="1"/>
  <c r="Z214" i="1" s="1"/>
  <c r="J213" i="1"/>
  <c r="Z211" i="1"/>
  <c r="W221" i="1"/>
  <c r="K210" i="1"/>
  <c r="G231" i="1"/>
  <c r="V226" i="1"/>
  <c r="G227" i="1"/>
  <c r="V222" i="1"/>
  <c r="W218" i="1"/>
  <c r="AA215" i="1" s="1"/>
  <c r="X216" i="1"/>
  <c r="X217" i="1" s="1"/>
  <c r="J212" i="1"/>
  <c r="Z213" i="1"/>
  <c r="Z212" i="1"/>
  <c r="Z210" i="1"/>
  <c r="G233" i="1"/>
  <c r="V228" i="1"/>
  <c r="W223" i="1"/>
  <c r="G234" i="1"/>
  <c r="V229" i="1"/>
  <c r="AD214" i="1" l="1"/>
  <c r="AD210" i="1"/>
  <c r="J214" i="1"/>
  <c r="J210" i="1"/>
  <c r="J215" i="1" s="1"/>
  <c r="AB217" i="1"/>
  <c r="AB219" i="1"/>
  <c r="K219" i="1" s="1"/>
  <c r="AA218" i="1"/>
  <c r="J218" i="1" s="1"/>
  <c r="AB218" i="1"/>
  <c r="K218" i="1" s="1"/>
  <c r="AC218" i="1"/>
  <c r="AA217" i="1"/>
  <c r="AA219" i="1"/>
  <c r="J219" i="1" s="1"/>
  <c r="AC216" i="1"/>
  <c r="AD212" i="1"/>
  <c r="AB215" i="1"/>
  <c r="AB216" i="1"/>
  <c r="K216" i="1" s="1"/>
  <c r="AD213" i="1"/>
  <c r="AC217" i="1"/>
  <c r="AD211" i="1"/>
  <c r="AC219" i="1"/>
  <c r="AC215" i="1"/>
  <c r="AA216" i="1"/>
  <c r="X305" i="1"/>
  <c r="X300" i="1"/>
  <c r="N217" i="1"/>
  <c r="N219" i="1"/>
  <c r="N216" i="1"/>
  <c r="N215" i="1"/>
  <c r="M217" i="1"/>
  <c r="M219" i="1"/>
  <c r="M218" i="1"/>
  <c r="N218" i="1"/>
  <c r="M215" i="1"/>
  <c r="M216" i="1"/>
  <c r="J217" i="1"/>
  <c r="K217" i="1"/>
  <c r="Y211" i="1"/>
  <c r="Q218" i="1"/>
  <c r="Z218" i="1" s="1"/>
  <c r="G236" i="1"/>
  <c r="V231" i="1"/>
  <c r="W229" i="1"/>
  <c r="W222" i="1"/>
  <c r="AA224" i="1" s="1"/>
  <c r="W228" i="1"/>
  <c r="G238" i="1"/>
  <c r="V233" i="1"/>
  <c r="Q215" i="1"/>
  <c r="Z215" i="1" s="1"/>
  <c r="G239" i="1"/>
  <c r="V234" i="1"/>
  <c r="Q217" i="1"/>
  <c r="Z217" i="1" s="1"/>
  <c r="X218" i="1"/>
  <c r="X219" i="1" s="1"/>
  <c r="Y215" i="1" s="1"/>
  <c r="G232" i="1"/>
  <c r="V227" i="1"/>
  <c r="X221" i="1"/>
  <c r="Q219" i="1"/>
  <c r="Z219" i="1" s="1"/>
  <c r="W226" i="1"/>
  <c r="Q216" i="1"/>
  <c r="Z216" i="1" s="1"/>
  <c r="AC224" i="1" l="1"/>
  <c r="AA223" i="1"/>
  <c r="AD216" i="1"/>
  <c r="AC221" i="1"/>
  <c r="AD215" i="1"/>
  <c r="AD217" i="1"/>
  <c r="AC220" i="1"/>
  <c r="AB221" i="1"/>
  <c r="AB224" i="1"/>
  <c r="AD224" i="1" s="1"/>
  <c r="AD218" i="1"/>
  <c r="J216" i="1"/>
  <c r="AC223" i="1"/>
  <c r="AB220" i="1"/>
  <c r="AA221" i="1"/>
  <c r="AA222" i="1"/>
  <c r="AB222" i="1"/>
  <c r="K222" i="1" s="1"/>
  <c r="AC222" i="1"/>
  <c r="K215" i="1"/>
  <c r="AB223" i="1"/>
  <c r="K223" i="1" s="1"/>
  <c r="AA220" i="1"/>
  <c r="J220" i="1" s="1"/>
  <c r="AD219" i="1"/>
  <c r="J224" i="1"/>
  <c r="N222" i="1"/>
  <c r="M222" i="1"/>
  <c r="N220" i="1"/>
  <c r="M221" i="1"/>
  <c r="M224" i="1"/>
  <c r="M220" i="1"/>
  <c r="N223" i="1"/>
  <c r="N224" i="1"/>
  <c r="Y212" i="1"/>
  <c r="N221" i="1"/>
  <c r="M223" i="1"/>
  <c r="J223" i="1"/>
  <c r="K221" i="1"/>
  <c r="G243" i="1"/>
  <c r="V238" i="1"/>
  <c r="Y216" i="1"/>
  <c r="Q222" i="1"/>
  <c r="Z222" i="1" s="1"/>
  <c r="AE210" i="1"/>
  <c r="Q224" i="1"/>
  <c r="Z224" i="1" s="1"/>
  <c r="W227" i="1"/>
  <c r="AC228" i="1" s="1"/>
  <c r="W234" i="1"/>
  <c r="W231" i="1"/>
  <c r="Q223" i="1"/>
  <c r="Z223" i="1" s="1"/>
  <c r="Q221" i="1"/>
  <c r="Z221" i="1" s="1"/>
  <c r="X226" i="1"/>
  <c r="G237" i="1"/>
  <c r="V232" i="1"/>
  <c r="G244" i="1"/>
  <c r="V239" i="1"/>
  <c r="Q220" i="1"/>
  <c r="Z220" i="1" s="1"/>
  <c r="W233" i="1"/>
  <c r="J222" i="1"/>
  <c r="X222" i="1"/>
  <c r="X223" i="1" s="1"/>
  <c r="X224" i="1" s="1"/>
  <c r="Y220" i="1" s="1"/>
  <c r="V236" i="1"/>
  <c r="G241" i="1"/>
  <c r="K220" i="1" l="1"/>
  <c r="K224" i="1"/>
  <c r="J221" i="1"/>
  <c r="AD223" i="1"/>
  <c r="AD221" i="1"/>
  <c r="AD222" i="1"/>
  <c r="AC226" i="1"/>
  <c r="AB229" i="1"/>
  <c r="AA228" i="1"/>
  <c r="AB225" i="1"/>
  <c r="K225" i="1" s="1"/>
  <c r="AB226" i="1"/>
  <c r="K226" i="1" s="1"/>
  <c r="AA229" i="1"/>
  <c r="J229" i="1" s="1"/>
  <c r="AC225" i="1"/>
  <c r="AA226" i="1"/>
  <c r="AA227" i="1"/>
  <c r="J227" i="1" s="1"/>
  <c r="AB227" i="1"/>
  <c r="K227" i="1" s="1"/>
  <c r="AC227" i="1"/>
  <c r="AD220" i="1"/>
  <c r="AA225" i="1"/>
  <c r="AC229" i="1"/>
  <c r="AB228" i="1"/>
  <c r="K228" i="1" s="1"/>
  <c r="N228" i="1"/>
  <c r="M225" i="1"/>
  <c r="M226" i="1"/>
  <c r="Y217" i="1"/>
  <c r="Y213" i="1"/>
  <c r="N225" i="1"/>
  <c r="N229" i="1"/>
  <c r="M229" i="1"/>
  <c r="J228" i="1"/>
  <c r="N227" i="1"/>
  <c r="M227" i="1"/>
  <c r="N226" i="1"/>
  <c r="M228" i="1"/>
  <c r="W236" i="1"/>
  <c r="Q226" i="1"/>
  <c r="Z226" i="1" s="1"/>
  <c r="AF210" i="1"/>
  <c r="AF211" i="1" s="1"/>
  <c r="AF212" i="1" s="1"/>
  <c r="AF213" i="1" s="1"/>
  <c r="AF214" i="1" s="1"/>
  <c r="AE211" i="1"/>
  <c r="AE212" i="1" s="1"/>
  <c r="AE213" i="1" s="1"/>
  <c r="AE214" i="1" s="1"/>
  <c r="G249" i="1"/>
  <c r="V244" i="1"/>
  <c r="Q228" i="1"/>
  <c r="Z228" i="1" s="1"/>
  <c r="Q229" i="1"/>
  <c r="Z229" i="1" s="1"/>
  <c r="Q227" i="1"/>
  <c r="Z227" i="1" s="1"/>
  <c r="W238" i="1"/>
  <c r="W239" i="1"/>
  <c r="Y221" i="1"/>
  <c r="Q225" i="1"/>
  <c r="Z225" i="1" s="1"/>
  <c r="W232" i="1"/>
  <c r="AA231" i="1" s="1"/>
  <c r="X231" i="1"/>
  <c r="G248" i="1"/>
  <c r="V243" i="1"/>
  <c r="V241" i="1"/>
  <c r="G246" i="1"/>
  <c r="G242" i="1"/>
  <c r="V237" i="1"/>
  <c r="AE215" i="1"/>
  <c r="X227" i="1"/>
  <c r="X228" i="1" s="1"/>
  <c r="X229" i="1" s="1"/>
  <c r="Y225" i="1" s="1"/>
  <c r="J226" i="1" l="1"/>
  <c r="K229" i="1"/>
  <c r="AD225" i="1"/>
  <c r="AD227" i="1"/>
  <c r="J225" i="1"/>
  <c r="AD226" i="1"/>
  <c r="AC234" i="1"/>
  <c r="AB233" i="1"/>
  <c r="AC230" i="1"/>
  <c r="AD228" i="1"/>
  <c r="AA232" i="1"/>
  <c r="J232" i="1" s="1"/>
  <c r="AB232" i="1"/>
  <c r="K232" i="1" s="1"/>
  <c r="AC232" i="1"/>
  <c r="AB234" i="1"/>
  <c r="K234" i="1" s="1"/>
  <c r="AA233" i="1"/>
  <c r="J233" i="1" s="1"/>
  <c r="AA230" i="1"/>
  <c r="AD229" i="1"/>
  <c r="AA234" i="1"/>
  <c r="J234" i="1" s="1"/>
  <c r="AC231" i="1"/>
  <c r="AC233" i="1"/>
  <c r="AB230" i="1"/>
  <c r="AB231" i="1"/>
  <c r="K231" i="1" s="1"/>
  <c r="M231" i="1"/>
  <c r="M233" i="1"/>
  <c r="M234" i="1"/>
  <c r="N233" i="1"/>
  <c r="Y218" i="1"/>
  <c r="M230" i="1"/>
  <c r="K230" i="1"/>
  <c r="N232" i="1"/>
  <c r="M232" i="1"/>
  <c r="N230" i="1"/>
  <c r="Y214" i="1"/>
  <c r="O210" i="1" s="1"/>
  <c r="P210" i="1" s="1"/>
  <c r="O213" i="1"/>
  <c r="P213" i="1" s="1"/>
  <c r="N234" i="1"/>
  <c r="N231" i="1"/>
  <c r="J231" i="1"/>
  <c r="K233" i="1"/>
  <c r="AE220" i="1"/>
  <c r="AF220" i="1" s="1"/>
  <c r="AF221" i="1" s="1"/>
  <c r="AF222" i="1" s="1"/>
  <c r="AF223" i="1" s="1"/>
  <c r="AF224" i="1" s="1"/>
  <c r="Q231" i="1"/>
  <c r="Z231" i="1" s="1"/>
  <c r="W243" i="1"/>
  <c r="Y222" i="1"/>
  <c r="Q233" i="1"/>
  <c r="Z233" i="1" s="1"/>
  <c r="W241" i="1"/>
  <c r="G254" i="1"/>
  <c r="V249" i="1"/>
  <c r="W237" i="1"/>
  <c r="AB236" i="1" s="1"/>
  <c r="Y226" i="1"/>
  <c r="V242" i="1"/>
  <c r="G247" i="1"/>
  <c r="V248" i="1"/>
  <c r="G253" i="1"/>
  <c r="Q232" i="1"/>
  <c r="Z232" i="1" s="1"/>
  <c r="X232" i="1"/>
  <c r="X233" i="1" s="1"/>
  <c r="X234" i="1" s="1"/>
  <c r="Y230" i="1" s="1"/>
  <c r="X236" i="1"/>
  <c r="AF215" i="1"/>
  <c r="AF216" i="1" s="1"/>
  <c r="AF217" i="1" s="1"/>
  <c r="AF218" i="1" s="1"/>
  <c r="AF219" i="1" s="1"/>
  <c r="AE216" i="1"/>
  <c r="AE217" i="1" s="1"/>
  <c r="AE218" i="1" s="1"/>
  <c r="AE219" i="1" s="1"/>
  <c r="G251" i="1"/>
  <c r="V246" i="1"/>
  <c r="Q230" i="1"/>
  <c r="Z230" i="1" s="1"/>
  <c r="Q234" i="1"/>
  <c r="Z234" i="1" s="1"/>
  <c r="W244" i="1"/>
  <c r="J230" i="1" l="1"/>
  <c r="AD231" i="1"/>
  <c r="AA239" i="1"/>
  <c r="AB238" i="1"/>
  <c r="K238" i="1" s="1"/>
  <c r="AD233" i="1"/>
  <c r="AA235" i="1"/>
  <c r="AA238" i="1"/>
  <c r="J238" i="1" s="1"/>
  <c r="AC236" i="1"/>
  <c r="AC239" i="1"/>
  <c r="AD234" i="1"/>
  <c r="AB235" i="1"/>
  <c r="K235" i="1" s="1"/>
  <c r="AD232" i="1"/>
  <c r="AA237" i="1"/>
  <c r="J237" i="1" s="1"/>
  <c r="AB237" i="1"/>
  <c r="AC237" i="1"/>
  <c r="AB239" i="1"/>
  <c r="K239" i="1" s="1"/>
  <c r="AC238" i="1"/>
  <c r="AD230" i="1"/>
  <c r="AC235" i="1"/>
  <c r="AA236" i="1"/>
  <c r="AD236" i="1" s="1"/>
  <c r="N235" i="1"/>
  <c r="Y219" i="1"/>
  <c r="O219" i="1" s="1"/>
  <c r="P219" i="1" s="1"/>
  <c r="O218" i="1"/>
  <c r="P218" i="1" s="1"/>
  <c r="Y223" i="1"/>
  <c r="N236" i="1"/>
  <c r="M238" i="1"/>
  <c r="M239" i="1"/>
  <c r="Y227" i="1"/>
  <c r="O214" i="1"/>
  <c r="P214" i="1" s="1"/>
  <c r="O212" i="1"/>
  <c r="P212" i="1" s="1"/>
  <c r="M235" i="1"/>
  <c r="M236" i="1"/>
  <c r="N238" i="1"/>
  <c r="K236" i="1"/>
  <c r="N237" i="1"/>
  <c r="M237" i="1"/>
  <c r="O211" i="1"/>
  <c r="P211" i="1" s="1"/>
  <c r="N239" i="1"/>
  <c r="J239" i="1"/>
  <c r="AE221" i="1"/>
  <c r="AE222" i="1" s="1"/>
  <c r="AE223" i="1" s="1"/>
  <c r="AE224" i="1" s="1"/>
  <c r="AE225" i="1"/>
  <c r="AF225" i="1" s="1"/>
  <c r="AF226" i="1" s="1"/>
  <c r="AF227" i="1" s="1"/>
  <c r="AF228" i="1" s="1"/>
  <c r="AF229" i="1" s="1"/>
  <c r="Q235" i="1"/>
  <c r="Z235" i="1" s="1"/>
  <c r="Q237" i="1"/>
  <c r="Z237" i="1" s="1"/>
  <c r="V254" i="1"/>
  <c r="G259" i="1"/>
  <c r="W249" i="1"/>
  <c r="Q238" i="1"/>
  <c r="Z238" i="1" s="1"/>
  <c r="Q239" i="1"/>
  <c r="Z239" i="1" s="1"/>
  <c r="W242" i="1"/>
  <c r="K237" i="1"/>
  <c r="X237" i="1"/>
  <c r="X238" i="1" s="1"/>
  <c r="X239" i="1" s="1"/>
  <c r="Y235" i="1" s="1"/>
  <c r="Q236" i="1"/>
  <c r="Z236" i="1" s="1"/>
  <c r="W248" i="1"/>
  <c r="W246" i="1"/>
  <c r="G252" i="1"/>
  <c r="V247" i="1"/>
  <c r="V251" i="1"/>
  <c r="G256" i="1"/>
  <c r="J235" i="1"/>
  <c r="Y231" i="1"/>
  <c r="V253" i="1"/>
  <c r="G258" i="1"/>
  <c r="X241" i="1"/>
  <c r="AD235" i="1" l="1"/>
  <c r="AA242" i="1"/>
  <c r="AB242" i="1"/>
  <c r="K242" i="1" s="1"/>
  <c r="AC242" i="1"/>
  <c r="AA240" i="1"/>
  <c r="AC244" i="1"/>
  <c r="AD238" i="1"/>
  <c r="J236" i="1"/>
  <c r="AD237" i="1"/>
  <c r="AC241" i="1"/>
  <c r="AB244" i="1"/>
  <c r="K244" i="1" s="1"/>
  <c r="AC243" i="1"/>
  <c r="AC240" i="1"/>
  <c r="AB241" i="1"/>
  <c r="K241" i="1" s="1"/>
  <c r="AA244" i="1"/>
  <c r="AD244" i="1" s="1"/>
  <c r="AB243" i="1"/>
  <c r="K243" i="1" s="1"/>
  <c r="AB240" i="1"/>
  <c r="K240" i="1" s="1"/>
  <c r="AA241" i="1"/>
  <c r="AA243" i="1"/>
  <c r="J243" i="1" s="1"/>
  <c r="AD239" i="1"/>
  <c r="O216" i="1"/>
  <c r="P216" i="1" s="1"/>
  <c r="O217" i="1"/>
  <c r="P217" i="1" s="1"/>
  <c r="O215" i="1"/>
  <c r="P215" i="1" s="1"/>
  <c r="N243" i="1"/>
  <c r="N241" i="1"/>
  <c r="N244" i="1"/>
  <c r="M242" i="1"/>
  <c r="N242" i="1"/>
  <c r="M243" i="1"/>
  <c r="M240" i="1"/>
  <c r="Y228" i="1"/>
  <c r="M244" i="1"/>
  <c r="Y224" i="1"/>
  <c r="O223" i="1"/>
  <c r="P223" i="1" s="1"/>
  <c r="N240" i="1"/>
  <c r="M241" i="1"/>
  <c r="AE226" i="1"/>
  <c r="AE227" i="1" s="1"/>
  <c r="AE228" i="1" s="1"/>
  <c r="AE229" i="1" s="1"/>
  <c r="AE230" i="1"/>
  <c r="AE231" i="1" s="1"/>
  <c r="AE232" i="1" s="1"/>
  <c r="AE233" i="1" s="1"/>
  <c r="AE234" i="1" s="1"/>
  <c r="Q244" i="1"/>
  <c r="Z244" i="1" s="1"/>
  <c r="Y236" i="1"/>
  <c r="X242" i="1"/>
  <c r="X243" i="1" s="1"/>
  <c r="X244" i="1" s="1"/>
  <c r="Y240" i="1" s="1"/>
  <c r="J242" i="1"/>
  <c r="Q243" i="1"/>
  <c r="Z243" i="1" s="1"/>
  <c r="W254" i="1"/>
  <c r="W253" i="1"/>
  <c r="V256" i="1"/>
  <c r="G261" i="1"/>
  <c r="G257" i="1"/>
  <c r="V252" i="1"/>
  <c r="X246" i="1"/>
  <c r="Q241" i="1"/>
  <c r="Z241" i="1" s="1"/>
  <c r="Q242" i="1"/>
  <c r="Z242" i="1" s="1"/>
  <c r="G264" i="1"/>
  <c r="V259" i="1"/>
  <c r="V258" i="1"/>
  <c r="G263" i="1"/>
  <c r="W247" i="1"/>
  <c r="AA248" i="1" s="1"/>
  <c r="J240" i="1"/>
  <c r="Y232" i="1"/>
  <c r="W251" i="1"/>
  <c r="Q240" i="1"/>
  <c r="Z240" i="1" s="1"/>
  <c r="J241" i="1" l="1"/>
  <c r="AD243" i="1"/>
  <c r="AC246" i="1"/>
  <c r="AC249" i="1"/>
  <c r="AA247" i="1"/>
  <c r="J247" i="1" s="1"/>
  <c r="AB247" i="1"/>
  <c r="AC247" i="1"/>
  <c r="AC245" i="1"/>
  <c r="AB246" i="1"/>
  <c r="K246" i="1" s="1"/>
  <c r="AB249" i="1"/>
  <c r="AD240" i="1"/>
  <c r="AB245" i="1"/>
  <c r="K245" i="1" s="1"/>
  <c r="AA246" i="1"/>
  <c r="AA249" i="1"/>
  <c r="AC248" i="1"/>
  <c r="J244" i="1"/>
  <c r="J249" i="1" s="1"/>
  <c r="AD241" i="1"/>
  <c r="AA245" i="1"/>
  <c r="AB248" i="1"/>
  <c r="AD248" i="1" s="1"/>
  <c r="AD242" i="1"/>
  <c r="M246" i="1"/>
  <c r="N248" i="1"/>
  <c r="N246" i="1"/>
  <c r="M245" i="1"/>
  <c r="N249" i="1"/>
  <c r="M248" i="1"/>
  <c r="O224" i="1"/>
  <c r="P224" i="1" s="1"/>
  <c r="O220" i="1"/>
  <c r="P220" i="1" s="1"/>
  <c r="O221" i="1"/>
  <c r="P221" i="1" s="1"/>
  <c r="O222" i="1"/>
  <c r="P222" i="1" s="1"/>
  <c r="Y229" i="1"/>
  <c r="O226" i="1" s="1"/>
  <c r="P226" i="1" s="1"/>
  <c r="O228" i="1"/>
  <c r="P228" i="1" s="1"/>
  <c r="N247" i="1"/>
  <c r="M247" i="1"/>
  <c r="Y237" i="1"/>
  <c r="M249" i="1"/>
  <c r="N245" i="1"/>
  <c r="AF230" i="1"/>
  <c r="AF231" i="1" s="1"/>
  <c r="AF232" i="1" s="1"/>
  <c r="AF233" i="1" s="1"/>
  <c r="AF234" i="1" s="1"/>
  <c r="AE235" i="1"/>
  <c r="AF235" i="1" s="1"/>
  <c r="AF236" i="1" s="1"/>
  <c r="AF237" i="1" s="1"/>
  <c r="AF238" i="1" s="1"/>
  <c r="AF239" i="1" s="1"/>
  <c r="W258" i="1"/>
  <c r="Y233" i="1"/>
  <c r="K247" i="1"/>
  <c r="X247" i="1"/>
  <c r="X248" i="1" s="1"/>
  <c r="X249" i="1" s="1"/>
  <c r="Y245" i="1" s="1"/>
  <c r="W259" i="1"/>
  <c r="V257" i="1"/>
  <c r="G262" i="1"/>
  <c r="J248" i="1"/>
  <c r="Q249" i="1"/>
  <c r="Z249" i="1" s="1"/>
  <c r="W252" i="1"/>
  <c r="AB251" i="1" s="1"/>
  <c r="Q245" i="1"/>
  <c r="Z245" i="1" s="1"/>
  <c r="X251" i="1"/>
  <c r="Q248" i="1"/>
  <c r="Z248" i="1" s="1"/>
  <c r="G269" i="1"/>
  <c r="V264" i="1"/>
  <c r="Q247" i="1"/>
  <c r="Z247" i="1" s="1"/>
  <c r="J245" i="1"/>
  <c r="V261" i="1"/>
  <c r="G266" i="1"/>
  <c r="Y241" i="1"/>
  <c r="Q246" i="1"/>
  <c r="Z246" i="1" s="1"/>
  <c r="V263" i="1"/>
  <c r="G268" i="1"/>
  <c r="W256" i="1"/>
  <c r="K249" i="1"/>
  <c r="K248" i="1" l="1"/>
  <c r="AD246" i="1"/>
  <c r="J246" i="1"/>
  <c r="AD245" i="1"/>
  <c r="AD249" i="1"/>
  <c r="AB254" i="1"/>
  <c r="AB253" i="1"/>
  <c r="K253" i="1" s="1"/>
  <c r="AA250" i="1"/>
  <c r="J250" i="1" s="1"/>
  <c r="AA254" i="1"/>
  <c r="AA253" i="1"/>
  <c r="J253" i="1" s="1"/>
  <c r="AC251" i="1"/>
  <c r="AB250" i="1"/>
  <c r="K250" i="1" s="1"/>
  <c r="AA252" i="1"/>
  <c r="AB252" i="1"/>
  <c r="AC252" i="1"/>
  <c r="AC254" i="1"/>
  <c r="AC253" i="1"/>
  <c r="AC250" i="1"/>
  <c r="AA251" i="1"/>
  <c r="AD247" i="1"/>
  <c r="N254" i="1"/>
  <c r="N251" i="1"/>
  <c r="M253" i="1"/>
  <c r="O233" i="1"/>
  <c r="P233" i="1" s="1"/>
  <c r="O229" i="1"/>
  <c r="P229" i="1" s="1"/>
  <c r="O225" i="1"/>
  <c r="P225" i="1" s="1"/>
  <c r="O227" i="1"/>
  <c r="P227" i="1" s="1"/>
  <c r="N250" i="1"/>
  <c r="Y242" i="1"/>
  <c r="M252" i="1"/>
  <c r="N252" i="1"/>
  <c r="N253" i="1"/>
  <c r="M254" i="1"/>
  <c r="M251" i="1"/>
  <c r="Y238" i="1"/>
  <c r="M250" i="1"/>
  <c r="J254" i="1"/>
  <c r="AE236" i="1"/>
  <c r="AE237" i="1" s="1"/>
  <c r="AE238" i="1" s="1"/>
  <c r="AE239" i="1" s="1"/>
  <c r="AE240" i="1"/>
  <c r="AE241" i="1" s="1"/>
  <c r="AE242" i="1" s="1"/>
  <c r="AE243" i="1" s="1"/>
  <c r="AE244" i="1" s="1"/>
  <c r="Q254" i="1"/>
  <c r="Z254" i="1" s="1"/>
  <c r="Q252" i="1"/>
  <c r="Z252" i="1" s="1"/>
  <c r="Q251" i="1"/>
  <c r="Z251" i="1" s="1"/>
  <c r="G271" i="1"/>
  <c r="V266" i="1"/>
  <c r="G267" i="1"/>
  <c r="V262" i="1"/>
  <c r="V268" i="1"/>
  <c r="G273" i="1"/>
  <c r="W261" i="1"/>
  <c r="W257" i="1"/>
  <c r="AB259" i="1" s="1"/>
  <c r="Q250" i="1"/>
  <c r="Z250" i="1" s="1"/>
  <c r="Q253" i="1"/>
  <c r="Z253" i="1" s="1"/>
  <c r="K252" i="1"/>
  <c r="X252" i="1"/>
  <c r="X253" i="1" s="1"/>
  <c r="X254" i="1" s="1"/>
  <c r="Y250" i="1" s="1"/>
  <c r="X256" i="1"/>
  <c r="W264" i="1"/>
  <c r="Y234" i="1"/>
  <c r="O234" i="1" s="1"/>
  <c r="P234" i="1" s="1"/>
  <c r="W263" i="1"/>
  <c r="K254" i="1"/>
  <c r="G274" i="1"/>
  <c r="V269" i="1"/>
  <c r="J251" i="1"/>
  <c r="K251" i="1"/>
  <c r="Y246" i="1"/>
  <c r="AD252" i="1" l="1"/>
  <c r="J252" i="1"/>
  <c r="AC256" i="1"/>
  <c r="AB258" i="1"/>
  <c r="K258" i="1" s="1"/>
  <c r="AC255" i="1"/>
  <c r="AB256" i="1"/>
  <c r="K256" i="1" s="1"/>
  <c r="AD253" i="1"/>
  <c r="AA258" i="1"/>
  <c r="J258" i="1" s="1"/>
  <c r="AC259" i="1"/>
  <c r="AD251" i="1"/>
  <c r="AB255" i="1"/>
  <c r="K255" i="1" s="1"/>
  <c r="AA256" i="1"/>
  <c r="J256" i="1" s="1"/>
  <c r="AD254" i="1"/>
  <c r="AD250" i="1"/>
  <c r="AA257" i="1"/>
  <c r="AB257" i="1"/>
  <c r="K257" i="1" s="1"/>
  <c r="AC257" i="1"/>
  <c r="AA255" i="1"/>
  <c r="AC258" i="1"/>
  <c r="AA259" i="1"/>
  <c r="AD259" i="1" s="1"/>
  <c r="N258" i="1"/>
  <c r="N255" i="1"/>
  <c r="N257" i="1"/>
  <c r="M257" i="1"/>
  <c r="Y247" i="1"/>
  <c r="Y239" i="1"/>
  <c r="O236" i="1" s="1"/>
  <c r="P236" i="1" s="1"/>
  <c r="O238" i="1"/>
  <c r="P238" i="1" s="1"/>
  <c r="M259" i="1"/>
  <c r="Y243" i="1"/>
  <c r="N256" i="1"/>
  <c r="O232" i="1"/>
  <c r="P232" i="1" s="1"/>
  <c r="O231" i="1"/>
  <c r="P231" i="1" s="1"/>
  <c r="M258" i="1"/>
  <c r="M255" i="1"/>
  <c r="O230" i="1"/>
  <c r="P230" i="1" s="1"/>
  <c r="N259" i="1"/>
  <c r="M256" i="1"/>
  <c r="K259" i="1"/>
  <c r="AF240" i="1"/>
  <c r="AF241" i="1" s="1"/>
  <c r="AF242" i="1" s="1"/>
  <c r="AF243" i="1" s="1"/>
  <c r="AF244" i="1" s="1"/>
  <c r="J255" i="1"/>
  <c r="AE245" i="1"/>
  <c r="AF245" i="1" s="1"/>
  <c r="AF246" i="1" s="1"/>
  <c r="AF247" i="1" s="1"/>
  <c r="AF248" i="1" s="1"/>
  <c r="AF249" i="1" s="1"/>
  <c r="Q258" i="1"/>
  <c r="Z258" i="1" s="1"/>
  <c r="Q259" i="1"/>
  <c r="Z259" i="1" s="1"/>
  <c r="Y251" i="1"/>
  <c r="W268" i="1"/>
  <c r="W266" i="1"/>
  <c r="G278" i="1"/>
  <c r="V273" i="1"/>
  <c r="G272" i="1"/>
  <c r="V267" i="1"/>
  <c r="W269" i="1"/>
  <c r="Q257" i="1"/>
  <c r="Z257" i="1" s="1"/>
  <c r="Q255" i="1"/>
  <c r="Z255" i="1" s="1"/>
  <c r="J257" i="1"/>
  <c r="X257" i="1"/>
  <c r="X258" i="1" s="1"/>
  <c r="X259" i="1" s="1"/>
  <c r="Y255" i="1" s="1"/>
  <c r="X261" i="1"/>
  <c r="G276" i="1"/>
  <c r="V271" i="1"/>
  <c r="G279" i="1"/>
  <c r="V274" i="1"/>
  <c r="Q256" i="1"/>
  <c r="Z256" i="1" s="1"/>
  <c r="W262" i="1"/>
  <c r="AB264" i="1" s="1"/>
  <c r="AD255" i="1" l="1"/>
  <c r="J259" i="1"/>
  <c r="AD257" i="1"/>
  <c r="AC261" i="1"/>
  <c r="AA262" i="1"/>
  <c r="AB262" i="1"/>
  <c r="K262" i="1" s="1"/>
  <c r="AC262" i="1"/>
  <c r="AB260" i="1"/>
  <c r="K260" i="1" s="1"/>
  <c r="AB261" i="1"/>
  <c r="AA264" i="1"/>
  <c r="AC263" i="1"/>
  <c r="AC260" i="1"/>
  <c r="AA261" i="1"/>
  <c r="AB263" i="1"/>
  <c r="AD256" i="1"/>
  <c r="AD258" i="1"/>
  <c r="AA260" i="1"/>
  <c r="AC264" i="1"/>
  <c r="AA263" i="1"/>
  <c r="J263" i="1" s="1"/>
  <c r="O235" i="1"/>
  <c r="P235" i="1" s="1"/>
  <c r="N264" i="1"/>
  <c r="M263" i="1"/>
  <c r="N260" i="1"/>
  <c r="K263" i="1"/>
  <c r="M262" i="1"/>
  <c r="N262" i="1"/>
  <c r="Y244" i="1"/>
  <c r="O240" i="1" s="1"/>
  <c r="P240" i="1" s="1"/>
  <c r="O243" i="1"/>
  <c r="P243" i="1" s="1"/>
  <c r="M261" i="1"/>
  <c r="Y248" i="1"/>
  <c r="N263" i="1"/>
  <c r="M260" i="1"/>
  <c r="Y252" i="1"/>
  <c r="M264" i="1"/>
  <c r="O239" i="1"/>
  <c r="P239" i="1" s="1"/>
  <c r="O237" i="1"/>
  <c r="P237" i="1" s="1"/>
  <c r="N261" i="1"/>
  <c r="J260" i="1"/>
  <c r="AE246" i="1"/>
  <c r="AE247" i="1" s="1"/>
  <c r="AE248" i="1" s="1"/>
  <c r="AE249" i="1" s="1"/>
  <c r="AE250" i="1"/>
  <c r="AF250" i="1" s="1"/>
  <c r="AF251" i="1" s="1"/>
  <c r="AF252" i="1" s="1"/>
  <c r="AF253" i="1" s="1"/>
  <c r="AF254" i="1" s="1"/>
  <c r="W273" i="1"/>
  <c r="W271" i="1"/>
  <c r="G283" i="1"/>
  <c r="V278" i="1"/>
  <c r="Q263" i="1"/>
  <c r="Z263" i="1" s="1"/>
  <c r="Q260" i="1"/>
  <c r="Z260" i="1" s="1"/>
  <c r="W274" i="1"/>
  <c r="J262" i="1"/>
  <c r="X262" i="1"/>
  <c r="X263" i="1" s="1"/>
  <c r="X264" i="1" s="1"/>
  <c r="Y260" i="1" s="1"/>
  <c r="Q261" i="1"/>
  <c r="Z261" i="1" s="1"/>
  <c r="V279" i="1"/>
  <c r="G284" i="1"/>
  <c r="G281" i="1"/>
  <c r="V276" i="1"/>
  <c r="K261" i="1"/>
  <c r="W267" i="1"/>
  <c r="AA266" i="1" s="1"/>
  <c r="K264" i="1"/>
  <c r="Q264" i="1"/>
  <c r="Z264" i="1" s="1"/>
  <c r="Q262" i="1"/>
  <c r="Z262" i="1" s="1"/>
  <c r="X266" i="1"/>
  <c r="Y256" i="1"/>
  <c r="J261" i="1"/>
  <c r="G277" i="1"/>
  <c r="V272" i="1"/>
  <c r="J264" i="1"/>
  <c r="AD260" i="1" l="1"/>
  <c r="AD261" i="1"/>
  <c r="AD263" i="1"/>
  <c r="AB268" i="1"/>
  <c r="K268" i="1" s="1"/>
  <c r="AB265" i="1"/>
  <c r="AA267" i="1"/>
  <c r="J267" i="1" s="1"/>
  <c r="AB267" i="1"/>
  <c r="K267" i="1" s="1"/>
  <c r="AC267" i="1"/>
  <c r="AA268" i="1"/>
  <c r="AA265" i="1"/>
  <c r="J265" i="1" s="1"/>
  <c r="AC269" i="1"/>
  <c r="AC266" i="1"/>
  <c r="AD264" i="1"/>
  <c r="AB269" i="1"/>
  <c r="K269" i="1" s="1"/>
  <c r="AD262" i="1"/>
  <c r="AC268" i="1"/>
  <c r="AC265" i="1"/>
  <c r="AB266" i="1"/>
  <c r="AA269" i="1"/>
  <c r="M266" i="1"/>
  <c r="O241" i="1"/>
  <c r="P241" i="1" s="1"/>
  <c r="Y257" i="1"/>
  <c r="Y253" i="1"/>
  <c r="N269" i="1"/>
  <c r="M268" i="1"/>
  <c r="M265" i="1"/>
  <c r="N266" i="1"/>
  <c r="Y249" i="1"/>
  <c r="O246" i="1" s="1"/>
  <c r="P246" i="1" s="1"/>
  <c r="O248" i="1"/>
  <c r="P248" i="1" s="1"/>
  <c r="N268" i="1"/>
  <c r="N267" i="1"/>
  <c r="M267" i="1"/>
  <c r="M269" i="1"/>
  <c r="O244" i="1"/>
  <c r="P244" i="1" s="1"/>
  <c r="O242" i="1"/>
  <c r="P242" i="1" s="1"/>
  <c r="N265" i="1"/>
  <c r="AE251" i="1"/>
  <c r="AE252" i="1" s="1"/>
  <c r="AE253" i="1" s="1"/>
  <c r="AE254" i="1" s="1"/>
  <c r="AE255" i="1"/>
  <c r="AF255" i="1" s="1"/>
  <c r="AF256" i="1" s="1"/>
  <c r="AF257" i="1" s="1"/>
  <c r="AF258" i="1" s="1"/>
  <c r="AF259" i="1" s="1"/>
  <c r="J269" i="1"/>
  <c r="J266" i="1"/>
  <c r="K265" i="1"/>
  <c r="J268" i="1"/>
  <c r="Q265" i="1"/>
  <c r="Z265" i="1" s="1"/>
  <c r="Q268" i="1"/>
  <c r="Z268" i="1" s="1"/>
  <c r="Q266" i="1"/>
  <c r="Z266" i="1" s="1"/>
  <c r="G288" i="1"/>
  <c r="V283" i="1"/>
  <c r="Q269" i="1"/>
  <c r="Z269" i="1" s="1"/>
  <c r="V284" i="1"/>
  <c r="G289" i="1"/>
  <c r="Y261" i="1"/>
  <c r="G282" i="1"/>
  <c r="V277" i="1"/>
  <c r="Q267" i="1"/>
  <c r="Z267" i="1" s="1"/>
  <c r="W279" i="1"/>
  <c r="X271" i="1"/>
  <c r="G286" i="1"/>
  <c r="V281" i="1"/>
  <c r="W272" i="1"/>
  <c r="AA271" i="1" s="1"/>
  <c r="X267" i="1"/>
  <c r="X268" i="1" s="1"/>
  <c r="X269" i="1" s="1"/>
  <c r="Y265" i="1" s="1"/>
  <c r="W276" i="1"/>
  <c r="W278" i="1"/>
  <c r="AD266" i="1" l="1"/>
  <c r="AD268" i="1"/>
  <c r="K266" i="1"/>
  <c r="K271" i="1" s="1"/>
  <c r="AB274" i="1"/>
  <c r="AC271" i="1"/>
  <c r="AA274" i="1"/>
  <c r="AC273" i="1"/>
  <c r="AB270" i="1"/>
  <c r="K270" i="1" s="1"/>
  <c r="AB271" i="1"/>
  <c r="AD271" i="1" s="1"/>
  <c r="AB273" i="1"/>
  <c r="K273" i="1" s="1"/>
  <c r="AD267" i="1"/>
  <c r="AC270" i="1"/>
  <c r="AA272" i="1"/>
  <c r="AB272" i="1"/>
  <c r="AC272" i="1"/>
  <c r="AD269" i="1"/>
  <c r="AC274" i="1"/>
  <c r="AD265" i="1"/>
  <c r="AA273" i="1"/>
  <c r="J273" i="1" s="1"/>
  <c r="AA270" i="1"/>
  <c r="AD270" i="1" s="1"/>
  <c r="M271" i="1"/>
  <c r="Y262" i="1"/>
  <c r="N273" i="1"/>
  <c r="M270" i="1"/>
  <c r="N271" i="1"/>
  <c r="Y254" i="1"/>
  <c r="O252" i="1" s="1"/>
  <c r="P252" i="1" s="1"/>
  <c r="O253" i="1"/>
  <c r="P253" i="1" s="1"/>
  <c r="N274" i="1"/>
  <c r="M274" i="1"/>
  <c r="O249" i="1"/>
  <c r="P249" i="1" s="1"/>
  <c r="O245" i="1"/>
  <c r="P245" i="1" s="1"/>
  <c r="O247" i="1"/>
  <c r="P247" i="1" s="1"/>
  <c r="N270" i="1"/>
  <c r="Y258" i="1"/>
  <c r="J271" i="1"/>
  <c r="N272" i="1"/>
  <c r="M272" i="1"/>
  <c r="M273" i="1"/>
  <c r="AE256" i="1"/>
  <c r="AE257" i="1" s="1"/>
  <c r="AE258" i="1" s="1"/>
  <c r="AE259" i="1" s="1"/>
  <c r="AE260" i="1"/>
  <c r="AF260" i="1" s="1"/>
  <c r="AF261" i="1" s="1"/>
  <c r="AF262" i="1" s="1"/>
  <c r="AF263" i="1" s="1"/>
  <c r="AF264" i="1" s="1"/>
  <c r="W284" i="1"/>
  <c r="X276" i="1"/>
  <c r="V289" i="1"/>
  <c r="G294" i="1"/>
  <c r="Q273" i="1"/>
  <c r="Z273" i="1" s="1"/>
  <c r="Y266" i="1"/>
  <c r="Q272" i="1"/>
  <c r="Z272" i="1" s="1"/>
  <c r="W283" i="1"/>
  <c r="Q270" i="1"/>
  <c r="Z270" i="1" s="1"/>
  <c r="J272" i="1"/>
  <c r="K272" i="1"/>
  <c r="X272" i="1"/>
  <c r="X273" i="1" s="1"/>
  <c r="X274" i="1" s="1"/>
  <c r="Y270" i="1" s="1"/>
  <c r="V286" i="1"/>
  <c r="G291" i="1"/>
  <c r="V282" i="1"/>
  <c r="G287" i="1"/>
  <c r="Q271" i="1"/>
  <c r="Z271" i="1" s="1"/>
  <c r="W281" i="1"/>
  <c r="W277" i="1"/>
  <c r="AB278" i="1" s="1"/>
  <c r="K274" i="1"/>
  <c r="Q274" i="1"/>
  <c r="Z274" i="1" s="1"/>
  <c r="G293" i="1"/>
  <c r="V288" i="1"/>
  <c r="J270" i="1" l="1"/>
  <c r="AB279" i="1"/>
  <c r="AC276" i="1"/>
  <c r="AD274" i="1"/>
  <c r="AD272" i="1"/>
  <c r="AA277" i="1"/>
  <c r="AB277" i="1"/>
  <c r="AC277" i="1"/>
  <c r="AA279" i="1"/>
  <c r="AB275" i="1"/>
  <c r="AB276" i="1"/>
  <c r="K276" i="1" s="1"/>
  <c r="AA278" i="1"/>
  <c r="J278" i="1" s="1"/>
  <c r="J274" i="1"/>
  <c r="AC275" i="1"/>
  <c r="AA276" i="1"/>
  <c r="AD276" i="1" s="1"/>
  <c r="AD273" i="1"/>
  <c r="AC279" i="1"/>
  <c r="AA275" i="1"/>
  <c r="J275" i="1" s="1"/>
  <c r="AC278" i="1"/>
  <c r="N275" i="1"/>
  <c r="N277" i="1"/>
  <c r="M277" i="1"/>
  <c r="M275" i="1"/>
  <c r="M276" i="1"/>
  <c r="N278" i="1"/>
  <c r="N279" i="1"/>
  <c r="Y259" i="1"/>
  <c r="O255" i="1" s="1"/>
  <c r="P255" i="1" s="1"/>
  <c r="O258" i="1"/>
  <c r="P258" i="1" s="1"/>
  <c r="M278" i="1"/>
  <c r="Y263" i="1"/>
  <c r="Y267" i="1"/>
  <c r="M279" i="1"/>
  <c r="N276" i="1"/>
  <c r="O254" i="1"/>
  <c r="P254" i="1" s="1"/>
  <c r="O251" i="1"/>
  <c r="P251" i="1" s="1"/>
  <c r="O250" i="1"/>
  <c r="P250" i="1" s="1"/>
  <c r="AE265" i="1"/>
  <c r="AF265" i="1" s="1"/>
  <c r="AF266" i="1" s="1"/>
  <c r="AF267" i="1" s="1"/>
  <c r="AF268" i="1" s="1"/>
  <c r="AF269" i="1" s="1"/>
  <c r="AE261" i="1"/>
  <c r="AE262" i="1" s="1"/>
  <c r="AE263" i="1" s="1"/>
  <c r="AE264" i="1" s="1"/>
  <c r="Q275" i="1"/>
  <c r="Z275" i="1" s="1"/>
  <c r="Q278" i="1"/>
  <c r="Z278" i="1" s="1"/>
  <c r="W282" i="1"/>
  <c r="AB283" i="1" s="1"/>
  <c r="Q277" i="1"/>
  <c r="Z277" i="1" s="1"/>
  <c r="V294" i="1"/>
  <c r="G299" i="1"/>
  <c r="K279" i="1"/>
  <c r="K275" i="1"/>
  <c r="J276" i="1"/>
  <c r="Y271" i="1"/>
  <c r="Q276" i="1"/>
  <c r="Z276" i="1" s="1"/>
  <c r="G296" i="1"/>
  <c r="V291" i="1"/>
  <c r="W289" i="1"/>
  <c r="G298" i="1"/>
  <c r="V293" i="1"/>
  <c r="Q279" i="1"/>
  <c r="Z279" i="1" s="1"/>
  <c r="J277" i="1"/>
  <c r="K277" i="1"/>
  <c r="X277" i="1"/>
  <c r="X278" i="1" s="1"/>
  <c r="X279" i="1" s="1"/>
  <c r="Y275" i="1" s="1"/>
  <c r="W288" i="1"/>
  <c r="X281" i="1"/>
  <c r="K278" i="1"/>
  <c r="G292" i="1"/>
  <c r="V287" i="1"/>
  <c r="W286" i="1"/>
  <c r="J279" i="1"/>
  <c r="AA280" i="1" l="1"/>
  <c r="AD277" i="1"/>
  <c r="AB284" i="1"/>
  <c r="AC281" i="1"/>
  <c r="AA284" i="1"/>
  <c r="AC283" i="1"/>
  <c r="AC280" i="1"/>
  <c r="AB281" i="1"/>
  <c r="K281" i="1" s="1"/>
  <c r="AD279" i="1"/>
  <c r="AA282" i="1"/>
  <c r="AB282" i="1"/>
  <c r="K282" i="1" s="1"/>
  <c r="AC282" i="1"/>
  <c r="AD275" i="1"/>
  <c r="AB280" i="1"/>
  <c r="AA281" i="1"/>
  <c r="J281" i="1" s="1"/>
  <c r="AD278" i="1"/>
  <c r="AC284" i="1"/>
  <c r="AA283" i="1"/>
  <c r="AD283" i="1" s="1"/>
  <c r="N284" i="1"/>
  <c r="M280" i="1"/>
  <c r="N281" i="1"/>
  <c r="Y264" i="1"/>
  <c r="O264" i="1" s="1"/>
  <c r="P264" i="1" s="1"/>
  <c r="O263" i="1"/>
  <c r="P263" i="1" s="1"/>
  <c r="Y268" i="1"/>
  <c r="N282" i="1"/>
  <c r="M282" i="1"/>
  <c r="N283" i="1"/>
  <c r="O259" i="1"/>
  <c r="P259" i="1" s="1"/>
  <c r="O257" i="1"/>
  <c r="P257" i="1" s="1"/>
  <c r="M284" i="1"/>
  <c r="N280" i="1"/>
  <c r="Y272" i="1"/>
  <c r="M283" i="1"/>
  <c r="O256" i="1"/>
  <c r="P256" i="1" s="1"/>
  <c r="M281" i="1"/>
  <c r="J280" i="1"/>
  <c r="AE266" i="1"/>
  <c r="AE267" i="1" s="1"/>
  <c r="AE268" i="1" s="1"/>
  <c r="AE269" i="1" s="1"/>
  <c r="AE270" i="1"/>
  <c r="AE271" i="1" s="1"/>
  <c r="AE272" i="1" s="1"/>
  <c r="AE273" i="1" s="1"/>
  <c r="AE274" i="1" s="1"/>
  <c r="Q280" i="1"/>
  <c r="Z280" i="1" s="1"/>
  <c r="Q282" i="1"/>
  <c r="Z282" i="1" s="1"/>
  <c r="Q284" i="1"/>
  <c r="Z284" i="1" s="1"/>
  <c r="Q283" i="1"/>
  <c r="Z283" i="1" s="1"/>
  <c r="W287" i="1"/>
  <c r="W294" i="1"/>
  <c r="Y276" i="1"/>
  <c r="K284" i="1"/>
  <c r="Q281" i="1"/>
  <c r="Z281" i="1" s="1"/>
  <c r="J282" i="1"/>
  <c r="X282" i="1"/>
  <c r="X283" i="1" s="1"/>
  <c r="X284" i="1" s="1"/>
  <c r="Y280" i="1" s="1"/>
  <c r="G297" i="1"/>
  <c r="V292" i="1"/>
  <c r="K280" i="1"/>
  <c r="W293" i="1"/>
  <c r="W291" i="1"/>
  <c r="J284" i="1"/>
  <c r="K283" i="1"/>
  <c r="X286" i="1"/>
  <c r="G303" i="1"/>
  <c r="V298" i="1"/>
  <c r="G301" i="1"/>
  <c r="V296" i="1"/>
  <c r="G304" i="1"/>
  <c r="V299" i="1"/>
  <c r="AD281" i="1" l="1"/>
  <c r="AD280" i="1"/>
  <c r="J283" i="1"/>
  <c r="AB287" i="1"/>
  <c r="K287" i="1" s="1"/>
  <c r="AC287" i="1"/>
  <c r="AA287" i="1"/>
  <c r="AA288" i="1"/>
  <c r="J288" i="1" s="1"/>
  <c r="AB285" i="1"/>
  <c r="K285" i="1" s="1"/>
  <c r="AB286" i="1"/>
  <c r="K286" i="1" s="1"/>
  <c r="AC288" i="1"/>
  <c r="AA285" i="1"/>
  <c r="J285" i="1" s="1"/>
  <c r="AD284" i="1"/>
  <c r="AA289" i="1"/>
  <c r="J289" i="1" s="1"/>
  <c r="AB288" i="1"/>
  <c r="K288" i="1" s="1"/>
  <c r="AA286" i="1"/>
  <c r="J286" i="1" s="1"/>
  <c r="AC289" i="1"/>
  <c r="AD282" i="1"/>
  <c r="AC285" i="1"/>
  <c r="AC286" i="1"/>
  <c r="AB289" i="1"/>
  <c r="K289" i="1" s="1"/>
  <c r="O261" i="1"/>
  <c r="P261" i="1" s="1"/>
  <c r="O262" i="1"/>
  <c r="P262" i="1" s="1"/>
  <c r="N287" i="1"/>
  <c r="M287" i="1"/>
  <c r="M286" i="1"/>
  <c r="Y273" i="1"/>
  <c r="M289" i="1"/>
  <c r="M285" i="1"/>
  <c r="N289" i="1"/>
  <c r="N285" i="1"/>
  <c r="Y269" i="1"/>
  <c r="O268" i="1"/>
  <c r="P268" i="1" s="1"/>
  <c r="N288" i="1"/>
  <c r="N286" i="1"/>
  <c r="O260" i="1"/>
  <c r="P260" i="1" s="1"/>
  <c r="M288" i="1"/>
  <c r="AF270" i="1"/>
  <c r="AF271" i="1" s="1"/>
  <c r="AF272" i="1" s="1"/>
  <c r="AF273" i="1" s="1"/>
  <c r="AF274" i="1" s="1"/>
  <c r="AE275" i="1"/>
  <c r="AE276" i="1" s="1"/>
  <c r="AE277" i="1" s="1"/>
  <c r="AE278" i="1" s="1"/>
  <c r="AE279" i="1" s="1"/>
  <c r="V304" i="1"/>
  <c r="G309" i="1"/>
  <c r="V309" i="1" s="1"/>
  <c r="Q289" i="1"/>
  <c r="Z289" i="1" s="1"/>
  <c r="V297" i="1"/>
  <c r="G302" i="1"/>
  <c r="Q288" i="1"/>
  <c r="Z288" i="1" s="1"/>
  <c r="W296" i="1"/>
  <c r="V303" i="1"/>
  <c r="G308" i="1"/>
  <c r="V308" i="1" s="1"/>
  <c r="Y281" i="1"/>
  <c r="Y277" i="1"/>
  <c r="X291" i="1"/>
  <c r="G306" i="1"/>
  <c r="V306" i="1" s="1"/>
  <c r="V301" i="1"/>
  <c r="Q287" i="1"/>
  <c r="Z287" i="1" s="1"/>
  <c r="Q286" i="1"/>
  <c r="Z286" i="1" s="1"/>
  <c r="X287" i="1"/>
  <c r="X288" i="1" s="1"/>
  <c r="X289" i="1" s="1"/>
  <c r="Y285" i="1" s="1"/>
  <c r="J287" i="1"/>
  <c r="W298" i="1"/>
  <c r="W299" i="1"/>
  <c r="W292" i="1"/>
  <c r="AC293" i="1" s="1"/>
  <c r="Q285" i="1"/>
  <c r="Z285" i="1" s="1"/>
  <c r="AD288" i="1" l="1"/>
  <c r="AC294" i="1"/>
  <c r="AC290" i="1"/>
  <c r="AB294" i="1"/>
  <c r="K294" i="1" s="1"/>
  <c r="AA291" i="1"/>
  <c r="AD286" i="1"/>
  <c r="AD285" i="1"/>
  <c r="AA293" i="1"/>
  <c r="AB290" i="1"/>
  <c r="AC291" i="1"/>
  <c r="AD287" i="1"/>
  <c r="AB292" i="1"/>
  <c r="K292" i="1" s="1"/>
  <c r="AC292" i="1"/>
  <c r="AA292" i="1"/>
  <c r="AA294" i="1"/>
  <c r="AA290" i="1"/>
  <c r="AD290" i="1" s="1"/>
  <c r="AB291" i="1"/>
  <c r="AD289" i="1"/>
  <c r="AB293" i="1"/>
  <c r="Y282" i="1"/>
  <c r="M293" i="1"/>
  <c r="N294" i="1"/>
  <c r="N293" i="1"/>
  <c r="O269" i="1"/>
  <c r="P269" i="1" s="1"/>
  <c r="O266" i="1"/>
  <c r="P266" i="1" s="1"/>
  <c r="O267" i="1"/>
  <c r="P267" i="1" s="1"/>
  <c r="O265" i="1"/>
  <c r="P265" i="1" s="1"/>
  <c r="N291" i="1"/>
  <c r="M294" i="1"/>
  <c r="N290" i="1"/>
  <c r="K293" i="1"/>
  <c r="N292" i="1"/>
  <c r="M292" i="1"/>
  <c r="M290" i="1"/>
  <c r="M291" i="1"/>
  <c r="Y274" i="1"/>
  <c r="O273" i="1"/>
  <c r="P273" i="1" s="1"/>
  <c r="AF275" i="1"/>
  <c r="AF276" i="1" s="1"/>
  <c r="AF277" i="1" s="1"/>
  <c r="AF278" i="1" s="1"/>
  <c r="AF279" i="1" s="1"/>
  <c r="AE280" i="1"/>
  <c r="AE281" i="1" s="1"/>
  <c r="AE282" i="1" s="1"/>
  <c r="AE283" i="1" s="1"/>
  <c r="AE284" i="1" s="1"/>
  <c r="Q291" i="1"/>
  <c r="Z291" i="1" s="1"/>
  <c r="W303" i="1"/>
  <c r="Q293" i="1"/>
  <c r="Z293" i="1" s="1"/>
  <c r="G307" i="1"/>
  <c r="V307" i="1" s="1"/>
  <c r="V302" i="1"/>
  <c r="X292" i="1"/>
  <c r="X293" i="1" s="1"/>
  <c r="X294" i="1" s="1"/>
  <c r="Y290" i="1" s="1"/>
  <c r="J292" i="1"/>
  <c r="W301" i="1"/>
  <c r="K291" i="1"/>
  <c r="W297" i="1"/>
  <c r="AC299" i="1" s="1"/>
  <c r="W309" i="1"/>
  <c r="Y286" i="1"/>
  <c r="Y278" i="1"/>
  <c r="Q292" i="1"/>
  <c r="Z292" i="1" s="1"/>
  <c r="W306" i="1"/>
  <c r="K290" i="1"/>
  <c r="X296" i="1"/>
  <c r="J294" i="1"/>
  <c r="Q294" i="1"/>
  <c r="Z294" i="1" s="1"/>
  <c r="W304" i="1"/>
  <c r="Q290" i="1"/>
  <c r="Z290" i="1" s="1"/>
  <c r="J293" i="1"/>
  <c r="W308" i="1"/>
  <c r="J290" i="1" l="1"/>
  <c r="AD294" i="1"/>
  <c r="AC298" i="1"/>
  <c r="AA295" i="1"/>
  <c r="J295" i="1" s="1"/>
  <c r="AA296" i="1"/>
  <c r="AD291" i="1"/>
  <c r="AC297" i="1"/>
  <c r="AA297" i="1"/>
  <c r="J297" i="1" s="1"/>
  <c r="AB297" i="1"/>
  <c r="AB295" i="1"/>
  <c r="AC296" i="1"/>
  <c r="AD293" i="1"/>
  <c r="AB298" i="1"/>
  <c r="AC295" i="1"/>
  <c r="AA299" i="1"/>
  <c r="J291" i="1"/>
  <c r="J296" i="1" s="1"/>
  <c r="AD292" i="1"/>
  <c r="AA298" i="1"/>
  <c r="AB296" i="1"/>
  <c r="K296" i="1" s="1"/>
  <c r="AB299" i="1"/>
  <c r="N296" i="1"/>
  <c r="Y279" i="1"/>
  <c r="O277" i="1" s="1"/>
  <c r="P277" i="1" s="1"/>
  <c r="O278" i="1"/>
  <c r="P278" i="1" s="1"/>
  <c r="N299" i="1"/>
  <c r="N297" i="1"/>
  <c r="M297" i="1"/>
  <c r="N298" i="1"/>
  <c r="M299" i="1"/>
  <c r="N295" i="1"/>
  <c r="M296" i="1"/>
  <c r="Y283" i="1"/>
  <c r="Y287" i="1"/>
  <c r="O274" i="1"/>
  <c r="P274" i="1" s="1"/>
  <c r="O270" i="1"/>
  <c r="P270" i="1" s="1"/>
  <c r="O272" i="1"/>
  <c r="P272" i="1" s="1"/>
  <c r="O271" i="1"/>
  <c r="P271" i="1" s="1"/>
  <c r="M298" i="1"/>
  <c r="M295" i="1"/>
  <c r="K299" i="1"/>
  <c r="K295" i="1"/>
  <c r="AE285" i="1"/>
  <c r="AE286" i="1" s="1"/>
  <c r="AE287" i="1" s="1"/>
  <c r="AE288" i="1" s="1"/>
  <c r="AE289" i="1" s="1"/>
  <c r="AF280" i="1"/>
  <c r="AF281" i="1" s="1"/>
  <c r="AF282" i="1" s="1"/>
  <c r="AF283" i="1" s="1"/>
  <c r="AF284" i="1" s="1"/>
  <c r="Q297" i="1"/>
  <c r="Z297" i="1" s="1"/>
  <c r="Q299" i="1"/>
  <c r="Z299" i="1" s="1"/>
  <c r="X306" i="1"/>
  <c r="K297" i="1"/>
  <c r="X297" i="1"/>
  <c r="X298" i="1" s="1"/>
  <c r="X299" i="1" s="1"/>
  <c r="Y295" i="1" s="1"/>
  <c r="Q296" i="1"/>
  <c r="Z296" i="1" s="1"/>
  <c r="W307" i="1"/>
  <c r="AA306" i="1" s="1"/>
  <c r="Q298" i="1"/>
  <c r="Z298" i="1" s="1"/>
  <c r="Y291" i="1"/>
  <c r="Q295" i="1"/>
  <c r="Z295" i="1" s="1"/>
  <c r="X301" i="1"/>
  <c r="K298" i="1"/>
  <c r="W302" i="1"/>
  <c r="AB303" i="1" s="1"/>
  <c r="AB308" i="1" l="1"/>
  <c r="AA301" i="1"/>
  <c r="AB305" i="1"/>
  <c r="AD298" i="1"/>
  <c r="AA304" i="1"/>
  <c r="AD299" i="1"/>
  <c r="AC304" i="1"/>
  <c r="AD295" i="1"/>
  <c r="AB309" i="1"/>
  <c r="AC300" i="1"/>
  <c r="J299" i="1"/>
  <c r="J304" i="1" s="1"/>
  <c r="AC309" i="1"/>
  <c r="AD297" i="1"/>
  <c r="AA303" i="1"/>
  <c r="AA308" i="1"/>
  <c r="AB306" i="1"/>
  <c r="AC308" i="1"/>
  <c r="AA305" i="1"/>
  <c r="AB300" i="1"/>
  <c r="K300" i="1" s="1"/>
  <c r="AB301" i="1"/>
  <c r="K301" i="1" s="1"/>
  <c r="AD296" i="1"/>
  <c r="AC307" i="1"/>
  <c r="AA307" i="1"/>
  <c r="AB307" i="1"/>
  <c r="AC302" i="1"/>
  <c r="AA302" i="1"/>
  <c r="AB302" i="1"/>
  <c r="J298" i="1"/>
  <c r="J303" i="1" s="1"/>
  <c r="AB304" i="1"/>
  <c r="AA309" i="1"/>
  <c r="AC305" i="1"/>
  <c r="AC306" i="1"/>
  <c r="AA300" i="1"/>
  <c r="AC301" i="1"/>
  <c r="AC303" i="1"/>
  <c r="O276" i="1"/>
  <c r="P276" i="1" s="1"/>
  <c r="N308" i="1"/>
  <c r="M305" i="1"/>
  <c r="K303" i="1"/>
  <c r="M302" i="1"/>
  <c r="N302" i="1"/>
  <c r="N304" i="1"/>
  <c r="Y292" i="1"/>
  <c r="N309" i="1"/>
  <c r="M304" i="1"/>
  <c r="Y288" i="1"/>
  <c r="N306" i="1"/>
  <c r="M303" i="1"/>
  <c r="M300" i="1"/>
  <c r="M307" i="1"/>
  <c r="N307" i="1"/>
  <c r="M309" i="1"/>
  <c r="N305" i="1"/>
  <c r="M306" i="1"/>
  <c r="M308" i="1"/>
  <c r="N300" i="1"/>
  <c r="M301" i="1"/>
  <c r="Y284" i="1"/>
  <c r="O281" i="1" s="1"/>
  <c r="P281" i="1" s="1"/>
  <c r="O283" i="1"/>
  <c r="P283" i="1" s="1"/>
  <c r="O279" i="1"/>
  <c r="P279" i="1" s="1"/>
  <c r="O275" i="1"/>
  <c r="P275" i="1" s="1"/>
  <c r="N303" i="1"/>
  <c r="N301" i="1"/>
  <c r="AF285" i="1"/>
  <c r="AF286" i="1" s="1"/>
  <c r="AF287" i="1" s="1"/>
  <c r="AF288" i="1" s="1"/>
  <c r="AF289" i="1" s="1"/>
  <c r="Q300" i="1"/>
  <c r="Z300" i="1" s="1"/>
  <c r="AE290" i="1"/>
  <c r="X307" i="1"/>
  <c r="X308" i="1" s="1"/>
  <c r="X309" i="1" s="1"/>
  <c r="Y305" i="1" s="1"/>
  <c r="Y296" i="1"/>
  <c r="J302" i="1"/>
  <c r="K302" i="1"/>
  <c r="X302" i="1"/>
  <c r="X303" i="1" s="1"/>
  <c r="X304" i="1" s="1"/>
  <c r="Y300" i="1" s="1"/>
  <c r="Q304" i="1"/>
  <c r="Z304" i="1" s="1"/>
  <c r="K304" i="1"/>
  <c r="Q303" i="1"/>
  <c r="Z303" i="1" s="1"/>
  <c r="Q301" i="1"/>
  <c r="Z301" i="1" s="1"/>
  <c r="J300" i="1"/>
  <c r="J301" i="1"/>
  <c r="Q302" i="1"/>
  <c r="Z302" i="1" s="1"/>
  <c r="AD309" i="1" l="1"/>
  <c r="AD304" i="1"/>
  <c r="AD300" i="1"/>
  <c r="AD301" i="1"/>
  <c r="AD306" i="1"/>
  <c r="AD302" i="1"/>
  <c r="AD307" i="1"/>
  <c r="AD308" i="1"/>
  <c r="AD305" i="1"/>
  <c r="AD303" i="1"/>
  <c r="K308" i="1"/>
  <c r="K306" i="1"/>
  <c r="J307" i="1"/>
  <c r="K307" i="1"/>
  <c r="J305" i="1"/>
  <c r="K309" i="1"/>
  <c r="J308" i="1"/>
  <c r="J309" i="1"/>
  <c r="K305" i="1"/>
  <c r="J306" i="1"/>
  <c r="O280" i="1"/>
  <c r="P280" i="1" s="1"/>
  <c r="Y293" i="1"/>
  <c r="O284" i="1"/>
  <c r="P284" i="1" s="1"/>
  <c r="O282" i="1"/>
  <c r="P282" i="1" s="1"/>
  <c r="Y289" i="1"/>
  <c r="O286" i="1" s="1"/>
  <c r="P286" i="1" s="1"/>
  <c r="O288" i="1"/>
  <c r="P288" i="1" s="1"/>
  <c r="AE295" i="1"/>
  <c r="AE296" i="1" s="1"/>
  <c r="AE297" i="1" s="1"/>
  <c r="AE298" i="1" s="1"/>
  <c r="AE299" i="1" s="1"/>
  <c r="Q305" i="1"/>
  <c r="Z305" i="1" s="1"/>
  <c r="Q307" i="1"/>
  <c r="Z307" i="1" s="1"/>
  <c r="AM212" i="1" s="1"/>
  <c r="Q306" i="1"/>
  <c r="Z306" i="1" s="1"/>
  <c r="AM211" i="1" s="1"/>
  <c r="Q309" i="1"/>
  <c r="Z309" i="1" s="1"/>
  <c r="AM214" i="1" s="1"/>
  <c r="Y306" i="1"/>
  <c r="Y297" i="1"/>
  <c r="Q308" i="1"/>
  <c r="Z308" i="1" s="1"/>
  <c r="AM213" i="1" s="1"/>
  <c r="Y301" i="1"/>
  <c r="AF290" i="1"/>
  <c r="AF291" i="1" s="1"/>
  <c r="AF292" i="1" s="1"/>
  <c r="AF293" i="1" s="1"/>
  <c r="AF294" i="1" s="1"/>
  <c r="AE291" i="1"/>
  <c r="AE292" i="1" s="1"/>
  <c r="AE293" i="1" s="1"/>
  <c r="AE294" i="1" s="1"/>
  <c r="AN310" i="1" l="1"/>
  <c r="AM210" i="1"/>
  <c r="AM215" i="1" s="1"/>
  <c r="AM219" i="1"/>
  <c r="AO214" i="1"/>
  <c r="AP214" i="1" s="1"/>
  <c r="AM216" i="1"/>
  <c r="AO211" i="1"/>
  <c r="AP211" i="1" s="1"/>
  <c r="AM218" i="1"/>
  <c r="AO213" i="1"/>
  <c r="AP213" i="1" s="1"/>
  <c r="AM217" i="1"/>
  <c r="AO212" i="1"/>
  <c r="AP212" i="1" s="1"/>
  <c r="O285" i="1"/>
  <c r="P285" i="1" s="1"/>
  <c r="Y307" i="1"/>
  <c r="Y302" i="1"/>
  <c r="Y294" i="1"/>
  <c r="O291" i="1" s="1"/>
  <c r="P291" i="1" s="1"/>
  <c r="O293" i="1"/>
  <c r="P293" i="1" s="1"/>
  <c r="O289" i="1"/>
  <c r="P289" i="1" s="1"/>
  <c r="O287" i="1"/>
  <c r="P287" i="1" s="1"/>
  <c r="AF295" i="1"/>
  <c r="AF296" i="1" s="1"/>
  <c r="AF297" i="1" s="1"/>
  <c r="AF298" i="1" s="1"/>
  <c r="AF299" i="1" s="1"/>
  <c r="AE300" i="1"/>
  <c r="AE301" i="1" s="1"/>
  <c r="AE302" i="1" s="1"/>
  <c r="AE303" i="1" s="1"/>
  <c r="AE304" i="1" s="1"/>
  <c r="Y298" i="1"/>
  <c r="AO210" i="1" l="1"/>
  <c r="AP210" i="1" s="1"/>
  <c r="AN311" i="1"/>
  <c r="AN315" i="1"/>
  <c r="O298" i="1"/>
  <c r="P298" i="1" s="1"/>
  <c r="AM223" i="1"/>
  <c r="AO218" i="1"/>
  <c r="AP218" i="1" s="1"/>
  <c r="AM224" i="1"/>
  <c r="AO219" i="1"/>
  <c r="AP219" i="1" s="1"/>
  <c r="O290" i="1"/>
  <c r="P290" i="1" s="1"/>
  <c r="AM222" i="1"/>
  <c r="AO217" i="1"/>
  <c r="AP217" i="1" s="1"/>
  <c r="AM221" i="1"/>
  <c r="AO216" i="1"/>
  <c r="AP216" i="1" s="1"/>
  <c r="AM220" i="1"/>
  <c r="AO215" i="1"/>
  <c r="AP215" i="1" s="1"/>
  <c r="Y308" i="1"/>
  <c r="O294" i="1"/>
  <c r="P294" i="1" s="1"/>
  <c r="O292" i="1"/>
  <c r="P292" i="1" s="1"/>
  <c r="Y303" i="1"/>
  <c r="AF300" i="1"/>
  <c r="AF301" i="1" s="1"/>
  <c r="AF302" i="1" s="1"/>
  <c r="AF303" i="1" s="1"/>
  <c r="AF304" i="1" s="1"/>
  <c r="AE305" i="1"/>
  <c r="AF305" i="1" s="1"/>
  <c r="AF306" i="1" s="1"/>
  <c r="AF307" i="1" s="1"/>
  <c r="AF308" i="1" s="1"/>
  <c r="AF309" i="1" s="1"/>
  <c r="Y299" i="1"/>
  <c r="AN320" i="1" l="1"/>
  <c r="AN325" i="1" s="1"/>
  <c r="AN312" i="1"/>
  <c r="AN316" i="1"/>
  <c r="AR210" i="1"/>
  <c r="AR215" i="1" s="1"/>
  <c r="AR220" i="1" s="1"/>
  <c r="AR225" i="1" s="1"/>
  <c r="AR230" i="1" s="1"/>
  <c r="AR235" i="1" s="1"/>
  <c r="AR240" i="1" s="1"/>
  <c r="AR245" i="1" s="1"/>
  <c r="AR250" i="1" s="1"/>
  <c r="AR255" i="1" s="1"/>
  <c r="AR260" i="1" s="1"/>
  <c r="AR265" i="1" s="1"/>
  <c r="AR270" i="1" s="1"/>
  <c r="AR275" i="1" s="1"/>
  <c r="AR280" i="1" s="1"/>
  <c r="AR285" i="1" s="1"/>
  <c r="AR290" i="1" s="1"/>
  <c r="AR295" i="1" s="1"/>
  <c r="AR300" i="1" s="1"/>
  <c r="AR305" i="1" s="1"/>
  <c r="AQ210" i="1"/>
  <c r="AQ215" i="1" s="1"/>
  <c r="AQ220" i="1" s="1"/>
  <c r="AQ225" i="1" s="1"/>
  <c r="AQ230" i="1" s="1"/>
  <c r="AQ235" i="1" s="1"/>
  <c r="AQ240" i="1" s="1"/>
  <c r="AQ245" i="1" s="1"/>
  <c r="AQ250" i="1" s="1"/>
  <c r="AQ255" i="1" s="1"/>
  <c r="AQ260" i="1" s="1"/>
  <c r="AQ265" i="1" s="1"/>
  <c r="AQ270" i="1" s="1"/>
  <c r="AQ275" i="1" s="1"/>
  <c r="AQ280" i="1" s="1"/>
  <c r="AQ285" i="1" s="1"/>
  <c r="AQ290" i="1" s="1"/>
  <c r="AQ295" i="1" s="1"/>
  <c r="AQ300" i="1" s="1"/>
  <c r="AQ305" i="1" s="1"/>
  <c r="AM225" i="1"/>
  <c r="AO220" i="1"/>
  <c r="AP220" i="1" s="1"/>
  <c r="AM227" i="1"/>
  <c r="AO222" i="1"/>
  <c r="AP222" i="1" s="1"/>
  <c r="AQ214" i="1"/>
  <c r="AQ219" i="1" s="1"/>
  <c r="AQ224" i="1" s="1"/>
  <c r="AQ229" i="1" s="1"/>
  <c r="AQ234" i="1" s="1"/>
  <c r="AQ239" i="1" s="1"/>
  <c r="AQ244" i="1" s="1"/>
  <c r="AQ249" i="1" s="1"/>
  <c r="AQ254" i="1" s="1"/>
  <c r="AQ259" i="1" s="1"/>
  <c r="AQ264" i="1" s="1"/>
  <c r="AQ269" i="1" s="1"/>
  <c r="AQ274" i="1" s="1"/>
  <c r="AQ279" i="1" s="1"/>
  <c r="AQ284" i="1" s="1"/>
  <c r="AQ289" i="1" s="1"/>
  <c r="AQ294" i="1" s="1"/>
  <c r="AQ299" i="1" s="1"/>
  <c r="AQ304" i="1" s="1"/>
  <c r="AQ309" i="1" s="1"/>
  <c r="AR214" i="1"/>
  <c r="AR219" i="1" s="1"/>
  <c r="AR224" i="1" s="1"/>
  <c r="AR229" i="1" s="1"/>
  <c r="AR234" i="1" s="1"/>
  <c r="AR239" i="1" s="1"/>
  <c r="AR244" i="1" s="1"/>
  <c r="AR249" i="1" s="1"/>
  <c r="AR254" i="1" s="1"/>
  <c r="AR259" i="1" s="1"/>
  <c r="AR264" i="1" s="1"/>
  <c r="AR269" i="1" s="1"/>
  <c r="AR274" i="1" s="1"/>
  <c r="AR279" i="1" s="1"/>
  <c r="AR284" i="1" s="1"/>
  <c r="AR289" i="1" s="1"/>
  <c r="AR294" i="1" s="1"/>
  <c r="AR299" i="1" s="1"/>
  <c r="AR304" i="1" s="1"/>
  <c r="AR309" i="1" s="1"/>
  <c r="AM229" i="1"/>
  <c r="AO224" i="1"/>
  <c r="AP224" i="1" s="1"/>
  <c r="AM226" i="1"/>
  <c r="AO221" i="1"/>
  <c r="AP221" i="1" s="1"/>
  <c r="AM228" i="1"/>
  <c r="AO223" i="1"/>
  <c r="AP223" i="1" s="1"/>
  <c r="AR213" i="1"/>
  <c r="AR218" i="1" s="1"/>
  <c r="AR223" i="1" s="1"/>
  <c r="AR228" i="1" s="1"/>
  <c r="AR233" i="1" s="1"/>
  <c r="AR238" i="1" s="1"/>
  <c r="AR243" i="1" s="1"/>
  <c r="AR248" i="1" s="1"/>
  <c r="AR253" i="1" s="1"/>
  <c r="AR258" i="1" s="1"/>
  <c r="AR263" i="1" s="1"/>
  <c r="AR268" i="1" s="1"/>
  <c r="AR273" i="1" s="1"/>
  <c r="AR278" i="1" s="1"/>
  <c r="AR283" i="1" s="1"/>
  <c r="AR288" i="1" s="1"/>
  <c r="AR293" i="1" s="1"/>
  <c r="AR298" i="1" s="1"/>
  <c r="AR303" i="1" s="1"/>
  <c r="AR308" i="1" s="1"/>
  <c r="AQ213" i="1"/>
  <c r="AQ218" i="1" s="1"/>
  <c r="AQ223" i="1" s="1"/>
  <c r="AQ228" i="1" s="1"/>
  <c r="AQ233" i="1" s="1"/>
  <c r="AQ238" i="1" s="1"/>
  <c r="AQ243" i="1" s="1"/>
  <c r="AQ248" i="1" s="1"/>
  <c r="AQ253" i="1" s="1"/>
  <c r="AQ258" i="1" s="1"/>
  <c r="AQ263" i="1" s="1"/>
  <c r="AQ268" i="1" s="1"/>
  <c r="AQ273" i="1" s="1"/>
  <c r="AQ278" i="1" s="1"/>
  <c r="AQ283" i="1" s="1"/>
  <c r="AQ288" i="1" s="1"/>
  <c r="AQ293" i="1" s="1"/>
  <c r="AQ298" i="1" s="1"/>
  <c r="AQ303" i="1" s="1"/>
  <c r="AQ308" i="1" s="1"/>
  <c r="O299" i="1"/>
  <c r="P299" i="1" s="1"/>
  <c r="O295" i="1"/>
  <c r="P295" i="1" s="1"/>
  <c r="O297" i="1"/>
  <c r="P297" i="1" s="1"/>
  <c r="Y304" i="1"/>
  <c r="O308" i="1" s="1"/>
  <c r="P308" i="1" s="1"/>
  <c r="O303" i="1"/>
  <c r="P303" i="1" s="1"/>
  <c r="Y309" i="1"/>
  <c r="O296" i="1"/>
  <c r="P296" i="1" s="1"/>
  <c r="AE306" i="1"/>
  <c r="AE307" i="1" s="1"/>
  <c r="AE308" i="1" s="1"/>
  <c r="AE309" i="1" s="1"/>
  <c r="AN330" i="1" l="1"/>
  <c r="AN335" i="1" s="1"/>
  <c r="AN321" i="1"/>
  <c r="AN326" i="1" s="1"/>
  <c r="AN317" i="1"/>
  <c r="AN313" i="1"/>
  <c r="AM231" i="1"/>
  <c r="AO226" i="1"/>
  <c r="AP226" i="1" s="1"/>
  <c r="AM232" i="1"/>
  <c r="AO227" i="1"/>
  <c r="AP227" i="1" s="1"/>
  <c r="AG295" i="1"/>
  <c r="AK299" i="1" s="1"/>
  <c r="AM234" i="1"/>
  <c r="AO229" i="1"/>
  <c r="AP229" i="1" s="1"/>
  <c r="AM233" i="1"/>
  <c r="AO228" i="1"/>
  <c r="AP228" i="1" s="1"/>
  <c r="AM230" i="1"/>
  <c r="AO225" i="1"/>
  <c r="AP225" i="1" s="1"/>
  <c r="AG225" i="1"/>
  <c r="AG265" i="1"/>
  <c r="AG240" i="1"/>
  <c r="AG241" i="1" s="1"/>
  <c r="AG242" i="1" s="1"/>
  <c r="AG290" i="1"/>
  <c r="AG280" i="1"/>
  <c r="AG220" i="1"/>
  <c r="AG210" i="1"/>
  <c r="AJ210" i="1" s="1"/>
  <c r="AG235" i="1"/>
  <c r="AG275" i="1"/>
  <c r="AG305" i="1"/>
  <c r="AG230" i="1"/>
  <c r="AJ234" i="1" s="1"/>
  <c r="AG215" i="1"/>
  <c r="AG270" i="1"/>
  <c r="AG245" i="1"/>
  <c r="AG250" i="1"/>
  <c r="AK251" i="1" s="1"/>
  <c r="AG260" i="1"/>
  <c r="AG285" i="1"/>
  <c r="O305" i="1"/>
  <c r="P305" i="1" s="1"/>
  <c r="AG255" i="1"/>
  <c r="AK255" i="1" s="1"/>
  <c r="O304" i="1"/>
  <c r="P304" i="1" s="1"/>
  <c r="O300" i="1"/>
  <c r="P300" i="1" s="1"/>
  <c r="O302" i="1"/>
  <c r="P302" i="1" s="1"/>
  <c r="AG300" i="1"/>
  <c r="O309" i="1"/>
  <c r="P309" i="1" s="1"/>
  <c r="O307" i="1"/>
  <c r="P307" i="1" s="1"/>
  <c r="O306" i="1"/>
  <c r="P306" i="1" s="1"/>
  <c r="O301" i="1"/>
  <c r="P301" i="1" s="1"/>
  <c r="AN331" i="1" l="1"/>
  <c r="AN336" i="1" s="1"/>
  <c r="AN322" i="1"/>
  <c r="AN327" i="1" s="1"/>
  <c r="AN340" i="1"/>
  <c r="AN345" i="1" s="1"/>
  <c r="AI243" i="1"/>
  <c r="AJ230" i="1"/>
  <c r="AL242" i="1"/>
  <c r="AL211" i="1"/>
  <c r="AK240" i="1"/>
  <c r="AI211" i="1"/>
  <c r="AL232" i="1"/>
  <c r="AL244" i="1"/>
  <c r="AH230" i="1"/>
  <c r="AH231" i="1" s="1"/>
  <c r="AH232" i="1" s="1"/>
  <c r="AH233" i="1" s="1"/>
  <c r="AH234" i="1" s="1"/>
  <c r="AK258" i="1"/>
  <c r="AG296" i="1"/>
  <c r="AG297" i="1" s="1"/>
  <c r="AG298" i="1" s="1"/>
  <c r="AG299" i="1" s="1"/>
  <c r="AK210" i="1"/>
  <c r="AI255" i="1"/>
  <c r="AI252" i="1"/>
  <c r="AI231" i="1"/>
  <c r="AI256" i="1"/>
  <c r="AI242" i="1"/>
  <c r="AH240" i="1"/>
  <c r="AH241" i="1" s="1"/>
  <c r="AH242" i="1" s="1"/>
  <c r="AH243" i="1" s="1"/>
  <c r="AH244" i="1" s="1"/>
  <c r="AI213" i="1"/>
  <c r="AK253" i="1"/>
  <c r="AI253" i="1"/>
  <c r="AI230" i="1"/>
  <c r="AK232" i="1"/>
  <c r="AK230" i="1"/>
  <c r="AJ258" i="1"/>
  <c r="AK257" i="1"/>
  <c r="AK243" i="1"/>
  <c r="AL243" i="1"/>
  <c r="AK241" i="1"/>
  <c r="AJ240" i="1"/>
  <c r="AL213" i="1"/>
  <c r="AJ211" i="1"/>
  <c r="AK214" i="1"/>
  <c r="AJ250" i="1"/>
  <c r="AI232" i="1"/>
  <c r="AJ231" i="1"/>
  <c r="AG256" i="1"/>
  <c r="AG257" i="1" s="1"/>
  <c r="AG258" i="1" s="1"/>
  <c r="AG259" i="1" s="1"/>
  <c r="AL241" i="1"/>
  <c r="AJ244" i="1"/>
  <c r="AK211" i="1"/>
  <c r="AL233" i="1"/>
  <c r="AL234" i="1"/>
  <c r="AI233" i="1"/>
  <c r="AL258" i="1"/>
  <c r="AK242" i="1"/>
  <c r="AI244" i="1"/>
  <c r="AL240" i="1"/>
  <c r="AK213" i="1"/>
  <c r="AK254" i="1"/>
  <c r="AL251" i="1"/>
  <c r="AJ254" i="1"/>
  <c r="AN318" i="1"/>
  <c r="AN314" i="1"/>
  <c r="AH305" i="1"/>
  <c r="AK305" i="1" s="1"/>
  <c r="AT305" i="1"/>
  <c r="AT309" i="1"/>
  <c r="AS308" i="1"/>
  <c r="AT308" i="1"/>
  <c r="AS305" i="1"/>
  <c r="AS309" i="1"/>
  <c r="AK223" i="1"/>
  <c r="AT221" i="1"/>
  <c r="AT223" i="1"/>
  <c r="AS220" i="1"/>
  <c r="AS222" i="1"/>
  <c r="AS224" i="1"/>
  <c r="AT220" i="1"/>
  <c r="AT222" i="1"/>
  <c r="AT224" i="1"/>
  <c r="AS221" i="1"/>
  <c r="AS223" i="1"/>
  <c r="AH265" i="1"/>
  <c r="AH266" i="1" s="1"/>
  <c r="AH267" i="1" s="1"/>
  <c r="AH268" i="1" s="1"/>
  <c r="AH269" i="1" s="1"/>
  <c r="AT265" i="1"/>
  <c r="AT267" i="1"/>
  <c r="AT269" i="1"/>
  <c r="AS266" i="1"/>
  <c r="AS268" i="1"/>
  <c r="AT266" i="1"/>
  <c r="AT268" i="1"/>
  <c r="AS265" i="1"/>
  <c r="AS267" i="1"/>
  <c r="AS269" i="1"/>
  <c r="AG271" i="1"/>
  <c r="AG272" i="1" s="1"/>
  <c r="AJ272" i="1" s="1"/>
  <c r="AT271" i="1"/>
  <c r="AT273" i="1"/>
  <c r="AS270" i="1"/>
  <c r="AS272" i="1"/>
  <c r="AS274" i="1"/>
  <c r="AT270" i="1"/>
  <c r="AT272" i="1"/>
  <c r="AT274" i="1"/>
  <c r="AS271" i="1"/>
  <c r="AS273" i="1"/>
  <c r="AH280" i="1"/>
  <c r="AH281" i="1" s="1"/>
  <c r="AH282" i="1" s="1"/>
  <c r="AH283" i="1" s="1"/>
  <c r="AH284" i="1" s="1"/>
  <c r="AT281" i="1"/>
  <c r="AT283" i="1"/>
  <c r="AS280" i="1"/>
  <c r="AS282" i="1"/>
  <c r="AS284" i="1"/>
  <c r="AT280" i="1"/>
  <c r="AT282" i="1"/>
  <c r="AT284" i="1"/>
  <c r="AS281" i="1"/>
  <c r="AS283" i="1"/>
  <c r="AK298" i="1"/>
  <c r="AT295" i="1"/>
  <c r="AT297" i="1"/>
  <c r="AT299" i="1"/>
  <c r="AS296" i="1"/>
  <c r="AS298" i="1"/>
  <c r="AT296" i="1"/>
  <c r="AT298" i="1"/>
  <c r="AS295" i="1"/>
  <c r="AS297" i="1"/>
  <c r="AS299" i="1"/>
  <c r="AJ298" i="1"/>
  <c r="AJ299" i="1"/>
  <c r="AG261" i="1"/>
  <c r="AG262" i="1" s="1"/>
  <c r="AG263" i="1" s="1"/>
  <c r="AG264" i="1" s="1"/>
  <c r="AT261" i="1"/>
  <c r="AT263" i="1"/>
  <c r="AS260" i="1"/>
  <c r="AS262" i="1"/>
  <c r="AS264" i="1"/>
  <c r="AT260" i="1"/>
  <c r="AT262" i="1"/>
  <c r="AT264" i="1"/>
  <c r="AS261" i="1"/>
  <c r="AS263" i="1"/>
  <c r="AI216" i="1"/>
  <c r="AT215" i="1"/>
  <c r="AT217" i="1"/>
  <c r="AT219" i="1"/>
  <c r="AS216" i="1"/>
  <c r="AS218" i="1"/>
  <c r="AT216" i="1"/>
  <c r="AT218" i="1"/>
  <c r="AS215" i="1"/>
  <c r="AS217" i="1"/>
  <c r="AS219" i="1"/>
  <c r="AL236" i="1"/>
  <c r="AT235" i="1"/>
  <c r="AT237" i="1"/>
  <c r="AT239" i="1"/>
  <c r="AS236" i="1"/>
  <c r="AS238" i="1"/>
  <c r="AT236" i="1"/>
  <c r="AT238" i="1"/>
  <c r="AS235" i="1"/>
  <c r="AS237" i="1"/>
  <c r="AS239" i="1"/>
  <c r="AG291" i="1"/>
  <c r="AG292" i="1" s="1"/>
  <c r="AJ292" i="1" s="1"/>
  <c r="AT291" i="1"/>
  <c r="AT293" i="1"/>
  <c r="AS290" i="1"/>
  <c r="AS292" i="1"/>
  <c r="AS294" i="1"/>
  <c r="AT290" i="1"/>
  <c r="AT292" i="1"/>
  <c r="AT294" i="1"/>
  <c r="AS291" i="1"/>
  <c r="AS293" i="1"/>
  <c r="AK247" i="1"/>
  <c r="AT245" i="1"/>
  <c r="AT247" i="1"/>
  <c r="AT249" i="1"/>
  <c r="AS246" i="1"/>
  <c r="AS248" i="1"/>
  <c r="AT246" i="1"/>
  <c r="AT248" i="1"/>
  <c r="AS245" i="1"/>
  <c r="AS247" i="1"/>
  <c r="AS249" i="1"/>
  <c r="AJ287" i="1"/>
  <c r="AT285" i="1"/>
  <c r="AT287" i="1"/>
  <c r="AT289" i="1"/>
  <c r="AS286" i="1"/>
  <c r="AS288" i="1"/>
  <c r="AT286" i="1"/>
  <c r="AT288" i="1"/>
  <c r="AS285" i="1"/>
  <c r="AS287" i="1"/>
  <c r="AS289" i="1"/>
  <c r="AH275" i="1"/>
  <c r="AH276" i="1" s="1"/>
  <c r="AH277" i="1" s="1"/>
  <c r="AH278" i="1" s="1"/>
  <c r="AH279" i="1" s="1"/>
  <c r="AT275" i="1"/>
  <c r="AT279" i="1"/>
  <c r="AS278" i="1"/>
  <c r="AT278" i="1"/>
  <c r="AS275" i="1"/>
  <c r="AS279" i="1"/>
  <c r="AJ227" i="1"/>
  <c r="AT225" i="1"/>
  <c r="AT227" i="1"/>
  <c r="AT229" i="1"/>
  <c r="AS226" i="1"/>
  <c r="AS228" i="1"/>
  <c r="AT226" i="1"/>
  <c r="AT228" i="1"/>
  <c r="AS225" i="1"/>
  <c r="AS227" i="1"/>
  <c r="AS229" i="1"/>
  <c r="AL295" i="1"/>
  <c r="AT301" i="1"/>
  <c r="AT303" i="1"/>
  <c r="AS300" i="1"/>
  <c r="AS302" i="1"/>
  <c r="AS304" i="1"/>
  <c r="AT300" i="1"/>
  <c r="AT302" i="1"/>
  <c r="AT304" i="1"/>
  <c r="AS301" i="1"/>
  <c r="AS303" i="1"/>
  <c r="AJ255" i="1"/>
  <c r="AT255" i="1"/>
  <c r="AT257" i="1"/>
  <c r="AT259" i="1"/>
  <c r="AS256" i="1"/>
  <c r="AS258" i="1"/>
  <c r="AT256" i="1"/>
  <c r="AT258" i="1"/>
  <c r="AS255" i="1"/>
  <c r="AS257" i="1"/>
  <c r="AS259" i="1"/>
  <c r="AG251" i="1"/>
  <c r="AG252" i="1" s="1"/>
  <c r="AJ252" i="1" s="1"/>
  <c r="AT251" i="1"/>
  <c r="AT253" i="1"/>
  <c r="AS250" i="1"/>
  <c r="AS252" i="1"/>
  <c r="AS254" i="1"/>
  <c r="AT250" i="1"/>
  <c r="AT252" i="1"/>
  <c r="AT254" i="1"/>
  <c r="AS251" i="1"/>
  <c r="AS253" i="1"/>
  <c r="AI234" i="1"/>
  <c r="AT231" i="1"/>
  <c r="AT233" i="1"/>
  <c r="AS230" i="1"/>
  <c r="AS232" i="1"/>
  <c r="AS234" i="1"/>
  <c r="AT230" i="1"/>
  <c r="AT232" i="1"/>
  <c r="AT234" i="1"/>
  <c r="AS231" i="1"/>
  <c r="AS233" i="1"/>
  <c r="AJ214" i="1"/>
  <c r="AT211" i="1"/>
  <c r="AT213" i="1"/>
  <c r="AS210" i="1"/>
  <c r="AS212" i="1"/>
  <c r="AS214" i="1"/>
  <c r="AT210" i="1"/>
  <c r="AT212" i="1"/>
  <c r="AT214" i="1"/>
  <c r="AS211" i="1"/>
  <c r="AS213" i="1"/>
  <c r="AI241" i="1"/>
  <c r="AT241" i="1"/>
  <c r="AT243" i="1"/>
  <c r="AS240" i="1"/>
  <c r="AS242" i="1"/>
  <c r="AS244" i="1"/>
  <c r="AT240" i="1"/>
  <c r="AT242" i="1"/>
  <c r="AT244" i="1"/>
  <c r="AS241" i="1"/>
  <c r="AS243" i="1"/>
  <c r="AL257" i="1"/>
  <c r="AL255" i="1"/>
  <c r="AI259" i="1"/>
  <c r="AI212" i="1"/>
  <c r="AH210" i="1"/>
  <c r="AH211" i="1" s="1"/>
  <c r="AH212" i="1" s="1"/>
  <c r="AH213" i="1" s="1"/>
  <c r="AH214" i="1" s="1"/>
  <c r="AJ251" i="1"/>
  <c r="AK252" i="1"/>
  <c r="AI250" i="1"/>
  <c r="AH250" i="1"/>
  <c r="AH251" i="1" s="1"/>
  <c r="AH252" i="1" s="1"/>
  <c r="AH253" i="1" s="1"/>
  <c r="AH254" i="1" s="1"/>
  <c r="AL259" i="1"/>
  <c r="AK234" i="1"/>
  <c r="AG231" i="1"/>
  <c r="AG232" i="1" s="1"/>
  <c r="AG233" i="1" s="1"/>
  <c r="AG234" i="1" s="1"/>
  <c r="AL230" i="1"/>
  <c r="AJ259" i="1"/>
  <c r="AI258" i="1"/>
  <c r="AL256" i="1"/>
  <c r="AH255" i="1"/>
  <c r="AH256" i="1" s="1"/>
  <c r="AH257" i="1" s="1"/>
  <c r="AH258" i="1" s="1"/>
  <c r="AH259" i="1" s="1"/>
  <c r="AI214" i="1"/>
  <c r="AI210" i="1"/>
  <c r="AL210" i="1"/>
  <c r="AG211" i="1"/>
  <c r="AG212" i="1" s="1"/>
  <c r="AJ212" i="1" s="1"/>
  <c r="AI254" i="1"/>
  <c r="AL252" i="1"/>
  <c r="AK250" i="1"/>
  <c r="AJ233" i="1"/>
  <c r="AK233" i="1"/>
  <c r="AL231" i="1"/>
  <c r="AK231" i="1"/>
  <c r="AI257" i="1"/>
  <c r="AK259" i="1"/>
  <c r="AJ257" i="1"/>
  <c r="AK256" i="1"/>
  <c r="AJ256" i="1"/>
  <c r="AJ243" i="1"/>
  <c r="AJ241" i="1"/>
  <c r="AK244" i="1"/>
  <c r="AI240" i="1"/>
  <c r="AK212" i="1"/>
  <c r="AL212" i="1"/>
  <c r="AL214" i="1"/>
  <c r="AJ213" i="1"/>
  <c r="AL250" i="1"/>
  <c r="AL254" i="1"/>
  <c r="AL253" i="1"/>
  <c r="AI251" i="1"/>
  <c r="AJ253" i="1"/>
  <c r="AJ295" i="1"/>
  <c r="AH295" i="1"/>
  <c r="AI295" i="1"/>
  <c r="AL298" i="1"/>
  <c r="AI299" i="1"/>
  <c r="AJ297" i="1"/>
  <c r="AL296" i="1"/>
  <c r="AI298" i="1"/>
  <c r="AK295" i="1"/>
  <c r="AK296" i="1"/>
  <c r="AK297" i="1"/>
  <c r="AL282" i="1"/>
  <c r="AL297" i="1"/>
  <c r="AJ296" i="1"/>
  <c r="AL299" i="1"/>
  <c r="AI297" i="1"/>
  <c r="AI296" i="1"/>
  <c r="AM235" i="1"/>
  <c r="AO230" i="1"/>
  <c r="AP230" i="1" s="1"/>
  <c r="AK286" i="1"/>
  <c r="AM238" i="1"/>
  <c r="AO233" i="1"/>
  <c r="AP233" i="1" s="1"/>
  <c r="AM237" i="1"/>
  <c r="AO232" i="1"/>
  <c r="AP232" i="1" s="1"/>
  <c r="AL227" i="1"/>
  <c r="AL226" i="1"/>
  <c r="AO234" i="1"/>
  <c r="AP234" i="1" s="1"/>
  <c r="AM239" i="1"/>
  <c r="AM236" i="1"/>
  <c r="AO231" i="1"/>
  <c r="AP231" i="1" s="1"/>
  <c r="AK283" i="1"/>
  <c r="AK288" i="1"/>
  <c r="AJ229" i="1"/>
  <c r="AJ228" i="1"/>
  <c r="AH225" i="1"/>
  <c r="AH226" i="1" s="1"/>
  <c r="AH227" i="1" s="1"/>
  <c r="AH228" i="1" s="1"/>
  <c r="AH229" i="1" s="1"/>
  <c r="AK272" i="1"/>
  <c r="AI282" i="1"/>
  <c r="AI225" i="1"/>
  <c r="AK225" i="1"/>
  <c r="AJ226" i="1"/>
  <c r="AL274" i="1"/>
  <c r="AJ285" i="1"/>
  <c r="AI227" i="1"/>
  <c r="AI229" i="1"/>
  <c r="AL229" i="1"/>
  <c r="AJ273" i="1"/>
  <c r="AK285" i="1"/>
  <c r="AI226" i="1"/>
  <c r="AL228" i="1"/>
  <c r="AJ225" i="1"/>
  <c r="AK228" i="1"/>
  <c r="AK229" i="1"/>
  <c r="AJ271" i="1"/>
  <c r="AI280" i="1"/>
  <c r="AI289" i="1"/>
  <c r="AJ274" i="1"/>
  <c r="AG276" i="1"/>
  <c r="AG277" i="1" s="1"/>
  <c r="AG278" i="1" s="1"/>
  <c r="AG279" i="1" s="1"/>
  <c r="AK284" i="1"/>
  <c r="AI287" i="1"/>
  <c r="AI228" i="1"/>
  <c r="AL225" i="1"/>
  <c r="AK226" i="1"/>
  <c r="AG226" i="1"/>
  <c r="AG227" i="1" s="1"/>
  <c r="AG228" i="1" s="1"/>
  <c r="AG229" i="1" s="1"/>
  <c r="AK227" i="1"/>
  <c r="AL269" i="1"/>
  <c r="AI266" i="1"/>
  <c r="AK268" i="1"/>
  <c r="AL265" i="1"/>
  <c r="AG266" i="1"/>
  <c r="AG267" i="1" s="1"/>
  <c r="AG268" i="1" s="1"/>
  <c r="AG269" i="1" s="1"/>
  <c r="AL220" i="1"/>
  <c r="AI265" i="1"/>
  <c r="AJ268" i="1"/>
  <c r="AL268" i="1"/>
  <c r="AL267" i="1"/>
  <c r="AK269" i="1"/>
  <c r="AQ212" i="1"/>
  <c r="AQ217" i="1" s="1"/>
  <c r="AQ222" i="1" s="1"/>
  <c r="AQ227" i="1" s="1"/>
  <c r="AQ232" i="1" s="1"/>
  <c r="AQ237" i="1" s="1"/>
  <c r="AQ242" i="1" s="1"/>
  <c r="AQ247" i="1" s="1"/>
  <c r="AQ252" i="1" s="1"/>
  <c r="AQ257" i="1" s="1"/>
  <c r="AQ262" i="1" s="1"/>
  <c r="AQ267" i="1" s="1"/>
  <c r="AQ272" i="1" s="1"/>
  <c r="AQ277" i="1" s="1"/>
  <c r="AQ282" i="1" s="1"/>
  <c r="AQ287" i="1" s="1"/>
  <c r="AQ292" i="1" s="1"/>
  <c r="AQ297" i="1" s="1"/>
  <c r="AQ302" i="1" s="1"/>
  <c r="AQ307" i="1" s="1"/>
  <c r="AS307" i="1" s="1"/>
  <c r="AR212" i="1"/>
  <c r="AR217" i="1" s="1"/>
  <c r="AR222" i="1" s="1"/>
  <c r="AR227" i="1" s="1"/>
  <c r="AR232" i="1" s="1"/>
  <c r="AR237" i="1" s="1"/>
  <c r="AR242" i="1" s="1"/>
  <c r="AR247" i="1" s="1"/>
  <c r="AR252" i="1" s="1"/>
  <c r="AR257" i="1" s="1"/>
  <c r="AR262" i="1" s="1"/>
  <c r="AR267" i="1" s="1"/>
  <c r="AR272" i="1" s="1"/>
  <c r="AR277" i="1" s="1"/>
  <c r="AR282" i="1" s="1"/>
  <c r="AR287" i="1" s="1"/>
  <c r="AR292" i="1" s="1"/>
  <c r="AR297" i="1" s="1"/>
  <c r="AR302" i="1" s="1"/>
  <c r="AR307" i="1" s="1"/>
  <c r="AT307" i="1" s="1"/>
  <c r="AI268" i="1"/>
  <c r="AK265" i="1"/>
  <c r="AI269" i="1"/>
  <c r="AJ266" i="1"/>
  <c r="AJ269" i="1"/>
  <c r="AJ267" i="1"/>
  <c r="AJ265" i="1"/>
  <c r="AL266" i="1"/>
  <c r="AK266" i="1"/>
  <c r="AK267" i="1"/>
  <c r="AI267" i="1"/>
  <c r="AQ211" i="1"/>
  <c r="AQ216" i="1" s="1"/>
  <c r="AQ221" i="1" s="1"/>
  <c r="AQ226" i="1" s="1"/>
  <c r="AQ231" i="1" s="1"/>
  <c r="AQ236" i="1" s="1"/>
  <c r="AQ241" i="1" s="1"/>
  <c r="AQ246" i="1" s="1"/>
  <c r="AQ251" i="1" s="1"/>
  <c r="AQ256" i="1" s="1"/>
  <c r="AQ261" i="1" s="1"/>
  <c r="AQ266" i="1" s="1"/>
  <c r="AQ271" i="1" s="1"/>
  <c r="AQ276" i="1" s="1"/>
  <c r="AQ281" i="1" s="1"/>
  <c r="AQ286" i="1" s="1"/>
  <c r="AQ291" i="1" s="1"/>
  <c r="AQ296" i="1" s="1"/>
  <c r="AQ301" i="1" s="1"/>
  <c r="AQ306" i="1" s="1"/>
  <c r="AS306" i="1" s="1"/>
  <c r="AR211" i="1"/>
  <c r="AR216" i="1" s="1"/>
  <c r="AR221" i="1" s="1"/>
  <c r="AR226" i="1" s="1"/>
  <c r="AR231" i="1" s="1"/>
  <c r="AR236" i="1" s="1"/>
  <c r="AR241" i="1" s="1"/>
  <c r="AR246" i="1" s="1"/>
  <c r="AR251" i="1" s="1"/>
  <c r="AR256" i="1" s="1"/>
  <c r="AR261" i="1" s="1"/>
  <c r="AR266" i="1" s="1"/>
  <c r="AR271" i="1" s="1"/>
  <c r="AR276" i="1" s="1"/>
  <c r="AR281" i="1" s="1"/>
  <c r="AR286" i="1" s="1"/>
  <c r="AR291" i="1" s="1"/>
  <c r="AR296" i="1" s="1"/>
  <c r="AR301" i="1" s="1"/>
  <c r="AR306" i="1" s="1"/>
  <c r="AT306" i="1" s="1"/>
  <c r="AI293" i="1"/>
  <c r="AK239" i="1"/>
  <c r="AK264" i="1"/>
  <c r="AI239" i="1"/>
  <c r="AH260" i="1"/>
  <c r="AH261" i="1" s="1"/>
  <c r="AH262" i="1" s="1"/>
  <c r="AH263" i="1" s="1"/>
  <c r="AH264" i="1" s="1"/>
  <c r="AK292" i="1"/>
  <c r="AI294" i="1"/>
  <c r="AL237" i="1"/>
  <c r="AI292" i="1"/>
  <c r="AK291" i="1"/>
  <c r="AI219" i="1"/>
  <c r="AH215" i="1"/>
  <c r="AJ237" i="1"/>
  <c r="AJ238" i="1"/>
  <c r="AK290" i="1"/>
  <c r="AL290" i="1"/>
  <c r="AJ216" i="1"/>
  <c r="AK218" i="1"/>
  <c r="AL238" i="1"/>
  <c r="AJ239" i="1"/>
  <c r="AI238" i="1"/>
  <c r="AI237" i="1"/>
  <c r="AI236" i="1"/>
  <c r="AK235" i="1"/>
  <c r="AK262" i="1"/>
  <c r="AJ291" i="1"/>
  <c r="AL291" i="1"/>
  <c r="AK294" i="1"/>
  <c r="AI290" i="1"/>
  <c r="AJ293" i="1"/>
  <c r="AK238" i="1"/>
  <c r="AI235" i="1"/>
  <c r="AL262" i="1"/>
  <c r="AL292" i="1"/>
  <c r="AL293" i="1"/>
  <c r="AI291" i="1"/>
  <c r="AJ294" i="1"/>
  <c r="AG216" i="1"/>
  <c r="AG217" i="1" s="1"/>
  <c r="AG218" i="1" s="1"/>
  <c r="AG219" i="1" s="1"/>
  <c r="AK237" i="1"/>
  <c r="AJ235" i="1"/>
  <c r="AG236" i="1"/>
  <c r="AG237" i="1" s="1"/>
  <c r="AG238" i="1" s="1"/>
  <c r="AG239" i="1" s="1"/>
  <c r="AH235" i="1"/>
  <c r="AK216" i="1"/>
  <c r="AJ236" i="1"/>
  <c r="AL235" i="1"/>
  <c r="AK236" i="1"/>
  <c r="AL239" i="1"/>
  <c r="AK263" i="1"/>
  <c r="AI260" i="1"/>
  <c r="AK293" i="1"/>
  <c r="AJ290" i="1"/>
  <c r="AL294" i="1"/>
  <c r="AH290" i="1"/>
  <c r="AK271" i="1"/>
  <c r="AK273" i="1"/>
  <c r="AK270" i="1"/>
  <c r="AH270" i="1"/>
  <c r="AI274" i="1"/>
  <c r="AJ284" i="1"/>
  <c r="AK280" i="1"/>
  <c r="AJ281" i="1"/>
  <c r="AI281" i="1"/>
  <c r="AL281" i="1"/>
  <c r="AJ289" i="1"/>
  <c r="AL286" i="1"/>
  <c r="AL288" i="1"/>
  <c r="AI286" i="1"/>
  <c r="AL287" i="1"/>
  <c r="AH285" i="1"/>
  <c r="AK274" i="1"/>
  <c r="AL272" i="1"/>
  <c r="AI273" i="1"/>
  <c r="AI284" i="1"/>
  <c r="AK282" i="1"/>
  <c r="AJ280" i="1"/>
  <c r="AL280" i="1"/>
  <c r="AG281" i="1"/>
  <c r="AG282" i="1" s="1"/>
  <c r="AJ282" i="1" s="1"/>
  <c r="AJ288" i="1"/>
  <c r="AI288" i="1"/>
  <c r="AI285" i="1"/>
  <c r="AJ286" i="1"/>
  <c r="AG286" i="1"/>
  <c r="AG287" i="1" s="1"/>
  <c r="AG288" i="1" s="1"/>
  <c r="AG289" i="1" s="1"/>
  <c r="AL273" i="1"/>
  <c r="AL270" i="1"/>
  <c r="AJ270" i="1"/>
  <c r="AI270" i="1"/>
  <c r="AL271" i="1"/>
  <c r="AI271" i="1"/>
  <c r="AI272" i="1"/>
  <c r="AI283" i="1"/>
  <c r="AK281" i="1"/>
  <c r="AL284" i="1"/>
  <c r="AJ283" i="1"/>
  <c r="AL283" i="1"/>
  <c r="AK287" i="1"/>
  <c r="AL289" i="1"/>
  <c r="AK289" i="1"/>
  <c r="AL285" i="1"/>
  <c r="AI220" i="1"/>
  <c r="AJ248" i="1"/>
  <c r="AJ223" i="1"/>
  <c r="AG306" i="1"/>
  <c r="AG307" i="1" s="1"/>
  <c r="AG308" i="1" s="1"/>
  <c r="AG309" i="1" s="1"/>
  <c r="AK220" i="1"/>
  <c r="AJ224" i="1"/>
  <c r="AL248" i="1"/>
  <c r="AI224" i="1"/>
  <c r="AK224" i="1"/>
  <c r="AJ245" i="1"/>
  <c r="AI247" i="1"/>
  <c r="AH220" i="1"/>
  <c r="AI223" i="1"/>
  <c r="AG221" i="1"/>
  <c r="AG222" i="1" s="1"/>
  <c r="AJ222" i="1" s="1"/>
  <c r="AK249" i="1"/>
  <c r="AL221" i="1"/>
  <c r="AL223" i="1"/>
  <c r="AL224" i="1"/>
  <c r="AI221" i="1"/>
  <c r="AK222" i="1"/>
  <c r="AK248" i="1"/>
  <c r="AL246" i="1"/>
  <c r="AJ249" i="1"/>
  <c r="AL247" i="1"/>
  <c r="AL249" i="1"/>
  <c r="AK246" i="1"/>
  <c r="AK245" i="1"/>
  <c r="AI246" i="1"/>
  <c r="AI248" i="1"/>
  <c r="AG246" i="1"/>
  <c r="AG247" i="1" s="1"/>
  <c r="AG248" i="1" s="1"/>
  <c r="AG249" i="1" s="1"/>
  <c r="AI245" i="1"/>
  <c r="AH245" i="1"/>
  <c r="AL222" i="1"/>
  <c r="AI222" i="1"/>
  <c r="AJ220" i="1"/>
  <c r="AK221" i="1"/>
  <c r="AJ221" i="1"/>
  <c r="AL245" i="1"/>
  <c r="AJ247" i="1"/>
  <c r="AJ246" i="1"/>
  <c r="AI249" i="1"/>
  <c r="AK219" i="1"/>
  <c r="AJ215" i="1"/>
  <c r="AK260" i="1"/>
  <c r="AK261" i="1"/>
  <c r="AI263" i="1"/>
  <c r="AJ264" i="1"/>
  <c r="AI262" i="1"/>
  <c r="AK217" i="1"/>
  <c r="AL216" i="1"/>
  <c r="AI217" i="1"/>
  <c r="AL215" i="1"/>
  <c r="AL261" i="1"/>
  <c r="AL264" i="1"/>
  <c r="AJ263" i="1"/>
  <c r="AI261" i="1"/>
  <c r="AJ261" i="1"/>
  <c r="AI215" i="1"/>
  <c r="AJ218" i="1"/>
  <c r="AJ219" i="1"/>
  <c r="AL217" i="1"/>
  <c r="AJ217" i="1"/>
  <c r="AK215" i="1"/>
  <c r="AI218" i="1"/>
  <c r="AL219" i="1"/>
  <c r="AL218" i="1"/>
  <c r="AL263" i="1"/>
  <c r="AL260" i="1"/>
  <c r="AI264" i="1"/>
  <c r="AJ260" i="1"/>
  <c r="AK304" i="1"/>
  <c r="AK302" i="1"/>
  <c r="AL301" i="1"/>
  <c r="AL303" i="1"/>
  <c r="AK301" i="1"/>
  <c r="AL300" i="1"/>
  <c r="AG301" i="1"/>
  <c r="AG302" i="1" s="1"/>
  <c r="AK303" i="1"/>
  <c r="AL304" i="1"/>
  <c r="AJ301" i="1"/>
  <c r="AJ303" i="1"/>
  <c r="AJ300" i="1"/>
  <c r="AH300" i="1"/>
  <c r="AI302" i="1"/>
  <c r="AL302" i="1"/>
  <c r="AJ304" i="1"/>
  <c r="AI303" i="1"/>
  <c r="AI304" i="1"/>
  <c r="AK300" i="1"/>
  <c r="AI300" i="1"/>
  <c r="AI301" i="1"/>
  <c r="AL275" i="1"/>
  <c r="AL276" i="1"/>
  <c r="AK276" i="1"/>
  <c r="AK275" i="1"/>
  <c r="AL277" i="1"/>
  <c r="AJ242" i="1"/>
  <c r="AG243" i="1"/>
  <c r="AG244" i="1" s="1"/>
  <c r="AG273" i="1"/>
  <c r="AG274" i="1" s="1"/>
  <c r="AJ276" i="1" l="1"/>
  <c r="AJ279" i="1"/>
  <c r="AK279" i="1"/>
  <c r="AI276" i="1"/>
  <c r="AJ275" i="1"/>
  <c r="AJ278" i="1"/>
  <c r="AI275" i="1"/>
  <c r="AL279" i="1"/>
  <c r="AI279" i="1"/>
  <c r="AI278" i="1"/>
  <c r="AL278" i="1"/>
  <c r="AK278" i="1"/>
  <c r="AK277" i="1"/>
  <c r="AJ277" i="1"/>
  <c r="AI277" i="1"/>
  <c r="AS277" i="1"/>
  <c r="AS276" i="1"/>
  <c r="AT276" i="1"/>
  <c r="AT277" i="1"/>
  <c r="AN319" i="1"/>
  <c r="AN332" i="1"/>
  <c r="AN337" i="1" s="1"/>
  <c r="AN323" i="1"/>
  <c r="AN328" i="1" s="1"/>
  <c r="AN350" i="1"/>
  <c r="AN355" i="1" s="1"/>
  <c r="AN341" i="1"/>
  <c r="AN346" i="1" s="1"/>
  <c r="AJ232" i="1"/>
  <c r="AG213" i="1"/>
  <c r="AG214" i="1" s="1"/>
  <c r="AG253" i="1"/>
  <c r="AG254" i="1" s="1"/>
  <c r="AL305" i="1"/>
  <c r="H310" i="1" s="1"/>
  <c r="H315" i="1" s="1"/>
  <c r="H320" i="1" s="1"/>
  <c r="H325" i="1" s="1"/>
  <c r="H330" i="1" s="1"/>
  <c r="H335" i="1" s="1"/>
  <c r="H340" i="1" s="1"/>
  <c r="H345" i="1" s="1"/>
  <c r="H350" i="1" s="1"/>
  <c r="H355" i="1" s="1"/>
  <c r="H360" i="1" s="1"/>
  <c r="H365" i="1" s="1"/>
  <c r="H370" i="1" s="1"/>
  <c r="H375" i="1" s="1"/>
  <c r="H380" i="1" s="1"/>
  <c r="H385" i="1" s="1"/>
  <c r="H390" i="1" s="1"/>
  <c r="H395" i="1" s="1"/>
  <c r="H400" i="1" s="1"/>
  <c r="H405" i="1" s="1"/>
  <c r="AH306" i="1"/>
  <c r="AH307" i="1" s="1"/>
  <c r="AH308" i="1" s="1"/>
  <c r="AH309" i="1" s="1"/>
  <c r="AL306" i="1"/>
  <c r="AJ262" i="1"/>
  <c r="AI307" i="1"/>
  <c r="AL308" i="1"/>
  <c r="AI306" i="1"/>
  <c r="AK307" i="1"/>
  <c r="AI309" i="1"/>
  <c r="AJ309" i="1"/>
  <c r="AL307" i="1"/>
  <c r="H312" i="1" s="1"/>
  <c r="H317" i="1" s="1"/>
  <c r="H322" i="1" s="1"/>
  <c r="H327" i="1" s="1"/>
  <c r="H332" i="1" s="1"/>
  <c r="H337" i="1" s="1"/>
  <c r="H342" i="1" s="1"/>
  <c r="H347" i="1" s="1"/>
  <c r="H352" i="1" s="1"/>
  <c r="H357" i="1" s="1"/>
  <c r="H362" i="1" s="1"/>
  <c r="H367" i="1" s="1"/>
  <c r="H372" i="1" s="1"/>
  <c r="H377" i="1" s="1"/>
  <c r="H382" i="1" s="1"/>
  <c r="H387" i="1" s="1"/>
  <c r="H392" i="1" s="1"/>
  <c r="H397" i="1" s="1"/>
  <c r="H402" i="1" s="1"/>
  <c r="H407" i="1" s="1"/>
  <c r="AK306" i="1"/>
  <c r="G311" i="1" s="1"/>
  <c r="AI305" i="1"/>
  <c r="AJ308" i="1"/>
  <c r="AJ305" i="1"/>
  <c r="AJ306" i="1"/>
  <c r="AK308" i="1"/>
  <c r="G313" i="1" s="1"/>
  <c r="AK309" i="1"/>
  <c r="AL309" i="1"/>
  <c r="AI308" i="1"/>
  <c r="AJ307" i="1"/>
  <c r="AG293" i="1"/>
  <c r="AG294" i="1" s="1"/>
  <c r="AG223" i="1"/>
  <c r="AG224" i="1" s="1"/>
  <c r="AH296" i="1"/>
  <c r="AH297" i="1" s="1"/>
  <c r="AH298" i="1" s="1"/>
  <c r="AH299" i="1" s="1"/>
  <c r="AH236" i="1"/>
  <c r="AH237" i="1" s="1"/>
  <c r="AH238" i="1" s="1"/>
  <c r="AH239" i="1" s="1"/>
  <c r="AO236" i="1"/>
  <c r="AP236" i="1" s="1"/>
  <c r="AM241" i="1"/>
  <c r="AO239" i="1"/>
  <c r="AP239" i="1" s="1"/>
  <c r="AM244" i="1"/>
  <c r="AO237" i="1"/>
  <c r="AP237" i="1" s="1"/>
  <c r="AM242" i="1"/>
  <c r="AO235" i="1"/>
  <c r="AP235" i="1" s="1"/>
  <c r="AM240" i="1"/>
  <c r="AO238" i="1"/>
  <c r="AP238" i="1" s="1"/>
  <c r="AM243" i="1"/>
  <c r="AG283" i="1"/>
  <c r="AG284" i="1" s="1"/>
  <c r="AH291" i="1"/>
  <c r="AH292" i="1" s="1"/>
  <c r="AH293" i="1" s="1"/>
  <c r="AH294" i="1" s="1"/>
  <c r="AH216" i="1"/>
  <c r="AH217" i="1" s="1"/>
  <c r="AH218" i="1" s="1"/>
  <c r="AH219" i="1" s="1"/>
  <c r="AH286" i="1"/>
  <c r="AH287" i="1" s="1"/>
  <c r="AH288" i="1" s="1"/>
  <c r="AH289" i="1" s="1"/>
  <c r="AH271" i="1"/>
  <c r="AH272" i="1" s="1"/>
  <c r="AH273" i="1" s="1"/>
  <c r="AH274" i="1" s="1"/>
  <c r="AH221" i="1"/>
  <c r="AH222" i="1" s="1"/>
  <c r="AH223" i="1" s="1"/>
  <c r="AH224" i="1" s="1"/>
  <c r="AH246" i="1"/>
  <c r="AH247" i="1" s="1"/>
  <c r="AH248" i="1" s="1"/>
  <c r="AH249" i="1" s="1"/>
  <c r="AG303" i="1"/>
  <c r="AG304" i="1" s="1"/>
  <c r="AJ302" i="1"/>
  <c r="AH301" i="1"/>
  <c r="AH302" i="1" s="1"/>
  <c r="AH303" i="1" s="1"/>
  <c r="AH304" i="1" s="1"/>
  <c r="G310" i="1"/>
  <c r="G315" i="1" s="1"/>
  <c r="H311" i="1"/>
  <c r="H316" i="1" s="1"/>
  <c r="H321" i="1" s="1"/>
  <c r="H326" i="1" s="1"/>
  <c r="H331" i="1" s="1"/>
  <c r="H336" i="1" s="1"/>
  <c r="H341" i="1" s="1"/>
  <c r="H346" i="1" s="1"/>
  <c r="H351" i="1" s="1"/>
  <c r="H356" i="1" s="1"/>
  <c r="H361" i="1" s="1"/>
  <c r="H366" i="1" s="1"/>
  <c r="H371" i="1" s="1"/>
  <c r="H376" i="1" s="1"/>
  <c r="H381" i="1" s="1"/>
  <c r="H386" i="1" s="1"/>
  <c r="H391" i="1" s="1"/>
  <c r="H396" i="1" s="1"/>
  <c r="H401" i="1" s="1"/>
  <c r="H406" i="1" s="1"/>
  <c r="G314" i="1" l="1"/>
  <c r="G312" i="1"/>
  <c r="H313" i="1"/>
  <c r="H318" i="1" s="1"/>
  <c r="H323" i="1" s="1"/>
  <c r="H328" i="1" s="1"/>
  <c r="H333" i="1" s="1"/>
  <c r="H338" i="1" s="1"/>
  <c r="H343" i="1" s="1"/>
  <c r="H348" i="1" s="1"/>
  <c r="H353" i="1" s="1"/>
  <c r="H358" i="1" s="1"/>
  <c r="H363" i="1" s="1"/>
  <c r="H368" i="1" s="1"/>
  <c r="H373" i="1" s="1"/>
  <c r="H378" i="1" s="1"/>
  <c r="H383" i="1" s="1"/>
  <c r="H388" i="1" s="1"/>
  <c r="H393" i="1" s="1"/>
  <c r="H398" i="1" s="1"/>
  <c r="H403" i="1" s="1"/>
  <c r="H408" i="1" s="1"/>
  <c r="H314" i="1"/>
  <c r="H319" i="1" s="1"/>
  <c r="H324" i="1" s="1"/>
  <c r="H329" i="1" s="1"/>
  <c r="H334" i="1" s="1"/>
  <c r="H339" i="1" s="1"/>
  <c r="H344" i="1" s="1"/>
  <c r="H349" i="1" s="1"/>
  <c r="H354" i="1" s="1"/>
  <c r="H359" i="1" s="1"/>
  <c r="H364" i="1" s="1"/>
  <c r="H369" i="1" s="1"/>
  <c r="H374" i="1" s="1"/>
  <c r="H379" i="1" s="1"/>
  <c r="H384" i="1" s="1"/>
  <c r="H389" i="1" s="1"/>
  <c r="H394" i="1" s="1"/>
  <c r="H399" i="1" s="1"/>
  <c r="H404" i="1" s="1"/>
  <c r="H409" i="1" s="1"/>
  <c r="AN360" i="1"/>
  <c r="AN365" i="1" s="1"/>
  <c r="AN342" i="1"/>
  <c r="AN347" i="1" s="1"/>
  <c r="AN351" i="1"/>
  <c r="AN356" i="1" s="1"/>
  <c r="AN333" i="1"/>
  <c r="AN338" i="1" s="1"/>
  <c r="AN324" i="1"/>
  <c r="AN329" i="1" s="1"/>
  <c r="AO243" i="1"/>
  <c r="AP243" i="1" s="1"/>
  <c r="AM248" i="1"/>
  <c r="AO240" i="1"/>
  <c r="AP240" i="1" s="1"/>
  <c r="AM245" i="1"/>
  <c r="AO242" i="1"/>
  <c r="AP242" i="1" s="1"/>
  <c r="AM247" i="1"/>
  <c r="AO244" i="1"/>
  <c r="AP244" i="1" s="1"/>
  <c r="AM249" i="1"/>
  <c r="AO241" i="1"/>
  <c r="AP241" i="1" s="1"/>
  <c r="AM246" i="1"/>
  <c r="G316" i="1"/>
  <c r="V311" i="1"/>
  <c r="W311" i="1" s="1"/>
  <c r="G317" i="1"/>
  <c r="V312" i="1"/>
  <c r="W312" i="1" s="1"/>
  <c r="V310" i="1"/>
  <c r="W310" i="1" s="1"/>
  <c r="G319" i="1"/>
  <c r="V313" i="1"/>
  <c r="W313" i="1" s="1"/>
  <c r="G318" i="1"/>
  <c r="G320" i="1"/>
  <c r="V315" i="1"/>
  <c r="W315" i="1" s="1"/>
  <c r="V314" i="1" l="1"/>
  <c r="W314" i="1" s="1"/>
  <c r="AC313" i="1"/>
  <c r="AB313" i="1"/>
  <c r="AA313" i="1"/>
  <c r="J313" i="1" s="1"/>
  <c r="AC314" i="1"/>
  <c r="AA314" i="1"/>
  <c r="J314" i="1" s="1"/>
  <c r="AB314" i="1"/>
  <c r="AC312" i="1"/>
  <c r="AA312" i="1"/>
  <c r="AB312" i="1"/>
  <c r="AC311" i="1"/>
  <c r="AA311" i="1"/>
  <c r="J311" i="1" s="1"/>
  <c r="AB311" i="1"/>
  <c r="AC310" i="1"/>
  <c r="AA310" i="1"/>
  <c r="J310" i="1" s="1"/>
  <c r="AB310" i="1"/>
  <c r="K310" i="1" s="1"/>
  <c r="AN343" i="1"/>
  <c r="AN348" i="1" s="1"/>
  <c r="AN352" i="1"/>
  <c r="AN357" i="1" s="1"/>
  <c r="AN334" i="1"/>
  <c r="AN339" i="1" s="1"/>
  <c r="AN361" i="1"/>
  <c r="AN366" i="1" s="1"/>
  <c r="AN370" i="1"/>
  <c r="AN375" i="1" s="1"/>
  <c r="AO246" i="1"/>
  <c r="AP246" i="1" s="1"/>
  <c r="AM251" i="1"/>
  <c r="AO247" i="1"/>
  <c r="AP247" i="1" s="1"/>
  <c r="AM252" i="1"/>
  <c r="AO249" i="1"/>
  <c r="AP249" i="1" s="1"/>
  <c r="AM254" i="1"/>
  <c r="AO245" i="1"/>
  <c r="AP245" i="1" s="1"/>
  <c r="AM250" i="1"/>
  <c r="AO248" i="1"/>
  <c r="AP248" i="1" s="1"/>
  <c r="AM253" i="1"/>
  <c r="N314" i="1"/>
  <c r="M314" i="1"/>
  <c r="N312" i="1"/>
  <c r="M312" i="1"/>
  <c r="M311" i="1"/>
  <c r="N311" i="1"/>
  <c r="M313" i="1"/>
  <c r="N313" i="1"/>
  <c r="N310" i="1"/>
  <c r="M310" i="1"/>
  <c r="Q314" i="1"/>
  <c r="Z314" i="1" s="1"/>
  <c r="K314" i="1"/>
  <c r="G322" i="1"/>
  <c r="V317" i="1"/>
  <c r="Z311" i="1"/>
  <c r="K311" i="1"/>
  <c r="X315" i="1"/>
  <c r="G324" i="1"/>
  <c r="V319" i="1"/>
  <c r="W319" i="1" s="1"/>
  <c r="G323" i="1"/>
  <c r="V318" i="1"/>
  <c r="W318" i="1" s="1"/>
  <c r="X310" i="1"/>
  <c r="X311" i="1" s="1"/>
  <c r="X312" i="1" s="1"/>
  <c r="X313" i="1" s="1"/>
  <c r="X314" i="1" s="1"/>
  <c r="Y310" i="1" s="1"/>
  <c r="Z310" i="1"/>
  <c r="G321" i="1"/>
  <c r="V316" i="1"/>
  <c r="W316" i="1" s="1"/>
  <c r="G325" i="1"/>
  <c r="V320" i="1"/>
  <c r="W320" i="1" s="1"/>
  <c r="Z313" i="1"/>
  <c r="K313" i="1"/>
  <c r="K312" i="1"/>
  <c r="Z312" i="1"/>
  <c r="J312" i="1"/>
  <c r="AD312" i="1" l="1"/>
  <c r="AD313" i="1"/>
  <c r="AD311" i="1"/>
  <c r="AD310" i="1"/>
  <c r="AD314" i="1"/>
  <c r="AN371" i="1"/>
  <c r="AN376" i="1" s="1"/>
  <c r="AN362" i="1"/>
  <c r="AN367" i="1" s="1"/>
  <c r="AN380" i="1"/>
  <c r="AN385" i="1" s="1"/>
  <c r="AN344" i="1"/>
  <c r="AN349" i="1" s="1"/>
  <c r="AN353" i="1"/>
  <c r="AN358" i="1" s="1"/>
  <c r="AO252" i="1"/>
  <c r="AP252" i="1" s="1"/>
  <c r="AM257" i="1"/>
  <c r="AO253" i="1"/>
  <c r="AP253" i="1" s="1"/>
  <c r="AM258" i="1"/>
  <c r="AO254" i="1"/>
  <c r="AP254" i="1" s="1"/>
  <c r="AM259" i="1"/>
  <c r="AO251" i="1"/>
  <c r="AP251" i="1" s="1"/>
  <c r="AM256" i="1"/>
  <c r="AO250" i="1"/>
  <c r="AP250" i="1" s="1"/>
  <c r="AM255" i="1"/>
  <c r="Q319" i="1"/>
  <c r="Y311" i="1"/>
  <c r="Q315" i="1"/>
  <c r="X316" i="1"/>
  <c r="W317" i="1"/>
  <c r="AA319" i="1" s="1"/>
  <c r="G330" i="1"/>
  <c r="V325" i="1"/>
  <c r="W325" i="1" s="1"/>
  <c r="G328" i="1"/>
  <c r="V323" i="1"/>
  <c r="W323" i="1" s="1"/>
  <c r="G327" i="1"/>
  <c r="V322" i="1"/>
  <c r="W322" i="1" s="1"/>
  <c r="Q316" i="1"/>
  <c r="X320" i="1"/>
  <c r="Q318" i="1"/>
  <c r="Q317" i="1"/>
  <c r="G326" i="1"/>
  <c r="V321" i="1"/>
  <c r="W321" i="1" s="1"/>
  <c r="G329" i="1"/>
  <c r="V324" i="1"/>
  <c r="W324" i="1" s="1"/>
  <c r="AC320" i="1" l="1"/>
  <c r="AB318" i="1"/>
  <c r="AB319" i="1"/>
  <c r="AB320" i="1"/>
  <c r="AC322" i="1"/>
  <c r="AA322" i="1"/>
  <c r="AB322" i="1"/>
  <c r="AA318" i="1"/>
  <c r="J318" i="1" s="1"/>
  <c r="AB316" i="1"/>
  <c r="K316" i="1" s="1"/>
  <c r="AA320" i="1"/>
  <c r="AC324" i="1"/>
  <c r="AA324" i="1"/>
  <c r="AB324" i="1"/>
  <c r="AC323" i="1"/>
  <c r="AA323" i="1"/>
  <c r="AB323" i="1"/>
  <c r="AC317" i="1"/>
  <c r="AB317" i="1"/>
  <c r="AA317" i="1"/>
  <c r="J317" i="1" s="1"/>
  <c r="AC318" i="1"/>
  <c r="AA316" i="1"/>
  <c r="AC319" i="1"/>
  <c r="AC321" i="1"/>
  <c r="AA321" i="1"/>
  <c r="AB321" i="1"/>
  <c r="AC315" i="1"/>
  <c r="AC316" i="1"/>
  <c r="AB315" i="1"/>
  <c r="AA315" i="1"/>
  <c r="AN354" i="1"/>
  <c r="AN359" i="1" s="1"/>
  <c r="AN372" i="1"/>
  <c r="AN377" i="1" s="1"/>
  <c r="AN363" i="1"/>
  <c r="AN368" i="1" s="1"/>
  <c r="AN390" i="1"/>
  <c r="AN395" i="1" s="1"/>
  <c r="AN381" i="1"/>
  <c r="AN386" i="1" s="1"/>
  <c r="AO256" i="1"/>
  <c r="AP256" i="1" s="1"/>
  <c r="AM261" i="1"/>
  <c r="AM263" i="1"/>
  <c r="AO258" i="1"/>
  <c r="AP258" i="1" s="1"/>
  <c r="AO255" i="1"/>
  <c r="AP255" i="1" s="1"/>
  <c r="AM260" i="1"/>
  <c r="AO259" i="1"/>
  <c r="AP259" i="1" s="1"/>
  <c r="AM264" i="1"/>
  <c r="AO257" i="1"/>
  <c r="AP257" i="1" s="1"/>
  <c r="AM262" i="1"/>
  <c r="M323" i="1"/>
  <c r="N323" i="1"/>
  <c r="M317" i="1"/>
  <c r="N317" i="1"/>
  <c r="Y312" i="1"/>
  <c r="M320" i="1"/>
  <c r="M318" i="1"/>
  <c r="M316" i="1"/>
  <c r="N315" i="1"/>
  <c r="N319" i="1"/>
  <c r="M321" i="1"/>
  <c r="N321" i="1"/>
  <c r="M319" i="1"/>
  <c r="N324" i="1"/>
  <c r="M324" i="1"/>
  <c r="N322" i="1"/>
  <c r="M322" i="1"/>
  <c r="N320" i="1"/>
  <c r="N318" i="1"/>
  <c r="N316" i="1"/>
  <c r="M315" i="1"/>
  <c r="Z316" i="1"/>
  <c r="Q321" i="1" s="1"/>
  <c r="Z321" i="1" s="1"/>
  <c r="K318" i="1"/>
  <c r="J319" i="1"/>
  <c r="Z315" i="1"/>
  <c r="Q320" i="1" s="1"/>
  <c r="Z320" i="1" s="1"/>
  <c r="Z317" i="1"/>
  <c r="Q322" i="1" s="1"/>
  <c r="Z322" i="1" s="1"/>
  <c r="K319" i="1"/>
  <c r="K324" i="1" s="1"/>
  <c r="V328" i="1"/>
  <c r="W328" i="1" s="1"/>
  <c r="G333" i="1"/>
  <c r="G331" i="1"/>
  <c r="V326" i="1"/>
  <c r="W326" i="1" s="1"/>
  <c r="V327" i="1"/>
  <c r="W327" i="1" s="1"/>
  <c r="G332" i="1"/>
  <c r="X325" i="1"/>
  <c r="K317" i="1"/>
  <c r="X317" i="1"/>
  <c r="X318" i="1" s="1"/>
  <c r="X319" i="1" s="1"/>
  <c r="Y315" i="1" s="1"/>
  <c r="Z318" i="1"/>
  <c r="G334" i="1"/>
  <c r="V329" i="1"/>
  <c r="W329" i="1" s="1"/>
  <c r="AE310" i="1"/>
  <c r="X321" i="1"/>
  <c r="X322" i="1" s="1"/>
  <c r="X323" i="1" s="1"/>
  <c r="X324" i="1" s="1"/>
  <c r="Y320" i="1" s="1"/>
  <c r="G335" i="1"/>
  <c r="V330" i="1"/>
  <c r="W330" i="1" s="1"/>
  <c r="K315" i="1"/>
  <c r="Z319" i="1"/>
  <c r="AD319" i="1" l="1"/>
  <c r="J324" i="1"/>
  <c r="AD315" i="1"/>
  <c r="AD316" i="1"/>
  <c r="J316" i="1"/>
  <c r="J321" i="1" s="1"/>
  <c r="AC326" i="1"/>
  <c r="AA326" i="1"/>
  <c r="AB326" i="1"/>
  <c r="AA325" i="1"/>
  <c r="AB325" i="1"/>
  <c r="AD324" i="1"/>
  <c r="AD318" i="1"/>
  <c r="AD321" i="1"/>
  <c r="AC325" i="1"/>
  <c r="AD317" i="1"/>
  <c r="AD323" i="1"/>
  <c r="AC329" i="1"/>
  <c r="AA329" i="1"/>
  <c r="J329" i="1" s="1"/>
  <c r="AB329" i="1"/>
  <c r="K329" i="1" s="1"/>
  <c r="AC327" i="1"/>
  <c r="AB327" i="1"/>
  <c r="AA327" i="1"/>
  <c r="AC328" i="1"/>
  <c r="AA328" i="1"/>
  <c r="AB328" i="1"/>
  <c r="J315" i="1"/>
  <c r="J320" i="1" s="1"/>
  <c r="AD320" i="1"/>
  <c r="AD322" i="1"/>
  <c r="AN400" i="1"/>
  <c r="AN405" i="1" s="1"/>
  <c r="AN382" i="1"/>
  <c r="AN387" i="1" s="1"/>
  <c r="AN391" i="1"/>
  <c r="AN396" i="1" s="1"/>
  <c r="AN373" i="1"/>
  <c r="AN378" i="1" s="1"/>
  <c r="AN364" i="1"/>
  <c r="AN369" i="1" s="1"/>
  <c r="K323" i="1"/>
  <c r="K321" i="1"/>
  <c r="K322" i="1"/>
  <c r="J322" i="1"/>
  <c r="K320" i="1"/>
  <c r="J323" i="1"/>
  <c r="AM269" i="1"/>
  <c r="AO264" i="1"/>
  <c r="AP264" i="1" s="1"/>
  <c r="AO263" i="1"/>
  <c r="AP263" i="1" s="1"/>
  <c r="AM268" i="1"/>
  <c r="AM267" i="1"/>
  <c r="AO262" i="1"/>
  <c r="AP262" i="1" s="1"/>
  <c r="AM265" i="1"/>
  <c r="AO260" i="1"/>
  <c r="AP260" i="1" s="1"/>
  <c r="AO261" i="1"/>
  <c r="AP261" i="1" s="1"/>
  <c r="AM266" i="1"/>
  <c r="M325" i="1"/>
  <c r="N328" i="1"/>
  <c r="M328" i="1"/>
  <c r="Y313" i="1"/>
  <c r="N326" i="1"/>
  <c r="M326" i="1"/>
  <c r="M327" i="1"/>
  <c r="N327" i="1"/>
  <c r="M329" i="1"/>
  <c r="N329" i="1"/>
  <c r="N325" i="1"/>
  <c r="X326" i="1"/>
  <c r="X327" i="1" s="1"/>
  <c r="X328" i="1" s="1"/>
  <c r="X329" i="1" s="1"/>
  <c r="Y325" i="1" s="1"/>
  <c r="Y316" i="1"/>
  <c r="Q327" i="1"/>
  <c r="Z327" i="1" s="1"/>
  <c r="AF310" i="1"/>
  <c r="AF311" i="1" s="1"/>
  <c r="AF312" i="1" s="1"/>
  <c r="AF313" i="1" s="1"/>
  <c r="AF314" i="1" s="1"/>
  <c r="AE311" i="1"/>
  <c r="AE312" i="1" s="1"/>
  <c r="AE313" i="1" s="1"/>
  <c r="AE314" i="1" s="1"/>
  <c r="G337" i="1"/>
  <c r="V332" i="1"/>
  <c r="W332" i="1" s="1"/>
  <c r="V333" i="1"/>
  <c r="W333" i="1" s="1"/>
  <c r="G338" i="1"/>
  <c r="X330" i="1"/>
  <c r="G340" i="1"/>
  <c r="V335" i="1"/>
  <c r="W335" i="1" s="1"/>
  <c r="Q326" i="1"/>
  <c r="Z326" i="1" s="1"/>
  <c r="G336" i="1"/>
  <c r="V331" i="1"/>
  <c r="W331" i="1" s="1"/>
  <c r="Q324" i="1"/>
  <c r="Z324" i="1" s="1"/>
  <c r="Q325" i="1"/>
  <c r="Z325" i="1" s="1"/>
  <c r="V334" i="1"/>
  <c r="W334" i="1" s="1"/>
  <c r="G339" i="1"/>
  <c r="Y321" i="1"/>
  <c r="Q323" i="1"/>
  <c r="Z323" i="1" s="1"/>
  <c r="K326" i="1" l="1"/>
  <c r="AD325" i="1"/>
  <c r="J325" i="1"/>
  <c r="AD328" i="1"/>
  <c r="AC330" i="1"/>
  <c r="AD326" i="1"/>
  <c r="AD329" i="1"/>
  <c r="AC332" i="1"/>
  <c r="AA332" i="1"/>
  <c r="AB332" i="1"/>
  <c r="AD327" i="1"/>
  <c r="AC334" i="1"/>
  <c r="AA334" i="1"/>
  <c r="AB334" i="1"/>
  <c r="J328" i="1"/>
  <c r="J333" i="1" s="1"/>
  <c r="AC333" i="1"/>
  <c r="AB333" i="1"/>
  <c r="AA333" i="1"/>
  <c r="AC331" i="1"/>
  <c r="AA331" i="1"/>
  <c r="AB331" i="1"/>
  <c r="K331" i="1" s="1"/>
  <c r="AB330" i="1"/>
  <c r="J326" i="1"/>
  <c r="AA330" i="1"/>
  <c r="J330" i="1" s="1"/>
  <c r="AN383" i="1"/>
  <c r="AN388" i="1" s="1"/>
  <c r="AN392" i="1"/>
  <c r="AN397" i="1" s="1"/>
  <c r="AN374" i="1"/>
  <c r="AN379" i="1" s="1"/>
  <c r="AN401" i="1"/>
  <c r="AN406" i="1" s="1"/>
  <c r="K327" i="1"/>
  <c r="K332" i="1" s="1"/>
  <c r="K328" i="1"/>
  <c r="J327" i="1"/>
  <c r="K325" i="1"/>
  <c r="AO267" i="1"/>
  <c r="AP267" i="1" s="1"/>
  <c r="AM272" i="1"/>
  <c r="AM273" i="1"/>
  <c r="AO268" i="1"/>
  <c r="AP268" i="1" s="1"/>
  <c r="AO265" i="1"/>
  <c r="AP265" i="1" s="1"/>
  <c r="AM270" i="1"/>
  <c r="AM271" i="1"/>
  <c r="AO266" i="1"/>
  <c r="AP266" i="1" s="1"/>
  <c r="AO269" i="1"/>
  <c r="AP269" i="1" s="1"/>
  <c r="AM274" i="1"/>
  <c r="N330" i="1"/>
  <c r="Y322" i="1"/>
  <c r="N334" i="1"/>
  <c r="M334" i="1"/>
  <c r="N332" i="1"/>
  <c r="M332" i="1"/>
  <c r="M331" i="1"/>
  <c r="N331" i="1"/>
  <c r="Y317" i="1"/>
  <c r="M333" i="1"/>
  <c r="N333" i="1"/>
  <c r="M330" i="1"/>
  <c r="Y314" i="1"/>
  <c r="O313" i="1"/>
  <c r="P313" i="1" s="1"/>
  <c r="AE315" i="1"/>
  <c r="AE316" i="1" s="1"/>
  <c r="AE317" i="1" s="1"/>
  <c r="AE318" i="1" s="1"/>
  <c r="AE319" i="1" s="1"/>
  <c r="Q328" i="1"/>
  <c r="Z328" i="1" s="1"/>
  <c r="G344" i="1"/>
  <c r="V339" i="1"/>
  <c r="W339" i="1" s="1"/>
  <c r="X331" i="1"/>
  <c r="X332" i="1" s="1"/>
  <c r="X333" i="1" s="1"/>
  <c r="X334" i="1" s="1"/>
  <c r="Y330" i="1" s="1"/>
  <c r="Q331" i="1"/>
  <c r="Z331" i="1" s="1"/>
  <c r="G342" i="1"/>
  <c r="V337" i="1"/>
  <c r="W337" i="1" s="1"/>
  <c r="J334" i="1"/>
  <c r="K334" i="1"/>
  <c r="Q329" i="1"/>
  <c r="Z329" i="1" s="1"/>
  <c r="Q332" i="1"/>
  <c r="Z332" i="1" s="1"/>
  <c r="Q330" i="1"/>
  <c r="Z330" i="1" s="1"/>
  <c r="Y326" i="1"/>
  <c r="X335" i="1"/>
  <c r="G343" i="1"/>
  <c r="V338" i="1"/>
  <c r="W338" i="1" s="1"/>
  <c r="G341" i="1"/>
  <c r="V336" i="1"/>
  <c r="W336" i="1" s="1"/>
  <c r="G345" i="1"/>
  <c r="V340" i="1"/>
  <c r="W340" i="1" s="1"/>
  <c r="K333" i="1" l="1"/>
  <c r="J331" i="1"/>
  <c r="AA335" i="1"/>
  <c r="AD330" i="1"/>
  <c r="AD331" i="1"/>
  <c r="AC338" i="1"/>
  <c r="AA338" i="1"/>
  <c r="AB338" i="1"/>
  <c r="AB335" i="1"/>
  <c r="AD333" i="1"/>
  <c r="AD334" i="1"/>
  <c r="AD332" i="1"/>
  <c r="AC337" i="1"/>
  <c r="AA337" i="1"/>
  <c r="AB337" i="1"/>
  <c r="K337" i="1" s="1"/>
  <c r="AC339" i="1"/>
  <c r="AA339" i="1"/>
  <c r="AB339" i="1"/>
  <c r="AC336" i="1"/>
  <c r="AA336" i="1"/>
  <c r="AB336" i="1"/>
  <c r="K336" i="1" s="1"/>
  <c r="AC335" i="1"/>
  <c r="K330" i="1"/>
  <c r="AN402" i="1"/>
  <c r="AN407" i="1" s="1"/>
  <c r="AN384" i="1"/>
  <c r="AN389" i="1" s="1"/>
  <c r="AN393" i="1"/>
  <c r="AN398" i="1" s="1"/>
  <c r="J332" i="1"/>
  <c r="AM279" i="1"/>
  <c r="AO274" i="1"/>
  <c r="AP274" i="1" s="1"/>
  <c r="AO273" i="1"/>
  <c r="AP273" i="1" s="1"/>
  <c r="AM278" i="1"/>
  <c r="AM277" i="1"/>
  <c r="AO272" i="1"/>
  <c r="AP272" i="1" s="1"/>
  <c r="AO271" i="1"/>
  <c r="AP271" i="1" s="1"/>
  <c r="AM276" i="1"/>
  <c r="AM275" i="1"/>
  <c r="AO270" i="1"/>
  <c r="AP270" i="1" s="1"/>
  <c r="N338" i="1"/>
  <c r="M338" i="1"/>
  <c r="M337" i="1"/>
  <c r="N337" i="1"/>
  <c r="N336" i="1"/>
  <c r="M336" i="1"/>
  <c r="Y318" i="1"/>
  <c r="Y323" i="1"/>
  <c r="M339" i="1"/>
  <c r="N339" i="1"/>
  <c r="O314" i="1"/>
  <c r="P314" i="1" s="1"/>
  <c r="O312" i="1"/>
  <c r="P312" i="1" s="1"/>
  <c r="O310" i="1"/>
  <c r="P310" i="1" s="1"/>
  <c r="O311" i="1"/>
  <c r="P311" i="1" s="1"/>
  <c r="N335" i="1"/>
  <c r="M335" i="1"/>
  <c r="AE320" i="1"/>
  <c r="AE321" i="1" s="1"/>
  <c r="AE322" i="1" s="1"/>
  <c r="AE323" i="1" s="1"/>
  <c r="AE324" i="1" s="1"/>
  <c r="AF315" i="1"/>
  <c r="AF316" i="1" s="1"/>
  <c r="AF317" i="1" s="1"/>
  <c r="AF318" i="1" s="1"/>
  <c r="AF319" i="1" s="1"/>
  <c r="Q335" i="1"/>
  <c r="Z335" i="1" s="1"/>
  <c r="X336" i="1"/>
  <c r="X337" i="1" s="1"/>
  <c r="X338" i="1" s="1"/>
  <c r="X339" i="1" s="1"/>
  <c r="Y335" i="1" s="1"/>
  <c r="Q336" i="1"/>
  <c r="Z336" i="1" s="1"/>
  <c r="V342" i="1"/>
  <c r="W342" i="1" s="1"/>
  <c r="G347" i="1"/>
  <c r="J339" i="1"/>
  <c r="K339" i="1"/>
  <c r="J336" i="1"/>
  <c r="G349" i="1"/>
  <c r="V344" i="1"/>
  <c r="W344" i="1" s="1"/>
  <c r="Q337" i="1"/>
  <c r="Z337" i="1" s="1"/>
  <c r="V341" i="1"/>
  <c r="W341" i="1" s="1"/>
  <c r="G346" i="1"/>
  <c r="J338" i="1"/>
  <c r="K338" i="1"/>
  <c r="Q334" i="1"/>
  <c r="Z334" i="1" s="1"/>
  <c r="G350" i="1"/>
  <c r="V345" i="1"/>
  <c r="W345" i="1" s="1"/>
  <c r="Y331" i="1"/>
  <c r="X340" i="1"/>
  <c r="G348" i="1"/>
  <c r="V343" i="1"/>
  <c r="W343" i="1" s="1"/>
  <c r="J335" i="1"/>
  <c r="Y327" i="1"/>
  <c r="J337" i="1"/>
  <c r="Q333" i="1"/>
  <c r="Z333" i="1" s="1"/>
  <c r="K335" i="1" l="1"/>
  <c r="AA340" i="1"/>
  <c r="J340" i="1" s="1"/>
  <c r="AD339" i="1"/>
  <c r="AD335" i="1"/>
  <c r="AB340" i="1"/>
  <c r="K340" i="1" s="1"/>
  <c r="AD336" i="1"/>
  <c r="AC341" i="1"/>
  <c r="AB341" i="1"/>
  <c r="K341" i="1" s="1"/>
  <c r="AA341" i="1"/>
  <c r="AB343" i="1"/>
  <c r="K343" i="1" s="1"/>
  <c r="AC343" i="1"/>
  <c r="AA343" i="1"/>
  <c r="J343" i="1" s="1"/>
  <c r="AC344" i="1"/>
  <c r="AB344" i="1"/>
  <c r="AA344" i="1"/>
  <c r="AA342" i="1"/>
  <c r="J342" i="1" s="1"/>
  <c r="AB342" i="1"/>
  <c r="AC342" i="1"/>
  <c r="AD338" i="1"/>
  <c r="AC340" i="1"/>
  <c r="AD337" i="1"/>
  <c r="AN394" i="1"/>
  <c r="AN399" i="1" s="1"/>
  <c r="AN403" i="1"/>
  <c r="AN408" i="1" s="1"/>
  <c r="AO275" i="1"/>
  <c r="AP275" i="1" s="1"/>
  <c r="AM280" i="1"/>
  <c r="AM281" i="1"/>
  <c r="AO276" i="1"/>
  <c r="AP276" i="1" s="1"/>
  <c r="AO277" i="1"/>
  <c r="AP277" i="1" s="1"/>
  <c r="AM282" i="1"/>
  <c r="AM283" i="1"/>
  <c r="AO278" i="1"/>
  <c r="AP278" i="1" s="1"/>
  <c r="AO279" i="1"/>
  <c r="AP279" i="1" s="1"/>
  <c r="AM284" i="1"/>
  <c r="M340" i="1"/>
  <c r="M343" i="1"/>
  <c r="N343" i="1"/>
  <c r="Y332" i="1"/>
  <c r="Y324" i="1"/>
  <c r="O324" i="1" s="1"/>
  <c r="P324" i="1" s="1"/>
  <c r="N342" i="1"/>
  <c r="M342" i="1"/>
  <c r="N340" i="1"/>
  <c r="Y319" i="1"/>
  <c r="O317" i="1" s="1"/>
  <c r="P317" i="1" s="1"/>
  <c r="O318" i="1"/>
  <c r="P318" i="1" s="1"/>
  <c r="N344" i="1"/>
  <c r="M344" i="1"/>
  <c r="M341" i="1"/>
  <c r="N341" i="1"/>
  <c r="AE325" i="1"/>
  <c r="AE326" i="1" s="1"/>
  <c r="AE327" i="1" s="1"/>
  <c r="AE328" i="1" s="1"/>
  <c r="AE329" i="1" s="1"/>
  <c r="AF320" i="1"/>
  <c r="AF321" i="1" s="1"/>
  <c r="AF322" i="1" s="1"/>
  <c r="AF323" i="1" s="1"/>
  <c r="AF324" i="1" s="1"/>
  <c r="X341" i="1"/>
  <c r="X342" i="1" s="1"/>
  <c r="X343" i="1" s="1"/>
  <c r="X344" i="1" s="1"/>
  <c r="Y340" i="1" s="1"/>
  <c r="Q340" i="1"/>
  <c r="Z340" i="1" s="1"/>
  <c r="G351" i="1"/>
  <c r="V346" i="1"/>
  <c r="W346" i="1" s="1"/>
  <c r="K344" i="1"/>
  <c r="J344" i="1"/>
  <c r="K342" i="1"/>
  <c r="Q339" i="1"/>
  <c r="Z339" i="1" s="1"/>
  <c r="J341" i="1"/>
  <c r="G354" i="1"/>
  <c r="V349" i="1"/>
  <c r="W349" i="1" s="1"/>
  <c r="Q342" i="1"/>
  <c r="Z342" i="1" s="1"/>
  <c r="G353" i="1"/>
  <c r="V348" i="1"/>
  <c r="W348" i="1" s="1"/>
  <c r="Y328" i="1"/>
  <c r="X345" i="1"/>
  <c r="Q341" i="1"/>
  <c r="Z341" i="1" s="1"/>
  <c r="Y336" i="1"/>
  <c r="Q338" i="1"/>
  <c r="Z338" i="1" s="1"/>
  <c r="G355" i="1"/>
  <c r="V350" i="1"/>
  <c r="W350" i="1" s="1"/>
  <c r="V347" i="1"/>
  <c r="W347" i="1" s="1"/>
  <c r="G352" i="1"/>
  <c r="AD340" i="1" l="1"/>
  <c r="AC345" i="1"/>
  <c r="AD344" i="1"/>
  <c r="AA349" i="1"/>
  <c r="AB349" i="1"/>
  <c r="K349" i="1" s="1"/>
  <c r="AC349" i="1"/>
  <c r="AA346" i="1"/>
  <c r="J346" i="1" s="1"/>
  <c r="AC346" i="1"/>
  <c r="AB346" i="1"/>
  <c r="K346" i="1" s="1"/>
  <c r="AA345" i="1"/>
  <c r="AC348" i="1"/>
  <c r="AA348" i="1"/>
  <c r="J348" i="1" s="1"/>
  <c r="AB348" i="1"/>
  <c r="K348" i="1" s="1"/>
  <c r="AB345" i="1"/>
  <c r="K345" i="1" s="1"/>
  <c r="AD341" i="1"/>
  <c r="AB347" i="1"/>
  <c r="K347" i="1" s="1"/>
  <c r="AA347" i="1"/>
  <c r="J347" i="1" s="1"/>
  <c r="AC347" i="1"/>
  <c r="AD342" i="1"/>
  <c r="AD343" i="1"/>
  <c r="AN404" i="1"/>
  <c r="AN409" i="1" s="1"/>
  <c r="AM287" i="1"/>
  <c r="AO282" i="1"/>
  <c r="AP282" i="1" s="1"/>
  <c r="AM289" i="1"/>
  <c r="AO284" i="1"/>
  <c r="AP284" i="1" s="1"/>
  <c r="AO283" i="1"/>
  <c r="AP283" i="1" s="1"/>
  <c r="AM288" i="1"/>
  <c r="AM285" i="1"/>
  <c r="AO280" i="1"/>
  <c r="AP280" i="1" s="1"/>
  <c r="AO281" i="1"/>
  <c r="AP281" i="1" s="1"/>
  <c r="AM286" i="1"/>
  <c r="M345" i="1"/>
  <c r="Y337" i="1"/>
  <c r="M349" i="1"/>
  <c r="N349" i="1"/>
  <c r="N345" i="1"/>
  <c r="O322" i="1"/>
  <c r="P322" i="1" s="1"/>
  <c r="O320" i="1"/>
  <c r="P320" i="1" s="1"/>
  <c r="O328" i="1"/>
  <c r="P328" i="1" s="1"/>
  <c r="N348" i="1"/>
  <c r="M348" i="1"/>
  <c r="O319" i="1"/>
  <c r="P319" i="1" s="1"/>
  <c r="O316" i="1"/>
  <c r="P316" i="1" s="1"/>
  <c r="O315" i="1"/>
  <c r="P315" i="1" s="1"/>
  <c r="M347" i="1"/>
  <c r="N347" i="1"/>
  <c r="O321" i="1"/>
  <c r="P321" i="1" s="1"/>
  <c r="Y333" i="1"/>
  <c r="N346" i="1"/>
  <c r="M346" i="1"/>
  <c r="O323" i="1"/>
  <c r="P323" i="1" s="1"/>
  <c r="AF325" i="1"/>
  <c r="AF326" i="1" s="1"/>
  <c r="AF327" i="1" s="1"/>
  <c r="AF328" i="1" s="1"/>
  <c r="AF329" i="1" s="1"/>
  <c r="AE330" i="1"/>
  <c r="AF330" i="1" s="1"/>
  <c r="AF331" i="1" s="1"/>
  <c r="AF332" i="1" s="1"/>
  <c r="AF333" i="1" s="1"/>
  <c r="AF334" i="1" s="1"/>
  <c r="J345" i="1"/>
  <c r="Q346" i="1"/>
  <c r="Z346" i="1" s="1"/>
  <c r="G360" i="1"/>
  <c r="V355" i="1"/>
  <c r="W355" i="1" s="1"/>
  <c r="Q347" i="1"/>
  <c r="Z347" i="1" s="1"/>
  <c r="V353" i="1"/>
  <c r="W353" i="1" s="1"/>
  <c r="G358" i="1"/>
  <c r="J349" i="1"/>
  <c r="Y341" i="1"/>
  <c r="V351" i="1"/>
  <c r="W351" i="1" s="1"/>
  <c r="G356" i="1"/>
  <c r="Q343" i="1"/>
  <c r="Z343" i="1" s="1"/>
  <c r="Q345" i="1"/>
  <c r="Z345" i="1" s="1"/>
  <c r="G359" i="1"/>
  <c r="V354" i="1"/>
  <c r="W354" i="1" s="1"/>
  <c r="V352" i="1"/>
  <c r="W352" i="1" s="1"/>
  <c r="G357" i="1"/>
  <c r="X350" i="1"/>
  <c r="X346" i="1"/>
  <c r="X347" i="1" s="1"/>
  <c r="X348" i="1" s="1"/>
  <c r="X349" i="1" s="1"/>
  <c r="Y345" i="1" s="1"/>
  <c r="Y329" i="1"/>
  <c r="O329" i="1" s="1"/>
  <c r="P329" i="1" s="1"/>
  <c r="Q344" i="1"/>
  <c r="Z344" i="1" s="1"/>
  <c r="AB350" i="1" l="1"/>
  <c r="AD348" i="1"/>
  <c r="AD346" i="1"/>
  <c r="AD345" i="1"/>
  <c r="AC353" i="1"/>
  <c r="AA353" i="1"/>
  <c r="AB353" i="1"/>
  <c r="K353" i="1" s="1"/>
  <c r="AA350" i="1"/>
  <c r="J350" i="1" s="1"/>
  <c r="AC352" i="1"/>
  <c r="AB352" i="1"/>
  <c r="AA352" i="1"/>
  <c r="AA354" i="1"/>
  <c r="J354" i="1" s="1"/>
  <c r="AB354" i="1"/>
  <c r="AC354" i="1"/>
  <c r="AB351" i="1"/>
  <c r="K351" i="1" s="1"/>
  <c r="AC351" i="1"/>
  <c r="AA351" i="1"/>
  <c r="AD347" i="1"/>
  <c r="AC350" i="1"/>
  <c r="AD349" i="1"/>
  <c r="AO288" i="1"/>
  <c r="AP288" i="1" s="1"/>
  <c r="AM293" i="1"/>
  <c r="AM290" i="1"/>
  <c r="AO285" i="1"/>
  <c r="AP285" i="1" s="1"/>
  <c r="AM292" i="1"/>
  <c r="AO287" i="1"/>
  <c r="AP287" i="1" s="1"/>
  <c r="AM291" i="1"/>
  <c r="AO286" i="1"/>
  <c r="AP286" i="1" s="1"/>
  <c r="AO289" i="1"/>
  <c r="AP289" i="1" s="1"/>
  <c r="AM294" i="1"/>
  <c r="O325" i="1"/>
  <c r="P325" i="1" s="1"/>
  <c r="M351" i="1"/>
  <c r="N351" i="1"/>
  <c r="N354" i="1"/>
  <c r="M354" i="1"/>
  <c r="Y342" i="1"/>
  <c r="O326" i="1"/>
  <c r="P326" i="1" s="1"/>
  <c r="M350" i="1"/>
  <c r="Y338" i="1"/>
  <c r="M353" i="1"/>
  <c r="N353" i="1"/>
  <c r="N352" i="1"/>
  <c r="M352" i="1"/>
  <c r="Y334" i="1"/>
  <c r="O330" i="1" s="1"/>
  <c r="P330" i="1" s="1"/>
  <c r="O333" i="1"/>
  <c r="P333" i="1" s="1"/>
  <c r="O327" i="1"/>
  <c r="P327" i="1" s="1"/>
  <c r="N350" i="1"/>
  <c r="AE335" i="1"/>
  <c r="AF335" i="1" s="1"/>
  <c r="AF336" i="1" s="1"/>
  <c r="AF337" i="1" s="1"/>
  <c r="AF338" i="1" s="1"/>
  <c r="AF339" i="1" s="1"/>
  <c r="AE331" i="1"/>
  <c r="AE332" i="1" s="1"/>
  <c r="AE333" i="1" s="1"/>
  <c r="AE334" i="1" s="1"/>
  <c r="X351" i="1"/>
  <c r="X352" i="1" s="1"/>
  <c r="X353" i="1" s="1"/>
  <c r="X354" i="1" s="1"/>
  <c r="Y350" i="1" s="1"/>
  <c r="K350" i="1"/>
  <c r="Y346" i="1"/>
  <c r="V357" i="1"/>
  <c r="W357" i="1" s="1"/>
  <c r="G362" i="1"/>
  <c r="X355" i="1"/>
  <c r="Q349" i="1"/>
  <c r="Z349" i="1" s="1"/>
  <c r="K352" i="1"/>
  <c r="J352" i="1"/>
  <c r="Q348" i="1"/>
  <c r="Z348" i="1" s="1"/>
  <c r="G363" i="1"/>
  <c r="V358" i="1"/>
  <c r="W358" i="1" s="1"/>
  <c r="Q351" i="1"/>
  <c r="Z351" i="1" s="1"/>
  <c r="G365" i="1"/>
  <c r="V360" i="1"/>
  <c r="W360" i="1" s="1"/>
  <c r="K354" i="1"/>
  <c r="G361" i="1"/>
  <c r="V356" i="1"/>
  <c r="W356" i="1" s="1"/>
  <c r="J353" i="1"/>
  <c r="Q352" i="1"/>
  <c r="Z352" i="1" s="1"/>
  <c r="G364" i="1"/>
  <c r="V359" i="1"/>
  <c r="W359" i="1" s="1"/>
  <c r="Q350" i="1"/>
  <c r="Z350" i="1" s="1"/>
  <c r="J351" i="1"/>
  <c r="AD352" i="1" l="1"/>
  <c r="AB355" i="1"/>
  <c r="AD354" i="1"/>
  <c r="AD350" i="1"/>
  <c r="AD351" i="1"/>
  <c r="AC356" i="1"/>
  <c r="AA356" i="1"/>
  <c r="AB356" i="1"/>
  <c r="K356" i="1" s="1"/>
  <c r="AC355" i="1"/>
  <c r="AD353" i="1"/>
  <c r="AB359" i="1"/>
  <c r="K359" i="1" s="1"/>
  <c r="AC359" i="1"/>
  <c r="AA359" i="1"/>
  <c r="J359" i="1" s="1"/>
  <c r="AA358" i="1"/>
  <c r="AC358" i="1"/>
  <c r="AB358" i="1"/>
  <c r="K358" i="1" s="1"/>
  <c r="AC357" i="1"/>
  <c r="AA357" i="1"/>
  <c r="AB357" i="1"/>
  <c r="K357" i="1" s="1"/>
  <c r="AA355" i="1"/>
  <c r="J355" i="1" s="1"/>
  <c r="AE336" i="1"/>
  <c r="AE337" i="1" s="1"/>
  <c r="AE338" i="1" s="1"/>
  <c r="AE339" i="1" s="1"/>
  <c r="AO293" i="1"/>
  <c r="AP293" i="1" s="1"/>
  <c r="AM298" i="1"/>
  <c r="AO294" i="1"/>
  <c r="AP294" i="1" s="1"/>
  <c r="AM299" i="1"/>
  <c r="AO292" i="1"/>
  <c r="AP292" i="1" s="1"/>
  <c r="AM297" i="1"/>
  <c r="AO290" i="1"/>
  <c r="AP290" i="1" s="1"/>
  <c r="AM295" i="1"/>
  <c r="AO291" i="1"/>
  <c r="AP291" i="1" s="1"/>
  <c r="AM296" i="1"/>
  <c r="N355" i="1"/>
  <c r="N359" i="1"/>
  <c r="M359" i="1"/>
  <c r="O334" i="1"/>
  <c r="P334" i="1" s="1"/>
  <c r="O332" i="1"/>
  <c r="P332" i="1" s="1"/>
  <c r="Y339" i="1"/>
  <c r="O339" i="1" s="1"/>
  <c r="P339" i="1" s="1"/>
  <c r="O338" i="1"/>
  <c r="P338" i="1" s="1"/>
  <c r="Y347" i="1"/>
  <c r="O331" i="1"/>
  <c r="P331" i="1" s="1"/>
  <c r="M357" i="1"/>
  <c r="N357" i="1"/>
  <c r="N356" i="1"/>
  <c r="M356" i="1"/>
  <c r="M358" i="1"/>
  <c r="N358" i="1"/>
  <c r="M355" i="1"/>
  <c r="Y343" i="1"/>
  <c r="AE340" i="1"/>
  <c r="AF340" i="1" s="1"/>
  <c r="AF341" i="1" s="1"/>
  <c r="AF342" i="1" s="1"/>
  <c r="AF343" i="1" s="1"/>
  <c r="AF344" i="1" s="1"/>
  <c r="Q357" i="1"/>
  <c r="Z357" i="1" s="1"/>
  <c r="Q354" i="1"/>
  <c r="Z354" i="1" s="1"/>
  <c r="V362" i="1"/>
  <c r="W362" i="1" s="1"/>
  <c r="G367" i="1"/>
  <c r="Q353" i="1"/>
  <c r="Z353" i="1" s="1"/>
  <c r="X356" i="1"/>
  <c r="X357" i="1" s="1"/>
  <c r="X358" i="1" s="1"/>
  <c r="X359" i="1" s="1"/>
  <c r="Y355" i="1" s="1"/>
  <c r="K355" i="1"/>
  <c r="J357" i="1"/>
  <c r="X360" i="1"/>
  <c r="J358" i="1"/>
  <c r="Y351" i="1"/>
  <c r="Q356" i="1"/>
  <c r="Z356" i="1" s="1"/>
  <c r="G369" i="1"/>
  <c r="V364" i="1"/>
  <c r="W364" i="1" s="1"/>
  <c r="V361" i="1"/>
  <c r="W361" i="1" s="1"/>
  <c r="G366" i="1"/>
  <c r="Q355" i="1"/>
  <c r="Z355" i="1" s="1"/>
  <c r="G370" i="1"/>
  <c r="V365" i="1"/>
  <c r="W365" i="1" s="1"/>
  <c r="V363" i="1"/>
  <c r="W363" i="1" s="1"/>
  <c r="G368" i="1"/>
  <c r="AD355" i="1" l="1"/>
  <c r="AD356" i="1"/>
  <c r="AB360" i="1"/>
  <c r="J356" i="1"/>
  <c r="AD359" i="1"/>
  <c r="AB363" i="1"/>
  <c r="K363" i="1" s="1"/>
  <c r="AA363" i="1"/>
  <c r="AC363" i="1"/>
  <c r="AA362" i="1"/>
  <c r="AB362" i="1"/>
  <c r="AC362" i="1"/>
  <c r="AB361" i="1"/>
  <c r="K361" i="1" s="1"/>
  <c r="AA361" i="1"/>
  <c r="AC361" i="1"/>
  <c r="AA360" i="1"/>
  <c r="J360" i="1" s="1"/>
  <c r="AC364" i="1"/>
  <c r="AA364" i="1"/>
  <c r="AB364" i="1"/>
  <c r="K364" i="1" s="1"/>
  <c r="AD357" i="1"/>
  <c r="AD358" i="1"/>
  <c r="AC360" i="1"/>
  <c r="AO295" i="1"/>
  <c r="AP295" i="1" s="1"/>
  <c r="AM300" i="1"/>
  <c r="AO299" i="1"/>
  <c r="AP299" i="1" s="1"/>
  <c r="AM304" i="1"/>
  <c r="AO296" i="1"/>
  <c r="AP296" i="1" s="1"/>
  <c r="AM301" i="1"/>
  <c r="AO297" i="1"/>
  <c r="AP297" i="1" s="1"/>
  <c r="AM302" i="1"/>
  <c r="AO298" i="1"/>
  <c r="AP298" i="1" s="1"/>
  <c r="AM303" i="1"/>
  <c r="M361" i="1"/>
  <c r="N361" i="1"/>
  <c r="O336" i="1"/>
  <c r="P336" i="1" s="1"/>
  <c r="M362" i="1"/>
  <c r="N362" i="1"/>
  <c r="N360" i="1"/>
  <c r="O335" i="1"/>
  <c r="P335" i="1" s="1"/>
  <c r="M364" i="1"/>
  <c r="N364" i="1"/>
  <c r="M363" i="1"/>
  <c r="N363" i="1"/>
  <c r="AE341" i="1"/>
  <c r="AE342" i="1" s="1"/>
  <c r="AE343" i="1" s="1"/>
  <c r="AE344" i="1" s="1"/>
  <c r="Y344" i="1"/>
  <c r="O340" i="1" s="1"/>
  <c r="P340" i="1" s="1"/>
  <c r="O343" i="1"/>
  <c r="P343" i="1" s="1"/>
  <c r="Y348" i="1"/>
  <c r="M360" i="1"/>
  <c r="O337" i="1"/>
  <c r="P337" i="1" s="1"/>
  <c r="AE345" i="1"/>
  <c r="AE346" i="1" s="1"/>
  <c r="AE347" i="1" s="1"/>
  <c r="AE348" i="1" s="1"/>
  <c r="AE349" i="1" s="1"/>
  <c r="Q361" i="1"/>
  <c r="Z361" i="1" s="1"/>
  <c r="X365" i="1"/>
  <c r="G371" i="1"/>
  <c r="V366" i="1"/>
  <c r="W366" i="1" s="1"/>
  <c r="Q362" i="1"/>
  <c r="Z362" i="1" s="1"/>
  <c r="X361" i="1"/>
  <c r="X362" i="1" s="1"/>
  <c r="X363" i="1" s="1"/>
  <c r="X364" i="1" s="1"/>
  <c r="Y360" i="1" s="1"/>
  <c r="Q358" i="1"/>
  <c r="Z358" i="1" s="1"/>
  <c r="Q359" i="1"/>
  <c r="Z359" i="1" s="1"/>
  <c r="J364" i="1"/>
  <c r="Y356" i="1"/>
  <c r="V367" i="1"/>
  <c r="W367" i="1" s="1"/>
  <c r="G372" i="1"/>
  <c r="Q360" i="1"/>
  <c r="Z360" i="1" s="1"/>
  <c r="G375" i="1"/>
  <c r="V370" i="1"/>
  <c r="W370" i="1" s="1"/>
  <c r="V368" i="1"/>
  <c r="W368" i="1" s="1"/>
  <c r="G373" i="1"/>
  <c r="J363" i="1"/>
  <c r="G374" i="1"/>
  <c r="V369" i="1"/>
  <c r="W369" i="1" s="1"/>
  <c r="Y352" i="1"/>
  <c r="K360" i="1"/>
  <c r="J362" i="1"/>
  <c r="K362" i="1"/>
  <c r="J361" i="1" l="1"/>
  <c r="AC365" i="1"/>
  <c r="AD360" i="1"/>
  <c r="AD363" i="1"/>
  <c r="AB365" i="1"/>
  <c r="K365" i="1" s="1"/>
  <c r="AB367" i="1"/>
  <c r="AA367" i="1"/>
  <c r="AC367" i="1"/>
  <c r="AA369" i="1"/>
  <c r="J369" i="1" s="1"/>
  <c r="AB369" i="1"/>
  <c r="AC369" i="1"/>
  <c r="AC368" i="1"/>
  <c r="AB368" i="1"/>
  <c r="K368" i="1" s="1"/>
  <c r="AA368" i="1"/>
  <c r="AA366" i="1"/>
  <c r="AC366" i="1"/>
  <c r="AB366" i="1"/>
  <c r="K366" i="1" s="1"/>
  <c r="AD364" i="1"/>
  <c r="AD361" i="1"/>
  <c r="AD362" i="1"/>
  <c r="AA365" i="1"/>
  <c r="J365" i="1" s="1"/>
  <c r="AO303" i="1"/>
  <c r="AP303" i="1" s="1"/>
  <c r="AM308" i="1"/>
  <c r="AO308" i="1" s="1"/>
  <c r="AP308" i="1" s="1"/>
  <c r="AO302" i="1"/>
  <c r="AP302" i="1" s="1"/>
  <c r="AM307" i="1"/>
  <c r="AO307" i="1" s="1"/>
  <c r="AP307" i="1" s="1"/>
  <c r="AO301" i="1"/>
  <c r="AP301" i="1" s="1"/>
  <c r="AM306" i="1"/>
  <c r="AO306" i="1" s="1"/>
  <c r="AP306" i="1" s="1"/>
  <c r="AO300" i="1"/>
  <c r="AP300" i="1" s="1"/>
  <c r="AM305" i="1"/>
  <c r="AO305" i="1" s="1"/>
  <c r="AP305" i="1" s="1"/>
  <c r="AO304" i="1"/>
  <c r="AP304" i="1" s="1"/>
  <c r="AM309" i="1"/>
  <c r="AO309" i="1" s="1"/>
  <c r="AP309" i="1" s="1"/>
  <c r="AE350" i="1"/>
  <c r="AF350" i="1" s="1"/>
  <c r="AF351" i="1" s="1"/>
  <c r="AF352" i="1" s="1"/>
  <c r="AF353" i="1" s="1"/>
  <c r="AF354" i="1" s="1"/>
  <c r="M365" i="1"/>
  <c r="O344" i="1"/>
  <c r="P344" i="1" s="1"/>
  <c r="O342" i="1"/>
  <c r="P342" i="1" s="1"/>
  <c r="N365" i="1"/>
  <c r="M369" i="1"/>
  <c r="N369" i="1"/>
  <c r="N367" i="1"/>
  <c r="M367" i="1"/>
  <c r="M366" i="1"/>
  <c r="N366" i="1"/>
  <c r="O341" i="1"/>
  <c r="P341" i="1" s="1"/>
  <c r="M368" i="1"/>
  <c r="N368" i="1"/>
  <c r="Y357" i="1"/>
  <c r="Y349" i="1"/>
  <c r="O349" i="1" s="1"/>
  <c r="P349" i="1" s="1"/>
  <c r="O348" i="1"/>
  <c r="P348" i="1" s="1"/>
  <c r="AF345" i="1"/>
  <c r="AF346" i="1" s="1"/>
  <c r="AF347" i="1" s="1"/>
  <c r="AF348" i="1" s="1"/>
  <c r="AF349" i="1" s="1"/>
  <c r="Q365" i="1"/>
  <c r="Z365" i="1" s="1"/>
  <c r="G379" i="1"/>
  <c r="V374" i="1"/>
  <c r="W374" i="1" s="1"/>
  <c r="V373" i="1"/>
  <c r="W373" i="1" s="1"/>
  <c r="G378" i="1"/>
  <c r="G377" i="1"/>
  <c r="V372" i="1"/>
  <c r="W372" i="1" s="1"/>
  <c r="J368" i="1"/>
  <c r="K367" i="1"/>
  <c r="J367" i="1"/>
  <c r="Y361" i="1"/>
  <c r="Y353" i="1"/>
  <c r="X370" i="1"/>
  <c r="Q364" i="1"/>
  <c r="Z364" i="1" s="1"/>
  <c r="J366" i="1"/>
  <c r="X366" i="1"/>
  <c r="X367" i="1" s="1"/>
  <c r="X368" i="1" s="1"/>
  <c r="X369" i="1" s="1"/>
  <c r="Y365" i="1" s="1"/>
  <c r="Q367" i="1"/>
  <c r="Z367" i="1" s="1"/>
  <c r="K369" i="1"/>
  <c r="G380" i="1"/>
  <c r="V375" i="1"/>
  <c r="W375" i="1" s="1"/>
  <c r="Q363" i="1"/>
  <c r="Z363" i="1" s="1"/>
  <c r="Q366" i="1"/>
  <c r="Z366" i="1" s="1"/>
  <c r="G376" i="1"/>
  <c r="V371" i="1"/>
  <c r="W371" i="1" s="1"/>
  <c r="AC370" i="1" l="1"/>
  <c r="AD367" i="1"/>
  <c r="AD365" i="1"/>
  <c r="AC373" i="1"/>
  <c r="AA373" i="1"/>
  <c r="J373" i="1" s="1"/>
  <c r="AB373" i="1"/>
  <c r="AD366" i="1"/>
  <c r="AB371" i="1"/>
  <c r="AA371" i="1"/>
  <c r="J371" i="1" s="1"/>
  <c r="AC371" i="1"/>
  <c r="AC372" i="1"/>
  <c r="AA372" i="1"/>
  <c r="J372" i="1" s="1"/>
  <c r="AB372" i="1"/>
  <c r="K372" i="1" s="1"/>
  <c r="AA374" i="1"/>
  <c r="AB374" i="1"/>
  <c r="AC374" i="1"/>
  <c r="AD368" i="1"/>
  <c r="AB370" i="1"/>
  <c r="AD369" i="1"/>
  <c r="AA370" i="1"/>
  <c r="J370" i="1" s="1"/>
  <c r="AE355" i="1"/>
  <c r="AE356" i="1" s="1"/>
  <c r="AE357" i="1" s="1"/>
  <c r="AE358" i="1" s="1"/>
  <c r="AE359" i="1" s="1"/>
  <c r="AE351" i="1"/>
  <c r="AE352" i="1" s="1"/>
  <c r="AE353" i="1" s="1"/>
  <c r="AE354" i="1" s="1"/>
  <c r="O353" i="1"/>
  <c r="P353" i="1" s="1"/>
  <c r="O345" i="1"/>
  <c r="P345" i="1" s="1"/>
  <c r="O346" i="1"/>
  <c r="P346" i="1" s="1"/>
  <c r="M371" i="1"/>
  <c r="N371" i="1"/>
  <c r="Y358" i="1"/>
  <c r="M370" i="1"/>
  <c r="Y362" i="1"/>
  <c r="M373" i="1"/>
  <c r="N373" i="1"/>
  <c r="M372" i="1"/>
  <c r="N372" i="1"/>
  <c r="M374" i="1"/>
  <c r="N374" i="1"/>
  <c r="N370" i="1"/>
  <c r="O347" i="1"/>
  <c r="P347" i="1" s="1"/>
  <c r="K370" i="1"/>
  <c r="Q372" i="1"/>
  <c r="Z372" i="1" s="1"/>
  <c r="Q371" i="1"/>
  <c r="Z371" i="1" s="1"/>
  <c r="G385" i="1"/>
  <c r="V380" i="1"/>
  <c r="W380" i="1" s="1"/>
  <c r="Y366" i="1"/>
  <c r="X371" i="1"/>
  <c r="X372" i="1" s="1"/>
  <c r="X373" i="1" s="1"/>
  <c r="X374" i="1" s="1"/>
  <c r="Y370" i="1" s="1"/>
  <c r="Y354" i="1"/>
  <c r="O352" i="1" s="1"/>
  <c r="P352" i="1" s="1"/>
  <c r="Q370" i="1"/>
  <c r="Z370" i="1" s="1"/>
  <c r="G382" i="1"/>
  <c r="V377" i="1"/>
  <c r="W377" i="1" s="1"/>
  <c r="G384" i="1"/>
  <c r="V379" i="1"/>
  <c r="W379" i="1" s="1"/>
  <c r="Q369" i="1"/>
  <c r="Z369" i="1" s="1"/>
  <c r="G383" i="1"/>
  <c r="V378" i="1"/>
  <c r="W378" i="1" s="1"/>
  <c r="K373" i="1"/>
  <c r="K371" i="1"/>
  <c r="V376" i="1"/>
  <c r="W376" i="1" s="1"/>
  <c r="G381" i="1"/>
  <c r="Q368" i="1"/>
  <c r="Z368" i="1" s="1"/>
  <c r="X375" i="1"/>
  <c r="K374" i="1"/>
  <c r="J374" i="1"/>
  <c r="AD370" i="1" l="1"/>
  <c r="AC376" i="1"/>
  <c r="AA376" i="1"/>
  <c r="J376" i="1" s="1"/>
  <c r="AB376" i="1"/>
  <c r="K376" i="1" s="1"/>
  <c r="AB379" i="1"/>
  <c r="AA379" i="1"/>
  <c r="J379" i="1" s="1"/>
  <c r="AC379" i="1"/>
  <c r="AA375" i="1"/>
  <c r="J375" i="1" s="1"/>
  <c r="AD374" i="1"/>
  <c r="AA378" i="1"/>
  <c r="AB378" i="1"/>
  <c r="K378" i="1" s="1"/>
  <c r="AC378" i="1"/>
  <c r="AC375" i="1"/>
  <c r="AD371" i="1"/>
  <c r="AD373" i="1"/>
  <c r="AB377" i="1"/>
  <c r="K377" i="1" s="1"/>
  <c r="AC377" i="1"/>
  <c r="AA377" i="1"/>
  <c r="AB375" i="1"/>
  <c r="K375" i="1" s="1"/>
  <c r="AD372" i="1"/>
  <c r="AE360" i="1"/>
  <c r="AE361" i="1" s="1"/>
  <c r="AE362" i="1" s="1"/>
  <c r="AE363" i="1" s="1"/>
  <c r="AE364" i="1" s="1"/>
  <c r="AF355" i="1"/>
  <c r="AF356" i="1" s="1"/>
  <c r="AF357" i="1" s="1"/>
  <c r="AF358" i="1" s="1"/>
  <c r="AF359" i="1" s="1"/>
  <c r="N375" i="1"/>
  <c r="M375" i="1"/>
  <c r="M378" i="1"/>
  <c r="N378" i="1"/>
  <c r="M379" i="1"/>
  <c r="N379" i="1"/>
  <c r="Y367" i="1"/>
  <c r="Y359" i="1"/>
  <c r="O358" i="1"/>
  <c r="P358" i="1" s="1"/>
  <c r="Y363" i="1"/>
  <c r="M376" i="1"/>
  <c r="N376" i="1"/>
  <c r="M377" i="1"/>
  <c r="N377" i="1"/>
  <c r="O354" i="1"/>
  <c r="P354" i="1" s="1"/>
  <c r="O350" i="1"/>
  <c r="P350" i="1" s="1"/>
  <c r="O351" i="1"/>
  <c r="P351" i="1" s="1"/>
  <c r="Q375" i="1"/>
  <c r="Z375" i="1" s="1"/>
  <c r="V381" i="1"/>
  <c r="W381" i="1" s="1"/>
  <c r="G386" i="1"/>
  <c r="Q374" i="1"/>
  <c r="Z374" i="1" s="1"/>
  <c r="Q377" i="1"/>
  <c r="Z377" i="1" s="1"/>
  <c r="K379" i="1"/>
  <c r="Q376" i="1"/>
  <c r="Z376" i="1" s="1"/>
  <c r="V383" i="1"/>
  <c r="W383" i="1" s="1"/>
  <c r="G388" i="1"/>
  <c r="G389" i="1"/>
  <c r="V384" i="1"/>
  <c r="W384" i="1" s="1"/>
  <c r="Y371" i="1"/>
  <c r="X380" i="1"/>
  <c r="AF360" i="1"/>
  <c r="AF361" i="1" s="1"/>
  <c r="AF362" i="1" s="1"/>
  <c r="AF363" i="1" s="1"/>
  <c r="AF364" i="1" s="1"/>
  <c r="V382" i="1"/>
  <c r="W382" i="1" s="1"/>
  <c r="G387" i="1"/>
  <c r="X376" i="1"/>
  <c r="X377" i="1" s="1"/>
  <c r="X378" i="1" s="1"/>
  <c r="X379" i="1" s="1"/>
  <c r="Y375" i="1" s="1"/>
  <c r="Q373" i="1"/>
  <c r="Z373" i="1" s="1"/>
  <c r="G390" i="1"/>
  <c r="V385" i="1"/>
  <c r="W385" i="1" s="1"/>
  <c r="AD377" i="1" l="1"/>
  <c r="AD378" i="1"/>
  <c r="J378" i="1"/>
  <c r="AC380" i="1"/>
  <c r="J377" i="1"/>
  <c r="AA380" i="1"/>
  <c r="AB383" i="1"/>
  <c r="AA383" i="1"/>
  <c r="AC383" i="1"/>
  <c r="AD375" i="1"/>
  <c r="AD376" i="1"/>
  <c r="AA382" i="1"/>
  <c r="J382" i="1" s="1"/>
  <c r="AC382" i="1"/>
  <c r="AB382" i="1"/>
  <c r="AC384" i="1"/>
  <c r="AB384" i="1"/>
  <c r="K384" i="1" s="1"/>
  <c r="AA384" i="1"/>
  <c r="AA381" i="1"/>
  <c r="AB381" i="1"/>
  <c r="K381" i="1" s="1"/>
  <c r="AC381" i="1"/>
  <c r="AB380" i="1"/>
  <c r="K380" i="1" s="1"/>
  <c r="AD379" i="1"/>
  <c r="AE365" i="1"/>
  <c r="AF365" i="1" s="1"/>
  <c r="AF366" i="1" s="1"/>
  <c r="AF367" i="1" s="1"/>
  <c r="AF368" i="1" s="1"/>
  <c r="AF369" i="1" s="1"/>
  <c r="M380" i="1"/>
  <c r="N383" i="1"/>
  <c r="M383" i="1"/>
  <c r="N380" i="1"/>
  <c r="Y364" i="1"/>
  <c r="O361" i="1" s="1"/>
  <c r="P361" i="1" s="1"/>
  <c r="O363" i="1"/>
  <c r="P363" i="1" s="1"/>
  <c r="M382" i="1"/>
  <c r="N382" i="1"/>
  <c r="M381" i="1"/>
  <c r="N381" i="1"/>
  <c r="Y368" i="1"/>
  <c r="M384" i="1"/>
  <c r="N384" i="1"/>
  <c r="O359" i="1"/>
  <c r="P359" i="1" s="1"/>
  <c r="O356" i="1"/>
  <c r="P356" i="1" s="1"/>
  <c r="O357" i="1"/>
  <c r="P357" i="1" s="1"/>
  <c r="O355" i="1"/>
  <c r="P355" i="1" s="1"/>
  <c r="X381" i="1"/>
  <c r="X382" i="1" s="1"/>
  <c r="X383" i="1" s="1"/>
  <c r="X384" i="1" s="1"/>
  <c r="Y380" i="1" s="1"/>
  <c r="Q381" i="1"/>
  <c r="Z381" i="1" s="1"/>
  <c r="Y376" i="1"/>
  <c r="G395" i="1"/>
  <c r="V390" i="1"/>
  <c r="W390" i="1" s="1"/>
  <c r="K382" i="1"/>
  <c r="X385" i="1"/>
  <c r="Q378" i="1"/>
  <c r="Z378" i="1" s="1"/>
  <c r="V387" i="1"/>
  <c r="W387" i="1" s="1"/>
  <c r="G392" i="1"/>
  <c r="Y372" i="1"/>
  <c r="G391" i="1"/>
  <c r="V386" i="1"/>
  <c r="W386" i="1" s="1"/>
  <c r="J384" i="1"/>
  <c r="V388" i="1"/>
  <c r="W388" i="1" s="1"/>
  <c r="G393" i="1"/>
  <c r="J380" i="1"/>
  <c r="G394" i="1"/>
  <c r="V389" i="1"/>
  <c r="W389" i="1" s="1"/>
  <c r="K383" i="1"/>
  <c r="Q382" i="1"/>
  <c r="Z382" i="1" s="1"/>
  <c r="Q379" i="1"/>
  <c r="Z379" i="1" s="1"/>
  <c r="Q380" i="1"/>
  <c r="Z380" i="1" s="1"/>
  <c r="J383" i="1" l="1"/>
  <c r="AD384" i="1"/>
  <c r="AD381" i="1"/>
  <c r="AA385" i="1"/>
  <c r="J385" i="1" s="1"/>
  <c r="AB385" i="1"/>
  <c r="K385" i="1" s="1"/>
  <c r="AB387" i="1"/>
  <c r="AA387" i="1"/>
  <c r="J387" i="1" s="1"/>
  <c r="AC387" i="1"/>
  <c r="J381" i="1"/>
  <c r="AD382" i="1"/>
  <c r="AD383" i="1"/>
  <c r="AC388" i="1"/>
  <c r="AA388" i="1"/>
  <c r="J388" i="1" s="1"/>
  <c r="AB388" i="1"/>
  <c r="AC385" i="1"/>
  <c r="AC389" i="1"/>
  <c r="AB389" i="1"/>
  <c r="K389" i="1" s="1"/>
  <c r="AA389" i="1"/>
  <c r="AA386" i="1"/>
  <c r="AB386" i="1"/>
  <c r="K386" i="1" s="1"/>
  <c r="AC386" i="1"/>
  <c r="AD380" i="1"/>
  <c r="AE370" i="1"/>
  <c r="AE375" i="1" s="1"/>
  <c r="AE366" i="1"/>
  <c r="AE367" i="1" s="1"/>
  <c r="AE368" i="1" s="1"/>
  <c r="AE369" i="1" s="1"/>
  <c r="O362" i="1"/>
  <c r="P362" i="1" s="1"/>
  <c r="N388" i="1"/>
  <c r="M388" i="1"/>
  <c r="M387" i="1"/>
  <c r="N387" i="1"/>
  <c r="Y377" i="1"/>
  <c r="N386" i="1"/>
  <c r="M386" i="1"/>
  <c r="N385" i="1"/>
  <c r="O364" i="1"/>
  <c r="P364" i="1" s="1"/>
  <c r="O360" i="1"/>
  <c r="P360" i="1" s="1"/>
  <c r="Y369" i="1"/>
  <c r="O366" i="1" s="1"/>
  <c r="P366" i="1" s="1"/>
  <c r="O368" i="1"/>
  <c r="P368" i="1" s="1"/>
  <c r="M389" i="1"/>
  <c r="N389" i="1"/>
  <c r="M385" i="1"/>
  <c r="Q387" i="1"/>
  <c r="Z387" i="1" s="1"/>
  <c r="Q385" i="1"/>
  <c r="Z385" i="1" s="1"/>
  <c r="Y373" i="1"/>
  <c r="Q384" i="1"/>
  <c r="Z384" i="1" s="1"/>
  <c r="J389" i="1"/>
  <c r="V394" i="1"/>
  <c r="W394" i="1" s="1"/>
  <c r="G399" i="1"/>
  <c r="V393" i="1"/>
  <c r="W393" i="1" s="1"/>
  <c r="G398" i="1"/>
  <c r="Q383" i="1"/>
  <c r="Z383" i="1" s="1"/>
  <c r="Y381" i="1"/>
  <c r="K388" i="1"/>
  <c r="G397" i="1"/>
  <c r="V392" i="1"/>
  <c r="W392" i="1" s="1"/>
  <c r="X386" i="1"/>
  <c r="X387" i="1" s="1"/>
  <c r="X388" i="1" s="1"/>
  <c r="X389" i="1" s="1"/>
  <c r="Y385" i="1" s="1"/>
  <c r="X390" i="1"/>
  <c r="Q386" i="1"/>
  <c r="Z386" i="1" s="1"/>
  <c r="V391" i="1"/>
  <c r="W391" i="1" s="1"/>
  <c r="G396" i="1"/>
  <c r="K387" i="1"/>
  <c r="G400" i="1"/>
  <c r="V395" i="1"/>
  <c r="W395" i="1" s="1"/>
  <c r="AE371" i="1" l="1"/>
  <c r="AE372" i="1" s="1"/>
  <c r="AE373" i="1" s="1"/>
  <c r="AE374" i="1" s="1"/>
  <c r="J386" i="1"/>
  <c r="AA390" i="1"/>
  <c r="J390" i="1" s="1"/>
  <c r="AF370" i="1"/>
  <c r="AF371" i="1" s="1"/>
  <c r="AF372" i="1" s="1"/>
  <c r="AF373" i="1" s="1"/>
  <c r="AF374" i="1" s="1"/>
  <c r="AD385" i="1"/>
  <c r="AD386" i="1"/>
  <c r="AD387" i="1"/>
  <c r="AB390" i="1"/>
  <c r="K390" i="1" s="1"/>
  <c r="AB393" i="1"/>
  <c r="K393" i="1" s="1"/>
  <c r="AA393" i="1"/>
  <c r="AC393" i="1"/>
  <c r="AA394" i="1"/>
  <c r="J394" i="1" s="1"/>
  <c r="AB394" i="1"/>
  <c r="AC394" i="1"/>
  <c r="AD389" i="1"/>
  <c r="AC390" i="1"/>
  <c r="AB391" i="1"/>
  <c r="K391" i="1" s="1"/>
  <c r="AC391" i="1"/>
  <c r="AA391" i="1"/>
  <c r="J391" i="1" s="1"/>
  <c r="AC392" i="1"/>
  <c r="AA392" i="1"/>
  <c r="AB392" i="1"/>
  <c r="AD388" i="1"/>
  <c r="O373" i="1"/>
  <c r="P373" i="1" s="1"/>
  <c r="M391" i="1"/>
  <c r="N391" i="1"/>
  <c r="Y382" i="1"/>
  <c r="M393" i="1"/>
  <c r="N393" i="1"/>
  <c r="N390" i="1"/>
  <c r="Y378" i="1"/>
  <c r="M390" i="1"/>
  <c r="N392" i="1"/>
  <c r="M392" i="1"/>
  <c r="N394" i="1"/>
  <c r="M394" i="1"/>
  <c r="O369" i="1"/>
  <c r="P369" i="1" s="1"/>
  <c r="O365" i="1"/>
  <c r="P365" i="1" s="1"/>
  <c r="O367" i="1"/>
  <c r="P367" i="1" s="1"/>
  <c r="Q391" i="1"/>
  <c r="Z391" i="1" s="1"/>
  <c r="Q392" i="1"/>
  <c r="Z392" i="1" s="1"/>
  <c r="G401" i="1"/>
  <c r="V396" i="1"/>
  <c r="W396" i="1" s="1"/>
  <c r="K392" i="1"/>
  <c r="G403" i="1"/>
  <c r="V398" i="1"/>
  <c r="W398" i="1" s="1"/>
  <c r="K394" i="1"/>
  <c r="Q389" i="1"/>
  <c r="Z389" i="1" s="1"/>
  <c r="Y374" i="1"/>
  <c r="V397" i="1"/>
  <c r="W397" i="1" s="1"/>
  <c r="G402" i="1"/>
  <c r="J393" i="1"/>
  <c r="AF375" i="1"/>
  <c r="AF376" i="1" s="1"/>
  <c r="AF377" i="1" s="1"/>
  <c r="AF378" i="1" s="1"/>
  <c r="AF379" i="1" s="1"/>
  <c r="AE376" i="1"/>
  <c r="AE377" i="1" s="1"/>
  <c r="AE378" i="1" s="1"/>
  <c r="AE379" i="1" s="1"/>
  <c r="AE380" i="1"/>
  <c r="Q390" i="1"/>
  <c r="Z390" i="1" s="1"/>
  <c r="Q388" i="1"/>
  <c r="Z388" i="1" s="1"/>
  <c r="X395" i="1"/>
  <c r="G405" i="1"/>
  <c r="V405" i="1" s="1"/>
  <c r="W405" i="1" s="1"/>
  <c r="V400" i="1"/>
  <c r="W400" i="1" s="1"/>
  <c r="X391" i="1"/>
  <c r="X392" i="1" s="1"/>
  <c r="X393" i="1" s="1"/>
  <c r="X394" i="1" s="1"/>
  <c r="Y390" i="1" s="1"/>
  <c r="Y386" i="1"/>
  <c r="V399" i="1"/>
  <c r="W399" i="1" s="1"/>
  <c r="G404" i="1"/>
  <c r="AD392" i="1" l="1"/>
  <c r="AB395" i="1"/>
  <c r="AD394" i="1"/>
  <c r="AD390" i="1"/>
  <c r="AA397" i="1"/>
  <c r="AB397" i="1"/>
  <c r="AC397" i="1"/>
  <c r="AA398" i="1"/>
  <c r="J398" i="1" s="1"/>
  <c r="AC398" i="1"/>
  <c r="AB398" i="1"/>
  <c r="AC396" i="1"/>
  <c r="AB396" i="1"/>
  <c r="AA396" i="1"/>
  <c r="AD391" i="1"/>
  <c r="AC395" i="1"/>
  <c r="AD393" i="1"/>
  <c r="AB399" i="1"/>
  <c r="K399" i="1" s="1"/>
  <c r="AA399" i="1"/>
  <c r="AC399" i="1"/>
  <c r="J392" i="1"/>
  <c r="AA395" i="1"/>
  <c r="O374" i="1"/>
  <c r="P374" i="1" s="1"/>
  <c r="O371" i="1"/>
  <c r="P371" i="1" s="1"/>
  <c r="O370" i="1"/>
  <c r="P370" i="1" s="1"/>
  <c r="N398" i="1"/>
  <c r="M398" i="1"/>
  <c r="N396" i="1"/>
  <c r="M396" i="1"/>
  <c r="N395" i="1"/>
  <c r="Y379" i="1"/>
  <c r="O378" i="1"/>
  <c r="P378" i="1" s="1"/>
  <c r="M399" i="1"/>
  <c r="N399" i="1"/>
  <c r="M395" i="1"/>
  <c r="Y387" i="1"/>
  <c r="M397" i="1"/>
  <c r="N397" i="1"/>
  <c r="O372" i="1"/>
  <c r="P372" i="1" s="1"/>
  <c r="Y383" i="1"/>
  <c r="X396" i="1"/>
  <c r="X397" i="1" s="1"/>
  <c r="X398" i="1" s="1"/>
  <c r="X399" i="1" s="1"/>
  <c r="Y395" i="1" s="1"/>
  <c r="J395" i="1"/>
  <c r="Y391" i="1"/>
  <c r="Q395" i="1"/>
  <c r="Z395" i="1" s="1"/>
  <c r="Q394" i="1"/>
  <c r="Z394" i="1" s="1"/>
  <c r="K398" i="1"/>
  <c r="Q397" i="1"/>
  <c r="Z397" i="1" s="1"/>
  <c r="K396" i="1"/>
  <c r="J396" i="1"/>
  <c r="X400" i="1"/>
  <c r="V402" i="1"/>
  <c r="W402" i="1" s="1"/>
  <c r="G407" i="1"/>
  <c r="V407" i="1" s="1"/>
  <c r="W407" i="1" s="1"/>
  <c r="V403" i="1"/>
  <c r="W403" i="1" s="1"/>
  <c r="G408" i="1"/>
  <c r="V408" i="1" s="1"/>
  <c r="W408" i="1" s="1"/>
  <c r="G406" i="1"/>
  <c r="V406" i="1" s="1"/>
  <c r="W406" i="1" s="1"/>
  <c r="V401" i="1"/>
  <c r="W401" i="1" s="1"/>
  <c r="V404" i="1"/>
  <c r="W404" i="1" s="1"/>
  <c r="G409" i="1"/>
  <c r="V409" i="1" s="1"/>
  <c r="W409" i="1" s="1"/>
  <c r="J399" i="1"/>
  <c r="X405" i="1"/>
  <c r="K397" i="1"/>
  <c r="K395" i="1"/>
  <c r="Q393" i="1"/>
  <c r="Z393" i="1" s="1"/>
  <c r="Q396" i="1"/>
  <c r="Z396" i="1" s="1"/>
  <c r="AE385" i="1"/>
  <c r="AF380" i="1"/>
  <c r="AF381" i="1" s="1"/>
  <c r="AF382" i="1" s="1"/>
  <c r="AF383" i="1" s="1"/>
  <c r="AF384" i="1" s="1"/>
  <c r="AE381" i="1"/>
  <c r="AE382" i="1" s="1"/>
  <c r="AE383" i="1" s="1"/>
  <c r="AE384" i="1" s="1"/>
  <c r="AD395" i="1" l="1"/>
  <c r="J397" i="1"/>
  <c r="AC400" i="1"/>
  <c r="AD398" i="1"/>
  <c r="AC405" i="1"/>
  <c r="AA409" i="1"/>
  <c r="AB409" i="1"/>
  <c r="AC409" i="1"/>
  <c r="AB408" i="1"/>
  <c r="AC408" i="1"/>
  <c r="AA408" i="1"/>
  <c r="AB400" i="1"/>
  <c r="K400" i="1" s="1"/>
  <c r="AB405" i="1"/>
  <c r="AC404" i="1"/>
  <c r="AA404" i="1"/>
  <c r="J404" i="1" s="1"/>
  <c r="AB404" i="1"/>
  <c r="K404" i="1" s="1"/>
  <c r="AB403" i="1"/>
  <c r="K403" i="1" s="1"/>
  <c r="AC403" i="1"/>
  <c r="AA403" i="1"/>
  <c r="J403" i="1" s="1"/>
  <c r="AA405" i="1"/>
  <c r="AB401" i="1"/>
  <c r="AC401" i="1"/>
  <c r="AA401" i="1"/>
  <c r="J401" i="1" s="1"/>
  <c r="AB407" i="1"/>
  <c r="AC407" i="1"/>
  <c r="AA407" i="1"/>
  <c r="AA406" i="1"/>
  <c r="AB406" i="1"/>
  <c r="AC406" i="1"/>
  <c r="AA402" i="1"/>
  <c r="J402" i="1" s="1"/>
  <c r="AB402" i="1"/>
  <c r="K402" i="1" s="1"/>
  <c r="AC402" i="1"/>
  <c r="AA400" i="1"/>
  <c r="AD399" i="1"/>
  <c r="AD396" i="1"/>
  <c r="AD397" i="1"/>
  <c r="M405" i="1"/>
  <c r="O379" i="1"/>
  <c r="P379" i="1" s="1"/>
  <c r="O377" i="1"/>
  <c r="P377" i="1" s="1"/>
  <c r="N406" i="1"/>
  <c r="M406" i="1"/>
  <c r="N402" i="1"/>
  <c r="M402" i="1"/>
  <c r="Y388" i="1"/>
  <c r="O376" i="1"/>
  <c r="P376" i="1" s="1"/>
  <c r="M401" i="1"/>
  <c r="N401" i="1"/>
  <c r="M409" i="1"/>
  <c r="N409" i="1"/>
  <c r="N408" i="1"/>
  <c r="M408" i="1"/>
  <c r="Y392" i="1"/>
  <c r="O375" i="1"/>
  <c r="P375" i="1" s="1"/>
  <c r="M407" i="1"/>
  <c r="N407" i="1"/>
  <c r="M400" i="1"/>
  <c r="N404" i="1"/>
  <c r="M404" i="1"/>
  <c r="M403" i="1"/>
  <c r="N403" i="1"/>
  <c r="Y384" i="1"/>
  <c r="O381" i="1" s="1"/>
  <c r="P381" i="1" s="1"/>
  <c r="O383" i="1"/>
  <c r="P383" i="1" s="1"/>
  <c r="N400" i="1"/>
  <c r="N405" i="1"/>
  <c r="X406" i="1"/>
  <c r="X407" i="1" s="1"/>
  <c r="X408" i="1" s="1"/>
  <c r="X409" i="1" s="1"/>
  <c r="Y405" i="1" s="1"/>
  <c r="Q401" i="1"/>
  <c r="Z401" i="1" s="1"/>
  <c r="Q402" i="1"/>
  <c r="Z402" i="1" s="1"/>
  <c r="Q399" i="1"/>
  <c r="Z399" i="1" s="1"/>
  <c r="Y396" i="1"/>
  <c r="K401" i="1"/>
  <c r="AE390" i="1"/>
  <c r="AF385" i="1"/>
  <c r="AF386" i="1" s="1"/>
  <c r="AF387" i="1" s="1"/>
  <c r="AF388" i="1" s="1"/>
  <c r="AF389" i="1" s="1"/>
  <c r="AE386" i="1"/>
  <c r="AE387" i="1" s="1"/>
  <c r="AE388" i="1" s="1"/>
  <c r="AE389" i="1" s="1"/>
  <c r="Q398" i="1"/>
  <c r="Z398" i="1" s="1"/>
  <c r="Q400" i="1"/>
  <c r="Z400" i="1" s="1"/>
  <c r="X401" i="1"/>
  <c r="X402" i="1" s="1"/>
  <c r="X403" i="1" s="1"/>
  <c r="X404" i="1" s="1"/>
  <c r="Y400" i="1" s="1"/>
  <c r="K406" i="1" l="1"/>
  <c r="AD400" i="1"/>
  <c r="J400" i="1"/>
  <c r="J405" i="1" s="1"/>
  <c r="AD405" i="1"/>
  <c r="AD406" i="1"/>
  <c r="AD401" i="1"/>
  <c r="AD403" i="1"/>
  <c r="AD404" i="1"/>
  <c r="AD408" i="1"/>
  <c r="AD402" i="1"/>
  <c r="AD407" i="1"/>
  <c r="AD409" i="1"/>
  <c r="J406" i="1"/>
  <c r="J407" i="1"/>
  <c r="K407" i="1"/>
  <c r="J409" i="1"/>
  <c r="K408" i="1"/>
  <c r="J408" i="1"/>
  <c r="K409" i="1"/>
  <c r="K405" i="1"/>
  <c r="Y406" i="1"/>
  <c r="Y393" i="1"/>
  <c r="Y389" i="1"/>
  <c r="O385" i="1" s="1"/>
  <c r="P385" i="1" s="1"/>
  <c r="O388" i="1"/>
  <c r="P388" i="1" s="1"/>
  <c r="O384" i="1"/>
  <c r="P384" i="1" s="1"/>
  <c r="O380" i="1"/>
  <c r="P380" i="1" s="1"/>
  <c r="O382" i="1"/>
  <c r="P382" i="1" s="1"/>
  <c r="Q405" i="1"/>
  <c r="Z405" i="1" s="1"/>
  <c r="Q406" i="1"/>
  <c r="Z406" i="1" s="1"/>
  <c r="AM311" i="1" s="1"/>
  <c r="Y401" i="1"/>
  <c r="Q404" i="1"/>
  <c r="Z404" i="1" s="1"/>
  <c r="Q403" i="1"/>
  <c r="Z403" i="1" s="1"/>
  <c r="Q407" i="1"/>
  <c r="Z407" i="1" s="1"/>
  <c r="AM312" i="1" s="1"/>
  <c r="AF390" i="1"/>
  <c r="AF391" i="1" s="1"/>
  <c r="AF392" i="1" s="1"/>
  <c r="AF393" i="1" s="1"/>
  <c r="AF394" i="1" s="1"/>
  <c r="AE395" i="1"/>
  <c r="AE391" i="1"/>
  <c r="AE392" i="1" s="1"/>
  <c r="AE393" i="1" s="1"/>
  <c r="AE394" i="1" s="1"/>
  <c r="Y397" i="1"/>
  <c r="AM310" i="1" l="1"/>
  <c r="AM315" i="1" s="1"/>
  <c r="AO312" i="1"/>
  <c r="AP312" i="1" s="1"/>
  <c r="AM317" i="1"/>
  <c r="AM316" i="1"/>
  <c r="AO311" i="1"/>
  <c r="AP311" i="1" s="1"/>
  <c r="O386" i="1"/>
  <c r="P386" i="1" s="1"/>
  <c r="Y394" i="1"/>
  <c r="O394" i="1" s="1"/>
  <c r="P394" i="1" s="1"/>
  <c r="O393" i="1"/>
  <c r="P393" i="1" s="1"/>
  <c r="Y402" i="1"/>
  <c r="Y407" i="1"/>
  <c r="O389" i="1"/>
  <c r="P389" i="1" s="1"/>
  <c r="O387" i="1"/>
  <c r="P387" i="1" s="1"/>
  <c r="Q409" i="1"/>
  <c r="Z409" i="1" s="1"/>
  <c r="AM314" i="1" s="1"/>
  <c r="Q408" i="1"/>
  <c r="Z408" i="1" s="1"/>
  <c r="AM313" i="1" s="1"/>
  <c r="AF395" i="1"/>
  <c r="AF396" i="1" s="1"/>
  <c r="AF397" i="1" s="1"/>
  <c r="AF398" i="1" s="1"/>
  <c r="AF399" i="1" s="1"/>
  <c r="AE396" i="1"/>
  <c r="AE397" i="1" s="1"/>
  <c r="AE398" i="1" s="1"/>
  <c r="AE399" i="1" s="1"/>
  <c r="AE400" i="1"/>
  <c r="Y398" i="1"/>
  <c r="AN410" i="1" l="1"/>
  <c r="AO310" i="1"/>
  <c r="AP310" i="1" s="1"/>
  <c r="AM319" i="1"/>
  <c r="AO314" i="1"/>
  <c r="AP314" i="1" s="1"/>
  <c r="AO316" i="1"/>
  <c r="AP316" i="1" s="1"/>
  <c r="AM321" i="1"/>
  <c r="AM322" i="1"/>
  <c r="AO317" i="1"/>
  <c r="AP317" i="1" s="1"/>
  <c r="AM318" i="1"/>
  <c r="AO313" i="1"/>
  <c r="AP313" i="1" s="1"/>
  <c r="AM320" i="1"/>
  <c r="AO315" i="1"/>
  <c r="AP315" i="1" s="1"/>
  <c r="O398" i="1"/>
  <c r="P398" i="1" s="1"/>
  <c r="O392" i="1"/>
  <c r="P392" i="1" s="1"/>
  <c r="O391" i="1"/>
  <c r="P391" i="1" s="1"/>
  <c r="O390" i="1"/>
  <c r="P390" i="1" s="1"/>
  <c r="Y403" i="1"/>
  <c r="Y408" i="1"/>
  <c r="Y399" i="1"/>
  <c r="O396" i="1" s="1"/>
  <c r="P396" i="1" s="1"/>
  <c r="AF400" i="1"/>
  <c r="AF401" i="1" s="1"/>
  <c r="AF402" i="1" s="1"/>
  <c r="AF403" i="1" s="1"/>
  <c r="AF404" i="1" s="1"/>
  <c r="AE405" i="1"/>
  <c r="AE401" i="1"/>
  <c r="AE402" i="1" s="1"/>
  <c r="AE403" i="1" s="1"/>
  <c r="AE404" i="1" s="1"/>
  <c r="AN411" i="1" l="1"/>
  <c r="AN415" i="1"/>
  <c r="AM323" i="1"/>
  <c r="AO318" i="1"/>
  <c r="AP318" i="1" s="1"/>
  <c r="AM326" i="1"/>
  <c r="AO321" i="1"/>
  <c r="AP321" i="1" s="1"/>
  <c r="AO320" i="1"/>
  <c r="AP320" i="1" s="1"/>
  <c r="AM325" i="1"/>
  <c r="AM327" i="1"/>
  <c r="AO322" i="1"/>
  <c r="AP322" i="1" s="1"/>
  <c r="AM324" i="1"/>
  <c r="AO319" i="1"/>
  <c r="AP319" i="1" s="1"/>
  <c r="AR310" i="1"/>
  <c r="AR315" i="1" s="1"/>
  <c r="AR320" i="1" s="1"/>
  <c r="AR325" i="1" s="1"/>
  <c r="AR330" i="1" s="1"/>
  <c r="AR335" i="1" s="1"/>
  <c r="AR340" i="1" s="1"/>
  <c r="AR345" i="1" s="1"/>
  <c r="AR350" i="1" s="1"/>
  <c r="AR355" i="1" s="1"/>
  <c r="AR360" i="1" s="1"/>
  <c r="AR365" i="1" s="1"/>
  <c r="AR370" i="1" s="1"/>
  <c r="AR375" i="1" s="1"/>
  <c r="AR380" i="1" s="1"/>
  <c r="AR385" i="1" s="1"/>
  <c r="AR390" i="1" s="1"/>
  <c r="AR395" i="1" s="1"/>
  <c r="AR400" i="1" s="1"/>
  <c r="AR405" i="1" s="1"/>
  <c r="AQ310" i="1"/>
  <c r="AQ315" i="1" s="1"/>
  <c r="AQ320" i="1" s="1"/>
  <c r="AQ325" i="1" s="1"/>
  <c r="AQ330" i="1" s="1"/>
  <c r="AQ335" i="1" s="1"/>
  <c r="AQ340" i="1" s="1"/>
  <c r="AQ345" i="1" s="1"/>
  <c r="AQ350" i="1" s="1"/>
  <c r="AQ355" i="1" s="1"/>
  <c r="AQ360" i="1" s="1"/>
  <c r="AQ365" i="1" s="1"/>
  <c r="AQ370" i="1" s="1"/>
  <c r="AQ375" i="1" s="1"/>
  <c r="AQ380" i="1" s="1"/>
  <c r="AQ385" i="1" s="1"/>
  <c r="AQ390" i="1" s="1"/>
  <c r="AQ395" i="1" s="1"/>
  <c r="AQ400" i="1" s="1"/>
  <c r="AQ405" i="1" s="1"/>
  <c r="Y404" i="1"/>
  <c r="O403" i="1"/>
  <c r="P403" i="1" s="1"/>
  <c r="O399" i="1"/>
  <c r="P399" i="1" s="1"/>
  <c r="Y409" i="1"/>
  <c r="O406" i="1" s="1"/>
  <c r="P406" i="1" s="1"/>
  <c r="O395" i="1"/>
  <c r="P395" i="1" s="1"/>
  <c r="O397" i="1"/>
  <c r="P397" i="1" s="1"/>
  <c r="AF405" i="1"/>
  <c r="AF406" i="1" s="1"/>
  <c r="AF407" i="1" s="1"/>
  <c r="AF408" i="1" s="1"/>
  <c r="AF409" i="1" s="1"/>
  <c r="AE406" i="1"/>
  <c r="AE407" i="1" s="1"/>
  <c r="AE408" i="1" s="1"/>
  <c r="AE409" i="1" s="1"/>
  <c r="AN420" i="1" l="1"/>
  <c r="AN425" i="1" s="1"/>
  <c r="AN412" i="1"/>
  <c r="AN416" i="1"/>
  <c r="AO325" i="1"/>
  <c r="AP325" i="1" s="1"/>
  <c r="AM330" i="1"/>
  <c r="AR314" i="1"/>
  <c r="AR319" i="1" s="1"/>
  <c r="AR324" i="1" s="1"/>
  <c r="AR329" i="1" s="1"/>
  <c r="AR334" i="1" s="1"/>
  <c r="AR339" i="1" s="1"/>
  <c r="AR344" i="1" s="1"/>
  <c r="AR349" i="1" s="1"/>
  <c r="AR354" i="1" s="1"/>
  <c r="AR359" i="1" s="1"/>
  <c r="AR364" i="1" s="1"/>
  <c r="AR369" i="1" s="1"/>
  <c r="AR374" i="1" s="1"/>
  <c r="AR379" i="1" s="1"/>
  <c r="AR384" i="1" s="1"/>
  <c r="AR389" i="1" s="1"/>
  <c r="AR394" i="1" s="1"/>
  <c r="AR399" i="1" s="1"/>
  <c r="AR404" i="1" s="1"/>
  <c r="AR409" i="1" s="1"/>
  <c r="AQ314" i="1"/>
  <c r="AQ319" i="1" s="1"/>
  <c r="AQ324" i="1" s="1"/>
  <c r="AQ329" i="1" s="1"/>
  <c r="AQ334" i="1" s="1"/>
  <c r="AQ339" i="1" s="1"/>
  <c r="AQ344" i="1" s="1"/>
  <c r="AQ349" i="1" s="1"/>
  <c r="AQ354" i="1" s="1"/>
  <c r="AQ359" i="1" s="1"/>
  <c r="AQ364" i="1" s="1"/>
  <c r="AQ369" i="1" s="1"/>
  <c r="AQ374" i="1" s="1"/>
  <c r="AQ379" i="1" s="1"/>
  <c r="AQ384" i="1" s="1"/>
  <c r="AQ389" i="1" s="1"/>
  <c r="AQ394" i="1" s="1"/>
  <c r="AQ399" i="1" s="1"/>
  <c r="AQ404" i="1" s="1"/>
  <c r="AQ409" i="1" s="1"/>
  <c r="AO324" i="1"/>
  <c r="AP324" i="1" s="1"/>
  <c r="AM329" i="1"/>
  <c r="AO327" i="1"/>
  <c r="AP327" i="1" s="1"/>
  <c r="AM332" i="1"/>
  <c r="AO323" i="1"/>
  <c r="AP323" i="1" s="1"/>
  <c r="AM328" i="1"/>
  <c r="AM331" i="1"/>
  <c r="AO326" i="1"/>
  <c r="AP326" i="1" s="1"/>
  <c r="AG340" i="1"/>
  <c r="AJ344" i="1" s="1"/>
  <c r="AG365" i="1"/>
  <c r="AG315" i="1"/>
  <c r="AG385" i="1"/>
  <c r="AI388" i="1" s="1"/>
  <c r="AG405" i="1"/>
  <c r="AL405" i="1" s="1"/>
  <c r="AG360" i="1"/>
  <c r="AG361" i="1" s="1"/>
  <c r="AG362" i="1" s="1"/>
  <c r="AJ362" i="1" s="1"/>
  <c r="AG375" i="1"/>
  <c r="AQ312" i="1"/>
  <c r="AQ317" i="1" s="1"/>
  <c r="AQ322" i="1" s="1"/>
  <c r="AQ327" i="1" s="1"/>
  <c r="AQ332" i="1" s="1"/>
  <c r="AQ337" i="1" s="1"/>
  <c r="AQ342" i="1" s="1"/>
  <c r="AQ347" i="1" s="1"/>
  <c r="AQ352" i="1" s="1"/>
  <c r="AQ357" i="1" s="1"/>
  <c r="AQ362" i="1" s="1"/>
  <c r="AQ367" i="1" s="1"/>
  <c r="AQ372" i="1" s="1"/>
  <c r="AQ377" i="1" s="1"/>
  <c r="AQ382" i="1" s="1"/>
  <c r="AQ387" i="1" s="1"/>
  <c r="AQ392" i="1" s="1"/>
  <c r="AQ397" i="1" s="1"/>
  <c r="AQ402" i="1" s="1"/>
  <c r="AQ407" i="1" s="1"/>
  <c r="AR312" i="1"/>
  <c r="AR317" i="1" s="1"/>
  <c r="AR322" i="1" s="1"/>
  <c r="AR327" i="1" s="1"/>
  <c r="AR332" i="1" s="1"/>
  <c r="AR337" i="1" s="1"/>
  <c r="AR342" i="1" s="1"/>
  <c r="AR347" i="1" s="1"/>
  <c r="AR352" i="1" s="1"/>
  <c r="AR357" i="1" s="1"/>
  <c r="AR362" i="1" s="1"/>
  <c r="AR367" i="1" s="1"/>
  <c r="AR372" i="1" s="1"/>
  <c r="AR377" i="1" s="1"/>
  <c r="AR382" i="1" s="1"/>
  <c r="AR387" i="1" s="1"/>
  <c r="AR392" i="1" s="1"/>
  <c r="AR397" i="1" s="1"/>
  <c r="AR402" i="1" s="1"/>
  <c r="AR407" i="1" s="1"/>
  <c r="AG380" i="1"/>
  <c r="AG390" i="1"/>
  <c r="AG330" i="1"/>
  <c r="O402" i="1"/>
  <c r="P402" i="1" s="1"/>
  <c r="O408" i="1"/>
  <c r="P408" i="1" s="1"/>
  <c r="O400" i="1"/>
  <c r="P400" i="1" s="1"/>
  <c r="AG320" i="1"/>
  <c r="AG395" i="1"/>
  <c r="AG370" i="1"/>
  <c r="AG400" i="1"/>
  <c r="AG335" i="1"/>
  <c r="AG310" i="1"/>
  <c r="AG345" i="1"/>
  <c r="AG325" i="1"/>
  <c r="AG350" i="1"/>
  <c r="O409" i="1"/>
  <c r="P409" i="1" s="1"/>
  <c r="O407" i="1"/>
  <c r="P407" i="1" s="1"/>
  <c r="O405" i="1"/>
  <c r="P405" i="1" s="1"/>
  <c r="O404" i="1"/>
  <c r="P404" i="1" s="1"/>
  <c r="O401" i="1"/>
  <c r="P401" i="1" s="1"/>
  <c r="AG355" i="1"/>
  <c r="AL366" i="1"/>
  <c r="AN421" i="1" l="1"/>
  <c r="AN426" i="1" s="1"/>
  <c r="AN430" i="1"/>
  <c r="AN435" i="1" s="1"/>
  <c r="AI343" i="1"/>
  <c r="AN417" i="1"/>
  <c r="AN413" i="1"/>
  <c r="AI344" i="1"/>
  <c r="AH340" i="1"/>
  <c r="AH341" i="1" s="1"/>
  <c r="AH342" i="1" s="1"/>
  <c r="AH343" i="1" s="1"/>
  <c r="AH344" i="1" s="1"/>
  <c r="AL344" i="1"/>
  <c r="AG326" i="1"/>
  <c r="AG327" i="1" s="1"/>
  <c r="AG328" i="1" s="1"/>
  <c r="AG329" i="1" s="1"/>
  <c r="AS327" i="1"/>
  <c r="AT327" i="1"/>
  <c r="AS325" i="1"/>
  <c r="AS329" i="1"/>
  <c r="AT325" i="1"/>
  <c r="AT329" i="1"/>
  <c r="AJ403" i="1"/>
  <c r="AS400" i="1"/>
  <c r="AS402" i="1"/>
  <c r="AS404" i="1"/>
  <c r="AT400" i="1"/>
  <c r="AT402" i="1"/>
  <c r="AT404" i="1"/>
  <c r="AS403" i="1"/>
  <c r="AT403" i="1"/>
  <c r="AS401" i="1"/>
  <c r="AT401" i="1"/>
  <c r="AI390" i="1"/>
  <c r="AS390" i="1"/>
  <c r="AS392" i="1"/>
  <c r="AS394" i="1"/>
  <c r="AT390" i="1"/>
  <c r="AT392" i="1"/>
  <c r="AT394" i="1"/>
  <c r="AS391" i="1"/>
  <c r="AT391" i="1"/>
  <c r="AS393" i="1"/>
  <c r="AT393" i="1"/>
  <c r="AG376" i="1"/>
  <c r="AG377" i="1" s="1"/>
  <c r="AG378" i="1" s="1"/>
  <c r="AG379" i="1" s="1"/>
  <c r="AS375" i="1"/>
  <c r="AS379" i="1"/>
  <c r="AT375" i="1"/>
  <c r="AT379" i="1"/>
  <c r="AS377" i="1"/>
  <c r="AT377" i="1"/>
  <c r="AI318" i="1"/>
  <c r="AS316" i="1"/>
  <c r="AS318" i="1"/>
  <c r="AT316" i="1"/>
  <c r="AT318" i="1"/>
  <c r="AS315" i="1"/>
  <c r="AS319" i="1"/>
  <c r="AT315" i="1"/>
  <c r="AT319" i="1"/>
  <c r="AS317" i="1"/>
  <c r="AT317" i="1"/>
  <c r="AS356" i="1"/>
  <c r="AS358" i="1"/>
  <c r="AT356" i="1"/>
  <c r="AT358" i="1"/>
  <c r="AS355" i="1"/>
  <c r="AS359" i="1"/>
  <c r="AT355" i="1"/>
  <c r="AT359" i="1"/>
  <c r="AS357" i="1"/>
  <c r="AT357" i="1"/>
  <c r="AI347" i="1"/>
  <c r="AS346" i="1"/>
  <c r="AS348" i="1"/>
  <c r="AT346" i="1"/>
  <c r="AT348" i="1"/>
  <c r="AS347" i="1"/>
  <c r="AT347" i="1"/>
  <c r="AS345" i="1"/>
  <c r="AS349" i="1"/>
  <c r="AT345" i="1"/>
  <c r="AT349" i="1"/>
  <c r="AL371" i="1"/>
  <c r="AS370" i="1"/>
  <c r="AS372" i="1"/>
  <c r="AS374" i="1"/>
  <c r="AT370" i="1"/>
  <c r="AT372" i="1"/>
  <c r="AT374" i="1"/>
  <c r="AS371" i="1"/>
  <c r="AT371" i="1"/>
  <c r="AS373" i="1"/>
  <c r="AT373" i="1"/>
  <c r="AL381" i="1"/>
  <c r="AS380" i="1"/>
  <c r="AS382" i="1"/>
  <c r="AS384" i="1"/>
  <c r="AT380" i="1"/>
  <c r="AT382" i="1"/>
  <c r="AT384" i="1"/>
  <c r="AS383" i="1"/>
  <c r="AT383" i="1"/>
  <c r="AS381" i="1"/>
  <c r="AT381" i="1"/>
  <c r="AJ360" i="1"/>
  <c r="AS360" i="1"/>
  <c r="AS362" i="1"/>
  <c r="AS364" i="1"/>
  <c r="AT360" i="1"/>
  <c r="AT362" i="1"/>
  <c r="AT364" i="1"/>
  <c r="AS363" i="1"/>
  <c r="AT363" i="1"/>
  <c r="AS361" i="1"/>
  <c r="AT361" i="1"/>
  <c r="AL365" i="1"/>
  <c r="AS366" i="1"/>
  <c r="AS368" i="1"/>
  <c r="AT366" i="1"/>
  <c r="AT368" i="1"/>
  <c r="AS367" i="1"/>
  <c r="AT367" i="1"/>
  <c r="AS365" i="1"/>
  <c r="AS369" i="1"/>
  <c r="AT365" i="1"/>
  <c r="AT369" i="1"/>
  <c r="AK310" i="1"/>
  <c r="AS310" i="1"/>
  <c r="AS312" i="1"/>
  <c r="AS314" i="1"/>
  <c r="AT310" i="1"/>
  <c r="AT312" i="1"/>
  <c r="AT314" i="1"/>
  <c r="AS311" i="1"/>
  <c r="AT311" i="1"/>
  <c r="AS313" i="1"/>
  <c r="AT313" i="1"/>
  <c r="AK399" i="1"/>
  <c r="AS396" i="1"/>
  <c r="AS398" i="1"/>
  <c r="AT396" i="1"/>
  <c r="AT398" i="1"/>
  <c r="AS395" i="1"/>
  <c r="AS399" i="1"/>
  <c r="AT395" i="1"/>
  <c r="AT399" i="1"/>
  <c r="AS397" i="1"/>
  <c r="AT397" i="1"/>
  <c r="AL407" i="1"/>
  <c r="AS406" i="1"/>
  <c r="AS408" i="1"/>
  <c r="AT406" i="1"/>
  <c r="AT408" i="1"/>
  <c r="AS407" i="1"/>
  <c r="AT407" i="1"/>
  <c r="AS405" i="1"/>
  <c r="AS409" i="1"/>
  <c r="AT405" i="1"/>
  <c r="AT409" i="1"/>
  <c r="AJ343" i="1"/>
  <c r="AS340" i="1"/>
  <c r="AS342" i="1"/>
  <c r="AS344" i="1"/>
  <c r="AT340" i="1"/>
  <c r="AT342" i="1"/>
  <c r="AT344" i="1"/>
  <c r="AS343" i="1"/>
  <c r="AT343" i="1"/>
  <c r="AS341" i="1"/>
  <c r="AT341" i="1"/>
  <c r="AL352" i="1"/>
  <c r="AS350" i="1"/>
  <c r="AS352" i="1"/>
  <c r="AS354" i="1"/>
  <c r="AT350" i="1"/>
  <c r="AT352" i="1"/>
  <c r="AT354" i="1"/>
  <c r="AS351" i="1"/>
  <c r="AT351" i="1"/>
  <c r="AS353" i="1"/>
  <c r="AT353" i="1"/>
  <c r="AL338" i="1"/>
  <c r="AS336" i="1"/>
  <c r="AS338" i="1"/>
  <c r="AT336" i="1"/>
  <c r="AT338" i="1"/>
  <c r="AS335" i="1"/>
  <c r="AS339" i="1"/>
  <c r="AT335" i="1"/>
  <c r="AT339" i="1"/>
  <c r="AS337" i="1"/>
  <c r="AT337" i="1"/>
  <c r="AL320" i="1"/>
  <c r="AS320" i="1"/>
  <c r="AS322" i="1"/>
  <c r="AS324" i="1"/>
  <c r="AT320" i="1"/>
  <c r="AT322" i="1"/>
  <c r="AT324" i="1"/>
  <c r="AS323" i="1"/>
  <c r="AT323" i="1"/>
  <c r="AS321" i="1"/>
  <c r="AT321" i="1"/>
  <c r="AJ331" i="1"/>
  <c r="AS330" i="1"/>
  <c r="AS332" i="1"/>
  <c r="AS334" i="1"/>
  <c r="AT330" i="1"/>
  <c r="AT332" i="1"/>
  <c r="AT334" i="1"/>
  <c r="AS331" i="1"/>
  <c r="AT331" i="1"/>
  <c r="AS333" i="1"/>
  <c r="AT333" i="1"/>
  <c r="AK385" i="1"/>
  <c r="AS386" i="1"/>
  <c r="AS388" i="1"/>
  <c r="AT386" i="1"/>
  <c r="AT388" i="1"/>
  <c r="AS387" i="1"/>
  <c r="AT387" i="1"/>
  <c r="AS385" i="1"/>
  <c r="AS389" i="1"/>
  <c r="AT385" i="1"/>
  <c r="AT389" i="1"/>
  <c r="AL341" i="1"/>
  <c r="AL340" i="1"/>
  <c r="AK343" i="1"/>
  <c r="AK344" i="1"/>
  <c r="AJ341" i="1"/>
  <c r="AJ408" i="1"/>
  <c r="AL409" i="1"/>
  <c r="AI342" i="1"/>
  <c r="AI341" i="1"/>
  <c r="AL342" i="1"/>
  <c r="AL343" i="1"/>
  <c r="AL406" i="1"/>
  <c r="AG341" i="1"/>
  <c r="AG342" i="1" s="1"/>
  <c r="AG343" i="1" s="1"/>
  <c r="AG344" i="1" s="1"/>
  <c r="AI340" i="1"/>
  <c r="AK342" i="1"/>
  <c r="AK340" i="1"/>
  <c r="AK341" i="1"/>
  <c r="AJ340" i="1"/>
  <c r="AH405" i="1"/>
  <c r="AH406" i="1" s="1"/>
  <c r="AH407" i="1" s="1"/>
  <c r="AH408" i="1" s="1"/>
  <c r="AH409" i="1" s="1"/>
  <c r="AJ317" i="1"/>
  <c r="AI317" i="1"/>
  <c r="AK317" i="1"/>
  <c r="AJ318" i="1"/>
  <c r="AK319" i="1"/>
  <c r="AJ315" i="1"/>
  <c r="AG316" i="1"/>
  <c r="AG317" i="1" s="1"/>
  <c r="AG318" i="1" s="1"/>
  <c r="AG319" i="1" s="1"/>
  <c r="AL315" i="1"/>
  <c r="AI315" i="1"/>
  <c r="AK315" i="1"/>
  <c r="AJ319" i="1"/>
  <c r="AK318" i="1"/>
  <c r="AK316" i="1"/>
  <c r="AI319" i="1"/>
  <c r="AI316" i="1"/>
  <c r="AL318" i="1"/>
  <c r="AH315" i="1"/>
  <c r="AH316" i="1" s="1"/>
  <c r="AH317" i="1" s="1"/>
  <c r="AH318" i="1" s="1"/>
  <c r="AH319" i="1" s="1"/>
  <c r="AL317" i="1"/>
  <c r="AJ316" i="1"/>
  <c r="AL316" i="1"/>
  <c r="AL319" i="1"/>
  <c r="AH375" i="1"/>
  <c r="AJ377" i="1" s="1"/>
  <c r="AL367" i="1"/>
  <c r="AJ364" i="1"/>
  <c r="AI360" i="1"/>
  <c r="AI366" i="1"/>
  <c r="AL363" i="1"/>
  <c r="AJ365" i="1"/>
  <c r="AK366" i="1"/>
  <c r="AL360" i="1"/>
  <c r="AJ366" i="1"/>
  <c r="AO332" i="1"/>
  <c r="AP332" i="1" s="1"/>
  <c r="AM337" i="1"/>
  <c r="AO331" i="1"/>
  <c r="AP331" i="1" s="1"/>
  <c r="AM336" i="1"/>
  <c r="AI365" i="1"/>
  <c r="AJ369" i="1"/>
  <c r="AK369" i="1"/>
  <c r="AI367" i="1"/>
  <c r="AK364" i="1"/>
  <c r="AK363" i="1"/>
  <c r="AJ363" i="1"/>
  <c r="AH360" i="1"/>
  <c r="AH361" i="1" s="1"/>
  <c r="AH362" i="1" s="1"/>
  <c r="AH363" i="1" s="1"/>
  <c r="AH364" i="1" s="1"/>
  <c r="AI369" i="1"/>
  <c r="AK365" i="1"/>
  <c r="AJ361" i="1"/>
  <c r="AI361" i="1"/>
  <c r="AO330" i="1"/>
  <c r="AP330" i="1" s="1"/>
  <c r="AM335" i="1"/>
  <c r="AI363" i="1"/>
  <c r="AK368" i="1"/>
  <c r="AJ368" i="1"/>
  <c r="AJ367" i="1"/>
  <c r="AL369" i="1"/>
  <c r="AK360" i="1"/>
  <c r="AK361" i="1"/>
  <c r="AI362" i="1"/>
  <c r="AI399" i="1"/>
  <c r="AK367" i="1"/>
  <c r="AH365" i="1"/>
  <c r="AH366" i="1" s="1"/>
  <c r="AH367" i="1" s="1"/>
  <c r="AH368" i="1" s="1"/>
  <c r="AH369" i="1" s="1"/>
  <c r="AG366" i="1"/>
  <c r="AG367" i="1" s="1"/>
  <c r="AG368" i="1" s="1"/>
  <c r="AG369" i="1" s="1"/>
  <c r="AL368" i="1"/>
  <c r="AI368" i="1"/>
  <c r="AL362" i="1"/>
  <c r="AL361" i="1"/>
  <c r="AI364" i="1"/>
  <c r="AL364" i="1"/>
  <c r="AK362" i="1"/>
  <c r="AO328" i="1"/>
  <c r="AP328" i="1" s="1"/>
  <c r="AM333" i="1"/>
  <c r="AO329" i="1"/>
  <c r="AP329" i="1" s="1"/>
  <c r="AM334" i="1"/>
  <c r="AK391" i="1"/>
  <c r="AG401" i="1"/>
  <c r="AG402" i="1" s="1"/>
  <c r="AG403" i="1" s="1"/>
  <c r="AG404" i="1" s="1"/>
  <c r="AL400" i="1"/>
  <c r="AJ389" i="1"/>
  <c r="AI320" i="1"/>
  <c r="AK322" i="1"/>
  <c r="AK407" i="1"/>
  <c r="AK405" i="1"/>
  <c r="AI408" i="1"/>
  <c r="AK409" i="1"/>
  <c r="AJ406" i="1"/>
  <c r="AK339" i="1"/>
  <c r="AL408" i="1"/>
  <c r="AK406" i="1"/>
  <c r="AJ409" i="1"/>
  <c r="AI406" i="1"/>
  <c r="AJ407" i="1"/>
  <c r="AK336" i="1"/>
  <c r="AJ333" i="1"/>
  <c r="AK331" i="1"/>
  <c r="AH320" i="1"/>
  <c r="AJ321" i="1"/>
  <c r="AI409" i="1"/>
  <c r="AK408" i="1"/>
  <c r="AI405" i="1"/>
  <c r="AI407" i="1"/>
  <c r="AJ405" i="1"/>
  <c r="AG406" i="1"/>
  <c r="AG407" i="1" s="1"/>
  <c r="AG408" i="1" s="1"/>
  <c r="AG409" i="1" s="1"/>
  <c r="AJ394" i="1"/>
  <c r="AI387" i="1"/>
  <c r="AK401" i="1"/>
  <c r="AH400" i="1"/>
  <c r="AH401" i="1" s="1"/>
  <c r="AH402" i="1" s="1"/>
  <c r="AH403" i="1" s="1"/>
  <c r="AH404" i="1" s="1"/>
  <c r="AK392" i="1"/>
  <c r="AI393" i="1"/>
  <c r="AL386" i="1"/>
  <c r="AL390" i="1"/>
  <c r="AJ391" i="1"/>
  <c r="AK386" i="1"/>
  <c r="AI402" i="1"/>
  <c r="AL391" i="1"/>
  <c r="AK390" i="1"/>
  <c r="AJ393" i="1"/>
  <c r="AI394" i="1"/>
  <c r="AL393" i="1"/>
  <c r="AK388" i="1"/>
  <c r="AI389" i="1"/>
  <c r="AK389" i="1"/>
  <c r="AL387" i="1"/>
  <c r="AJ386" i="1"/>
  <c r="AJ385" i="1"/>
  <c r="AI403" i="1"/>
  <c r="AL403" i="1"/>
  <c r="AL404" i="1"/>
  <c r="AL402" i="1"/>
  <c r="AJ401" i="1"/>
  <c r="AI392" i="1"/>
  <c r="AI391" i="1"/>
  <c r="AH390" i="1"/>
  <c r="AH391" i="1" s="1"/>
  <c r="AH392" i="1" s="1"/>
  <c r="AH393" i="1" s="1"/>
  <c r="AH394" i="1" s="1"/>
  <c r="AG391" i="1"/>
  <c r="AG392" i="1" s="1"/>
  <c r="AJ392" i="1" s="1"/>
  <c r="AK393" i="1"/>
  <c r="AJ388" i="1"/>
  <c r="AJ387" i="1"/>
  <c r="AI386" i="1"/>
  <c r="AG386" i="1"/>
  <c r="AG387" i="1" s="1"/>
  <c r="AG388" i="1" s="1"/>
  <c r="AG389" i="1" s="1"/>
  <c r="AH385" i="1"/>
  <c r="AL401" i="1"/>
  <c r="AJ404" i="1"/>
  <c r="AI400" i="1"/>
  <c r="AK404" i="1"/>
  <c r="AK400" i="1"/>
  <c r="AL394" i="1"/>
  <c r="AJ390" i="1"/>
  <c r="AK394" i="1"/>
  <c r="AL392" i="1"/>
  <c r="AL385" i="1"/>
  <c r="AL389" i="1"/>
  <c r="AL388" i="1"/>
  <c r="AI385" i="1"/>
  <c r="AK387" i="1"/>
  <c r="AK403" i="1"/>
  <c r="AJ400" i="1"/>
  <c r="AI404" i="1"/>
  <c r="AI401" i="1"/>
  <c r="AK402" i="1"/>
  <c r="AK338" i="1"/>
  <c r="AI350" i="1"/>
  <c r="AK323" i="1"/>
  <c r="AI336" i="1"/>
  <c r="AK330" i="1"/>
  <c r="AI323" i="1"/>
  <c r="AK333" i="1"/>
  <c r="AJ339" i="1"/>
  <c r="AL331" i="1"/>
  <c r="AJ320" i="1"/>
  <c r="AJ337" i="1"/>
  <c r="AL354" i="1"/>
  <c r="AK332" i="1"/>
  <c r="AJ338" i="1"/>
  <c r="AI334" i="1"/>
  <c r="AI335" i="1"/>
  <c r="AK321" i="1"/>
  <c r="AL339" i="1"/>
  <c r="AL334" i="1"/>
  <c r="AJ334" i="1"/>
  <c r="AL336" i="1"/>
  <c r="AL324" i="1"/>
  <c r="AI330" i="1"/>
  <c r="AK335" i="1"/>
  <c r="AH335" i="1"/>
  <c r="AH336" i="1" s="1"/>
  <c r="AH337" i="1" s="1"/>
  <c r="AH338" i="1" s="1"/>
  <c r="AH339" i="1" s="1"/>
  <c r="AI322" i="1"/>
  <c r="AI338" i="1"/>
  <c r="AL333" i="1"/>
  <c r="AJ330" i="1"/>
  <c r="AK324" i="1"/>
  <c r="AL321" i="1"/>
  <c r="AI351" i="1"/>
  <c r="AH325" i="1"/>
  <c r="AJ329" i="1" s="1"/>
  <c r="AK353" i="1"/>
  <c r="AL351" i="1"/>
  <c r="AJ383" i="1"/>
  <c r="AI370" i="1"/>
  <c r="AJ350" i="1"/>
  <c r="AI354" i="1"/>
  <c r="AJ351" i="1"/>
  <c r="AK347" i="1"/>
  <c r="AH380" i="1"/>
  <c r="AL384" i="1"/>
  <c r="AL383" i="1"/>
  <c r="AK382" i="1"/>
  <c r="AK348" i="1"/>
  <c r="AL380" i="1"/>
  <c r="AI380" i="1"/>
  <c r="AI321" i="1"/>
  <c r="AG321" i="1"/>
  <c r="AG322" i="1" s="1"/>
  <c r="AJ322" i="1" s="1"/>
  <c r="AJ384" i="1"/>
  <c r="AI383" i="1"/>
  <c r="AL323" i="1"/>
  <c r="AL382" i="1"/>
  <c r="AG336" i="1"/>
  <c r="AG337" i="1" s="1"/>
  <c r="AG338" i="1" s="1"/>
  <c r="AG339" i="1" s="1"/>
  <c r="AJ335" i="1"/>
  <c r="AL370" i="1"/>
  <c r="AH330" i="1"/>
  <c r="AI352" i="1"/>
  <c r="AL353" i="1"/>
  <c r="AI353" i="1"/>
  <c r="AI331" i="1"/>
  <c r="AJ349" i="1"/>
  <c r="AI349" i="1"/>
  <c r="AK380" i="1"/>
  <c r="AL348" i="1"/>
  <c r="AL374" i="1"/>
  <c r="AK384" i="1"/>
  <c r="AJ373" i="1"/>
  <c r="AH345" i="1"/>
  <c r="AG346" i="1"/>
  <c r="AG347" i="1" s="1"/>
  <c r="AG348" i="1" s="1"/>
  <c r="AG349" i="1" s="1"/>
  <c r="AL345" i="1"/>
  <c r="AK383" i="1"/>
  <c r="AI384" i="1"/>
  <c r="AJ380" i="1"/>
  <c r="AJ381" i="1"/>
  <c r="AJ346" i="1"/>
  <c r="AJ345" i="1"/>
  <c r="AI346" i="1"/>
  <c r="AJ324" i="1"/>
  <c r="AL330" i="1"/>
  <c r="AI339" i="1"/>
  <c r="AL332" i="1"/>
  <c r="AG381" i="1"/>
  <c r="AG382" i="1" s="1"/>
  <c r="AG383" i="1" s="1"/>
  <c r="AG384" i="1" s="1"/>
  <c r="AJ323" i="1"/>
  <c r="AL337" i="1"/>
  <c r="AK334" i="1"/>
  <c r="AG331" i="1"/>
  <c r="AG332" i="1" s="1"/>
  <c r="AG333" i="1" s="1"/>
  <c r="AG334" i="1" s="1"/>
  <c r="AJ336" i="1"/>
  <c r="AK372" i="1"/>
  <c r="AK381" i="1"/>
  <c r="AI324" i="1"/>
  <c r="AL322" i="1"/>
  <c r="AI382" i="1"/>
  <c r="AI381" i="1"/>
  <c r="AK320" i="1"/>
  <c r="AL335" i="1"/>
  <c r="AK337" i="1"/>
  <c r="AK351" i="1"/>
  <c r="AG351" i="1"/>
  <c r="AG352" i="1" s="1"/>
  <c r="AJ352" i="1" s="1"/>
  <c r="AK354" i="1"/>
  <c r="AL350" i="1"/>
  <c r="AR313" i="1"/>
  <c r="AR318" i="1" s="1"/>
  <c r="AR323" i="1" s="1"/>
  <c r="AR328" i="1" s="1"/>
  <c r="AR333" i="1" s="1"/>
  <c r="AR338" i="1" s="1"/>
  <c r="AR343" i="1" s="1"/>
  <c r="AR348" i="1" s="1"/>
  <c r="AR353" i="1" s="1"/>
  <c r="AR358" i="1" s="1"/>
  <c r="AR363" i="1" s="1"/>
  <c r="AR368" i="1" s="1"/>
  <c r="AR373" i="1" s="1"/>
  <c r="AR378" i="1" s="1"/>
  <c r="AR383" i="1" s="1"/>
  <c r="AR388" i="1" s="1"/>
  <c r="AR393" i="1" s="1"/>
  <c r="AR398" i="1" s="1"/>
  <c r="AR403" i="1" s="1"/>
  <c r="AR408" i="1" s="1"/>
  <c r="AQ313" i="1"/>
  <c r="AQ318" i="1" s="1"/>
  <c r="AQ323" i="1" s="1"/>
  <c r="AQ328" i="1" s="1"/>
  <c r="AQ333" i="1" s="1"/>
  <c r="AQ338" i="1" s="1"/>
  <c r="AQ343" i="1" s="1"/>
  <c r="AQ348" i="1" s="1"/>
  <c r="AQ353" i="1" s="1"/>
  <c r="AQ358" i="1" s="1"/>
  <c r="AQ363" i="1" s="1"/>
  <c r="AQ368" i="1" s="1"/>
  <c r="AQ373" i="1" s="1"/>
  <c r="AQ378" i="1" s="1"/>
  <c r="AQ383" i="1" s="1"/>
  <c r="AQ388" i="1" s="1"/>
  <c r="AQ393" i="1" s="1"/>
  <c r="AQ398" i="1" s="1"/>
  <c r="AQ403" i="1" s="1"/>
  <c r="AQ408" i="1" s="1"/>
  <c r="AR311" i="1"/>
  <c r="AR316" i="1" s="1"/>
  <c r="AR321" i="1" s="1"/>
  <c r="AR326" i="1" s="1"/>
  <c r="AR331" i="1" s="1"/>
  <c r="AR336" i="1" s="1"/>
  <c r="AR341" i="1" s="1"/>
  <c r="AR346" i="1" s="1"/>
  <c r="AR351" i="1" s="1"/>
  <c r="AR356" i="1" s="1"/>
  <c r="AR361" i="1" s="1"/>
  <c r="AR366" i="1" s="1"/>
  <c r="AR371" i="1" s="1"/>
  <c r="AR376" i="1" s="1"/>
  <c r="AR381" i="1" s="1"/>
  <c r="AR386" i="1" s="1"/>
  <c r="AR391" i="1" s="1"/>
  <c r="AR396" i="1" s="1"/>
  <c r="AR401" i="1" s="1"/>
  <c r="AR406" i="1" s="1"/>
  <c r="AQ311" i="1"/>
  <c r="AQ316" i="1" s="1"/>
  <c r="AQ321" i="1" s="1"/>
  <c r="AQ326" i="1" s="1"/>
  <c r="AQ331" i="1" s="1"/>
  <c r="AQ336" i="1" s="1"/>
  <c r="AQ341" i="1" s="1"/>
  <c r="AQ346" i="1" s="1"/>
  <c r="AQ351" i="1" s="1"/>
  <c r="AQ356" i="1" s="1"/>
  <c r="AQ361" i="1" s="1"/>
  <c r="AQ366" i="1" s="1"/>
  <c r="AQ371" i="1" s="1"/>
  <c r="AQ376" i="1" s="1"/>
  <c r="AQ381" i="1" s="1"/>
  <c r="AQ386" i="1" s="1"/>
  <c r="AQ391" i="1" s="1"/>
  <c r="AQ396" i="1" s="1"/>
  <c r="AQ401" i="1" s="1"/>
  <c r="AQ406" i="1" s="1"/>
  <c r="AJ399" i="1"/>
  <c r="AK398" i="1"/>
  <c r="AH395" i="1"/>
  <c r="AI312" i="1"/>
  <c r="AK395" i="1"/>
  <c r="AL398" i="1"/>
  <c r="AL399" i="1"/>
  <c r="AK397" i="1"/>
  <c r="AG396" i="1"/>
  <c r="AG397" i="1" s="1"/>
  <c r="AG398" i="1" s="1"/>
  <c r="AG399" i="1" s="1"/>
  <c r="AI395" i="1"/>
  <c r="AI398" i="1"/>
  <c r="AL396" i="1"/>
  <c r="AJ395" i="1"/>
  <c r="AJ398" i="1"/>
  <c r="AL397" i="1"/>
  <c r="AI396" i="1"/>
  <c r="AJ397" i="1"/>
  <c r="AI397" i="1"/>
  <c r="AK396" i="1"/>
  <c r="AL395" i="1"/>
  <c r="AJ396" i="1"/>
  <c r="AJ347" i="1"/>
  <c r="AL346" i="1"/>
  <c r="AL349" i="1"/>
  <c r="AI348" i="1"/>
  <c r="AK346" i="1"/>
  <c r="AL347" i="1"/>
  <c r="AK374" i="1"/>
  <c r="AI373" i="1"/>
  <c r="AJ374" i="1"/>
  <c r="AI374" i="1"/>
  <c r="AI337" i="1"/>
  <c r="AH370" i="1"/>
  <c r="AJ354" i="1"/>
  <c r="AK350" i="1"/>
  <c r="AH350" i="1"/>
  <c r="AJ353" i="1"/>
  <c r="AK352" i="1"/>
  <c r="AI332" i="1"/>
  <c r="AI372" i="1"/>
  <c r="AK370" i="1"/>
  <c r="AJ370" i="1"/>
  <c r="AK373" i="1"/>
  <c r="AK345" i="1"/>
  <c r="AK349" i="1"/>
  <c r="AI345" i="1"/>
  <c r="AJ348" i="1"/>
  <c r="AG371" i="1"/>
  <c r="AG372" i="1" s="1"/>
  <c r="AJ372" i="1" s="1"/>
  <c r="AI371" i="1"/>
  <c r="AL372" i="1"/>
  <c r="AJ371" i="1"/>
  <c r="AL373" i="1"/>
  <c r="AK371" i="1"/>
  <c r="AL314" i="1"/>
  <c r="AJ310" i="1"/>
  <c r="AK312" i="1"/>
  <c r="AJ311" i="1"/>
  <c r="AI313" i="1"/>
  <c r="AG311" i="1"/>
  <c r="AG312" i="1" s="1"/>
  <c r="AJ312" i="1" s="1"/>
  <c r="AL313" i="1"/>
  <c r="AH310" i="1"/>
  <c r="AJ313" i="1"/>
  <c r="AK311" i="1"/>
  <c r="AL310" i="1"/>
  <c r="AL312" i="1"/>
  <c r="AK313" i="1"/>
  <c r="AI311" i="1"/>
  <c r="AJ314" i="1"/>
  <c r="AI314" i="1"/>
  <c r="AK314" i="1"/>
  <c r="AI310" i="1"/>
  <c r="AL311" i="1"/>
  <c r="AL355" i="1"/>
  <c r="AI355" i="1"/>
  <c r="AG356" i="1"/>
  <c r="AG357" i="1" s="1"/>
  <c r="AG358" i="1" s="1"/>
  <c r="AG359" i="1" s="1"/>
  <c r="AI356" i="1"/>
  <c r="AH355" i="1"/>
  <c r="AL358" i="1"/>
  <c r="AL359" i="1"/>
  <c r="AJ355" i="1"/>
  <c r="AK356" i="1"/>
  <c r="AI357" i="1"/>
  <c r="AJ358" i="1"/>
  <c r="AJ359" i="1"/>
  <c r="AK359" i="1"/>
  <c r="AK355" i="1"/>
  <c r="AL357" i="1"/>
  <c r="AI358" i="1"/>
  <c r="AI359" i="1"/>
  <c r="AJ356" i="1"/>
  <c r="AL356" i="1"/>
  <c r="AJ357" i="1"/>
  <c r="AK358" i="1"/>
  <c r="AK357" i="1"/>
  <c r="AH326" i="1"/>
  <c r="AH327" i="1" s="1"/>
  <c r="AH328" i="1" s="1"/>
  <c r="AH329" i="1" s="1"/>
  <c r="AG363" i="1"/>
  <c r="AG364" i="1" s="1"/>
  <c r="AL379" i="1" l="1"/>
  <c r="AI377" i="1"/>
  <c r="AK379" i="1"/>
  <c r="AS378" i="1"/>
  <c r="AK376" i="1"/>
  <c r="AI378" i="1"/>
  <c r="AL378" i="1"/>
  <c r="AK377" i="1"/>
  <c r="AI379" i="1"/>
  <c r="AK378" i="1"/>
  <c r="AI375" i="1"/>
  <c r="AL377" i="1"/>
  <c r="AS376" i="1"/>
  <c r="AK375" i="1"/>
  <c r="AJ376" i="1"/>
  <c r="AJ375" i="1"/>
  <c r="AI376" i="1"/>
  <c r="AL376" i="1"/>
  <c r="AT378" i="1"/>
  <c r="AJ342" i="1"/>
  <c r="AJ379" i="1"/>
  <c r="AJ378" i="1"/>
  <c r="AL375" i="1"/>
  <c r="AT376" i="1"/>
  <c r="AN440" i="1"/>
  <c r="AN445" i="1" s="1"/>
  <c r="AN422" i="1"/>
  <c r="AN427" i="1" s="1"/>
  <c r="AN431" i="1"/>
  <c r="AN436" i="1" s="1"/>
  <c r="AN418" i="1"/>
  <c r="AN414" i="1"/>
  <c r="AJ325" i="1"/>
  <c r="AT328" i="1"/>
  <c r="AT326" i="1"/>
  <c r="AS328" i="1"/>
  <c r="AS326" i="1"/>
  <c r="AH376" i="1"/>
  <c r="AH377" i="1" s="1"/>
  <c r="AH378" i="1" s="1"/>
  <c r="AH379" i="1" s="1"/>
  <c r="AG353" i="1"/>
  <c r="AG354" i="1" s="1"/>
  <c r="AI325" i="1"/>
  <c r="AK326" i="1"/>
  <c r="AJ402" i="1"/>
  <c r="AL328" i="1"/>
  <c r="AO334" i="1"/>
  <c r="AP334" i="1" s="1"/>
  <c r="AM339" i="1"/>
  <c r="AO336" i="1"/>
  <c r="AP336" i="1" s="1"/>
  <c r="AM341" i="1"/>
  <c r="AO333" i="1"/>
  <c r="AP333" i="1" s="1"/>
  <c r="AM338" i="1"/>
  <c r="AO335" i="1"/>
  <c r="AP335" i="1" s="1"/>
  <c r="AM340" i="1"/>
  <c r="AI333" i="1"/>
  <c r="AM342" i="1"/>
  <c r="AO337" i="1"/>
  <c r="AP337" i="1" s="1"/>
  <c r="AK325" i="1"/>
  <c r="AI329" i="1"/>
  <c r="AI326" i="1"/>
  <c r="AL329" i="1"/>
  <c r="AI327" i="1"/>
  <c r="AH386" i="1"/>
  <c r="AH387" i="1" s="1"/>
  <c r="AH388" i="1" s="1"/>
  <c r="AH389" i="1" s="1"/>
  <c r="AH321" i="1"/>
  <c r="AH322" i="1" s="1"/>
  <c r="AH323" i="1" s="1"/>
  <c r="AH324" i="1" s="1"/>
  <c r="AJ327" i="1"/>
  <c r="AL327" i="1"/>
  <c r="AK327" i="1"/>
  <c r="AJ328" i="1"/>
  <c r="AL326" i="1"/>
  <c r="AK329" i="1"/>
  <c r="AL325" i="1"/>
  <c r="AK328" i="1"/>
  <c r="AJ326" i="1"/>
  <c r="AI328" i="1"/>
  <c r="AG393" i="1"/>
  <c r="AG394" i="1" s="1"/>
  <c r="AH346" i="1"/>
  <c r="AH347" i="1" s="1"/>
  <c r="AH348" i="1" s="1"/>
  <c r="AH349" i="1" s="1"/>
  <c r="AH381" i="1"/>
  <c r="AH382" i="1" s="1"/>
  <c r="AH383" i="1" s="1"/>
  <c r="AH384" i="1" s="1"/>
  <c r="AG323" i="1"/>
  <c r="AG324" i="1" s="1"/>
  <c r="AH331" i="1"/>
  <c r="AH332" i="1" s="1"/>
  <c r="AH333" i="1" s="1"/>
  <c r="AH334" i="1" s="1"/>
  <c r="AJ382" i="1"/>
  <c r="AJ332" i="1"/>
  <c r="H413" i="1"/>
  <c r="H418" i="1" s="1"/>
  <c r="H423" i="1" s="1"/>
  <c r="H428" i="1" s="1"/>
  <c r="H433" i="1" s="1"/>
  <c r="H438" i="1" s="1"/>
  <c r="H443" i="1" s="1"/>
  <c r="H448" i="1" s="1"/>
  <c r="H453" i="1" s="1"/>
  <c r="H458" i="1" s="1"/>
  <c r="H463" i="1" s="1"/>
  <c r="H468" i="1" s="1"/>
  <c r="H473" i="1" s="1"/>
  <c r="H478" i="1" s="1"/>
  <c r="H483" i="1" s="1"/>
  <c r="H488" i="1" s="1"/>
  <c r="H493" i="1" s="1"/>
  <c r="H498" i="1" s="1"/>
  <c r="H503" i="1" s="1"/>
  <c r="H508" i="1" s="1"/>
  <c r="AG313" i="1"/>
  <c r="AG314" i="1" s="1"/>
  <c r="AH396" i="1"/>
  <c r="AH397" i="1" s="1"/>
  <c r="AH398" i="1" s="1"/>
  <c r="AH399" i="1" s="1"/>
  <c r="AH351" i="1"/>
  <c r="AH352" i="1" s="1"/>
  <c r="AH353" i="1" s="1"/>
  <c r="AH354" i="1" s="1"/>
  <c r="AG373" i="1"/>
  <c r="AG374" i="1" s="1"/>
  <c r="AH371" i="1"/>
  <c r="AH372" i="1" s="1"/>
  <c r="AH373" i="1" s="1"/>
  <c r="AH374" i="1" s="1"/>
  <c r="AH311" i="1"/>
  <c r="AH312" i="1" s="1"/>
  <c r="AH313" i="1" s="1"/>
  <c r="AH314" i="1" s="1"/>
  <c r="AH356" i="1"/>
  <c r="AH357" i="1" s="1"/>
  <c r="AH358" i="1" s="1"/>
  <c r="AH359" i="1" s="1"/>
  <c r="AN423" i="1" l="1"/>
  <c r="AN428" i="1" s="1"/>
  <c r="AN432" i="1"/>
  <c r="AN437" i="1" s="1"/>
  <c r="AN441" i="1"/>
  <c r="AN446" i="1" s="1"/>
  <c r="AN450" i="1"/>
  <c r="AN455" i="1" s="1"/>
  <c r="AN419" i="1"/>
  <c r="G410" i="1"/>
  <c r="G415" i="1" s="1"/>
  <c r="G413" i="1"/>
  <c r="G418" i="1" s="1"/>
  <c r="V418" i="1" s="1"/>
  <c r="W418" i="1" s="1"/>
  <c r="G411" i="1"/>
  <c r="G416" i="1" s="1"/>
  <c r="G414" i="1"/>
  <c r="G419" i="1" s="1"/>
  <c r="G424" i="1" s="1"/>
  <c r="G429" i="1" s="1"/>
  <c r="H412" i="1"/>
  <c r="H417" i="1" s="1"/>
  <c r="H422" i="1" s="1"/>
  <c r="H427" i="1" s="1"/>
  <c r="H432" i="1" s="1"/>
  <c r="H437" i="1" s="1"/>
  <c r="H442" i="1" s="1"/>
  <c r="H447" i="1" s="1"/>
  <c r="H452" i="1" s="1"/>
  <c r="H457" i="1" s="1"/>
  <c r="H462" i="1" s="1"/>
  <c r="H467" i="1" s="1"/>
  <c r="H472" i="1" s="1"/>
  <c r="H477" i="1" s="1"/>
  <c r="H482" i="1" s="1"/>
  <c r="H487" i="1" s="1"/>
  <c r="H492" i="1" s="1"/>
  <c r="H497" i="1" s="1"/>
  <c r="H502" i="1" s="1"/>
  <c r="H507" i="1" s="1"/>
  <c r="H410" i="1"/>
  <c r="H415" i="1" s="1"/>
  <c r="H420" i="1" s="1"/>
  <c r="H425" i="1" s="1"/>
  <c r="H430" i="1" s="1"/>
  <c r="H435" i="1" s="1"/>
  <c r="H440" i="1" s="1"/>
  <c r="H445" i="1" s="1"/>
  <c r="H450" i="1" s="1"/>
  <c r="H455" i="1" s="1"/>
  <c r="H460" i="1" s="1"/>
  <c r="H465" i="1" s="1"/>
  <c r="H470" i="1" s="1"/>
  <c r="H475" i="1" s="1"/>
  <c r="H480" i="1" s="1"/>
  <c r="H485" i="1" s="1"/>
  <c r="H490" i="1" s="1"/>
  <c r="H495" i="1" s="1"/>
  <c r="H500" i="1" s="1"/>
  <c r="H505" i="1" s="1"/>
  <c r="H414" i="1"/>
  <c r="H419" i="1" s="1"/>
  <c r="H424" i="1" s="1"/>
  <c r="H429" i="1" s="1"/>
  <c r="H434" i="1" s="1"/>
  <c r="H439" i="1" s="1"/>
  <c r="H444" i="1" s="1"/>
  <c r="H449" i="1" s="1"/>
  <c r="H454" i="1" s="1"/>
  <c r="H459" i="1" s="1"/>
  <c r="H464" i="1" s="1"/>
  <c r="H469" i="1" s="1"/>
  <c r="H474" i="1" s="1"/>
  <c r="H479" i="1" s="1"/>
  <c r="H484" i="1" s="1"/>
  <c r="H489" i="1" s="1"/>
  <c r="H494" i="1" s="1"/>
  <c r="H499" i="1" s="1"/>
  <c r="H504" i="1" s="1"/>
  <c r="H509" i="1" s="1"/>
  <c r="H411" i="1"/>
  <c r="H416" i="1" s="1"/>
  <c r="H421" i="1" s="1"/>
  <c r="H426" i="1" s="1"/>
  <c r="H431" i="1" s="1"/>
  <c r="H436" i="1" s="1"/>
  <c r="H441" i="1" s="1"/>
  <c r="H446" i="1" s="1"/>
  <c r="H451" i="1" s="1"/>
  <c r="H456" i="1" s="1"/>
  <c r="H461" i="1" s="1"/>
  <c r="H466" i="1" s="1"/>
  <c r="H471" i="1" s="1"/>
  <c r="H476" i="1" s="1"/>
  <c r="H481" i="1" s="1"/>
  <c r="H486" i="1" s="1"/>
  <c r="H491" i="1" s="1"/>
  <c r="H496" i="1" s="1"/>
  <c r="H501" i="1" s="1"/>
  <c r="H506" i="1" s="1"/>
  <c r="G412" i="1"/>
  <c r="G417" i="1" s="1"/>
  <c r="G422" i="1" s="1"/>
  <c r="AO342" i="1"/>
  <c r="AP342" i="1" s="1"/>
  <c r="AM347" i="1"/>
  <c r="AO340" i="1"/>
  <c r="AP340" i="1" s="1"/>
  <c r="AM345" i="1"/>
  <c r="AO338" i="1"/>
  <c r="AP338" i="1" s="1"/>
  <c r="AM343" i="1"/>
  <c r="AM344" i="1"/>
  <c r="AO339" i="1"/>
  <c r="AP339" i="1" s="1"/>
  <c r="AO341" i="1"/>
  <c r="AP341" i="1" s="1"/>
  <c r="AM346" i="1"/>
  <c r="G420" i="1"/>
  <c r="AN460" i="1" l="1"/>
  <c r="AN465" i="1" s="1"/>
  <c r="AN442" i="1"/>
  <c r="AN447" i="1" s="1"/>
  <c r="AN424" i="1"/>
  <c r="AN429" i="1" s="1"/>
  <c r="AN451" i="1"/>
  <c r="AN456" i="1" s="1"/>
  <c r="AN433" i="1"/>
  <c r="AN438" i="1" s="1"/>
  <c r="G423" i="1"/>
  <c r="G428" i="1" s="1"/>
  <c r="V413" i="1"/>
  <c r="W413" i="1" s="1"/>
  <c r="V415" i="1"/>
  <c r="W415" i="1" s="1"/>
  <c r="V411" i="1"/>
  <c r="W411" i="1" s="1"/>
  <c r="V416" i="1"/>
  <c r="W416" i="1" s="1"/>
  <c r="V424" i="1"/>
  <c r="W424" i="1" s="1"/>
  <c r="V419" i="1"/>
  <c r="W419" i="1" s="1"/>
  <c r="V414" i="1"/>
  <c r="W414" i="1" s="1"/>
  <c r="V410" i="1"/>
  <c r="W410" i="1" s="1"/>
  <c r="V417" i="1"/>
  <c r="W417" i="1" s="1"/>
  <c r="V412" i="1"/>
  <c r="W412" i="1" s="1"/>
  <c r="AO344" i="1"/>
  <c r="AP344" i="1" s="1"/>
  <c r="AM349" i="1"/>
  <c r="AM350" i="1"/>
  <c r="AO345" i="1"/>
  <c r="AP345" i="1" s="1"/>
  <c r="AO346" i="1"/>
  <c r="AP346" i="1" s="1"/>
  <c r="AM351" i="1"/>
  <c r="AM348" i="1"/>
  <c r="AO343" i="1"/>
  <c r="AP343" i="1" s="1"/>
  <c r="AM352" i="1"/>
  <c r="AO347" i="1"/>
  <c r="AP347" i="1" s="1"/>
  <c r="G421" i="1"/>
  <c r="G426" i="1" s="1"/>
  <c r="V429" i="1"/>
  <c r="W429" i="1" s="1"/>
  <c r="G434" i="1"/>
  <c r="V422" i="1"/>
  <c r="G427" i="1"/>
  <c r="G425" i="1"/>
  <c r="V420" i="1"/>
  <c r="W420" i="1" s="1"/>
  <c r="Q414" i="1" l="1"/>
  <c r="AB414" i="1"/>
  <c r="AA414" i="1"/>
  <c r="AC414" i="1"/>
  <c r="AC411" i="1"/>
  <c r="AA411" i="1"/>
  <c r="AB411" i="1"/>
  <c r="K411" i="1" s="1"/>
  <c r="X415" i="1"/>
  <c r="AC415" i="1"/>
  <c r="AB415" i="1"/>
  <c r="AA415" i="1"/>
  <c r="AC418" i="1"/>
  <c r="AC419" i="1"/>
  <c r="AA419" i="1"/>
  <c r="AB419" i="1"/>
  <c r="AA417" i="1"/>
  <c r="AD417" i="1" s="1"/>
  <c r="AB417" i="1"/>
  <c r="AC417" i="1"/>
  <c r="AA413" i="1"/>
  <c r="J413" i="1" s="1"/>
  <c r="AC413" i="1"/>
  <c r="AB413" i="1"/>
  <c r="AA418" i="1"/>
  <c r="AA412" i="1"/>
  <c r="J412" i="1" s="1"/>
  <c r="AB412" i="1"/>
  <c r="K412" i="1" s="1"/>
  <c r="AC412" i="1"/>
  <c r="AB410" i="1"/>
  <c r="AA410" i="1"/>
  <c r="J410" i="1" s="1"/>
  <c r="AC410" i="1"/>
  <c r="AA416" i="1"/>
  <c r="AB416" i="1"/>
  <c r="AC416" i="1"/>
  <c r="AB418" i="1"/>
  <c r="AN461" i="1"/>
  <c r="AN466" i="1" s="1"/>
  <c r="AN452" i="1"/>
  <c r="AN457" i="1" s="1"/>
  <c r="AN443" i="1"/>
  <c r="AN448" i="1" s="1"/>
  <c r="AN434" i="1"/>
  <c r="AN439" i="1" s="1"/>
  <c r="AN470" i="1"/>
  <c r="AN475" i="1" s="1"/>
  <c r="V423" i="1"/>
  <c r="W423" i="1" s="1"/>
  <c r="N416" i="1"/>
  <c r="X416" i="1"/>
  <c r="X417" i="1" s="1"/>
  <c r="X418" i="1" s="1"/>
  <c r="X419" i="1" s="1"/>
  <c r="Y415" i="1" s="1"/>
  <c r="Y416" i="1" s="1"/>
  <c r="M415" i="1"/>
  <c r="Z413" i="1"/>
  <c r="Q418" i="1" s="1"/>
  <c r="Z418" i="1" s="1"/>
  <c r="Q423" i="1" s="1"/>
  <c r="N418" i="1"/>
  <c r="N415" i="1"/>
  <c r="N417" i="1"/>
  <c r="N419" i="1"/>
  <c r="M419" i="1"/>
  <c r="M417" i="1"/>
  <c r="M416" i="1"/>
  <c r="M418" i="1"/>
  <c r="J414" i="1"/>
  <c r="N412" i="1"/>
  <c r="M414" i="1"/>
  <c r="Z411" i="1"/>
  <c r="Q416" i="1" s="1"/>
  <c r="Z416" i="1" s="1"/>
  <c r="Q421" i="1" s="1"/>
  <c r="X410" i="1"/>
  <c r="X411" i="1" s="1"/>
  <c r="X412" i="1" s="1"/>
  <c r="X413" i="1" s="1"/>
  <c r="X414" i="1" s="1"/>
  <c r="Y410" i="1" s="1"/>
  <c r="Y411" i="1" s="1"/>
  <c r="K413" i="1"/>
  <c r="M413" i="1"/>
  <c r="N414" i="1"/>
  <c r="Z410" i="1"/>
  <c r="Q415" i="1" s="1"/>
  <c r="Z415" i="1" s="1"/>
  <c r="Z412" i="1"/>
  <c r="Q417" i="1" s="1"/>
  <c r="Z417" i="1" s="1"/>
  <c r="J411" i="1"/>
  <c r="M411" i="1"/>
  <c r="Z414" i="1"/>
  <c r="Q419" i="1" s="1"/>
  <c r="Z419" i="1" s="1"/>
  <c r="K414" i="1"/>
  <c r="K410" i="1"/>
  <c r="M412" i="1"/>
  <c r="N413" i="1"/>
  <c r="N410" i="1"/>
  <c r="N411" i="1"/>
  <c r="M410" i="1"/>
  <c r="AM356" i="1"/>
  <c r="AO351" i="1"/>
  <c r="AP351" i="1" s="1"/>
  <c r="AO352" i="1"/>
  <c r="AP352" i="1" s="1"/>
  <c r="AM357" i="1"/>
  <c r="AO349" i="1"/>
  <c r="AP349" i="1" s="1"/>
  <c r="AM354" i="1"/>
  <c r="AO348" i="1"/>
  <c r="AP348" i="1" s="1"/>
  <c r="AM353" i="1"/>
  <c r="AO350" i="1"/>
  <c r="AP350" i="1" s="1"/>
  <c r="AM355" i="1"/>
  <c r="V421" i="1"/>
  <c r="W421" i="1" s="1"/>
  <c r="V427" i="1"/>
  <c r="G432" i="1"/>
  <c r="V426" i="1"/>
  <c r="G431" i="1"/>
  <c r="G439" i="1"/>
  <c r="V434" i="1"/>
  <c r="W434" i="1" s="1"/>
  <c r="X420" i="1"/>
  <c r="V428" i="1"/>
  <c r="W428" i="1" s="1"/>
  <c r="G433" i="1"/>
  <c r="W422" i="1"/>
  <c r="G430" i="1"/>
  <c r="V425" i="1"/>
  <c r="W425" i="1" s="1"/>
  <c r="AD415" i="1" l="1"/>
  <c r="AD412" i="1"/>
  <c r="AD414" i="1"/>
  <c r="AC420" i="1"/>
  <c r="AD410" i="1"/>
  <c r="AB420" i="1"/>
  <c r="AC424" i="1"/>
  <c r="AC423" i="1"/>
  <c r="AA423" i="1"/>
  <c r="AB423" i="1"/>
  <c r="AA420" i="1"/>
  <c r="AB424" i="1"/>
  <c r="AD416" i="1"/>
  <c r="AD413" i="1"/>
  <c r="AD419" i="1"/>
  <c r="AD411" i="1"/>
  <c r="AA421" i="1"/>
  <c r="AB421" i="1"/>
  <c r="AC421" i="1"/>
  <c r="AB422" i="1"/>
  <c r="AC422" i="1"/>
  <c r="AA422" i="1"/>
  <c r="AD418" i="1"/>
  <c r="AA424" i="1"/>
  <c r="AD424" i="1" s="1"/>
  <c r="AN444" i="1"/>
  <c r="AN449" i="1" s="1"/>
  <c r="AN462" i="1"/>
  <c r="AN467" i="1" s="1"/>
  <c r="AN480" i="1"/>
  <c r="AN485" i="1" s="1"/>
  <c r="AN453" i="1"/>
  <c r="AN458" i="1" s="1"/>
  <c r="AN471" i="1"/>
  <c r="AN476" i="1" s="1"/>
  <c r="J415" i="1"/>
  <c r="J418" i="1"/>
  <c r="K415" i="1"/>
  <c r="K418" i="1"/>
  <c r="J419" i="1"/>
  <c r="K417" i="1"/>
  <c r="K419" i="1"/>
  <c r="K416" i="1"/>
  <c r="J417" i="1"/>
  <c r="J416" i="1"/>
  <c r="AO353" i="1"/>
  <c r="AP353" i="1" s="1"/>
  <c r="AM358" i="1"/>
  <c r="AO355" i="1"/>
  <c r="AP355" i="1" s="1"/>
  <c r="AM360" i="1"/>
  <c r="AO356" i="1"/>
  <c r="AP356" i="1" s="1"/>
  <c r="AM361" i="1"/>
  <c r="AO354" i="1"/>
  <c r="AP354" i="1" s="1"/>
  <c r="AM359" i="1"/>
  <c r="AO357" i="1"/>
  <c r="AP357" i="1" s="1"/>
  <c r="AM362" i="1"/>
  <c r="M423" i="1"/>
  <c r="Q420" i="1"/>
  <c r="Z420" i="1" s="1"/>
  <c r="Q425" i="1" s="1"/>
  <c r="Q424" i="1"/>
  <c r="Z424" i="1" s="1"/>
  <c r="M420" i="1"/>
  <c r="Y412" i="1"/>
  <c r="N422" i="1"/>
  <c r="M422" i="1"/>
  <c r="N420" i="1"/>
  <c r="M421" i="1"/>
  <c r="N421" i="1"/>
  <c r="Y417" i="1"/>
  <c r="N423" i="1"/>
  <c r="N424" i="1"/>
  <c r="M424" i="1"/>
  <c r="Q422" i="1"/>
  <c r="Z422" i="1" s="1"/>
  <c r="X421" i="1"/>
  <c r="X422" i="1" s="1"/>
  <c r="X423" i="1" s="1"/>
  <c r="X424" i="1" s="1"/>
  <c r="Y420" i="1" s="1"/>
  <c r="Z421" i="1"/>
  <c r="Z423" i="1"/>
  <c r="W426" i="1"/>
  <c r="V432" i="1"/>
  <c r="W432" i="1" s="1"/>
  <c r="G437" i="1"/>
  <c r="V430" i="1"/>
  <c r="W430" i="1" s="1"/>
  <c r="G435" i="1"/>
  <c r="W427" i="1"/>
  <c r="J420" i="1"/>
  <c r="V433" i="1"/>
  <c r="W433" i="1" s="1"/>
  <c r="G438" i="1"/>
  <c r="V439" i="1"/>
  <c r="W439" i="1" s="1"/>
  <c r="G444" i="1"/>
  <c r="X425" i="1"/>
  <c r="G436" i="1"/>
  <c r="V431" i="1"/>
  <c r="W431" i="1" s="1"/>
  <c r="AB434" i="1" l="1"/>
  <c r="J421" i="1"/>
  <c r="J422" i="1"/>
  <c r="K421" i="1"/>
  <c r="K424" i="1"/>
  <c r="AC428" i="1"/>
  <c r="AA434" i="1"/>
  <c r="AD420" i="1"/>
  <c r="AC425" i="1"/>
  <c r="AC427" i="1"/>
  <c r="AA427" i="1"/>
  <c r="AB427" i="1"/>
  <c r="J424" i="1"/>
  <c r="AA433" i="1"/>
  <c r="AB433" i="1"/>
  <c r="AC433" i="1"/>
  <c r="AB426" i="1"/>
  <c r="AA426" i="1"/>
  <c r="AC426" i="1"/>
  <c r="AA429" i="1"/>
  <c r="AD422" i="1"/>
  <c r="AB425" i="1"/>
  <c r="AB428" i="1"/>
  <c r="AA432" i="1"/>
  <c r="AB432" i="1"/>
  <c r="AC432" i="1"/>
  <c r="AC431" i="1"/>
  <c r="AB431" i="1"/>
  <c r="AA431" i="1"/>
  <c r="AB430" i="1"/>
  <c r="AA430" i="1"/>
  <c r="AC430" i="1"/>
  <c r="AC434" i="1"/>
  <c r="AD434" i="1" s="1"/>
  <c r="AD421" i="1"/>
  <c r="AC429" i="1"/>
  <c r="AA425" i="1"/>
  <c r="AD423" i="1"/>
  <c r="AA428" i="1"/>
  <c r="AB429" i="1"/>
  <c r="AN463" i="1"/>
  <c r="AN468" i="1" s="1"/>
  <c r="AN472" i="1"/>
  <c r="AN477" i="1" s="1"/>
  <c r="J423" i="1"/>
  <c r="K422" i="1"/>
  <c r="AN481" i="1"/>
  <c r="AN486" i="1" s="1"/>
  <c r="AN490" i="1"/>
  <c r="AN495" i="1" s="1"/>
  <c r="AN454" i="1"/>
  <c r="AN459" i="1" s="1"/>
  <c r="K423" i="1"/>
  <c r="K420" i="1"/>
  <c r="AE410" i="1"/>
  <c r="AE415" i="1" s="1"/>
  <c r="AO362" i="1"/>
  <c r="AP362" i="1" s="1"/>
  <c r="AM367" i="1"/>
  <c r="AO360" i="1"/>
  <c r="AP360" i="1" s="1"/>
  <c r="AM365" i="1"/>
  <c r="AO358" i="1"/>
  <c r="AP358" i="1" s="1"/>
  <c r="AM363" i="1"/>
  <c r="AO359" i="1"/>
  <c r="AP359" i="1" s="1"/>
  <c r="AM364" i="1"/>
  <c r="AO361" i="1"/>
  <c r="AP361" i="1" s="1"/>
  <c r="AM366" i="1"/>
  <c r="N425" i="1"/>
  <c r="M433" i="1"/>
  <c r="N433" i="1"/>
  <c r="N432" i="1"/>
  <c r="M432" i="1"/>
  <c r="M429" i="1"/>
  <c r="N430" i="1"/>
  <c r="M430" i="1"/>
  <c r="N426" i="1"/>
  <c r="M426" i="1"/>
  <c r="N429" i="1"/>
  <c r="N434" i="1"/>
  <c r="M425" i="1"/>
  <c r="Y418" i="1"/>
  <c r="N428" i="1"/>
  <c r="Y413" i="1"/>
  <c r="M434" i="1"/>
  <c r="M431" i="1"/>
  <c r="N431" i="1"/>
  <c r="M427" i="1"/>
  <c r="N427" i="1"/>
  <c r="M428" i="1"/>
  <c r="J428" i="1"/>
  <c r="Z425" i="1"/>
  <c r="Q430" i="1" s="1"/>
  <c r="Z430" i="1" s="1"/>
  <c r="X430" i="1"/>
  <c r="X431" i="1" s="1"/>
  <c r="X432" i="1" s="1"/>
  <c r="X433" i="1" s="1"/>
  <c r="X434" i="1" s="1"/>
  <c r="Y430" i="1" s="1"/>
  <c r="X426" i="1"/>
  <c r="X427" i="1" s="1"/>
  <c r="X428" i="1" s="1"/>
  <c r="X429" i="1" s="1"/>
  <c r="Y425" i="1" s="1"/>
  <c r="J426" i="1"/>
  <c r="V438" i="1"/>
  <c r="W438" i="1" s="1"/>
  <c r="G443" i="1"/>
  <c r="Q429" i="1"/>
  <c r="Z429" i="1" s="1"/>
  <c r="Q428" i="1"/>
  <c r="Z428" i="1" s="1"/>
  <c r="V444" i="1"/>
  <c r="W444" i="1" s="1"/>
  <c r="G449" i="1"/>
  <c r="J427" i="1"/>
  <c r="V437" i="1"/>
  <c r="W437" i="1" s="1"/>
  <c r="G442" i="1"/>
  <c r="Y421" i="1"/>
  <c r="V436" i="1"/>
  <c r="W436" i="1" s="1"/>
  <c r="G441" i="1"/>
  <c r="Q427" i="1"/>
  <c r="Z427" i="1" s="1"/>
  <c r="V435" i="1"/>
  <c r="W435" i="1" s="1"/>
  <c r="G440" i="1"/>
  <c r="Q426" i="1"/>
  <c r="Z426" i="1" s="1"/>
  <c r="K429" i="1" l="1"/>
  <c r="J433" i="1"/>
  <c r="K426" i="1"/>
  <c r="J429" i="1"/>
  <c r="K425" i="1"/>
  <c r="AD425" i="1"/>
  <c r="K431" i="1"/>
  <c r="AD432" i="1"/>
  <c r="AA439" i="1"/>
  <c r="K428" i="1"/>
  <c r="K433" i="1" s="1"/>
  <c r="AD427" i="1"/>
  <c r="AD430" i="1"/>
  <c r="AB439" i="1"/>
  <c r="AD426" i="1"/>
  <c r="AD433" i="1"/>
  <c r="AA437" i="1"/>
  <c r="AB437" i="1"/>
  <c r="K437" i="1" s="1"/>
  <c r="AC437" i="1"/>
  <c r="J425" i="1"/>
  <c r="J430" i="1" s="1"/>
  <c r="AD428" i="1"/>
  <c r="AC435" i="1"/>
  <c r="AA435" i="1"/>
  <c r="AB435" i="1"/>
  <c r="AC436" i="1"/>
  <c r="AA436" i="1"/>
  <c r="AB436" i="1"/>
  <c r="AB438" i="1"/>
  <c r="AC438" i="1"/>
  <c r="AA438" i="1"/>
  <c r="AD431" i="1"/>
  <c r="AC439" i="1"/>
  <c r="AD429" i="1"/>
  <c r="K427" i="1"/>
  <c r="AN464" i="1"/>
  <c r="AN469" i="1" s="1"/>
  <c r="AN491" i="1"/>
  <c r="AN496" i="1" s="1"/>
  <c r="AN482" i="1"/>
  <c r="AN487" i="1" s="1"/>
  <c r="K430" i="1"/>
  <c r="AN500" i="1"/>
  <c r="AN505" i="1" s="1"/>
  <c r="AN473" i="1"/>
  <c r="AN478" i="1" s="1"/>
  <c r="AF410" i="1"/>
  <c r="AF411" i="1" s="1"/>
  <c r="AF412" i="1" s="1"/>
  <c r="AF413" i="1" s="1"/>
  <c r="AF414" i="1" s="1"/>
  <c r="K432" i="1"/>
  <c r="J431" i="1"/>
  <c r="J436" i="1" s="1"/>
  <c r="J432" i="1"/>
  <c r="J434" i="1"/>
  <c r="K434" i="1"/>
  <c r="AE411" i="1"/>
  <c r="AE412" i="1" s="1"/>
  <c r="AE413" i="1" s="1"/>
  <c r="AE414" i="1" s="1"/>
  <c r="AF415" i="1"/>
  <c r="AF416" i="1" s="1"/>
  <c r="AF417" i="1" s="1"/>
  <c r="AF418" i="1" s="1"/>
  <c r="AF419" i="1" s="1"/>
  <c r="AE416" i="1"/>
  <c r="AE417" i="1" s="1"/>
  <c r="AE418" i="1" s="1"/>
  <c r="AE419" i="1" s="1"/>
  <c r="AO364" i="1"/>
  <c r="AP364" i="1" s="1"/>
  <c r="AM369" i="1"/>
  <c r="AO365" i="1"/>
  <c r="AP365" i="1" s="1"/>
  <c r="AM370" i="1"/>
  <c r="AO366" i="1"/>
  <c r="AP366" i="1" s="1"/>
  <c r="AM371" i="1"/>
  <c r="AO363" i="1"/>
  <c r="AP363" i="1" s="1"/>
  <c r="AM368" i="1"/>
  <c r="AO367" i="1"/>
  <c r="AP367" i="1" s="1"/>
  <c r="AM372" i="1"/>
  <c r="N439" i="1"/>
  <c r="N438" i="1"/>
  <c r="M438" i="1"/>
  <c r="Y419" i="1"/>
  <c r="O416" i="1" s="1"/>
  <c r="P416" i="1" s="1"/>
  <c r="M439" i="1"/>
  <c r="N436" i="1"/>
  <c r="M436" i="1"/>
  <c r="M437" i="1"/>
  <c r="N437" i="1"/>
  <c r="Y414" i="1"/>
  <c r="O418" i="1" s="1"/>
  <c r="P418" i="1" s="1"/>
  <c r="O413" i="1"/>
  <c r="P413" i="1" s="1"/>
  <c r="M435" i="1"/>
  <c r="N435" i="1"/>
  <c r="Y422" i="1"/>
  <c r="AE420" i="1"/>
  <c r="AF420" i="1" s="1"/>
  <c r="AF421" i="1" s="1"/>
  <c r="AF422" i="1" s="1"/>
  <c r="AF423" i="1" s="1"/>
  <c r="AF424" i="1" s="1"/>
  <c r="Q431" i="1"/>
  <c r="Z431" i="1" s="1"/>
  <c r="Q435" i="1"/>
  <c r="Z435" i="1" s="1"/>
  <c r="V440" i="1"/>
  <c r="W440" i="1" s="1"/>
  <c r="G445" i="1"/>
  <c r="G446" i="1"/>
  <c r="V441" i="1"/>
  <c r="V442" i="1"/>
  <c r="W442" i="1" s="1"/>
  <c r="G447" i="1"/>
  <c r="Y426" i="1"/>
  <c r="G454" i="1"/>
  <c r="V449" i="1"/>
  <c r="W449" i="1" s="1"/>
  <c r="X435" i="1"/>
  <c r="X436" i="1" s="1"/>
  <c r="X437" i="1" s="1"/>
  <c r="X438" i="1" s="1"/>
  <c r="X439" i="1" s="1"/>
  <c r="Y435" i="1" s="1"/>
  <c r="Q434" i="1"/>
  <c r="Z434" i="1" s="1"/>
  <c r="Y431" i="1"/>
  <c r="Q433" i="1"/>
  <c r="Z433" i="1" s="1"/>
  <c r="V443" i="1"/>
  <c r="W443" i="1" s="1"/>
  <c r="G448" i="1"/>
  <c r="Q432" i="1"/>
  <c r="Z432" i="1" s="1"/>
  <c r="J437" i="1" l="1"/>
  <c r="J438" i="1"/>
  <c r="K439" i="1"/>
  <c r="J435" i="1"/>
  <c r="K438" i="1"/>
  <c r="K435" i="1"/>
  <c r="K436" i="1"/>
  <c r="AD439" i="1"/>
  <c r="AD435" i="1"/>
  <c r="AD438" i="1"/>
  <c r="AD436" i="1"/>
  <c r="AD437" i="1"/>
  <c r="AN501" i="1"/>
  <c r="AN506" i="1" s="1"/>
  <c r="AN483" i="1"/>
  <c r="AN488" i="1" s="1"/>
  <c r="AN492" i="1"/>
  <c r="AN497" i="1" s="1"/>
  <c r="AN474" i="1"/>
  <c r="AN479" i="1" s="1"/>
  <c r="J439" i="1"/>
  <c r="AO368" i="1"/>
  <c r="AP368" i="1" s="1"/>
  <c r="AM373" i="1"/>
  <c r="AO370" i="1"/>
  <c r="AP370" i="1" s="1"/>
  <c r="AM375" i="1"/>
  <c r="AO372" i="1"/>
  <c r="AP372" i="1" s="1"/>
  <c r="AM377" i="1"/>
  <c r="AO371" i="1"/>
  <c r="AP371" i="1" s="1"/>
  <c r="AM376" i="1"/>
  <c r="AO369" i="1"/>
  <c r="AP369" i="1" s="1"/>
  <c r="AM374" i="1"/>
  <c r="O411" i="1"/>
  <c r="P411" i="1" s="1"/>
  <c r="Y423" i="1"/>
  <c r="Y432" i="1"/>
  <c r="O414" i="1"/>
  <c r="P414" i="1" s="1"/>
  <c r="O412" i="1"/>
  <c r="P412" i="1" s="1"/>
  <c r="O410" i="1"/>
  <c r="P410" i="1" s="1"/>
  <c r="O419" i="1"/>
  <c r="P419" i="1" s="1"/>
  <c r="O415" i="1"/>
  <c r="P415" i="1" s="1"/>
  <c r="O417" i="1"/>
  <c r="P417" i="1" s="1"/>
  <c r="AE421" i="1"/>
  <c r="AE422" i="1" s="1"/>
  <c r="AE423" i="1" s="1"/>
  <c r="AE424" i="1" s="1"/>
  <c r="AE425" i="1"/>
  <c r="AE426" i="1" s="1"/>
  <c r="AE427" i="1" s="1"/>
  <c r="AE428" i="1" s="1"/>
  <c r="AE429" i="1" s="1"/>
  <c r="Q438" i="1"/>
  <c r="Z438" i="1" s="1"/>
  <c r="V454" i="1"/>
  <c r="W454" i="1" s="1"/>
  <c r="G459" i="1"/>
  <c r="V446" i="1"/>
  <c r="G451" i="1"/>
  <c r="Q437" i="1"/>
  <c r="Z437" i="1" s="1"/>
  <c r="Q439" i="1"/>
  <c r="Z439" i="1" s="1"/>
  <c r="V447" i="1"/>
  <c r="W447" i="1" s="1"/>
  <c r="G452" i="1"/>
  <c r="Q440" i="1"/>
  <c r="G453" i="1"/>
  <c r="V448" i="1"/>
  <c r="W448" i="1" s="1"/>
  <c r="V445" i="1"/>
  <c r="W445" i="1" s="1"/>
  <c r="G450" i="1"/>
  <c r="Y436" i="1"/>
  <c r="Y427" i="1"/>
  <c r="W441" i="1"/>
  <c r="AC443" i="1" s="1"/>
  <c r="X440" i="1"/>
  <c r="Q436" i="1"/>
  <c r="Z436" i="1" s="1"/>
  <c r="AC440" i="1" l="1"/>
  <c r="AA442" i="1"/>
  <c r="AA444" i="1"/>
  <c r="J444" i="1" s="1"/>
  <c r="AC444" i="1"/>
  <c r="AB440" i="1"/>
  <c r="AA441" i="1"/>
  <c r="AB441" i="1"/>
  <c r="K441" i="1" s="1"/>
  <c r="AC441" i="1"/>
  <c r="AC442" i="1"/>
  <c r="AB443" i="1"/>
  <c r="AB444" i="1"/>
  <c r="K444" i="1" s="1"/>
  <c r="AA440" i="1"/>
  <c r="AB442" i="1"/>
  <c r="K442" i="1" s="1"/>
  <c r="AA443" i="1"/>
  <c r="AD443" i="1" s="1"/>
  <c r="AN484" i="1"/>
  <c r="AN489" i="1" s="1"/>
  <c r="AN493" i="1"/>
  <c r="AN498" i="1" s="1"/>
  <c r="AN502" i="1"/>
  <c r="AN507" i="1" s="1"/>
  <c r="AO376" i="1"/>
  <c r="AP376" i="1" s="1"/>
  <c r="AM381" i="1"/>
  <c r="AO375" i="1"/>
  <c r="AP375" i="1" s="1"/>
  <c r="AM380" i="1"/>
  <c r="AO374" i="1"/>
  <c r="AP374" i="1" s="1"/>
  <c r="AM379" i="1"/>
  <c r="AO377" i="1"/>
  <c r="AP377" i="1" s="1"/>
  <c r="AM382" i="1"/>
  <c r="AO373" i="1"/>
  <c r="AP373" i="1" s="1"/>
  <c r="AM378" i="1"/>
  <c r="N442" i="1"/>
  <c r="M442" i="1"/>
  <c r="Y424" i="1"/>
  <c r="O423" i="1"/>
  <c r="P423" i="1" s="1"/>
  <c r="M443" i="1"/>
  <c r="M444" i="1"/>
  <c r="Y437" i="1"/>
  <c r="N440" i="1"/>
  <c r="J440" i="1"/>
  <c r="M441" i="1"/>
  <c r="N441" i="1"/>
  <c r="N444" i="1"/>
  <c r="N443" i="1"/>
  <c r="Y433" i="1"/>
  <c r="M440" i="1"/>
  <c r="AE430" i="1"/>
  <c r="AF430" i="1" s="1"/>
  <c r="AF431" i="1" s="1"/>
  <c r="AF432" i="1" s="1"/>
  <c r="AF433" i="1" s="1"/>
  <c r="AF434" i="1" s="1"/>
  <c r="AF425" i="1"/>
  <c r="AF426" i="1" s="1"/>
  <c r="AF427" i="1" s="1"/>
  <c r="AF428" i="1" s="1"/>
  <c r="AF429" i="1" s="1"/>
  <c r="Q441" i="1"/>
  <c r="Z441" i="1" s="1"/>
  <c r="G455" i="1"/>
  <c r="V450" i="1"/>
  <c r="W450" i="1" s="1"/>
  <c r="V453" i="1"/>
  <c r="W453" i="1" s="1"/>
  <c r="G458" i="1"/>
  <c r="W446" i="1"/>
  <c r="AB445" i="1" s="1"/>
  <c r="J441" i="1"/>
  <c r="X441" i="1"/>
  <c r="X442" i="1" s="1"/>
  <c r="X443" i="1" s="1"/>
  <c r="X444" i="1" s="1"/>
  <c r="Y440" i="1" s="1"/>
  <c r="K440" i="1"/>
  <c r="X445" i="1"/>
  <c r="G457" i="1"/>
  <c r="V452" i="1"/>
  <c r="W452" i="1" s="1"/>
  <c r="G464" i="1"/>
  <c r="V459" i="1"/>
  <c r="W459" i="1" s="1"/>
  <c r="Z440" i="1"/>
  <c r="Y428" i="1"/>
  <c r="K443" i="1"/>
  <c r="Q442" i="1"/>
  <c r="Z442" i="1" s="1"/>
  <c r="J443" i="1"/>
  <c r="J442" i="1"/>
  <c r="Q444" i="1"/>
  <c r="Z444" i="1" s="1"/>
  <c r="V451" i="1"/>
  <c r="G456" i="1"/>
  <c r="Q443" i="1"/>
  <c r="Z443" i="1" s="1"/>
  <c r="AD440" i="1" l="1"/>
  <c r="AD444" i="1"/>
  <c r="AC447" i="1"/>
  <c r="AB448" i="1"/>
  <c r="K448" i="1" s="1"/>
  <c r="AC449" i="1"/>
  <c r="AB447" i="1"/>
  <c r="AA448" i="1"/>
  <c r="J448" i="1" s="1"/>
  <c r="AC445" i="1"/>
  <c r="AD442" i="1"/>
  <c r="AB449" i="1"/>
  <c r="AA447" i="1"/>
  <c r="AD447" i="1" s="1"/>
  <c r="AD441" i="1"/>
  <c r="AA446" i="1"/>
  <c r="AB446" i="1"/>
  <c r="AC446" i="1"/>
  <c r="AC448" i="1"/>
  <c r="AA445" i="1"/>
  <c r="AA449" i="1"/>
  <c r="AD449" i="1" s="1"/>
  <c r="AN503" i="1"/>
  <c r="AN508" i="1" s="1"/>
  <c r="AN494" i="1"/>
  <c r="AN499" i="1" s="1"/>
  <c r="AO382" i="1"/>
  <c r="AP382" i="1" s="1"/>
  <c r="AM387" i="1"/>
  <c r="AE435" i="1"/>
  <c r="AF435" i="1" s="1"/>
  <c r="AF436" i="1" s="1"/>
  <c r="AF437" i="1" s="1"/>
  <c r="AF438" i="1" s="1"/>
  <c r="AF439" i="1" s="1"/>
  <c r="AO378" i="1"/>
  <c r="AP378" i="1" s="1"/>
  <c r="AM383" i="1"/>
  <c r="AO379" i="1"/>
  <c r="AP379" i="1" s="1"/>
  <c r="AM384" i="1"/>
  <c r="AO381" i="1"/>
  <c r="AP381" i="1" s="1"/>
  <c r="AM386" i="1"/>
  <c r="AO380" i="1"/>
  <c r="AP380" i="1" s="1"/>
  <c r="AM385" i="1"/>
  <c r="N445" i="1"/>
  <c r="N447" i="1"/>
  <c r="M449" i="1"/>
  <c r="O424" i="1"/>
  <c r="P424" i="1" s="1"/>
  <c r="O422" i="1"/>
  <c r="P422" i="1" s="1"/>
  <c r="O420" i="1"/>
  <c r="P420" i="1" s="1"/>
  <c r="J445" i="1"/>
  <c r="N446" i="1"/>
  <c r="M446" i="1"/>
  <c r="Y434" i="1"/>
  <c r="M447" i="1"/>
  <c r="N449" i="1"/>
  <c r="M445" i="1"/>
  <c r="O428" i="1"/>
  <c r="P428" i="1" s="1"/>
  <c r="N448" i="1"/>
  <c r="O421" i="1"/>
  <c r="P421" i="1" s="1"/>
  <c r="M448" i="1"/>
  <c r="Y438" i="1"/>
  <c r="AE431" i="1"/>
  <c r="AE432" i="1" s="1"/>
  <c r="AE433" i="1" s="1"/>
  <c r="AE434" i="1" s="1"/>
  <c r="K447" i="1"/>
  <c r="J447" i="1"/>
  <c r="K445" i="1"/>
  <c r="Q448" i="1"/>
  <c r="Z448" i="1" s="1"/>
  <c r="Q447" i="1"/>
  <c r="Z447" i="1" s="1"/>
  <c r="Q445" i="1"/>
  <c r="Z445" i="1" s="1"/>
  <c r="V457" i="1"/>
  <c r="W457" i="1" s="1"/>
  <c r="G462" i="1"/>
  <c r="Y441" i="1"/>
  <c r="Q449" i="1"/>
  <c r="Z449" i="1" s="1"/>
  <c r="V456" i="1"/>
  <c r="W456" i="1" s="1"/>
  <c r="G461" i="1"/>
  <c r="X450" i="1"/>
  <c r="W451" i="1"/>
  <c r="AC452" i="1" s="1"/>
  <c r="V464" i="1"/>
  <c r="W464" i="1" s="1"/>
  <c r="G469" i="1"/>
  <c r="Q446" i="1"/>
  <c r="Z446" i="1" s="1"/>
  <c r="K446" i="1"/>
  <c r="J446" i="1"/>
  <c r="X446" i="1"/>
  <c r="X447" i="1" s="1"/>
  <c r="X448" i="1" s="1"/>
  <c r="X449" i="1" s="1"/>
  <c r="Y445" i="1" s="1"/>
  <c r="K449" i="1"/>
  <c r="J449" i="1"/>
  <c r="V455" i="1"/>
  <c r="W455" i="1" s="1"/>
  <c r="G460" i="1"/>
  <c r="Y429" i="1"/>
  <c r="O429" i="1" s="1"/>
  <c r="P429" i="1" s="1"/>
  <c r="V458" i="1"/>
  <c r="W458" i="1" s="1"/>
  <c r="G463" i="1"/>
  <c r="AA459" i="1" l="1"/>
  <c r="AE436" i="1"/>
  <c r="AE437" i="1" s="1"/>
  <c r="AE438" i="1" s="1"/>
  <c r="AE439" i="1" s="1"/>
  <c r="AD445" i="1"/>
  <c r="AA457" i="1"/>
  <c r="AB457" i="1"/>
  <c r="AC457" i="1"/>
  <c r="AC459" i="1"/>
  <c r="AB450" i="1"/>
  <c r="K450" i="1" s="1"/>
  <c r="AD448" i="1"/>
  <c r="AA453" i="1"/>
  <c r="AA451" i="1"/>
  <c r="AB451" i="1"/>
  <c r="K451" i="1" s="1"/>
  <c r="AC451" i="1"/>
  <c r="AB459" i="1"/>
  <c r="AA450" i="1"/>
  <c r="AB452" i="1"/>
  <c r="K452" i="1" s="1"/>
  <c r="AA456" i="1"/>
  <c r="AB456" i="1"/>
  <c r="AC456" i="1"/>
  <c r="AB454" i="1"/>
  <c r="K454" i="1" s="1"/>
  <c r="AC453" i="1"/>
  <c r="AA452" i="1"/>
  <c r="AA458" i="1"/>
  <c r="AB458" i="1"/>
  <c r="AC458" i="1"/>
  <c r="AA455" i="1"/>
  <c r="AB455" i="1"/>
  <c r="AC455" i="1"/>
  <c r="AD446" i="1"/>
  <c r="AC454" i="1"/>
  <c r="AC450" i="1"/>
  <c r="AB453" i="1"/>
  <c r="K453" i="1" s="1"/>
  <c r="AA454" i="1"/>
  <c r="J454" i="1" s="1"/>
  <c r="AN504" i="1"/>
  <c r="AN509" i="1" s="1"/>
  <c r="AO386" i="1"/>
  <c r="AP386" i="1" s="1"/>
  <c r="AM391" i="1"/>
  <c r="AO383" i="1"/>
  <c r="AP383" i="1" s="1"/>
  <c r="AM388" i="1"/>
  <c r="AO385" i="1"/>
  <c r="AP385" i="1" s="1"/>
  <c r="AM390" i="1"/>
  <c r="AO384" i="1"/>
  <c r="AP384" i="1" s="1"/>
  <c r="AM389" i="1"/>
  <c r="AO387" i="1"/>
  <c r="AP387" i="1" s="1"/>
  <c r="AM392" i="1"/>
  <c r="M454" i="1"/>
  <c r="O434" i="1"/>
  <c r="P434" i="1" s="1"/>
  <c r="O430" i="1"/>
  <c r="P430" i="1" s="1"/>
  <c r="O432" i="1"/>
  <c r="P432" i="1" s="1"/>
  <c r="M459" i="1"/>
  <c r="M453" i="1"/>
  <c r="M457" i="1"/>
  <c r="N457" i="1"/>
  <c r="N452" i="1"/>
  <c r="N454" i="1"/>
  <c r="N450" i="1"/>
  <c r="N459" i="1"/>
  <c r="N456" i="1"/>
  <c r="M456" i="1"/>
  <c r="M452" i="1"/>
  <c r="O431" i="1"/>
  <c r="P431" i="1" s="1"/>
  <c r="M450" i="1"/>
  <c r="Y439" i="1"/>
  <c r="O437" i="1" s="1"/>
  <c r="P437" i="1" s="1"/>
  <c r="O438" i="1"/>
  <c r="P438" i="1" s="1"/>
  <c r="N458" i="1"/>
  <c r="M458" i="1"/>
  <c r="M455" i="1"/>
  <c r="N455" i="1"/>
  <c r="M451" i="1"/>
  <c r="N451" i="1"/>
  <c r="Y442" i="1"/>
  <c r="O425" i="1"/>
  <c r="P425" i="1" s="1"/>
  <c r="O433" i="1"/>
  <c r="P433" i="1" s="1"/>
  <c r="O426" i="1"/>
  <c r="P426" i="1" s="1"/>
  <c r="N453" i="1"/>
  <c r="O427" i="1"/>
  <c r="P427" i="1" s="1"/>
  <c r="AE440" i="1"/>
  <c r="AE441" i="1" s="1"/>
  <c r="AE442" i="1" s="1"/>
  <c r="AE443" i="1" s="1"/>
  <c r="AE444" i="1" s="1"/>
  <c r="J452" i="1"/>
  <c r="V461" i="1"/>
  <c r="W461" i="1" s="1"/>
  <c r="G466" i="1"/>
  <c r="X455" i="1"/>
  <c r="X456" i="1" s="1"/>
  <c r="X457" i="1" s="1"/>
  <c r="X458" i="1" s="1"/>
  <c r="X459" i="1" s="1"/>
  <c r="Y455" i="1" s="1"/>
  <c r="Q454" i="1"/>
  <c r="Z454" i="1" s="1"/>
  <c r="Q451" i="1"/>
  <c r="Z451" i="1" s="1"/>
  <c r="V462" i="1"/>
  <c r="W462" i="1" s="1"/>
  <c r="G467" i="1"/>
  <c r="Q453" i="1"/>
  <c r="Z453" i="1" s="1"/>
  <c r="V463" i="1"/>
  <c r="W463" i="1" s="1"/>
  <c r="G468" i="1"/>
  <c r="G474" i="1"/>
  <c r="V469" i="1"/>
  <c r="W469" i="1" s="1"/>
  <c r="X451" i="1"/>
  <c r="X452" i="1" s="1"/>
  <c r="X453" i="1" s="1"/>
  <c r="X454" i="1" s="1"/>
  <c r="Y450" i="1" s="1"/>
  <c r="Q452" i="1"/>
  <c r="Z452" i="1" s="1"/>
  <c r="G465" i="1"/>
  <c r="V460" i="1"/>
  <c r="W460" i="1" s="1"/>
  <c r="Y446" i="1"/>
  <c r="Q450" i="1"/>
  <c r="Z450" i="1" s="1"/>
  <c r="AD458" i="1" l="1"/>
  <c r="AD451" i="1"/>
  <c r="AD452" i="1"/>
  <c r="AD459" i="1"/>
  <c r="AD453" i="1"/>
  <c r="AA464" i="1"/>
  <c r="J453" i="1"/>
  <c r="AA461" i="1"/>
  <c r="AB461" i="1"/>
  <c r="AC461" i="1"/>
  <c r="AD450" i="1"/>
  <c r="AC464" i="1"/>
  <c r="AD455" i="1"/>
  <c r="AA460" i="1"/>
  <c r="AB460" i="1"/>
  <c r="AC460" i="1"/>
  <c r="AA463" i="1"/>
  <c r="AB463" i="1"/>
  <c r="AC463" i="1"/>
  <c r="J458" i="1"/>
  <c r="J463" i="1" s="1"/>
  <c r="J451" i="1"/>
  <c r="J456" i="1" s="1"/>
  <c r="J450" i="1"/>
  <c r="J455" i="1" s="1"/>
  <c r="AD454" i="1"/>
  <c r="AD456" i="1"/>
  <c r="AB464" i="1"/>
  <c r="AA462" i="1"/>
  <c r="AB462" i="1"/>
  <c r="AC462" i="1"/>
  <c r="AD457" i="1"/>
  <c r="J457" i="1"/>
  <c r="K457" i="1"/>
  <c r="K458" i="1"/>
  <c r="K455" i="1"/>
  <c r="K456" i="1"/>
  <c r="K459" i="1"/>
  <c r="K464" i="1" s="1"/>
  <c r="J459" i="1"/>
  <c r="AO389" i="1"/>
  <c r="AP389" i="1" s="1"/>
  <c r="AM394" i="1"/>
  <c r="AO388" i="1"/>
  <c r="AP388" i="1" s="1"/>
  <c r="AM393" i="1"/>
  <c r="AO392" i="1"/>
  <c r="AP392" i="1" s="1"/>
  <c r="AM397" i="1"/>
  <c r="AO390" i="1"/>
  <c r="AP390" i="1" s="1"/>
  <c r="AM395" i="1"/>
  <c r="AO391" i="1"/>
  <c r="AP391" i="1" s="1"/>
  <c r="AM396" i="1"/>
  <c r="N461" i="1"/>
  <c r="M461" i="1"/>
  <c r="Y443" i="1"/>
  <c r="O439" i="1"/>
  <c r="P439" i="1" s="1"/>
  <c r="O435" i="1"/>
  <c r="P435" i="1" s="1"/>
  <c r="N464" i="1"/>
  <c r="M464" i="1"/>
  <c r="O436" i="1"/>
  <c r="P436" i="1" s="1"/>
  <c r="N460" i="1"/>
  <c r="M460" i="1"/>
  <c r="N463" i="1"/>
  <c r="M463" i="1"/>
  <c r="N462" i="1"/>
  <c r="M462" i="1"/>
  <c r="AF440" i="1"/>
  <c r="AF441" i="1" s="1"/>
  <c r="AF442" i="1" s="1"/>
  <c r="AF443" i="1" s="1"/>
  <c r="AF444" i="1" s="1"/>
  <c r="AE445" i="1"/>
  <c r="AF445" i="1" s="1"/>
  <c r="AF446" i="1" s="1"/>
  <c r="AF447" i="1" s="1"/>
  <c r="AF448" i="1" s="1"/>
  <c r="AF449" i="1" s="1"/>
  <c r="Y447" i="1"/>
  <c r="K461" i="1"/>
  <c r="Q457" i="1"/>
  <c r="Z457" i="1" s="1"/>
  <c r="Y451" i="1"/>
  <c r="Q455" i="1"/>
  <c r="Z455" i="1" s="1"/>
  <c r="X460" i="1"/>
  <c r="X461" i="1" s="1"/>
  <c r="X462" i="1" s="1"/>
  <c r="X463" i="1" s="1"/>
  <c r="X464" i="1" s="1"/>
  <c r="Y460" i="1" s="1"/>
  <c r="Q458" i="1"/>
  <c r="Z458" i="1" s="1"/>
  <c r="V468" i="1"/>
  <c r="W468" i="1" s="1"/>
  <c r="G473" i="1"/>
  <c r="Y456" i="1"/>
  <c r="V465" i="1"/>
  <c r="W465" i="1" s="1"/>
  <c r="G470" i="1"/>
  <c r="Q459" i="1"/>
  <c r="Z459" i="1" s="1"/>
  <c r="Q456" i="1"/>
  <c r="Z456" i="1" s="1"/>
  <c r="V474" i="1"/>
  <c r="W474" i="1" s="1"/>
  <c r="G479" i="1"/>
  <c r="G472" i="1"/>
  <c r="V467" i="1"/>
  <c r="W467" i="1" s="1"/>
  <c r="V466" i="1"/>
  <c r="G471" i="1"/>
  <c r="K462" i="1" l="1"/>
  <c r="J462" i="1"/>
  <c r="AD460" i="1"/>
  <c r="AD464" i="1"/>
  <c r="AD462" i="1"/>
  <c r="AD463" i="1"/>
  <c r="AD461" i="1"/>
  <c r="J460" i="1"/>
  <c r="K460" i="1"/>
  <c r="K463" i="1"/>
  <c r="J464" i="1"/>
  <c r="J461" i="1"/>
  <c r="AO395" i="1"/>
  <c r="AP395" i="1" s="1"/>
  <c r="AM400" i="1"/>
  <c r="AO393" i="1"/>
  <c r="AP393" i="1" s="1"/>
  <c r="AM398" i="1"/>
  <c r="AO396" i="1"/>
  <c r="AP396" i="1" s="1"/>
  <c r="AM401" i="1"/>
  <c r="AO397" i="1"/>
  <c r="AP397" i="1" s="1"/>
  <c r="AM402" i="1"/>
  <c r="AO394" i="1"/>
  <c r="AP394" i="1" s="1"/>
  <c r="AM399" i="1"/>
  <c r="Y452" i="1"/>
  <c r="Y444" i="1"/>
  <c r="O443" i="1"/>
  <c r="P443" i="1" s="1"/>
  <c r="Y457" i="1"/>
  <c r="Y448" i="1"/>
  <c r="AE446" i="1"/>
  <c r="AE447" i="1" s="1"/>
  <c r="AE448" i="1" s="1"/>
  <c r="AE449" i="1" s="1"/>
  <c r="AE450" i="1"/>
  <c r="AF450" i="1" s="1"/>
  <c r="AF451" i="1" s="1"/>
  <c r="AF452" i="1" s="1"/>
  <c r="AF453" i="1" s="1"/>
  <c r="AF454" i="1" s="1"/>
  <c r="Y461" i="1"/>
  <c r="X465" i="1"/>
  <c r="V472" i="1"/>
  <c r="W472" i="1" s="1"/>
  <c r="G477" i="1"/>
  <c r="V473" i="1"/>
  <c r="W473" i="1" s="1"/>
  <c r="G478" i="1"/>
  <c r="V479" i="1"/>
  <c r="W479" i="1" s="1"/>
  <c r="G484" i="1"/>
  <c r="V471" i="1"/>
  <c r="W471" i="1" s="1"/>
  <c r="G476" i="1"/>
  <c r="Q464" i="1"/>
  <c r="Z464" i="1" s="1"/>
  <c r="Q463" i="1"/>
  <c r="Z463" i="1" s="1"/>
  <c r="Q460" i="1"/>
  <c r="Z460" i="1" s="1"/>
  <c r="W466" i="1"/>
  <c r="AA468" i="1" s="1"/>
  <c r="Q461" i="1"/>
  <c r="Z461" i="1" s="1"/>
  <c r="V470" i="1"/>
  <c r="W470" i="1" s="1"/>
  <c r="G475" i="1"/>
  <c r="Q462" i="1"/>
  <c r="Z462" i="1" s="1"/>
  <c r="AA470" i="1" l="1"/>
  <c r="AB470" i="1"/>
  <c r="AC470" i="1"/>
  <c r="AA474" i="1"/>
  <c r="AA465" i="1"/>
  <c r="AA467" i="1"/>
  <c r="AC468" i="1"/>
  <c r="AA472" i="1"/>
  <c r="AB472" i="1"/>
  <c r="AC472" i="1"/>
  <c r="AB465" i="1"/>
  <c r="K465" i="1" s="1"/>
  <c r="AC467" i="1"/>
  <c r="AB466" i="1"/>
  <c r="K466" i="1" s="1"/>
  <c r="AA466" i="1"/>
  <c r="AC466" i="1"/>
  <c r="AC474" i="1"/>
  <c r="AA469" i="1"/>
  <c r="J469" i="1" s="1"/>
  <c r="AB467" i="1"/>
  <c r="AB468" i="1"/>
  <c r="AD468" i="1" s="1"/>
  <c r="AA471" i="1"/>
  <c r="AB471" i="1"/>
  <c r="AC471" i="1"/>
  <c r="AA473" i="1"/>
  <c r="AB473" i="1"/>
  <c r="AC473" i="1"/>
  <c r="AB474" i="1"/>
  <c r="AC465" i="1"/>
  <c r="AC469" i="1"/>
  <c r="AB469" i="1"/>
  <c r="K469" i="1" s="1"/>
  <c r="AO402" i="1"/>
  <c r="AP402" i="1" s="1"/>
  <c r="AM407" i="1"/>
  <c r="AO407" i="1" s="1"/>
  <c r="AP407" i="1" s="1"/>
  <c r="AO398" i="1"/>
  <c r="AP398" i="1" s="1"/>
  <c r="AM403" i="1"/>
  <c r="AO399" i="1"/>
  <c r="AP399" i="1" s="1"/>
  <c r="AM404" i="1"/>
  <c r="AO401" i="1"/>
  <c r="AP401" i="1" s="1"/>
  <c r="AM406" i="1"/>
  <c r="AO406" i="1" s="1"/>
  <c r="AP406" i="1" s="1"/>
  <c r="AO400" i="1"/>
  <c r="AP400" i="1" s="1"/>
  <c r="AM405" i="1"/>
  <c r="AO405" i="1" s="1"/>
  <c r="AP405" i="1" s="1"/>
  <c r="N465" i="1"/>
  <c r="M474" i="1"/>
  <c r="M469" i="1"/>
  <c r="M468" i="1"/>
  <c r="Y449" i="1"/>
  <c r="O446" i="1" s="1"/>
  <c r="P446" i="1" s="1"/>
  <c r="O448" i="1"/>
  <c r="P448" i="1" s="1"/>
  <c r="N469" i="1"/>
  <c r="N474" i="1"/>
  <c r="M472" i="1"/>
  <c r="N472" i="1"/>
  <c r="Y458" i="1"/>
  <c r="M467" i="1"/>
  <c r="O444" i="1"/>
  <c r="P444" i="1" s="1"/>
  <c r="O441" i="1"/>
  <c r="P441" i="1" s="1"/>
  <c r="O440" i="1"/>
  <c r="P440" i="1" s="1"/>
  <c r="O442" i="1"/>
  <c r="P442" i="1" s="1"/>
  <c r="Y453" i="1"/>
  <c r="M470" i="1"/>
  <c r="N470" i="1"/>
  <c r="K467" i="1"/>
  <c r="N466" i="1"/>
  <c r="M466" i="1"/>
  <c r="N471" i="1"/>
  <c r="M471" i="1"/>
  <c r="N473" i="1"/>
  <c r="M473" i="1"/>
  <c r="Y462" i="1"/>
  <c r="N468" i="1"/>
  <c r="N467" i="1"/>
  <c r="M465" i="1"/>
  <c r="AE451" i="1"/>
  <c r="AE452" i="1" s="1"/>
  <c r="AE453" i="1" s="1"/>
  <c r="AE454" i="1" s="1"/>
  <c r="AE455" i="1"/>
  <c r="AE460" i="1" s="1"/>
  <c r="J468" i="1"/>
  <c r="J473" i="1" s="1"/>
  <c r="Q467" i="1"/>
  <c r="Z467" i="1" s="1"/>
  <c r="Q466" i="1"/>
  <c r="Z466" i="1" s="1"/>
  <c r="V476" i="1"/>
  <c r="W476" i="1" s="1"/>
  <c r="G481" i="1"/>
  <c r="V478" i="1"/>
  <c r="W478" i="1" s="1"/>
  <c r="G483" i="1"/>
  <c r="J467" i="1"/>
  <c r="J465" i="1"/>
  <c r="X470" i="1"/>
  <c r="X471" i="1" s="1"/>
  <c r="X472" i="1" s="1"/>
  <c r="X473" i="1" s="1"/>
  <c r="X474" i="1" s="1"/>
  <c r="Y470" i="1" s="1"/>
  <c r="Q468" i="1"/>
  <c r="Z468" i="1" s="1"/>
  <c r="V484" i="1"/>
  <c r="W484" i="1" s="1"/>
  <c r="G489" i="1"/>
  <c r="V477" i="1"/>
  <c r="W477" i="1" s="1"/>
  <c r="G482" i="1"/>
  <c r="V475" i="1"/>
  <c r="W475" i="1" s="1"/>
  <c r="G480" i="1"/>
  <c r="X466" i="1"/>
  <c r="X467" i="1" s="1"/>
  <c r="X468" i="1" s="1"/>
  <c r="X469" i="1" s="1"/>
  <c r="Y465" i="1" s="1"/>
  <c r="J466" i="1"/>
  <c r="Q465" i="1"/>
  <c r="Z465" i="1" s="1"/>
  <c r="Q469" i="1"/>
  <c r="Z469" i="1" s="1"/>
  <c r="K468" i="1" l="1"/>
  <c r="K473" i="1" s="1"/>
  <c r="AD471" i="1"/>
  <c r="AA476" i="1"/>
  <c r="AB476" i="1"/>
  <c r="AC476" i="1"/>
  <c r="AA475" i="1"/>
  <c r="AB475" i="1"/>
  <c r="AC475" i="1"/>
  <c r="AD473" i="1"/>
  <c r="AC479" i="1"/>
  <c r="AD466" i="1"/>
  <c r="AD467" i="1"/>
  <c r="AA478" i="1"/>
  <c r="J478" i="1" s="1"/>
  <c r="AB478" i="1"/>
  <c r="K478" i="1" s="1"/>
  <c r="AC478" i="1"/>
  <c r="AB479" i="1"/>
  <c r="AD469" i="1"/>
  <c r="AD465" i="1"/>
  <c r="AD470" i="1"/>
  <c r="AA477" i="1"/>
  <c r="AB477" i="1"/>
  <c r="AC477" i="1"/>
  <c r="AA479" i="1"/>
  <c r="AD472" i="1"/>
  <c r="AD474" i="1"/>
  <c r="J470" i="1"/>
  <c r="J471" i="1"/>
  <c r="J474" i="1"/>
  <c r="K471" i="1"/>
  <c r="K472" i="1"/>
  <c r="K474" i="1"/>
  <c r="J472" i="1"/>
  <c r="K470" i="1"/>
  <c r="AO403" i="1"/>
  <c r="AP403" i="1" s="1"/>
  <c r="AM408" i="1"/>
  <c r="AO408" i="1" s="1"/>
  <c r="AP408" i="1" s="1"/>
  <c r="AO404" i="1"/>
  <c r="AP404" i="1" s="1"/>
  <c r="AM409" i="1"/>
  <c r="AO409" i="1" s="1"/>
  <c r="AP409" i="1" s="1"/>
  <c r="O447" i="1"/>
  <c r="P447" i="1" s="1"/>
  <c r="Y454" i="1"/>
  <c r="O454" i="1" s="1"/>
  <c r="P454" i="1" s="1"/>
  <c r="O453" i="1"/>
  <c r="P453" i="1" s="1"/>
  <c r="M479" i="1"/>
  <c r="O449" i="1"/>
  <c r="P449" i="1" s="1"/>
  <c r="O445" i="1"/>
  <c r="P445" i="1" s="1"/>
  <c r="M476" i="1"/>
  <c r="N476" i="1"/>
  <c r="Y463" i="1"/>
  <c r="M477" i="1"/>
  <c r="N477" i="1"/>
  <c r="M475" i="1"/>
  <c r="N475" i="1"/>
  <c r="M478" i="1"/>
  <c r="N478" i="1"/>
  <c r="Y459" i="1"/>
  <c r="N479" i="1"/>
  <c r="AE456" i="1"/>
  <c r="AE457" i="1" s="1"/>
  <c r="AE458" i="1" s="1"/>
  <c r="AE459" i="1" s="1"/>
  <c r="AF455" i="1"/>
  <c r="AF456" i="1" s="1"/>
  <c r="AF457" i="1" s="1"/>
  <c r="AF458" i="1" s="1"/>
  <c r="AF459" i="1" s="1"/>
  <c r="Y471" i="1"/>
  <c r="Q473" i="1"/>
  <c r="Z473" i="1" s="1"/>
  <c r="AF460" i="1"/>
  <c r="AF461" i="1" s="1"/>
  <c r="AF462" i="1" s="1"/>
  <c r="AF463" i="1" s="1"/>
  <c r="AF464" i="1" s="1"/>
  <c r="AE461" i="1"/>
  <c r="AE462" i="1" s="1"/>
  <c r="AE463" i="1" s="1"/>
  <c r="AE464" i="1" s="1"/>
  <c r="Q472" i="1"/>
  <c r="Z472" i="1" s="1"/>
  <c r="Y466" i="1"/>
  <c r="V480" i="1"/>
  <c r="W480" i="1" s="1"/>
  <c r="G485" i="1"/>
  <c r="V489" i="1"/>
  <c r="W489" i="1" s="1"/>
  <c r="G494" i="1"/>
  <c r="V481" i="1"/>
  <c r="G486" i="1"/>
  <c r="Q470" i="1"/>
  <c r="Z470" i="1" s="1"/>
  <c r="J475" i="1"/>
  <c r="X475" i="1"/>
  <c r="X476" i="1" s="1"/>
  <c r="X477" i="1" s="1"/>
  <c r="X478" i="1" s="1"/>
  <c r="X479" i="1" s="1"/>
  <c r="Y475" i="1" s="1"/>
  <c r="V483" i="1"/>
  <c r="W483" i="1" s="1"/>
  <c r="G488" i="1"/>
  <c r="J476" i="1"/>
  <c r="Q474" i="1"/>
  <c r="Z474" i="1" s="1"/>
  <c r="Q471" i="1"/>
  <c r="Z471" i="1" s="1"/>
  <c r="V482" i="1"/>
  <c r="W482" i="1" s="1"/>
  <c r="G487" i="1"/>
  <c r="J477" i="1" l="1"/>
  <c r="J479" i="1"/>
  <c r="AD475" i="1"/>
  <c r="K479" i="1"/>
  <c r="AD479" i="1"/>
  <c r="AD478" i="1"/>
  <c r="AD477" i="1"/>
  <c r="AD476" i="1"/>
  <c r="K475" i="1"/>
  <c r="K476" i="1"/>
  <c r="K477" i="1"/>
  <c r="O458" i="1"/>
  <c r="P458" i="1" s="1"/>
  <c r="O452" i="1"/>
  <c r="P452" i="1" s="1"/>
  <c r="O451" i="1"/>
  <c r="P451" i="1" s="1"/>
  <c r="O450" i="1"/>
  <c r="P450" i="1" s="1"/>
  <c r="Y467" i="1"/>
  <c r="O459" i="1"/>
  <c r="P459" i="1" s="1"/>
  <c r="O457" i="1"/>
  <c r="P457" i="1" s="1"/>
  <c r="O455" i="1"/>
  <c r="P455" i="1" s="1"/>
  <c r="Y472" i="1"/>
  <c r="O456" i="1"/>
  <c r="P456" i="1" s="1"/>
  <c r="Y464" i="1"/>
  <c r="O463" i="1"/>
  <c r="P463" i="1" s="1"/>
  <c r="AE465" i="1"/>
  <c r="AE466" i="1" s="1"/>
  <c r="AE467" i="1" s="1"/>
  <c r="AE468" i="1" s="1"/>
  <c r="AE469" i="1" s="1"/>
  <c r="Q475" i="1"/>
  <c r="Z475" i="1" s="1"/>
  <c r="G490" i="1"/>
  <c r="V485" i="1"/>
  <c r="W485" i="1" s="1"/>
  <c r="Q478" i="1"/>
  <c r="Z478" i="1" s="1"/>
  <c r="Y476" i="1"/>
  <c r="X480" i="1"/>
  <c r="Q479" i="1"/>
  <c r="Z479" i="1" s="1"/>
  <c r="G493" i="1"/>
  <c r="V488" i="1"/>
  <c r="W488" i="1" s="1"/>
  <c r="V487" i="1"/>
  <c r="G492" i="1"/>
  <c r="Q476" i="1"/>
  <c r="Z476" i="1" s="1"/>
  <c r="V486" i="1"/>
  <c r="G491" i="1"/>
  <c r="V494" i="1"/>
  <c r="W494" i="1" s="1"/>
  <c r="G499" i="1"/>
  <c r="W481" i="1"/>
  <c r="AA483" i="1" s="1"/>
  <c r="Q477" i="1"/>
  <c r="Z477" i="1" s="1"/>
  <c r="AC483" i="1" l="1"/>
  <c r="AC480" i="1"/>
  <c r="AC482" i="1"/>
  <c r="AB480" i="1"/>
  <c r="K480" i="1" s="1"/>
  <c r="AB483" i="1"/>
  <c r="AD483" i="1" s="1"/>
  <c r="AB482" i="1"/>
  <c r="K482" i="1" s="1"/>
  <c r="AA480" i="1"/>
  <c r="J480" i="1" s="1"/>
  <c r="AA481" i="1"/>
  <c r="AB481" i="1"/>
  <c r="AC481" i="1"/>
  <c r="AC484" i="1"/>
  <c r="AA482" i="1"/>
  <c r="AD482" i="1" s="1"/>
  <c r="AB484" i="1"/>
  <c r="AA484" i="1"/>
  <c r="M480" i="1"/>
  <c r="N482" i="1"/>
  <c r="O464" i="1"/>
  <c r="P464" i="1" s="1"/>
  <c r="O462" i="1"/>
  <c r="P462" i="1" s="1"/>
  <c r="O460" i="1"/>
  <c r="P460" i="1" s="1"/>
  <c r="Y473" i="1"/>
  <c r="M482" i="1"/>
  <c r="N480" i="1"/>
  <c r="N483" i="1"/>
  <c r="M484" i="1"/>
  <c r="M481" i="1"/>
  <c r="N481" i="1"/>
  <c r="Y477" i="1"/>
  <c r="O461" i="1"/>
  <c r="P461" i="1" s="1"/>
  <c r="M483" i="1"/>
  <c r="N484" i="1"/>
  <c r="Y468" i="1"/>
  <c r="AF465" i="1"/>
  <c r="AF466" i="1" s="1"/>
  <c r="AF467" i="1" s="1"/>
  <c r="AF468" i="1" s="1"/>
  <c r="AF469" i="1" s="1"/>
  <c r="AE470" i="1"/>
  <c r="AF470" i="1" s="1"/>
  <c r="AF471" i="1" s="1"/>
  <c r="AF472" i="1" s="1"/>
  <c r="AF473" i="1" s="1"/>
  <c r="AF474" i="1" s="1"/>
  <c r="V491" i="1"/>
  <c r="G496" i="1"/>
  <c r="Q481" i="1"/>
  <c r="Z481" i="1" s="1"/>
  <c r="Q483" i="1"/>
  <c r="Z483" i="1" s="1"/>
  <c r="J483" i="1"/>
  <c r="W486" i="1"/>
  <c r="X485" i="1"/>
  <c r="Q480" i="1"/>
  <c r="Z480" i="1" s="1"/>
  <c r="K481" i="1"/>
  <c r="X481" i="1"/>
  <c r="X482" i="1" s="1"/>
  <c r="X483" i="1" s="1"/>
  <c r="X484" i="1" s="1"/>
  <c r="Y480" i="1" s="1"/>
  <c r="K484" i="1"/>
  <c r="V499" i="1"/>
  <c r="W499" i="1" s="1"/>
  <c r="G504" i="1"/>
  <c r="V492" i="1"/>
  <c r="W492" i="1" s="1"/>
  <c r="G497" i="1"/>
  <c r="G498" i="1"/>
  <c r="V493" i="1"/>
  <c r="W493" i="1" s="1"/>
  <c r="V490" i="1"/>
  <c r="W490" i="1" s="1"/>
  <c r="G495" i="1"/>
  <c r="K483" i="1"/>
  <c r="Q482" i="1"/>
  <c r="Z482" i="1" s="1"/>
  <c r="W487" i="1"/>
  <c r="Q484" i="1"/>
  <c r="Z484" i="1" s="1"/>
  <c r="AD481" i="1" l="1"/>
  <c r="J481" i="1"/>
  <c r="AD484" i="1"/>
  <c r="J482" i="1"/>
  <c r="AB488" i="1"/>
  <c r="J484" i="1"/>
  <c r="AC485" i="1"/>
  <c r="AA486" i="1"/>
  <c r="AB486" i="1"/>
  <c r="AC486" i="1"/>
  <c r="AC489" i="1"/>
  <c r="AB485" i="1"/>
  <c r="AD480" i="1"/>
  <c r="AA488" i="1"/>
  <c r="J488" i="1" s="1"/>
  <c r="AA485" i="1"/>
  <c r="J485" i="1" s="1"/>
  <c r="AA487" i="1"/>
  <c r="AB487" i="1"/>
  <c r="K487" i="1" s="1"/>
  <c r="AC487" i="1"/>
  <c r="AC488" i="1"/>
  <c r="AB489" i="1"/>
  <c r="AA489" i="1"/>
  <c r="J489" i="1" s="1"/>
  <c r="N489" i="1"/>
  <c r="M485" i="1"/>
  <c r="M487" i="1"/>
  <c r="N487" i="1"/>
  <c r="N488" i="1"/>
  <c r="Y478" i="1"/>
  <c r="M488" i="1"/>
  <c r="Y474" i="1"/>
  <c r="M486" i="1"/>
  <c r="N486" i="1"/>
  <c r="Y469" i="1"/>
  <c r="O469" i="1" s="1"/>
  <c r="P469" i="1" s="1"/>
  <c r="O468" i="1"/>
  <c r="P468" i="1" s="1"/>
  <c r="M489" i="1"/>
  <c r="N485" i="1"/>
  <c r="AE475" i="1"/>
  <c r="AE476" i="1" s="1"/>
  <c r="AE477" i="1" s="1"/>
  <c r="AE478" i="1" s="1"/>
  <c r="AE479" i="1" s="1"/>
  <c r="AE471" i="1"/>
  <c r="AE472" i="1" s="1"/>
  <c r="AE473" i="1" s="1"/>
  <c r="AE474" i="1" s="1"/>
  <c r="Q488" i="1"/>
  <c r="Z488" i="1" s="1"/>
  <c r="V504" i="1"/>
  <c r="W504" i="1" s="1"/>
  <c r="G509" i="1"/>
  <c r="V509" i="1" s="1"/>
  <c r="W509" i="1" s="1"/>
  <c r="Y481" i="1"/>
  <c r="K488" i="1"/>
  <c r="K485" i="1"/>
  <c r="X486" i="1"/>
  <c r="X487" i="1" s="1"/>
  <c r="X488" i="1" s="1"/>
  <c r="X489" i="1" s="1"/>
  <c r="Y485" i="1" s="1"/>
  <c r="K486" i="1"/>
  <c r="J486" i="1"/>
  <c r="K489" i="1"/>
  <c r="V496" i="1"/>
  <c r="G501" i="1"/>
  <c r="V498" i="1"/>
  <c r="W498" i="1" s="1"/>
  <c r="G503" i="1"/>
  <c r="W491" i="1"/>
  <c r="J487" i="1"/>
  <c r="Q487" i="1"/>
  <c r="Z487" i="1" s="1"/>
  <c r="G500" i="1"/>
  <c r="V495" i="1"/>
  <c r="W495" i="1" s="1"/>
  <c r="Q489" i="1"/>
  <c r="Z489" i="1" s="1"/>
  <c r="X490" i="1"/>
  <c r="V497" i="1"/>
  <c r="W497" i="1" s="1"/>
  <c r="G502" i="1"/>
  <c r="Q486" i="1"/>
  <c r="Z486" i="1" s="1"/>
  <c r="Q485" i="1"/>
  <c r="Z485" i="1" s="1"/>
  <c r="AD489" i="1" l="1"/>
  <c r="AD486" i="1"/>
  <c r="AA491" i="1"/>
  <c r="AB491" i="1"/>
  <c r="K491" i="1" s="1"/>
  <c r="AC491" i="1"/>
  <c r="AA493" i="1"/>
  <c r="AC492" i="1"/>
  <c r="AC494" i="1"/>
  <c r="AC490" i="1"/>
  <c r="AB492" i="1"/>
  <c r="AB494" i="1"/>
  <c r="AC493" i="1"/>
  <c r="AB490" i="1"/>
  <c r="K490" i="1" s="1"/>
  <c r="AD487" i="1"/>
  <c r="AA492" i="1"/>
  <c r="AD492" i="1" s="1"/>
  <c r="AD488" i="1"/>
  <c r="AB493" i="1"/>
  <c r="AA490" i="1"/>
  <c r="AD485" i="1"/>
  <c r="AA494" i="1"/>
  <c r="AD494" i="1" s="1"/>
  <c r="M494" i="1"/>
  <c r="O466" i="1"/>
  <c r="P466" i="1" s="1"/>
  <c r="O465" i="1"/>
  <c r="P465" i="1" s="1"/>
  <c r="N494" i="1"/>
  <c r="O474" i="1"/>
  <c r="P474" i="1" s="1"/>
  <c r="O472" i="1"/>
  <c r="P472" i="1" s="1"/>
  <c r="O470" i="1"/>
  <c r="P470" i="1" s="1"/>
  <c r="M492" i="1"/>
  <c r="M490" i="1"/>
  <c r="Y482" i="1"/>
  <c r="N493" i="1"/>
  <c r="M491" i="1"/>
  <c r="N491" i="1"/>
  <c r="O471" i="1"/>
  <c r="P471" i="1" s="1"/>
  <c r="Y479" i="1"/>
  <c r="O476" i="1" s="1"/>
  <c r="P476" i="1" s="1"/>
  <c r="O478" i="1"/>
  <c r="P478" i="1" s="1"/>
  <c r="M493" i="1"/>
  <c r="O473" i="1"/>
  <c r="P473" i="1" s="1"/>
  <c r="N492" i="1"/>
  <c r="N490" i="1"/>
  <c r="O467" i="1"/>
  <c r="P467" i="1" s="1"/>
  <c r="AF475" i="1"/>
  <c r="AF476" i="1" s="1"/>
  <c r="AF477" i="1" s="1"/>
  <c r="AF478" i="1" s="1"/>
  <c r="AF479" i="1" s="1"/>
  <c r="J490" i="1"/>
  <c r="AE480" i="1"/>
  <c r="AE481" i="1" s="1"/>
  <c r="AE482" i="1" s="1"/>
  <c r="AE483" i="1" s="1"/>
  <c r="AE484" i="1" s="1"/>
  <c r="Q494" i="1"/>
  <c r="Z494" i="1" s="1"/>
  <c r="Q492" i="1"/>
  <c r="Z492" i="1" s="1"/>
  <c r="Y486" i="1"/>
  <c r="J492" i="1"/>
  <c r="V501" i="1"/>
  <c r="W501" i="1" s="1"/>
  <c r="G506" i="1"/>
  <c r="V506" i="1" s="1"/>
  <c r="K493" i="1"/>
  <c r="Q493" i="1"/>
  <c r="Z493" i="1" s="1"/>
  <c r="Q491" i="1"/>
  <c r="Z491" i="1" s="1"/>
  <c r="V502" i="1"/>
  <c r="W502" i="1" s="1"/>
  <c r="G507" i="1"/>
  <c r="V507" i="1" s="1"/>
  <c r="W507" i="1" s="1"/>
  <c r="X495" i="1"/>
  <c r="V503" i="1"/>
  <c r="W503" i="1" s="1"/>
  <c r="G508" i="1"/>
  <c r="V508" i="1" s="1"/>
  <c r="W508" i="1" s="1"/>
  <c r="W496" i="1"/>
  <c r="AA497" i="1" s="1"/>
  <c r="J493" i="1"/>
  <c r="Q490" i="1"/>
  <c r="Z490" i="1" s="1"/>
  <c r="V500" i="1"/>
  <c r="W500" i="1" s="1"/>
  <c r="G505" i="1"/>
  <c r="V505" i="1" s="1"/>
  <c r="W505" i="1" s="1"/>
  <c r="J491" i="1"/>
  <c r="X491" i="1"/>
  <c r="X492" i="1" s="1"/>
  <c r="X493" i="1" s="1"/>
  <c r="X494" i="1" s="1"/>
  <c r="Y490" i="1" s="1"/>
  <c r="K494" i="1"/>
  <c r="J494" i="1"/>
  <c r="K492" i="1"/>
  <c r="AB504" i="1" l="1"/>
  <c r="AC495" i="1"/>
  <c r="AB498" i="1"/>
  <c r="K498" i="1" s="1"/>
  <c r="AD493" i="1"/>
  <c r="AC497" i="1"/>
  <c r="AC499" i="1"/>
  <c r="AC504" i="1"/>
  <c r="AB495" i="1"/>
  <c r="K495" i="1" s="1"/>
  <c r="AA498" i="1"/>
  <c r="AB497" i="1"/>
  <c r="AD497" i="1" s="1"/>
  <c r="AA502" i="1"/>
  <c r="AB502" i="1"/>
  <c r="AC502" i="1"/>
  <c r="AA501" i="1"/>
  <c r="AB501" i="1"/>
  <c r="AC501" i="1"/>
  <c r="AA495" i="1"/>
  <c r="AB499" i="1"/>
  <c r="AA496" i="1"/>
  <c r="AB496" i="1"/>
  <c r="K496" i="1" s="1"/>
  <c r="AC496" i="1"/>
  <c r="AA500" i="1"/>
  <c r="AB500" i="1"/>
  <c r="AC500" i="1"/>
  <c r="AA503" i="1"/>
  <c r="AB503" i="1"/>
  <c r="AC503" i="1"/>
  <c r="AD490" i="1"/>
  <c r="AA504" i="1"/>
  <c r="AC498" i="1"/>
  <c r="AD491" i="1"/>
  <c r="AA499" i="1"/>
  <c r="AD499" i="1" s="1"/>
  <c r="N495" i="1"/>
  <c r="N504" i="1"/>
  <c r="M502" i="1"/>
  <c r="N502" i="1"/>
  <c r="N498" i="1"/>
  <c r="N499" i="1"/>
  <c r="M503" i="1"/>
  <c r="N503" i="1"/>
  <c r="M498" i="1"/>
  <c r="M499" i="1"/>
  <c r="N497" i="1"/>
  <c r="Y487" i="1"/>
  <c r="O479" i="1"/>
  <c r="P479" i="1" s="1"/>
  <c r="O477" i="1"/>
  <c r="P477" i="1" s="1"/>
  <c r="O475" i="1"/>
  <c r="P475" i="1" s="1"/>
  <c r="M497" i="1"/>
  <c r="M500" i="1"/>
  <c r="N500" i="1"/>
  <c r="J497" i="1"/>
  <c r="M496" i="1"/>
  <c r="N496" i="1"/>
  <c r="M501" i="1"/>
  <c r="N501" i="1"/>
  <c r="M504" i="1"/>
  <c r="Y483" i="1"/>
  <c r="M495" i="1"/>
  <c r="AF480" i="1"/>
  <c r="AF481" i="1" s="1"/>
  <c r="AF482" i="1" s="1"/>
  <c r="AF483" i="1" s="1"/>
  <c r="AF484" i="1" s="1"/>
  <c r="AE485" i="1"/>
  <c r="AF485" i="1" s="1"/>
  <c r="AF486" i="1" s="1"/>
  <c r="AF487" i="1" s="1"/>
  <c r="AF488" i="1" s="1"/>
  <c r="AF489" i="1" s="1"/>
  <c r="Q497" i="1"/>
  <c r="Z497" i="1" s="1"/>
  <c r="Q496" i="1"/>
  <c r="Z496" i="1" s="1"/>
  <c r="X496" i="1"/>
  <c r="X497" i="1" s="1"/>
  <c r="X498" i="1" s="1"/>
  <c r="X499" i="1" s="1"/>
  <c r="Y495" i="1" s="1"/>
  <c r="J496" i="1"/>
  <c r="J501" i="1" s="1"/>
  <c r="K499" i="1"/>
  <c r="K504" i="1" s="1"/>
  <c r="W506" i="1"/>
  <c r="AA507" i="1" s="1"/>
  <c r="Y491" i="1"/>
  <c r="Q498" i="1"/>
  <c r="Z498" i="1" s="1"/>
  <c r="Q499" i="1"/>
  <c r="Z499" i="1" s="1"/>
  <c r="X505" i="1"/>
  <c r="X500" i="1"/>
  <c r="X501" i="1" s="1"/>
  <c r="X502" i="1" s="1"/>
  <c r="X503" i="1" s="1"/>
  <c r="X504" i="1" s="1"/>
  <c r="Y500" i="1" s="1"/>
  <c r="Q495" i="1"/>
  <c r="Z495" i="1" s="1"/>
  <c r="J498" i="1"/>
  <c r="K497" i="1"/>
  <c r="J495" i="1"/>
  <c r="AD504" i="1" l="1"/>
  <c r="J499" i="1"/>
  <c r="J504" i="1" s="1"/>
  <c r="AD495" i="1"/>
  <c r="AD498" i="1"/>
  <c r="AC505" i="1"/>
  <c r="AB507" i="1"/>
  <c r="AD496" i="1"/>
  <c r="AB509" i="1"/>
  <c r="K509" i="1" s="1"/>
  <c r="AC508" i="1"/>
  <c r="AB505" i="1"/>
  <c r="AA506" i="1"/>
  <c r="J506" i="1" s="1"/>
  <c r="AB506" i="1"/>
  <c r="K506" i="1" s="1"/>
  <c r="AC506" i="1"/>
  <c r="AD500" i="1"/>
  <c r="AD502" i="1"/>
  <c r="AB508" i="1"/>
  <c r="AA505" i="1"/>
  <c r="AC509" i="1"/>
  <c r="AD503" i="1"/>
  <c r="AA509" i="1"/>
  <c r="AD501" i="1"/>
  <c r="AA508" i="1"/>
  <c r="AC507" i="1"/>
  <c r="K503" i="1"/>
  <c r="K501" i="1"/>
  <c r="J502" i="1"/>
  <c r="J503" i="1"/>
  <c r="J500" i="1"/>
  <c r="K502" i="1"/>
  <c r="K500" i="1"/>
  <c r="N508" i="1"/>
  <c r="N509" i="1"/>
  <c r="M507" i="1"/>
  <c r="M508" i="1"/>
  <c r="Y488" i="1"/>
  <c r="Y484" i="1"/>
  <c r="O483" i="1"/>
  <c r="P483" i="1" s="1"/>
  <c r="M506" i="1"/>
  <c r="N506" i="1"/>
  <c r="N505" i="1"/>
  <c r="N507" i="1"/>
  <c r="M509" i="1"/>
  <c r="M505" i="1"/>
  <c r="J505" i="1"/>
  <c r="AE486" i="1"/>
  <c r="AE487" i="1" s="1"/>
  <c r="AE488" i="1" s="1"/>
  <c r="AE489" i="1" s="1"/>
  <c r="AE490" i="1"/>
  <c r="AF490" i="1" s="1"/>
  <c r="AF491" i="1" s="1"/>
  <c r="AF492" i="1" s="1"/>
  <c r="AF493" i="1" s="1"/>
  <c r="AF494" i="1" s="1"/>
  <c r="Y501" i="1"/>
  <c r="Q500" i="1"/>
  <c r="Z500" i="1" s="1"/>
  <c r="Q501" i="1"/>
  <c r="Z501" i="1" s="1"/>
  <c r="Q502" i="1"/>
  <c r="Z502" i="1" s="1"/>
  <c r="Q503" i="1"/>
  <c r="Z503" i="1" s="1"/>
  <c r="X506" i="1"/>
  <c r="X507" i="1" s="1"/>
  <c r="X508" i="1" s="1"/>
  <c r="X509" i="1" s="1"/>
  <c r="Y505" i="1" s="1"/>
  <c r="Y496" i="1"/>
  <c r="Q504" i="1"/>
  <c r="Z504" i="1" s="1"/>
  <c r="Y492" i="1"/>
  <c r="K507" i="1" l="1"/>
  <c r="J509" i="1"/>
  <c r="K508" i="1"/>
  <c r="AD508" i="1"/>
  <c r="AD507" i="1"/>
  <c r="AD505" i="1"/>
  <c r="AD509" i="1"/>
  <c r="AD506" i="1"/>
  <c r="K505" i="1"/>
  <c r="J508" i="1"/>
  <c r="J507" i="1"/>
  <c r="O484" i="1"/>
  <c r="P484" i="1" s="1"/>
  <c r="O482" i="1"/>
  <c r="P482" i="1" s="1"/>
  <c r="O480" i="1"/>
  <c r="P480" i="1" s="1"/>
  <c r="Y497" i="1"/>
  <c r="Y502" i="1"/>
  <c r="O481" i="1"/>
  <c r="P481" i="1" s="1"/>
  <c r="Y489" i="1"/>
  <c r="O488" i="1"/>
  <c r="P488" i="1" s="1"/>
  <c r="AE495" i="1"/>
  <c r="AE496" i="1" s="1"/>
  <c r="AE497" i="1" s="1"/>
  <c r="AE498" i="1" s="1"/>
  <c r="AE499" i="1" s="1"/>
  <c r="AE491" i="1"/>
  <c r="AE492" i="1" s="1"/>
  <c r="AE493" i="1" s="1"/>
  <c r="AE494" i="1" s="1"/>
  <c r="Q506" i="1"/>
  <c r="Z506" i="1" s="1"/>
  <c r="AM411" i="1" s="1"/>
  <c r="Q505" i="1"/>
  <c r="Z505" i="1" s="1"/>
  <c r="Q508" i="1"/>
  <c r="Z508" i="1" s="1"/>
  <c r="AM413" i="1" s="1"/>
  <c r="Y506" i="1"/>
  <c r="Q509" i="1"/>
  <c r="Z509" i="1" s="1"/>
  <c r="AM414" i="1" s="1"/>
  <c r="Y493" i="1"/>
  <c r="O493" i="1" s="1"/>
  <c r="P493" i="1" s="1"/>
  <c r="Q507" i="1"/>
  <c r="Z507" i="1" s="1"/>
  <c r="AM412" i="1" s="1"/>
  <c r="AN510" i="1" l="1"/>
  <c r="AM410" i="1"/>
  <c r="AO410" i="1" s="1"/>
  <c r="AP410" i="1" s="1"/>
  <c r="AO412" i="1"/>
  <c r="AP412" i="1" s="1"/>
  <c r="AM417" i="1"/>
  <c r="AO411" i="1"/>
  <c r="AP411" i="1" s="1"/>
  <c r="AM416" i="1"/>
  <c r="AO413" i="1"/>
  <c r="AP413" i="1" s="1"/>
  <c r="AM418" i="1"/>
  <c r="AO414" i="1"/>
  <c r="AP414" i="1" s="1"/>
  <c r="AM419" i="1"/>
  <c r="O489" i="1"/>
  <c r="P489" i="1" s="1"/>
  <c r="O487" i="1"/>
  <c r="P487" i="1" s="1"/>
  <c r="O486" i="1"/>
  <c r="P486" i="1" s="1"/>
  <c r="O485" i="1"/>
  <c r="P485" i="1" s="1"/>
  <c r="Y498" i="1"/>
  <c r="Y507" i="1"/>
  <c r="Y503" i="1"/>
  <c r="AE500" i="1"/>
  <c r="AF500" i="1" s="1"/>
  <c r="AF501" i="1" s="1"/>
  <c r="AF502" i="1" s="1"/>
  <c r="AF503" i="1" s="1"/>
  <c r="AF504" i="1" s="1"/>
  <c r="AF495" i="1"/>
  <c r="AF496" i="1" s="1"/>
  <c r="AF497" i="1" s="1"/>
  <c r="AF498" i="1" s="1"/>
  <c r="AF499" i="1" s="1"/>
  <c r="Y494" i="1"/>
  <c r="O492" i="1" s="1"/>
  <c r="P492" i="1" s="1"/>
  <c r="AN511" i="1" l="1"/>
  <c r="AN512" i="1" s="1"/>
  <c r="AN515" i="1"/>
  <c r="AM415" i="1"/>
  <c r="AO415" i="1" s="1"/>
  <c r="AP415" i="1" s="1"/>
  <c r="AO418" i="1"/>
  <c r="AP418" i="1" s="1"/>
  <c r="AM423" i="1"/>
  <c r="AO417" i="1"/>
  <c r="AP417" i="1" s="1"/>
  <c r="AM422" i="1"/>
  <c r="AO419" i="1"/>
  <c r="AP419" i="1" s="1"/>
  <c r="AM424" i="1"/>
  <c r="AO416" i="1"/>
  <c r="AP416" i="1" s="1"/>
  <c r="AM421" i="1"/>
  <c r="Y499" i="1"/>
  <c r="O496" i="1" s="1"/>
  <c r="P496" i="1" s="1"/>
  <c r="O498" i="1"/>
  <c r="P498" i="1" s="1"/>
  <c r="Y504" i="1"/>
  <c r="O501" i="1" s="1"/>
  <c r="P501" i="1" s="1"/>
  <c r="O494" i="1"/>
  <c r="P494" i="1" s="1"/>
  <c r="O490" i="1"/>
  <c r="P490" i="1" s="1"/>
  <c r="Y508" i="1"/>
  <c r="O491" i="1"/>
  <c r="P491" i="1" s="1"/>
  <c r="AE505" i="1"/>
  <c r="AF505" i="1" s="1"/>
  <c r="AF506" i="1" s="1"/>
  <c r="AF507" i="1" s="1"/>
  <c r="AF508" i="1" s="1"/>
  <c r="AF509" i="1" s="1"/>
  <c r="AE501" i="1"/>
  <c r="AE502" i="1" s="1"/>
  <c r="AE503" i="1" s="1"/>
  <c r="AE504" i="1" s="1"/>
  <c r="AN516" i="1" l="1"/>
  <c r="AN521" i="1" s="1"/>
  <c r="AN526" i="1" s="1"/>
  <c r="AN520" i="1"/>
  <c r="AN525" i="1" s="1"/>
  <c r="AN513" i="1"/>
  <c r="AN517" i="1"/>
  <c r="AM420" i="1"/>
  <c r="AM425" i="1" s="1"/>
  <c r="AR410" i="1"/>
  <c r="AR415" i="1" s="1"/>
  <c r="AR420" i="1" s="1"/>
  <c r="AR425" i="1" s="1"/>
  <c r="AR430" i="1" s="1"/>
  <c r="AR435" i="1" s="1"/>
  <c r="AR440" i="1" s="1"/>
  <c r="AR445" i="1" s="1"/>
  <c r="AR450" i="1" s="1"/>
  <c r="AR455" i="1" s="1"/>
  <c r="AR460" i="1" s="1"/>
  <c r="AR465" i="1" s="1"/>
  <c r="AR470" i="1" s="1"/>
  <c r="AR475" i="1" s="1"/>
  <c r="AR480" i="1" s="1"/>
  <c r="AR485" i="1" s="1"/>
  <c r="AR490" i="1" s="1"/>
  <c r="AR495" i="1" s="1"/>
  <c r="AR500" i="1" s="1"/>
  <c r="AR505" i="1" s="1"/>
  <c r="AQ410" i="1"/>
  <c r="AQ415" i="1" s="1"/>
  <c r="AQ420" i="1" s="1"/>
  <c r="AQ425" i="1" s="1"/>
  <c r="AQ430" i="1" s="1"/>
  <c r="AQ435" i="1" s="1"/>
  <c r="AQ440" i="1" s="1"/>
  <c r="AQ445" i="1" s="1"/>
  <c r="AQ450" i="1" s="1"/>
  <c r="AQ455" i="1" s="1"/>
  <c r="AQ460" i="1" s="1"/>
  <c r="AQ465" i="1" s="1"/>
  <c r="AQ470" i="1" s="1"/>
  <c r="AQ475" i="1" s="1"/>
  <c r="AQ480" i="1" s="1"/>
  <c r="AQ485" i="1" s="1"/>
  <c r="AQ490" i="1" s="1"/>
  <c r="AQ495" i="1" s="1"/>
  <c r="AQ500" i="1" s="1"/>
  <c r="AQ505" i="1" s="1"/>
  <c r="AO421" i="1"/>
  <c r="AP421" i="1" s="1"/>
  <c r="AM426" i="1"/>
  <c r="AO422" i="1"/>
  <c r="AP422" i="1" s="1"/>
  <c r="AM427" i="1"/>
  <c r="AR412" i="1"/>
  <c r="AR417" i="1" s="1"/>
  <c r="AR422" i="1" s="1"/>
  <c r="AR427" i="1" s="1"/>
  <c r="AR432" i="1" s="1"/>
  <c r="AR437" i="1" s="1"/>
  <c r="AR442" i="1" s="1"/>
  <c r="AR447" i="1" s="1"/>
  <c r="AR452" i="1" s="1"/>
  <c r="AR457" i="1" s="1"/>
  <c r="AR462" i="1" s="1"/>
  <c r="AR467" i="1" s="1"/>
  <c r="AR472" i="1" s="1"/>
  <c r="AR477" i="1" s="1"/>
  <c r="AR482" i="1" s="1"/>
  <c r="AR487" i="1" s="1"/>
  <c r="AR492" i="1" s="1"/>
  <c r="AR497" i="1" s="1"/>
  <c r="AR502" i="1" s="1"/>
  <c r="AR507" i="1" s="1"/>
  <c r="AO424" i="1"/>
  <c r="AP424" i="1" s="1"/>
  <c r="AM429" i="1"/>
  <c r="AO423" i="1"/>
  <c r="AP423" i="1" s="1"/>
  <c r="AM428" i="1"/>
  <c r="AQ412" i="1"/>
  <c r="AQ417" i="1" s="1"/>
  <c r="AQ422" i="1" s="1"/>
  <c r="AQ427" i="1" s="1"/>
  <c r="AQ432" i="1" s="1"/>
  <c r="AQ437" i="1" s="1"/>
  <c r="AQ442" i="1" s="1"/>
  <c r="AQ447" i="1" s="1"/>
  <c r="AQ452" i="1" s="1"/>
  <c r="AQ457" i="1" s="1"/>
  <c r="AQ462" i="1" s="1"/>
  <c r="AQ467" i="1" s="1"/>
  <c r="AQ472" i="1" s="1"/>
  <c r="AQ477" i="1" s="1"/>
  <c r="AQ482" i="1" s="1"/>
  <c r="AQ487" i="1" s="1"/>
  <c r="AQ492" i="1" s="1"/>
  <c r="AQ497" i="1" s="1"/>
  <c r="AQ502" i="1" s="1"/>
  <c r="AQ507" i="1" s="1"/>
  <c r="O503" i="1"/>
  <c r="P503" i="1" s="1"/>
  <c r="AR411" i="1"/>
  <c r="AR416" i="1" s="1"/>
  <c r="AR421" i="1" s="1"/>
  <c r="AR426" i="1" s="1"/>
  <c r="AR431" i="1" s="1"/>
  <c r="AR436" i="1" s="1"/>
  <c r="AR441" i="1" s="1"/>
  <c r="AR446" i="1" s="1"/>
  <c r="AR451" i="1" s="1"/>
  <c r="AR456" i="1" s="1"/>
  <c r="AR461" i="1" s="1"/>
  <c r="AR466" i="1" s="1"/>
  <c r="AR471" i="1" s="1"/>
  <c r="AR476" i="1" s="1"/>
  <c r="AR481" i="1" s="1"/>
  <c r="AR486" i="1" s="1"/>
  <c r="AR491" i="1" s="1"/>
  <c r="AR496" i="1" s="1"/>
  <c r="AR501" i="1" s="1"/>
  <c r="AR506" i="1" s="1"/>
  <c r="AQ411" i="1"/>
  <c r="AQ416" i="1" s="1"/>
  <c r="AQ421" i="1" s="1"/>
  <c r="AQ426" i="1" s="1"/>
  <c r="AQ431" i="1" s="1"/>
  <c r="AQ436" i="1" s="1"/>
  <c r="AQ441" i="1" s="1"/>
  <c r="AQ446" i="1" s="1"/>
  <c r="AQ451" i="1" s="1"/>
  <c r="AQ456" i="1" s="1"/>
  <c r="AQ461" i="1" s="1"/>
  <c r="AQ466" i="1" s="1"/>
  <c r="AQ471" i="1" s="1"/>
  <c r="AQ476" i="1" s="1"/>
  <c r="AQ481" i="1" s="1"/>
  <c r="AQ486" i="1" s="1"/>
  <c r="AQ491" i="1" s="1"/>
  <c r="AQ496" i="1" s="1"/>
  <c r="AQ501" i="1" s="1"/>
  <c r="AQ506" i="1" s="1"/>
  <c r="O500" i="1"/>
  <c r="P500" i="1" s="1"/>
  <c r="O495" i="1"/>
  <c r="P495" i="1" s="1"/>
  <c r="O504" i="1"/>
  <c r="P504" i="1" s="1"/>
  <c r="O502" i="1"/>
  <c r="P502" i="1" s="1"/>
  <c r="O499" i="1"/>
  <c r="P499" i="1" s="1"/>
  <c r="O497" i="1"/>
  <c r="P497" i="1" s="1"/>
  <c r="Y509" i="1"/>
  <c r="O507" i="1" s="1"/>
  <c r="P507" i="1" s="1"/>
  <c r="O508" i="1"/>
  <c r="P508" i="1" s="1"/>
  <c r="AE506" i="1"/>
  <c r="AE507" i="1" s="1"/>
  <c r="AE508" i="1" s="1"/>
  <c r="AE509" i="1" s="1"/>
  <c r="AN531" i="1" l="1"/>
  <c r="AN536" i="1" s="1"/>
  <c r="AN530" i="1"/>
  <c r="AN535" i="1" s="1"/>
  <c r="AN522" i="1"/>
  <c r="AN527" i="1" s="1"/>
  <c r="AO420" i="1"/>
  <c r="AP420" i="1" s="1"/>
  <c r="AN518" i="1"/>
  <c r="AN514" i="1"/>
  <c r="AO426" i="1"/>
  <c r="AP426" i="1" s="1"/>
  <c r="AM431" i="1"/>
  <c r="AO429" i="1"/>
  <c r="AP429" i="1" s="1"/>
  <c r="AM434" i="1"/>
  <c r="AO427" i="1"/>
  <c r="AP427" i="1" s="1"/>
  <c r="AM432" i="1"/>
  <c r="AO428" i="1"/>
  <c r="AP428" i="1" s="1"/>
  <c r="AM433" i="1"/>
  <c r="AO425" i="1"/>
  <c r="AP425" i="1" s="1"/>
  <c r="AM430" i="1"/>
  <c r="AQ414" i="1"/>
  <c r="AQ419" i="1" s="1"/>
  <c r="AQ424" i="1" s="1"/>
  <c r="AQ429" i="1" s="1"/>
  <c r="AQ434" i="1" s="1"/>
  <c r="AQ439" i="1" s="1"/>
  <c r="AQ444" i="1" s="1"/>
  <c r="AQ449" i="1" s="1"/>
  <c r="AQ454" i="1" s="1"/>
  <c r="AQ459" i="1" s="1"/>
  <c r="AQ464" i="1" s="1"/>
  <c r="AQ469" i="1" s="1"/>
  <c r="AQ474" i="1" s="1"/>
  <c r="AQ479" i="1" s="1"/>
  <c r="AQ484" i="1" s="1"/>
  <c r="AQ489" i="1" s="1"/>
  <c r="AQ494" i="1" s="1"/>
  <c r="AQ499" i="1" s="1"/>
  <c r="AQ504" i="1" s="1"/>
  <c r="AQ509" i="1" s="1"/>
  <c r="AR414" i="1"/>
  <c r="AR419" i="1" s="1"/>
  <c r="AR424" i="1" s="1"/>
  <c r="AR429" i="1" s="1"/>
  <c r="AR434" i="1" s="1"/>
  <c r="AR439" i="1" s="1"/>
  <c r="AR444" i="1" s="1"/>
  <c r="AR449" i="1" s="1"/>
  <c r="AR454" i="1" s="1"/>
  <c r="AR459" i="1" s="1"/>
  <c r="AR464" i="1" s="1"/>
  <c r="AR469" i="1" s="1"/>
  <c r="AR474" i="1" s="1"/>
  <c r="AR479" i="1" s="1"/>
  <c r="AR484" i="1" s="1"/>
  <c r="AR489" i="1" s="1"/>
  <c r="AR494" i="1" s="1"/>
  <c r="AR499" i="1" s="1"/>
  <c r="AR504" i="1" s="1"/>
  <c r="AR509" i="1" s="1"/>
  <c r="AQ413" i="1"/>
  <c r="AQ418" i="1" s="1"/>
  <c r="AQ423" i="1" s="1"/>
  <c r="AQ428" i="1" s="1"/>
  <c r="AQ433" i="1" s="1"/>
  <c r="AQ438" i="1" s="1"/>
  <c r="AQ443" i="1" s="1"/>
  <c r="AQ448" i="1" s="1"/>
  <c r="AQ453" i="1" s="1"/>
  <c r="AQ458" i="1" s="1"/>
  <c r="AQ463" i="1" s="1"/>
  <c r="AQ468" i="1" s="1"/>
  <c r="AQ473" i="1" s="1"/>
  <c r="AQ478" i="1" s="1"/>
  <c r="AQ483" i="1" s="1"/>
  <c r="AQ488" i="1" s="1"/>
  <c r="AQ493" i="1" s="1"/>
  <c r="AQ498" i="1" s="1"/>
  <c r="AQ503" i="1" s="1"/>
  <c r="AQ508" i="1" s="1"/>
  <c r="AR413" i="1"/>
  <c r="AR418" i="1" s="1"/>
  <c r="AR423" i="1" s="1"/>
  <c r="AR428" i="1" s="1"/>
  <c r="AR433" i="1" s="1"/>
  <c r="AR438" i="1" s="1"/>
  <c r="AR443" i="1" s="1"/>
  <c r="AR448" i="1" s="1"/>
  <c r="AR453" i="1" s="1"/>
  <c r="AR458" i="1" s="1"/>
  <c r="AR463" i="1" s="1"/>
  <c r="AR468" i="1" s="1"/>
  <c r="AR473" i="1" s="1"/>
  <c r="AR478" i="1" s="1"/>
  <c r="AR483" i="1" s="1"/>
  <c r="AR488" i="1" s="1"/>
  <c r="AR493" i="1" s="1"/>
  <c r="AR498" i="1" s="1"/>
  <c r="AR503" i="1" s="1"/>
  <c r="AR508" i="1" s="1"/>
  <c r="O506" i="1"/>
  <c r="P506" i="1" s="1"/>
  <c r="O509" i="1"/>
  <c r="P509" i="1" s="1"/>
  <c r="O505" i="1"/>
  <c r="P505" i="1" s="1"/>
  <c r="AG480" i="1"/>
  <c r="AG435" i="1"/>
  <c r="AG430" i="1"/>
  <c r="AG495" i="1"/>
  <c r="AG445" i="1"/>
  <c r="AG425" i="1"/>
  <c r="AG455" i="1"/>
  <c r="AG440" i="1"/>
  <c r="AG475" i="1"/>
  <c r="AG485" i="1"/>
  <c r="AG420" i="1"/>
  <c r="AG410" i="1"/>
  <c r="AG415" i="1"/>
  <c r="AG490" i="1"/>
  <c r="AG465" i="1"/>
  <c r="AG460" i="1"/>
  <c r="AG500" i="1"/>
  <c r="AG450" i="1"/>
  <c r="AG470" i="1"/>
  <c r="AG505" i="1"/>
  <c r="AN540" i="1" l="1"/>
  <c r="AN545" i="1" s="1"/>
  <c r="AN519" i="1"/>
  <c r="AN532" i="1"/>
  <c r="AN537" i="1" s="1"/>
  <c r="AN541" i="1"/>
  <c r="AN546" i="1" s="1"/>
  <c r="AN523" i="1"/>
  <c r="AN528" i="1" s="1"/>
  <c r="AS420" i="1"/>
  <c r="AS422" i="1"/>
  <c r="AS424" i="1"/>
  <c r="AT420" i="1"/>
  <c r="AT422" i="1"/>
  <c r="AT424" i="1"/>
  <c r="AS423" i="1"/>
  <c r="AT423" i="1"/>
  <c r="AS421" i="1"/>
  <c r="AT421" i="1"/>
  <c r="AS430" i="1"/>
  <c r="AS432" i="1"/>
  <c r="AS434" i="1"/>
  <c r="AT430" i="1"/>
  <c r="AT432" i="1"/>
  <c r="AT434" i="1"/>
  <c r="AS431" i="1"/>
  <c r="AT431" i="1"/>
  <c r="AS433" i="1"/>
  <c r="AT433" i="1"/>
  <c r="AS450" i="1"/>
  <c r="AS452" i="1"/>
  <c r="AS454" i="1"/>
  <c r="AT450" i="1"/>
  <c r="AT452" i="1"/>
  <c r="AT454" i="1"/>
  <c r="AS451" i="1"/>
  <c r="AT451" i="1"/>
  <c r="AS453" i="1"/>
  <c r="AT453" i="1"/>
  <c r="AS436" i="1"/>
  <c r="AS438" i="1"/>
  <c r="AT436" i="1"/>
  <c r="AT438" i="1"/>
  <c r="AS435" i="1"/>
  <c r="AS439" i="1"/>
  <c r="AT435" i="1"/>
  <c r="AT439" i="1"/>
  <c r="AS437" i="1"/>
  <c r="AT437" i="1"/>
  <c r="AS491" i="1"/>
  <c r="AS493" i="1"/>
  <c r="AT491" i="1"/>
  <c r="AT493" i="1"/>
  <c r="AS490" i="1"/>
  <c r="AS492" i="1"/>
  <c r="AT490" i="1"/>
  <c r="AT492" i="1"/>
  <c r="AT494" i="1"/>
  <c r="AS494" i="1"/>
  <c r="AS426" i="1"/>
  <c r="AS428" i="1"/>
  <c r="AT426" i="1"/>
  <c r="AT428" i="1"/>
  <c r="AS427" i="1"/>
  <c r="AT427" i="1"/>
  <c r="AS425" i="1"/>
  <c r="AS429" i="1"/>
  <c r="AT425" i="1"/>
  <c r="AT429" i="1"/>
  <c r="AS501" i="1"/>
  <c r="AS503" i="1"/>
  <c r="AT501" i="1"/>
  <c r="AT503" i="1"/>
  <c r="AT500" i="1"/>
  <c r="AT502" i="1"/>
  <c r="AT504" i="1"/>
  <c r="AS502" i="1"/>
  <c r="AS504" i="1"/>
  <c r="AS500" i="1"/>
  <c r="AS416" i="1"/>
  <c r="AS418" i="1"/>
  <c r="AT416" i="1"/>
  <c r="AT418" i="1"/>
  <c r="AS415" i="1"/>
  <c r="AS419" i="1"/>
  <c r="AT415" i="1"/>
  <c r="AT419" i="1"/>
  <c r="AS417" i="1"/>
  <c r="AT417" i="1"/>
  <c r="AS476" i="1"/>
  <c r="AS478" i="1"/>
  <c r="AT476" i="1"/>
  <c r="AT478" i="1"/>
  <c r="AS475" i="1"/>
  <c r="AS479" i="1"/>
  <c r="AT475" i="1"/>
  <c r="AT479" i="1"/>
  <c r="AS477" i="1"/>
  <c r="AT477" i="1"/>
  <c r="AS446" i="1"/>
  <c r="AS448" i="1"/>
  <c r="AT446" i="1"/>
  <c r="AT448" i="1"/>
  <c r="AS447" i="1"/>
  <c r="AT447" i="1"/>
  <c r="AS445" i="1"/>
  <c r="AS449" i="1"/>
  <c r="AT445" i="1"/>
  <c r="AT449" i="1"/>
  <c r="AL482" i="1"/>
  <c r="AS481" i="1"/>
  <c r="AS483" i="1"/>
  <c r="AT481" i="1"/>
  <c r="AT483" i="1"/>
  <c r="AS480" i="1"/>
  <c r="AS482" i="1"/>
  <c r="AS484" i="1"/>
  <c r="AT480" i="1"/>
  <c r="AT482" i="1"/>
  <c r="AT484" i="1"/>
  <c r="AS470" i="1"/>
  <c r="AS472" i="1"/>
  <c r="AS474" i="1"/>
  <c r="AT470" i="1"/>
  <c r="AT472" i="1"/>
  <c r="AT474" i="1"/>
  <c r="AS471" i="1"/>
  <c r="AT471" i="1"/>
  <c r="AS473" i="1"/>
  <c r="AT473" i="1"/>
  <c r="AS466" i="1"/>
  <c r="AS468" i="1"/>
  <c r="AT466" i="1"/>
  <c r="AT468" i="1"/>
  <c r="AS467" i="1"/>
  <c r="AT467" i="1"/>
  <c r="AS465" i="1"/>
  <c r="AS469" i="1"/>
  <c r="AT465" i="1"/>
  <c r="AT469" i="1"/>
  <c r="AS456" i="1"/>
  <c r="AS458" i="1"/>
  <c r="AT456" i="1"/>
  <c r="AT458" i="1"/>
  <c r="AS455" i="1"/>
  <c r="AS459" i="1"/>
  <c r="AT455" i="1"/>
  <c r="AT459" i="1"/>
  <c r="AS457" i="1"/>
  <c r="AT457" i="1"/>
  <c r="AS485" i="1"/>
  <c r="AS487" i="1"/>
  <c r="AS489" i="1"/>
  <c r="AT485" i="1"/>
  <c r="AT487" i="1"/>
  <c r="AT489" i="1"/>
  <c r="AS486" i="1"/>
  <c r="AS488" i="1"/>
  <c r="AT486" i="1"/>
  <c r="AT488" i="1"/>
  <c r="AS505" i="1"/>
  <c r="AS507" i="1"/>
  <c r="AS509" i="1"/>
  <c r="AT505" i="1"/>
  <c r="AT507" i="1"/>
  <c r="AT509" i="1"/>
  <c r="AT506" i="1"/>
  <c r="AT508" i="1"/>
  <c r="AS506" i="1"/>
  <c r="AS508" i="1"/>
  <c r="AS460" i="1"/>
  <c r="AS462" i="1"/>
  <c r="AS464" i="1"/>
  <c r="AT460" i="1"/>
  <c r="AT462" i="1"/>
  <c r="AT464" i="1"/>
  <c r="AS463" i="1"/>
  <c r="AT463" i="1"/>
  <c r="AS461" i="1"/>
  <c r="AT461" i="1"/>
  <c r="AS410" i="1"/>
  <c r="AS412" i="1"/>
  <c r="AS414" i="1"/>
  <c r="AT410" i="1"/>
  <c r="AT412" i="1"/>
  <c r="AT414" i="1"/>
  <c r="AS411" i="1"/>
  <c r="AT411" i="1"/>
  <c r="AS413" i="1"/>
  <c r="AT413" i="1"/>
  <c r="AS440" i="1"/>
  <c r="AS442" i="1"/>
  <c r="AS444" i="1"/>
  <c r="AT440" i="1"/>
  <c r="AT442" i="1"/>
  <c r="AT444" i="1"/>
  <c r="AS443" i="1"/>
  <c r="AT443" i="1"/>
  <c r="AS441" i="1"/>
  <c r="AT441" i="1"/>
  <c r="AS495" i="1"/>
  <c r="AS497" i="1"/>
  <c r="AS499" i="1"/>
  <c r="AT495" i="1"/>
  <c r="AT497" i="1"/>
  <c r="AT499" i="1"/>
  <c r="AT496" i="1"/>
  <c r="AT498" i="1"/>
  <c r="AS496" i="1"/>
  <c r="AS498" i="1"/>
  <c r="AO434" i="1"/>
  <c r="AP434" i="1" s="1"/>
  <c r="AM439" i="1"/>
  <c r="AO433" i="1"/>
  <c r="AP433" i="1" s="1"/>
  <c r="AM438" i="1"/>
  <c r="AO431" i="1"/>
  <c r="AP431" i="1" s="1"/>
  <c r="AM436" i="1"/>
  <c r="AO430" i="1"/>
  <c r="AP430" i="1" s="1"/>
  <c r="AM435" i="1"/>
  <c r="AO432" i="1"/>
  <c r="AP432" i="1" s="1"/>
  <c r="AM437" i="1"/>
  <c r="AK483" i="1"/>
  <c r="AK480" i="1"/>
  <c r="AK481" i="1"/>
  <c r="AI484" i="1"/>
  <c r="AI483" i="1"/>
  <c r="AL483" i="1"/>
  <c r="AJ481" i="1"/>
  <c r="AI480" i="1"/>
  <c r="AK482" i="1"/>
  <c r="AL480" i="1"/>
  <c r="AJ484" i="1"/>
  <c r="AJ480" i="1"/>
  <c r="AI482" i="1"/>
  <c r="AL481" i="1"/>
  <c r="AK484" i="1"/>
  <c r="AI481" i="1"/>
  <c r="AL484" i="1"/>
  <c r="AG501" i="1"/>
  <c r="AG502" i="1" s="1"/>
  <c r="AG503" i="1" s="1"/>
  <c r="AG504" i="1" s="1"/>
  <c r="AH500" i="1"/>
  <c r="AJ503" i="1" s="1"/>
  <c r="AL417" i="1"/>
  <c r="AK415" i="1"/>
  <c r="AJ415" i="1"/>
  <c r="AL419" i="1"/>
  <c r="AK419" i="1"/>
  <c r="AJ417" i="1"/>
  <c r="AG416" i="1"/>
  <c r="AG417" i="1" s="1"/>
  <c r="AG418" i="1" s="1"/>
  <c r="AG419" i="1" s="1"/>
  <c r="AH415" i="1"/>
  <c r="AJ419" i="1"/>
  <c r="AI417" i="1"/>
  <c r="AJ416" i="1"/>
  <c r="AI418" i="1"/>
  <c r="AI419" i="1"/>
  <c r="AJ418" i="1"/>
  <c r="AK417" i="1"/>
  <c r="AL416" i="1"/>
  <c r="AI415" i="1"/>
  <c r="AL418" i="1"/>
  <c r="AK416" i="1"/>
  <c r="AL415" i="1"/>
  <c r="AI416" i="1"/>
  <c r="AK418" i="1"/>
  <c r="AG476" i="1"/>
  <c r="AG477" i="1" s="1"/>
  <c r="AG478" i="1" s="1"/>
  <c r="AG479" i="1" s="1"/>
  <c r="AH475" i="1"/>
  <c r="AK478" i="1" s="1"/>
  <c r="AK446" i="1"/>
  <c r="AJ449" i="1"/>
  <c r="AL446" i="1"/>
  <c r="AI446" i="1"/>
  <c r="AG446" i="1"/>
  <c r="AG447" i="1" s="1"/>
  <c r="AG448" i="1" s="1"/>
  <c r="AG449" i="1" s="1"/>
  <c r="AL448" i="1"/>
  <c r="AJ445" i="1"/>
  <c r="AJ446" i="1"/>
  <c r="AJ447" i="1"/>
  <c r="AL447" i="1"/>
  <c r="AI449" i="1"/>
  <c r="AK449" i="1"/>
  <c r="AI447" i="1"/>
  <c r="AI445" i="1"/>
  <c r="AJ448" i="1"/>
  <c r="AK447" i="1"/>
  <c r="AL445" i="1"/>
  <c r="AL449" i="1"/>
  <c r="AK445" i="1"/>
  <c r="AK448" i="1"/>
  <c r="AH445" i="1"/>
  <c r="AI448" i="1"/>
  <c r="AG481" i="1"/>
  <c r="AG482" i="1" s="1"/>
  <c r="AG483" i="1" s="1"/>
  <c r="AG484" i="1" s="1"/>
  <c r="AH480" i="1"/>
  <c r="AH505" i="1"/>
  <c r="AK507" i="1"/>
  <c r="AJ505" i="1"/>
  <c r="AG506" i="1"/>
  <c r="AG507" i="1" s="1"/>
  <c r="AG508" i="1" s="1"/>
  <c r="AG509" i="1" s="1"/>
  <c r="AK509" i="1"/>
  <c r="AI506" i="1"/>
  <c r="AL508" i="1"/>
  <c r="AJ506" i="1"/>
  <c r="AI509" i="1"/>
  <c r="AJ508" i="1"/>
  <c r="AL505" i="1"/>
  <c r="AJ509" i="1"/>
  <c r="AK506" i="1"/>
  <c r="AL507" i="1"/>
  <c r="AJ507" i="1"/>
  <c r="AK508" i="1"/>
  <c r="AL509" i="1"/>
  <c r="AI508" i="1"/>
  <c r="AL506" i="1"/>
  <c r="AI507" i="1"/>
  <c r="AI505" i="1"/>
  <c r="AK505" i="1"/>
  <c r="AI464" i="1"/>
  <c r="AL464" i="1"/>
  <c r="AJ461" i="1"/>
  <c r="AL463" i="1"/>
  <c r="AJ464" i="1"/>
  <c r="AH460" i="1"/>
  <c r="AJ460" i="1"/>
  <c r="AK461" i="1"/>
  <c r="AK464" i="1"/>
  <c r="AK463" i="1"/>
  <c r="AI460" i="1"/>
  <c r="AJ463" i="1"/>
  <c r="AK460" i="1"/>
  <c r="AI461" i="1"/>
  <c r="AI462" i="1"/>
  <c r="AI463" i="1"/>
  <c r="AG461" i="1"/>
  <c r="AG462" i="1" s="1"/>
  <c r="AL460" i="1"/>
  <c r="AL461" i="1"/>
  <c r="AK462" i="1"/>
  <c r="AL462" i="1"/>
  <c r="AK414" i="1"/>
  <c r="AJ411" i="1"/>
  <c r="AI410" i="1"/>
  <c r="AL414" i="1"/>
  <c r="AJ413" i="1"/>
  <c r="AI412" i="1"/>
  <c r="AH410" i="1"/>
  <c r="AK412" i="1"/>
  <c r="AL413" i="1"/>
  <c r="AK411" i="1"/>
  <c r="AL410" i="1"/>
  <c r="AI414" i="1"/>
  <c r="AK413" i="1"/>
  <c r="AL412" i="1"/>
  <c r="AJ410" i="1"/>
  <c r="AK410" i="1"/>
  <c r="AJ414" i="1"/>
  <c r="AI411" i="1"/>
  <c r="AL411" i="1"/>
  <c r="AG411" i="1"/>
  <c r="AG412" i="1" s="1"/>
  <c r="AI413" i="1"/>
  <c r="AK441" i="1"/>
  <c r="AL442" i="1"/>
  <c r="AI441" i="1"/>
  <c r="AK442" i="1"/>
  <c r="AL443" i="1"/>
  <c r="AJ444" i="1"/>
  <c r="AJ440" i="1"/>
  <c r="AI444" i="1"/>
  <c r="AH440" i="1"/>
  <c r="AG441" i="1"/>
  <c r="AG442" i="1" s="1"/>
  <c r="AK443" i="1"/>
  <c r="AI443" i="1"/>
  <c r="AK440" i="1"/>
  <c r="AI440" i="1"/>
  <c r="AJ443" i="1"/>
  <c r="AL440" i="1"/>
  <c r="AJ441" i="1"/>
  <c r="AK444" i="1"/>
  <c r="AL441" i="1"/>
  <c r="AI442" i="1"/>
  <c r="AL444" i="1"/>
  <c r="AL499" i="1"/>
  <c r="AI498" i="1"/>
  <c r="AL496" i="1"/>
  <c r="AG496" i="1"/>
  <c r="AG497" i="1" s="1"/>
  <c r="AG498" i="1" s="1"/>
  <c r="AG499" i="1" s="1"/>
  <c r="AH495" i="1"/>
  <c r="AL498" i="1"/>
  <c r="AK498" i="1"/>
  <c r="AJ496" i="1"/>
  <c r="AK495" i="1"/>
  <c r="AK496" i="1"/>
  <c r="AJ498" i="1"/>
  <c r="AK497" i="1"/>
  <c r="AJ495" i="1"/>
  <c r="AI495" i="1"/>
  <c r="AK499" i="1"/>
  <c r="AJ497" i="1"/>
  <c r="AI499" i="1"/>
  <c r="AL495" i="1"/>
  <c r="AJ499" i="1"/>
  <c r="AI497" i="1"/>
  <c r="AL497" i="1"/>
  <c r="AI496" i="1"/>
  <c r="AH470" i="1"/>
  <c r="AI471" i="1"/>
  <c r="AI472" i="1"/>
  <c r="AI470" i="1"/>
  <c r="AL472" i="1"/>
  <c r="AI473" i="1"/>
  <c r="AJ473" i="1"/>
  <c r="AK472" i="1"/>
  <c r="AL471" i="1"/>
  <c r="AK473" i="1"/>
  <c r="AG471" i="1"/>
  <c r="AG472" i="1" s="1"/>
  <c r="AK471" i="1"/>
  <c r="AL470" i="1"/>
  <c r="AK474" i="1"/>
  <c r="AL473" i="1"/>
  <c r="AI474" i="1"/>
  <c r="AJ470" i="1"/>
  <c r="AL474" i="1"/>
  <c r="AJ471" i="1"/>
  <c r="AK470" i="1"/>
  <c r="AJ474" i="1"/>
  <c r="AL468" i="1"/>
  <c r="AK466" i="1"/>
  <c r="AJ466" i="1"/>
  <c r="AK465" i="1"/>
  <c r="AK468" i="1"/>
  <c r="AJ468" i="1"/>
  <c r="AK467" i="1"/>
  <c r="AJ465" i="1"/>
  <c r="AI465" i="1"/>
  <c r="AK469" i="1"/>
  <c r="AJ467" i="1"/>
  <c r="AG466" i="1"/>
  <c r="AG467" i="1" s="1"/>
  <c r="AG468" i="1" s="1"/>
  <c r="AG469" i="1" s="1"/>
  <c r="AL466" i="1"/>
  <c r="AL465" i="1"/>
  <c r="AJ469" i="1"/>
  <c r="AI469" i="1"/>
  <c r="AL467" i="1"/>
  <c r="AI466" i="1"/>
  <c r="AI468" i="1"/>
  <c r="AH465" i="1"/>
  <c r="AL469" i="1"/>
  <c r="AI467" i="1"/>
  <c r="AJ421" i="1"/>
  <c r="AK420" i="1"/>
  <c r="AI424" i="1"/>
  <c r="AJ423" i="1"/>
  <c r="AL420" i="1"/>
  <c r="AI420" i="1"/>
  <c r="AK424" i="1"/>
  <c r="AL421" i="1"/>
  <c r="AG421" i="1"/>
  <c r="AG422" i="1" s="1"/>
  <c r="AL424" i="1"/>
  <c r="AJ424" i="1"/>
  <c r="AK423" i="1"/>
  <c r="AL422" i="1"/>
  <c r="AI421" i="1"/>
  <c r="AL423" i="1"/>
  <c r="AI422" i="1"/>
  <c r="AI423" i="1"/>
  <c r="AJ420" i="1"/>
  <c r="AK421" i="1"/>
  <c r="AH420" i="1"/>
  <c r="AK422" i="1"/>
  <c r="AK455" i="1"/>
  <c r="AK458" i="1"/>
  <c r="AH455" i="1"/>
  <c r="AK456" i="1"/>
  <c r="AJ459" i="1"/>
  <c r="AG456" i="1"/>
  <c r="AG457" i="1" s="1"/>
  <c r="AG458" i="1" s="1"/>
  <c r="AG459" i="1" s="1"/>
  <c r="AK459" i="1"/>
  <c r="AJ457" i="1"/>
  <c r="AJ458" i="1"/>
  <c r="AL455" i="1"/>
  <c r="AI458" i="1"/>
  <c r="AI459" i="1"/>
  <c r="AI456" i="1"/>
  <c r="AL458" i="1"/>
  <c r="AL459" i="1"/>
  <c r="AI457" i="1"/>
  <c r="AL456" i="1"/>
  <c r="AL457" i="1"/>
  <c r="AI455" i="1"/>
  <c r="AK457" i="1"/>
  <c r="AJ455" i="1"/>
  <c r="AJ456" i="1"/>
  <c r="AJ431" i="1"/>
  <c r="AK430" i="1"/>
  <c r="AK431" i="1"/>
  <c r="AJ433" i="1"/>
  <c r="AL430" i="1"/>
  <c r="AI430" i="1"/>
  <c r="AK434" i="1"/>
  <c r="AL431" i="1"/>
  <c r="AG431" i="1"/>
  <c r="AG432" i="1" s="1"/>
  <c r="AL434" i="1"/>
  <c r="AJ434" i="1"/>
  <c r="AK433" i="1"/>
  <c r="AL432" i="1"/>
  <c r="AI431" i="1"/>
  <c r="AL433" i="1"/>
  <c r="AI432" i="1"/>
  <c r="AI433" i="1"/>
  <c r="AJ430" i="1"/>
  <c r="AI434" i="1"/>
  <c r="AH430" i="1"/>
  <c r="AK432" i="1"/>
  <c r="AK453" i="1"/>
  <c r="AL454" i="1"/>
  <c r="AJ451" i="1"/>
  <c r="AL450" i="1"/>
  <c r="AL451" i="1"/>
  <c r="AK450" i="1"/>
  <c r="AL453" i="1"/>
  <c r="AG451" i="1"/>
  <c r="AG452" i="1" s="1"/>
  <c r="AI453" i="1"/>
  <c r="AL452" i="1"/>
  <c r="AK452" i="1"/>
  <c r="AJ453" i="1"/>
  <c r="AI451" i="1"/>
  <c r="AI454" i="1"/>
  <c r="AK451" i="1"/>
  <c r="AK454" i="1"/>
  <c r="AI450" i="1"/>
  <c r="AH450" i="1"/>
  <c r="AJ454" i="1"/>
  <c r="AJ450" i="1"/>
  <c r="AI452" i="1"/>
  <c r="AG491" i="1"/>
  <c r="AG492" i="1" s="1"/>
  <c r="AH490" i="1"/>
  <c r="AK492" i="1"/>
  <c r="AI492" i="1"/>
  <c r="AI490" i="1"/>
  <c r="AI494" i="1"/>
  <c r="AJ493" i="1"/>
  <c r="AI491" i="1"/>
  <c r="AL491" i="1"/>
  <c r="AK493" i="1"/>
  <c r="AJ494" i="1"/>
  <c r="AK491" i="1"/>
  <c r="AL490" i="1"/>
  <c r="AK494" i="1"/>
  <c r="AL493" i="1"/>
  <c r="AL492" i="1"/>
  <c r="AK490" i="1"/>
  <c r="AJ490" i="1"/>
  <c r="AL494" i="1"/>
  <c r="AJ491" i="1"/>
  <c r="AI493" i="1"/>
  <c r="AJ489" i="1"/>
  <c r="AI489" i="1"/>
  <c r="AL487" i="1"/>
  <c r="AI486" i="1"/>
  <c r="AL488" i="1"/>
  <c r="AI485" i="1"/>
  <c r="AI488" i="1"/>
  <c r="AL486" i="1"/>
  <c r="AG486" i="1"/>
  <c r="AG487" i="1" s="1"/>
  <c r="AG488" i="1" s="1"/>
  <c r="AG489" i="1" s="1"/>
  <c r="AH485" i="1"/>
  <c r="AK487" i="1"/>
  <c r="AJ486" i="1"/>
  <c r="AK485" i="1"/>
  <c r="AK488" i="1"/>
  <c r="AJ488" i="1"/>
  <c r="AL485" i="1"/>
  <c r="AJ485" i="1"/>
  <c r="AI487" i="1"/>
  <c r="AK489" i="1"/>
  <c r="AJ487" i="1"/>
  <c r="AK486" i="1"/>
  <c r="AL489" i="1"/>
  <c r="AI429" i="1"/>
  <c r="AJ428" i="1"/>
  <c r="AK427" i="1"/>
  <c r="AL426" i="1"/>
  <c r="AI425" i="1"/>
  <c r="AL428" i="1"/>
  <c r="AK426" i="1"/>
  <c r="AL425" i="1"/>
  <c r="AI428" i="1"/>
  <c r="AK428" i="1"/>
  <c r="AI427" i="1"/>
  <c r="AL427" i="1"/>
  <c r="AI426" i="1"/>
  <c r="AJ425" i="1"/>
  <c r="AL429" i="1"/>
  <c r="AK425" i="1"/>
  <c r="AJ427" i="1"/>
  <c r="AJ429" i="1"/>
  <c r="AG426" i="1"/>
  <c r="AG427" i="1" s="1"/>
  <c r="AG428" i="1" s="1"/>
  <c r="AG429" i="1" s="1"/>
  <c r="AH425" i="1"/>
  <c r="AJ426" i="1"/>
  <c r="AK429" i="1"/>
  <c r="AK438" i="1"/>
  <c r="AG436" i="1"/>
  <c r="AG437" i="1" s="1"/>
  <c r="AG438" i="1" s="1"/>
  <c r="AG439" i="1" s="1"/>
  <c r="AH435" i="1"/>
  <c r="AJ437" i="1"/>
  <c r="AI439" i="1"/>
  <c r="AJ438" i="1"/>
  <c r="AK437" i="1"/>
  <c r="AL436" i="1"/>
  <c r="AI435" i="1"/>
  <c r="AJ435" i="1"/>
  <c r="AL439" i="1"/>
  <c r="AJ439" i="1"/>
  <c r="AJ436" i="1"/>
  <c r="AK435" i="1"/>
  <c r="AL438" i="1"/>
  <c r="AK436" i="1"/>
  <c r="AL435" i="1"/>
  <c r="AI436" i="1"/>
  <c r="AI438" i="1"/>
  <c r="AK439" i="1"/>
  <c r="AL437" i="1"/>
  <c r="AI437" i="1"/>
  <c r="AL478" i="1" l="1"/>
  <c r="AI479" i="1"/>
  <c r="AI477" i="1"/>
  <c r="AL479" i="1"/>
  <c r="AI478" i="1"/>
  <c r="AK477" i="1"/>
  <c r="AK479" i="1"/>
  <c r="AL476" i="1"/>
  <c r="AJ479" i="1"/>
  <c r="AI476" i="1"/>
  <c r="AI475" i="1"/>
  <c r="AL475" i="1"/>
  <c r="AJ476" i="1"/>
  <c r="AK476" i="1"/>
  <c r="AJ477" i="1"/>
  <c r="AJ475" i="1"/>
  <c r="AJ478" i="1"/>
  <c r="AK475" i="1"/>
  <c r="AN551" i="1"/>
  <c r="AN556" i="1" s="1"/>
  <c r="AN524" i="1"/>
  <c r="AN529" i="1" s="1"/>
  <c r="AN533" i="1"/>
  <c r="AN538" i="1" s="1"/>
  <c r="AN542" i="1"/>
  <c r="AN547" i="1" s="1"/>
  <c r="AN550" i="1"/>
  <c r="AN555" i="1" s="1"/>
  <c r="AI504" i="1"/>
  <c r="AO435" i="1"/>
  <c r="AP435" i="1" s="1"/>
  <c r="AM440" i="1"/>
  <c r="AO438" i="1"/>
  <c r="AP438" i="1" s="1"/>
  <c r="AM443" i="1"/>
  <c r="AO437" i="1"/>
  <c r="AP437" i="1" s="1"/>
  <c r="AM442" i="1"/>
  <c r="AO436" i="1"/>
  <c r="AP436" i="1" s="1"/>
  <c r="AM441" i="1"/>
  <c r="AO439" i="1"/>
  <c r="AP439" i="1" s="1"/>
  <c r="AM444" i="1"/>
  <c r="AJ482" i="1"/>
  <c r="AL504" i="1"/>
  <c r="AJ504" i="1"/>
  <c r="AH426" i="1"/>
  <c r="AH427" i="1" s="1"/>
  <c r="AH428" i="1" s="1"/>
  <c r="AH429" i="1" s="1"/>
  <c r="AH486" i="1"/>
  <c r="AH487" i="1" s="1"/>
  <c r="AH488" i="1" s="1"/>
  <c r="AH489" i="1" s="1"/>
  <c r="AJ452" i="1"/>
  <c r="AG453" i="1"/>
  <c r="AG454" i="1" s="1"/>
  <c r="AG423" i="1"/>
  <c r="AG424" i="1" s="1"/>
  <c r="AJ422" i="1"/>
  <c r="AG413" i="1"/>
  <c r="AG414" i="1" s="1"/>
  <c r="AJ412" i="1"/>
  <c r="AJ462" i="1"/>
  <c r="AG463" i="1"/>
  <c r="AG464" i="1" s="1"/>
  <c r="AJ483" i="1"/>
  <c r="AH481" i="1"/>
  <c r="AH482" i="1" s="1"/>
  <c r="AH483" i="1" s="1"/>
  <c r="AH484" i="1" s="1"/>
  <c r="AL477" i="1"/>
  <c r="AH476" i="1"/>
  <c r="AH477" i="1" s="1"/>
  <c r="AH478" i="1" s="1"/>
  <c r="AH479" i="1" s="1"/>
  <c r="AH416" i="1"/>
  <c r="AH417" i="1" s="1"/>
  <c r="AH418" i="1" s="1"/>
  <c r="AH419" i="1" s="1"/>
  <c r="AI502" i="1"/>
  <c r="AH501" i="1"/>
  <c r="AH502" i="1" s="1"/>
  <c r="AK503" i="1"/>
  <c r="AK501" i="1"/>
  <c r="AK504" i="1"/>
  <c r="AJ500" i="1"/>
  <c r="AK502" i="1"/>
  <c r="AI503" i="1"/>
  <c r="AI501" i="1"/>
  <c r="AL501" i="1"/>
  <c r="AL503" i="1"/>
  <c r="AI500" i="1"/>
  <c r="AJ501" i="1"/>
  <c r="AL500" i="1"/>
  <c r="AK500" i="1"/>
  <c r="AH436" i="1"/>
  <c r="AH437" i="1" s="1"/>
  <c r="AH438" i="1" s="1"/>
  <c r="AH439" i="1" s="1"/>
  <c r="AH491" i="1"/>
  <c r="AH492" i="1" s="1"/>
  <c r="AH493" i="1" s="1"/>
  <c r="AH494" i="1" s="1"/>
  <c r="AG433" i="1"/>
  <c r="AG434" i="1" s="1"/>
  <c r="AJ432" i="1"/>
  <c r="AH456" i="1"/>
  <c r="AH457" i="1" s="1"/>
  <c r="AH458" i="1" s="1"/>
  <c r="AH459" i="1" s="1"/>
  <c r="AH421" i="1"/>
  <c r="AH422" i="1" s="1"/>
  <c r="AH423" i="1" s="1"/>
  <c r="AH424" i="1" s="1"/>
  <c r="AG473" i="1"/>
  <c r="AG474" i="1" s="1"/>
  <c r="AJ472" i="1"/>
  <c r="AH496" i="1"/>
  <c r="AH497" i="1" s="1"/>
  <c r="AH498" i="1" s="1"/>
  <c r="AH499" i="1" s="1"/>
  <c r="AJ442" i="1"/>
  <c r="AG443" i="1"/>
  <c r="AG444" i="1" s="1"/>
  <c r="AH411" i="1"/>
  <c r="AH412" i="1" s="1"/>
  <c r="AH413" i="1" s="1"/>
  <c r="AH414" i="1" s="1"/>
  <c r="AH466" i="1"/>
  <c r="AH467" i="1" s="1"/>
  <c r="AH468" i="1" s="1"/>
  <c r="AH469" i="1" s="1"/>
  <c r="AH471" i="1"/>
  <c r="AH472" i="1" s="1"/>
  <c r="AH473" i="1" s="1"/>
  <c r="AH474" i="1" s="1"/>
  <c r="AJ492" i="1"/>
  <c r="AG493" i="1"/>
  <c r="AG494" i="1" s="1"/>
  <c r="AH451" i="1"/>
  <c r="AH452" i="1" s="1"/>
  <c r="AH453" i="1" s="1"/>
  <c r="AH454" i="1" s="1"/>
  <c r="AH431" i="1"/>
  <c r="AH432" i="1" s="1"/>
  <c r="AH433" i="1" s="1"/>
  <c r="AH434" i="1" s="1"/>
  <c r="AH441" i="1"/>
  <c r="AH442" i="1" s="1"/>
  <c r="AH443" i="1" s="1"/>
  <c r="AH444" i="1" s="1"/>
  <c r="AH506" i="1"/>
  <c r="AH507" i="1" s="1"/>
  <c r="AH508" i="1" s="1"/>
  <c r="AH509" i="1" s="1"/>
  <c r="AH461" i="1"/>
  <c r="AH462" i="1" s="1"/>
  <c r="AH463" i="1" s="1"/>
  <c r="AH464" i="1" s="1"/>
  <c r="AL502" i="1"/>
  <c r="AH446" i="1"/>
  <c r="AH447" i="1" s="1"/>
  <c r="AH448" i="1" s="1"/>
  <c r="AH449" i="1" s="1"/>
  <c r="AN552" i="1" l="1"/>
  <c r="AN557" i="1" s="1"/>
  <c r="AN534" i="1"/>
  <c r="AN539" i="1" s="1"/>
  <c r="AN560" i="1"/>
  <c r="AN565" i="1" s="1"/>
  <c r="AN543" i="1"/>
  <c r="AN548" i="1" s="1"/>
  <c r="AN561" i="1"/>
  <c r="AN566" i="1" s="1"/>
  <c r="AO444" i="1"/>
  <c r="AP444" i="1" s="1"/>
  <c r="AM449" i="1"/>
  <c r="AO442" i="1"/>
  <c r="AP442" i="1" s="1"/>
  <c r="AM447" i="1"/>
  <c r="AO443" i="1"/>
  <c r="AP443" i="1" s="1"/>
  <c r="AM448" i="1"/>
  <c r="AO441" i="1"/>
  <c r="AP441" i="1" s="1"/>
  <c r="AM446" i="1"/>
  <c r="AO440" i="1"/>
  <c r="AP440" i="1" s="1"/>
  <c r="AM445" i="1"/>
  <c r="G511" i="1"/>
  <c r="G514" i="1"/>
  <c r="H510" i="1"/>
  <c r="H515" i="1" s="1"/>
  <c r="H520" i="1" s="1"/>
  <c r="H525" i="1" s="1"/>
  <c r="H530" i="1" s="1"/>
  <c r="H535" i="1" s="1"/>
  <c r="H540" i="1" s="1"/>
  <c r="H545" i="1" s="1"/>
  <c r="H550" i="1" s="1"/>
  <c r="H555" i="1" s="1"/>
  <c r="H560" i="1" s="1"/>
  <c r="H565" i="1" s="1"/>
  <c r="H570" i="1" s="1"/>
  <c r="H575" i="1" s="1"/>
  <c r="H580" i="1" s="1"/>
  <c r="H585" i="1" s="1"/>
  <c r="H590" i="1" s="1"/>
  <c r="H595" i="1" s="1"/>
  <c r="H600" i="1" s="1"/>
  <c r="H605" i="1" s="1"/>
  <c r="H514" i="1"/>
  <c r="H519" i="1" s="1"/>
  <c r="H524" i="1" s="1"/>
  <c r="H529" i="1" s="1"/>
  <c r="H534" i="1" s="1"/>
  <c r="H539" i="1" s="1"/>
  <c r="H544" i="1" s="1"/>
  <c r="H549" i="1" s="1"/>
  <c r="H554" i="1" s="1"/>
  <c r="H559" i="1" s="1"/>
  <c r="H564" i="1" s="1"/>
  <c r="H569" i="1" s="1"/>
  <c r="H574" i="1" s="1"/>
  <c r="H579" i="1" s="1"/>
  <c r="H584" i="1" s="1"/>
  <c r="H589" i="1" s="1"/>
  <c r="H594" i="1" s="1"/>
  <c r="H599" i="1" s="1"/>
  <c r="H604" i="1" s="1"/>
  <c r="H609" i="1" s="1"/>
  <c r="G513" i="1"/>
  <c r="H511" i="1"/>
  <c r="H516" i="1" s="1"/>
  <c r="H521" i="1" s="1"/>
  <c r="H526" i="1" s="1"/>
  <c r="H531" i="1" s="1"/>
  <c r="H536" i="1" s="1"/>
  <c r="H541" i="1" s="1"/>
  <c r="H546" i="1" s="1"/>
  <c r="H551" i="1" s="1"/>
  <c r="H556" i="1" s="1"/>
  <c r="H561" i="1" s="1"/>
  <c r="H566" i="1" s="1"/>
  <c r="H571" i="1" s="1"/>
  <c r="H576" i="1" s="1"/>
  <c r="H581" i="1" s="1"/>
  <c r="H586" i="1" s="1"/>
  <c r="H591" i="1" s="1"/>
  <c r="H596" i="1" s="1"/>
  <c r="H601" i="1" s="1"/>
  <c r="H606" i="1" s="1"/>
  <c r="H513" i="1"/>
  <c r="H518" i="1" s="1"/>
  <c r="H523" i="1" s="1"/>
  <c r="H528" i="1" s="1"/>
  <c r="H533" i="1" s="1"/>
  <c r="H538" i="1" s="1"/>
  <c r="H543" i="1" s="1"/>
  <c r="H548" i="1" s="1"/>
  <c r="H553" i="1" s="1"/>
  <c r="H558" i="1" s="1"/>
  <c r="H563" i="1" s="1"/>
  <c r="H568" i="1" s="1"/>
  <c r="H573" i="1" s="1"/>
  <c r="H578" i="1" s="1"/>
  <c r="H583" i="1" s="1"/>
  <c r="H588" i="1" s="1"/>
  <c r="H593" i="1" s="1"/>
  <c r="H598" i="1" s="1"/>
  <c r="H603" i="1" s="1"/>
  <c r="H608" i="1" s="1"/>
  <c r="G512" i="1"/>
  <c r="H512" i="1"/>
  <c r="H517" i="1" s="1"/>
  <c r="H522" i="1" s="1"/>
  <c r="H527" i="1" s="1"/>
  <c r="H532" i="1" s="1"/>
  <c r="H537" i="1" s="1"/>
  <c r="H542" i="1" s="1"/>
  <c r="H547" i="1" s="1"/>
  <c r="H552" i="1" s="1"/>
  <c r="H557" i="1" s="1"/>
  <c r="H562" i="1" s="1"/>
  <c r="H567" i="1" s="1"/>
  <c r="H572" i="1" s="1"/>
  <c r="H577" i="1" s="1"/>
  <c r="H582" i="1" s="1"/>
  <c r="H587" i="1" s="1"/>
  <c r="H592" i="1" s="1"/>
  <c r="H597" i="1" s="1"/>
  <c r="H602" i="1" s="1"/>
  <c r="H607" i="1" s="1"/>
  <c r="G510" i="1"/>
  <c r="AH503" i="1"/>
  <c r="AH504" i="1" s="1"/>
  <c r="AJ502" i="1"/>
  <c r="AN553" i="1" l="1"/>
  <c r="AN558" i="1" s="1"/>
  <c r="AN544" i="1"/>
  <c r="AN549" i="1" s="1"/>
  <c r="AN571" i="1"/>
  <c r="AN576" i="1" s="1"/>
  <c r="AN570" i="1"/>
  <c r="AN575" i="1" s="1"/>
  <c r="AN562" i="1"/>
  <c r="AN567" i="1" s="1"/>
  <c r="AO447" i="1"/>
  <c r="AP447" i="1" s="1"/>
  <c r="AM452" i="1"/>
  <c r="AO445" i="1"/>
  <c r="AP445" i="1" s="1"/>
  <c r="AM450" i="1"/>
  <c r="AO448" i="1"/>
  <c r="AP448" i="1" s="1"/>
  <c r="AM453" i="1"/>
  <c r="AO449" i="1"/>
  <c r="AP449" i="1" s="1"/>
  <c r="AM454" i="1"/>
  <c r="AO446" i="1"/>
  <c r="AP446" i="1" s="1"/>
  <c r="AM451" i="1"/>
  <c r="G517" i="1"/>
  <c r="V512" i="1"/>
  <c r="W512" i="1" s="1"/>
  <c r="G519" i="1"/>
  <c r="V514" i="1"/>
  <c r="W514" i="1" s="1"/>
  <c r="G515" i="1"/>
  <c r="V510" i="1"/>
  <c r="W510" i="1" s="1"/>
  <c r="G518" i="1"/>
  <c r="V513" i="1"/>
  <c r="W513" i="1" s="1"/>
  <c r="G516" i="1"/>
  <c r="V511" i="1"/>
  <c r="W511" i="1" s="1"/>
  <c r="AA514" i="1" l="1"/>
  <c r="AB514" i="1"/>
  <c r="AC514" i="1"/>
  <c r="AA513" i="1"/>
  <c r="AB513" i="1"/>
  <c r="AC513" i="1"/>
  <c r="AA511" i="1"/>
  <c r="J511" i="1" s="1"/>
  <c r="AB511" i="1"/>
  <c r="K511" i="1" s="1"/>
  <c r="AC511" i="1"/>
  <c r="AA510" i="1"/>
  <c r="AB510" i="1"/>
  <c r="K510" i="1" s="1"/>
  <c r="AC510" i="1"/>
  <c r="AA512" i="1"/>
  <c r="AB512" i="1"/>
  <c r="AC512" i="1"/>
  <c r="AN580" i="1"/>
  <c r="AN585" i="1" s="1"/>
  <c r="AN554" i="1"/>
  <c r="AN559" i="1" s="1"/>
  <c r="AN572" i="1"/>
  <c r="AN577" i="1" s="1"/>
  <c r="AN581" i="1"/>
  <c r="AN586" i="1" s="1"/>
  <c r="AN563" i="1"/>
  <c r="AN568" i="1" s="1"/>
  <c r="AO451" i="1"/>
  <c r="AP451" i="1" s="1"/>
  <c r="AM456" i="1"/>
  <c r="AO454" i="1"/>
  <c r="AP454" i="1" s="1"/>
  <c r="AM459" i="1"/>
  <c r="AO450" i="1"/>
  <c r="AP450" i="1" s="1"/>
  <c r="AM455" i="1"/>
  <c r="AO453" i="1"/>
  <c r="AP453" i="1" s="1"/>
  <c r="AM458" i="1"/>
  <c r="AO452" i="1"/>
  <c r="AP452" i="1" s="1"/>
  <c r="AM457" i="1"/>
  <c r="K513" i="1"/>
  <c r="N513" i="1"/>
  <c r="M513" i="1"/>
  <c r="Z513" i="1"/>
  <c r="X510" i="1"/>
  <c r="X511" i="1" s="1"/>
  <c r="X512" i="1" s="1"/>
  <c r="X513" i="1" s="1"/>
  <c r="X514" i="1" s="1"/>
  <c r="Y510" i="1" s="1"/>
  <c r="Z512" i="1"/>
  <c r="Z511" i="1"/>
  <c r="J510" i="1"/>
  <c r="N510" i="1"/>
  <c r="Z510" i="1"/>
  <c r="M510" i="1"/>
  <c r="J514" i="1"/>
  <c r="M514" i="1"/>
  <c r="Q514" i="1"/>
  <c r="Z514" i="1" s="1"/>
  <c r="N514" i="1"/>
  <c r="K514" i="1"/>
  <c r="G523" i="1"/>
  <c r="V518" i="1"/>
  <c r="W518" i="1" s="1"/>
  <c r="G524" i="1"/>
  <c r="V519" i="1"/>
  <c r="W519" i="1" s="1"/>
  <c r="M511" i="1"/>
  <c r="N511" i="1"/>
  <c r="K512" i="1"/>
  <c r="J512" i="1"/>
  <c r="N512" i="1"/>
  <c r="M512" i="1"/>
  <c r="G521" i="1"/>
  <c r="V516" i="1"/>
  <c r="W516" i="1" s="1"/>
  <c r="G520" i="1"/>
  <c r="V515" i="1"/>
  <c r="W515" i="1" s="1"/>
  <c r="G522" i="1"/>
  <c r="V517" i="1"/>
  <c r="W517" i="1" s="1"/>
  <c r="AD513" i="1" l="1"/>
  <c r="J513" i="1"/>
  <c r="AA519" i="1"/>
  <c r="AB519" i="1"/>
  <c r="K519" i="1" s="1"/>
  <c r="AC519" i="1"/>
  <c r="AA515" i="1"/>
  <c r="AB515" i="1"/>
  <c r="AC515" i="1"/>
  <c r="AD511" i="1"/>
  <c r="AA516" i="1"/>
  <c r="AB516" i="1"/>
  <c r="AC516" i="1"/>
  <c r="AA518" i="1"/>
  <c r="J518" i="1" s="1"/>
  <c r="AB518" i="1"/>
  <c r="AC518" i="1"/>
  <c r="AD510" i="1"/>
  <c r="AA517" i="1"/>
  <c r="J517" i="1" s="1"/>
  <c r="AB517" i="1"/>
  <c r="AC517" i="1"/>
  <c r="AD512" i="1"/>
  <c r="AD514" i="1"/>
  <c r="AN591" i="1"/>
  <c r="AN596" i="1" s="1"/>
  <c r="AN564" i="1"/>
  <c r="AN569" i="1" s="1"/>
  <c r="AN573" i="1"/>
  <c r="AN578" i="1" s="1"/>
  <c r="AN582" i="1"/>
  <c r="AN587" i="1" s="1"/>
  <c r="AN590" i="1"/>
  <c r="AN595" i="1" s="1"/>
  <c r="AO457" i="1"/>
  <c r="AP457" i="1" s="1"/>
  <c r="AM462" i="1"/>
  <c r="AO455" i="1"/>
  <c r="AP455" i="1" s="1"/>
  <c r="AM460" i="1"/>
  <c r="AO458" i="1"/>
  <c r="AP458" i="1" s="1"/>
  <c r="AM463" i="1"/>
  <c r="AO459" i="1"/>
  <c r="AP459" i="1" s="1"/>
  <c r="AM464" i="1"/>
  <c r="AO456" i="1"/>
  <c r="AP456" i="1" s="1"/>
  <c r="AM461" i="1"/>
  <c r="Y511" i="1"/>
  <c r="K517" i="1"/>
  <c r="M517" i="1"/>
  <c r="N517" i="1"/>
  <c r="M519" i="1"/>
  <c r="J516" i="1"/>
  <c r="K516" i="1"/>
  <c r="M516" i="1"/>
  <c r="N516" i="1"/>
  <c r="G529" i="1"/>
  <c r="V524" i="1"/>
  <c r="W524" i="1" s="1"/>
  <c r="G527" i="1"/>
  <c r="V522" i="1"/>
  <c r="W522" i="1" s="1"/>
  <c r="J515" i="1"/>
  <c r="N515" i="1"/>
  <c r="K515" i="1"/>
  <c r="M515" i="1"/>
  <c r="X515" i="1"/>
  <c r="X516" i="1" s="1"/>
  <c r="X517" i="1" s="1"/>
  <c r="X518" i="1" s="1"/>
  <c r="X519" i="1" s="1"/>
  <c r="Y515" i="1" s="1"/>
  <c r="Q519" i="1"/>
  <c r="Z519" i="1" s="1"/>
  <c r="G526" i="1"/>
  <c r="V521" i="1"/>
  <c r="W521" i="1" s="1"/>
  <c r="N518" i="1"/>
  <c r="M518" i="1"/>
  <c r="K518" i="1"/>
  <c r="Q518" i="1"/>
  <c r="Z518" i="1" s="1"/>
  <c r="G528" i="1"/>
  <c r="V523" i="1"/>
  <c r="W523" i="1" s="1"/>
  <c r="Q516" i="1"/>
  <c r="Z516" i="1" s="1"/>
  <c r="G525" i="1"/>
  <c r="V520" i="1"/>
  <c r="W520" i="1" s="1"/>
  <c r="J519" i="1"/>
  <c r="N519" i="1"/>
  <c r="Q515" i="1"/>
  <c r="Z515" i="1" s="1"/>
  <c r="Q517" i="1"/>
  <c r="Z517" i="1" s="1"/>
  <c r="AD516" i="1" l="1"/>
  <c r="AD515" i="1"/>
  <c r="AA523" i="1"/>
  <c r="AB523" i="1"/>
  <c r="K523" i="1" s="1"/>
  <c r="AC523" i="1"/>
  <c r="AA522" i="1"/>
  <c r="J522" i="1" s="1"/>
  <c r="AB522" i="1"/>
  <c r="AC522" i="1"/>
  <c r="AA520" i="1"/>
  <c r="AB520" i="1"/>
  <c r="K520" i="1" s="1"/>
  <c r="AC520" i="1"/>
  <c r="AD517" i="1"/>
  <c r="AD518" i="1"/>
  <c r="AA524" i="1"/>
  <c r="J524" i="1" s="1"/>
  <c r="AB524" i="1"/>
  <c r="AC524" i="1"/>
  <c r="AA521" i="1"/>
  <c r="AB521" i="1"/>
  <c r="AC521" i="1"/>
  <c r="AD519" i="1"/>
  <c r="AN592" i="1"/>
  <c r="AN597" i="1" s="1"/>
  <c r="AN574" i="1"/>
  <c r="AN579" i="1" s="1"/>
  <c r="AN600" i="1"/>
  <c r="AN605" i="1" s="1"/>
  <c r="AN583" i="1"/>
  <c r="AN588" i="1" s="1"/>
  <c r="AN601" i="1"/>
  <c r="AN606" i="1" s="1"/>
  <c r="AO464" i="1"/>
  <c r="AP464" i="1" s="1"/>
  <c r="AM469" i="1"/>
  <c r="AO460" i="1"/>
  <c r="AP460" i="1" s="1"/>
  <c r="AM465" i="1"/>
  <c r="AO461" i="1"/>
  <c r="AP461" i="1" s="1"/>
  <c r="AM466" i="1"/>
  <c r="AO463" i="1"/>
  <c r="AP463" i="1" s="1"/>
  <c r="AM468" i="1"/>
  <c r="AO462" i="1"/>
  <c r="AP462" i="1" s="1"/>
  <c r="AM467" i="1"/>
  <c r="AE510" i="1"/>
  <c r="AE511" i="1" s="1"/>
  <c r="AE512" i="1" s="1"/>
  <c r="AE513" i="1" s="1"/>
  <c r="AE514" i="1" s="1"/>
  <c r="Q523" i="1"/>
  <c r="Z523" i="1" s="1"/>
  <c r="Q522" i="1"/>
  <c r="Z522" i="1" s="1"/>
  <c r="J521" i="1"/>
  <c r="N521" i="1"/>
  <c r="M521" i="1"/>
  <c r="K521" i="1"/>
  <c r="G534" i="1"/>
  <c r="V529" i="1"/>
  <c r="W529" i="1" s="1"/>
  <c r="Y516" i="1"/>
  <c r="Q520" i="1"/>
  <c r="Z520" i="1" s="1"/>
  <c r="K522" i="1"/>
  <c r="N520" i="1"/>
  <c r="M520" i="1"/>
  <c r="X520" i="1"/>
  <c r="X521" i="1" s="1"/>
  <c r="X522" i="1" s="1"/>
  <c r="X523" i="1" s="1"/>
  <c r="X524" i="1" s="1"/>
  <c r="Y520" i="1" s="1"/>
  <c r="J520" i="1"/>
  <c r="G531" i="1"/>
  <c r="V526" i="1"/>
  <c r="W526" i="1" s="1"/>
  <c r="Q521" i="1"/>
  <c r="Z521" i="1" s="1"/>
  <c r="G533" i="1"/>
  <c r="V528" i="1"/>
  <c r="W528" i="1" s="1"/>
  <c r="Q524" i="1"/>
  <c r="Z524" i="1" s="1"/>
  <c r="M522" i="1"/>
  <c r="N524" i="1"/>
  <c r="M524" i="1"/>
  <c r="K524" i="1"/>
  <c r="N522" i="1"/>
  <c r="G530" i="1"/>
  <c r="V525" i="1"/>
  <c r="W525" i="1" s="1"/>
  <c r="J523" i="1"/>
  <c r="M523" i="1"/>
  <c r="N523" i="1"/>
  <c r="G532" i="1"/>
  <c r="V527" i="1"/>
  <c r="W527" i="1" s="1"/>
  <c r="Y512" i="1"/>
  <c r="AD524" i="1" l="1"/>
  <c r="AD522" i="1"/>
  <c r="AF510" i="1"/>
  <c r="AF511" i="1" s="1"/>
  <c r="AF512" i="1" s="1"/>
  <c r="AF513" i="1" s="1"/>
  <c r="AF514" i="1" s="1"/>
  <c r="AA528" i="1"/>
  <c r="J528" i="1" s="1"/>
  <c r="AB528" i="1"/>
  <c r="AC528" i="1"/>
  <c r="AD521" i="1"/>
  <c r="AD520" i="1"/>
  <c r="AA526" i="1"/>
  <c r="AB526" i="1"/>
  <c r="AC526" i="1"/>
  <c r="AA525" i="1"/>
  <c r="J525" i="1" s="1"/>
  <c r="AB525" i="1"/>
  <c r="AC525" i="1"/>
  <c r="AA529" i="1"/>
  <c r="AB529" i="1"/>
  <c r="K529" i="1" s="1"/>
  <c r="AC529" i="1"/>
  <c r="AA527" i="1"/>
  <c r="AB527" i="1"/>
  <c r="AC527" i="1"/>
  <c r="AD523" i="1"/>
  <c r="AN593" i="1"/>
  <c r="AN598" i="1" s="1"/>
  <c r="AN584" i="1"/>
  <c r="AN589" i="1" s="1"/>
  <c r="AN602" i="1"/>
  <c r="AN607" i="1" s="1"/>
  <c r="AO468" i="1"/>
  <c r="AP468" i="1" s="1"/>
  <c r="AM473" i="1"/>
  <c r="AO465" i="1"/>
  <c r="AP465" i="1" s="1"/>
  <c r="AM470" i="1"/>
  <c r="AO467" i="1"/>
  <c r="AP467" i="1" s="1"/>
  <c r="AM472" i="1"/>
  <c r="AO466" i="1"/>
  <c r="AP466" i="1" s="1"/>
  <c r="AM471" i="1"/>
  <c r="AO469" i="1"/>
  <c r="AP469" i="1" s="1"/>
  <c r="AM474" i="1"/>
  <c r="AE515" i="1"/>
  <c r="AE516" i="1" s="1"/>
  <c r="AE517" i="1" s="1"/>
  <c r="AE518" i="1" s="1"/>
  <c r="AE519" i="1" s="1"/>
  <c r="Y513" i="1"/>
  <c r="G536" i="1"/>
  <c r="V531" i="1"/>
  <c r="W531" i="1" s="1"/>
  <c r="Q525" i="1"/>
  <c r="Z525" i="1" s="1"/>
  <c r="Y517" i="1"/>
  <c r="Q527" i="1"/>
  <c r="Z527" i="1" s="1"/>
  <c r="M529" i="1"/>
  <c r="J529" i="1"/>
  <c r="N529" i="1"/>
  <c r="G539" i="1"/>
  <c r="V534" i="1"/>
  <c r="W534" i="1" s="1"/>
  <c r="Q528" i="1"/>
  <c r="Z528" i="1" s="1"/>
  <c r="G538" i="1"/>
  <c r="V533" i="1"/>
  <c r="W533" i="1" s="1"/>
  <c r="J527" i="1"/>
  <c r="K527" i="1"/>
  <c r="M527" i="1"/>
  <c r="N527" i="1"/>
  <c r="M525" i="1"/>
  <c r="X525" i="1"/>
  <c r="X526" i="1" s="1"/>
  <c r="X527" i="1" s="1"/>
  <c r="X528" i="1" s="1"/>
  <c r="X529" i="1" s="1"/>
  <c r="Y525" i="1" s="1"/>
  <c r="N525" i="1"/>
  <c r="K525" i="1"/>
  <c r="Q526" i="1"/>
  <c r="Z526" i="1" s="1"/>
  <c r="G537" i="1"/>
  <c r="V532" i="1"/>
  <c r="W532" i="1" s="1"/>
  <c r="G535" i="1"/>
  <c r="V530" i="1"/>
  <c r="W530" i="1" s="1"/>
  <c r="Q529" i="1"/>
  <c r="Z529" i="1" s="1"/>
  <c r="K528" i="1"/>
  <c r="M528" i="1"/>
  <c r="N528" i="1"/>
  <c r="M526" i="1"/>
  <c r="K526" i="1"/>
  <c r="J526" i="1"/>
  <c r="N526" i="1"/>
  <c r="Y521" i="1"/>
  <c r="AD529" i="1" l="1"/>
  <c r="AA534" i="1"/>
  <c r="AB534" i="1"/>
  <c r="AC534" i="1"/>
  <c r="AA533" i="1"/>
  <c r="AB533" i="1"/>
  <c r="AC533" i="1"/>
  <c r="AA531" i="1"/>
  <c r="AD531" i="1" s="1"/>
  <c r="AB531" i="1"/>
  <c r="AC531" i="1"/>
  <c r="AD527" i="1"/>
  <c r="AA532" i="1"/>
  <c r="AD532" i="1" s="1"/>
  <c r="AB532" i="1"/>
  <c r="AC532" i="1"/>
  <c r="AD526" i="1"/>
  <c r="AA530" i="1"/>
  <c r="AD530" i="1" s="1"/>
  <c r="AB530" i="1"/>
  <c r="AC530" i="1"/>
  <c r="AD525" i="1"/>
  <c r="AD528" i="1"/>
  <c r="AN594" i="1"/>
  <c r="AN599" i="1" s="1"/>
  <c r="AN603" i="1"/>
  <c r="AN608" i="1" s="1"/>
  <c r="AO471" i="1"/>
  <c r="AP471" i="1" s="1"/>
  <c r="AM476" i="1"/>
  <c r="AO470" i="1"/>
  <c r="AP470" i="1" s="1"/>
  <c r="AM475" i="1"/>
  <c r="AO474" i="1"/>
  <c r="AP474" i="1" s="1"/>
  <c r="AM479" i="1"/>
  <c r="AO472" i="1"/>
  <c r="AP472" i="1" s="1"/>
  <c r="AM477" i="1"/>
  <c r="AO473" i="1"/>
  <c r="AP473" i="1" s="1"/>
  <c r="AM478" i="1"/>
  <c r="AF515" i="1"/>
  <c r="AF516" i="1" s="1"/>
  <c r="AF517" i="1" s="1"/>
  <c r="AF518" i="1" s="1"/>
  <c r="AF519" i="1" s="1"/>
  <c r="AE520" i="1"/>
  <c r="AF520" i="1" s="1"/>
  <c r="AF521" i="1" s="1"/>
  <c r="AF522" i="1" s="1"/>
  <c r="AF523" i="1" s="1"/>
  <c r="AF524" i="1" s="1"/>
  <c r="Y526" i="1"/>
  <c r="K530" i="1"/>
  <c r="X530" i="1"/>
  <c r="X531" i="1" s="1"/>
  <c r="X532" i="1" s="1"/>
  <c r="X533" i="1" s="1"/>
  <c r="X534" i="1" s="1"/>
  <c r="Y530" i="1" s="1"/>
  <c r="M530" i="1"/>
  <c r="N530" i="1"/>
  <c r="N531" i="1"/>
  <c r="K531" i="1"/>
  <c r="M531" i="1"/>
  <c r="G540" i="1"/>
  <c r="V535" i="1"/>
  <c r="W535" i="1" s="1"/>
  <c r="Y518" i="1"/>
  <c r="Y514" i="1"/>
  <c r="O510" i="1" s="1"/>
  <c r="P510" i="1" s="1"/>
  <c r="O513" i="1"/>
  <c r="P513" i="1" s="1"/>
  <c r="Q534" i="1"/>
  <c r="Z534" i="1" s="1"/>
  <c r="Q533" i="1"/>
  <c r="Z533" i="1" s="1"/>
  <c r="Q532" i="1"/>
  <c r="Z532" i="1" s="1"/>
  <c r="Y522" i="1"/>
  <c r="G543" i="1"/>
  <c r="V538" i="1"/>
  <c r="W538" i="1" s="1"/>
  <c r="G544" i="1"/>
  <c r="V539" i="1"/>
  <c r="W539" i="1" s="1"/>
  <c r="G541" i="1"/>
  <c r="V536" i="1"/>
  <c r="W536" i="1" s="1"/>
  <c r="M532" i="1"/>
  <c r="K532" i="1"/>
  <c r="N532" i="1"/>
  <c r="G542" i="1"/>
  <c r="V537" i="1"/>
  <c r="W537" i="1" s="1"/>
  <c r="Q531" i="1"/>
  <c r="Z531" i="1" s="1"/>
  <c r="J533" i="1"/>
  <c r="K533" i="1"/>
  <c r="M533" i="1"/>
  <c r="N533" i="1"/>
  <c r="M534" i="1"/>
  <c r="N534" i="1"/>
  <c r="J534" i="1"/>
  <c r="K534" i="1"/>
  <c r="Q530" i="1"/>
  <c r="Z530" i="1" s="1"/>
  <c r="J532" i="1" l="1"/>
  <c r="J531" i="1"/>
  <c r="J530" i="1"/>
  <c r="AD533" i="1"/>
  <c r="AA537" i="1"/>
  <c r="J537" i="1" s="1"/>
  <c r="AB537" i="1"/>
  <c r="AC537" i="1"/>
  <c r="AA539" i="1"/>
  <c r="AB539" i="1"/>
  <c r="AC539" i="1"/>
  <c r="AA536" i="1"/>
  <c r="J536" i="1" s="1"/>
  <c r="AB536" i="1"/>
  <c r="K536" i="1" s="1"/>
  <c r="AC536" i="1"/>
  <c r="AA538" i="1"/>
  <c r="AB538" i="1"/>
  <c r="AC538" i="1"/>
  <c r="AA535" i="1"/>
  <c r="AB535" i="1"/>
  <c r="AC535" i="1"/>
  <c r="AD534" i="1"/>
  <c r="AN604" i="1"/>
  <c r="AN609" i="1" s="1"/>
  <c r="AE521" i="1"/>
  <c r="AE522" i="1" s="1"/>
  <c r="AE523" i="1" s="1"/>
  <c r="AE524" i="1" s="1"/>
  <c r="AO475" i="1"/>
  <c r="AP475" i="1" s="1"/>
  <c r="AM480" i="1"/>
  <c r="AO478" i="1"/>
  <c r="AP478" i="1" s="1"/>
  <c r="AM483" i="1"/>
  <c r="AO479" i="1"/>
  <c r="AP479" i="1" s="1"/>
  <c r="AM484" i="1"/>
  <c r="AO476" i="1"/>
  <c r="AP476" i="1" s="1"/>
  <c r="AM481" i="1"/>
  <c r="AO477" i="1"/>
  <c r="AP477" i="1" s="1"/>
  <c r="AM482" i="1"/>
  <c r="AE525" i="1"/>
  <c r="AE526" i="1" s="1"/>
  <c r="AE527" i="1" s="1"/>
  <c r="AE528" i="1" s="1"/>
  <c r="AE529" i="1" s="1"/>
  <c r="G547" i="1"/>
  <c r="V542" i="1"/>
  <c r="W542" i="1" s="1"/>
  <c r="M539" i="1"/>
  <c r="K539" i="1"/>
  <c r="N539" i="1"/>
  <c r="X535" i="1"/>
  <c r="X536" i="1" s="1"/>
  <c r="X537" i="1" s="1"/>
  <c r="X538" i="1" s="1"/>
  <c r="X539" i="1" s="1"/>
  <c r="Y535" i="1" s="1"/>
  <c r="N535" i="1"/>
  <c r="M535" i="1"/>
  <c r="K535" i="1"/>
  <c r="G549" i="1"/>
  <c r="V544" i="1"/>
  <c r="W544" i="1" s="1"/>
  <c r="Y523" i="1"/>
  <c r="Q539" i="1"/>
  <c r="Z539" i="1" s="1"/>
  <c r="O514" i="1"/>
  <c r="P514" i="1" s="1"/>
  <c r="O512" i="1"/>
  <c r="P512" i="1" s="1"/>
  <c r="O511" i="1"/>
  <c r="P511" i="1" s="1"/>
  <c r="G545" i="1"/>
  <c r="V540" i="1"/>
  <c r="W540" i="1" s="1"/>
  <c r="M536" i="1"/>
  <c r="N536" i="1"/>
  <c r="Q537" i="1"/>
  <c r="Z537" i="1" s="1"/>
  <c r="Y531" i="1"/>
  <c r="Q536" i="1"/>
  <c r="Z536" i="1" s="1"/>
  <c r="J538" i="1"/>
  <c r="N538" i="1"/>
  <c r="K538" i="1"/>
  <c r="M538" i="1"/>
  <c r="Q538" i="1"/>
  <c r="Z538" i="1" s="1"/>
  <c r="Q535" i="1"/>
  <c r="Z535" i="1" s="1"/>
  <c r="N537" i="1"/>
  <c r="K537" i="1"/>
  <c r="M537" i="1"/>
  <c r="G546" i="1"/>
  <c r="V541" i="1"/>
  <c r="W541" i="1" s="1"/>
  <c r="G548" i="1"/>
  <c r="V543" i="1"/>
  <c r="W543" i="1" s="1"/>
  <c r="Y519" i="1"/>
  <c r="O518" i="1"/>
  <c r="P518" i="1" s="1"/>
  <c r="Y527" i="1"/>
  <c r="J535" i="1" l="1"/>
  <c r="AD539" i="1"/>
  <c r="J539" i="1"/>
  <c r="AB543" i="1"/>
  <c r="K543" i="1" s="1"/>
  <c r="AC543" i="1"/>
  <c r="AA543" i="1"/>
  <c r="AA541" i="1"/>
  <c r="AB541" i="1"/>
  <c r="K541" i="1" s="1"/>
  <c r="AC541" i="1"/>
  <c r="AA542" i="1"/>
  <c r="AB542" i="1"/>
  <c r="K542" i="1" s="1"/>
  <c r="AC542" i="1"/>
  <c r="AD536" i="1"/>
  <c r="AB544" i="1"/>
  <c r="AC544" i="1"/>
  <c r="AA544" i="1"/>
  <c r="AD538" i="1"/>
  <c r="AA540" i="1"/>
  <c r="AB540" i="1"/>
  <c r="K540" i="1" s="1"/>
  <c r="AC540" i="1"/>
  <c r="AD535" i="1"/>
  <c r="AD537" i="1"/>
  <c r="AF525" i="1"/>
  <c r="AF526" i="1" s="1"/>
  <c r="AF527" i="1" s="1"/>
  <c r="AF528" i="1" s="1"/>
  <c r="AF529" i="1" s="1"/>
  <c r="AO481" i="1"/>
  <c r="AP481" i="1" s="1"/>
  <c r="AM486" i="1"/>
  <c r="AO483" i="1"/>
  <c r="AP483" i="1" s="1"/>
  <c r="AM488" i="1"/>
  <c r="AO482" i="1"/>
  <c r="AP482" i="1" s="1"/>
  <c r="AM487" i="1"/>
  <c r="AO484" i="1"/>
  <c r="AP484" i="1" s="1"/>
  <c r="AM489" i="1"/>
  <c r="AO480" i="1"/>
  <c r="AP480" i="1" s="1"/>
  <c r="AM485" i="1"/>
  <c r="AE530" i="1"/>
  <c r="AE531" i="1" s="1"/>
  <c r="AE532" i="1" s="1"/>
  <c r="AE533" i="1" s="1"/>
  <c r="AE534" i="1" s="1"/>
  <c r="Y536" i="1"/>
  <c r="Q543" i="1"/>
  <c r="Z543" i="1" s="1"/>
  <c r="X540" i="1"/>
  <c r="X541" i="1" s="1"/>
  <c r="X542" i="1" s="1"/>
  <c r="X543" i="1" s="1"/>
  <c r="X544" i="1" s="1"/>
  <c r="Y540" i="1" s="1"/>
  <c r="N540" i="1"/>
  <c r="M540" i="1"/>
  <c r="G553" i="1"/>
  <c r="V548" i="1"/>
  <c r="W548" i="1" s="1"/>
  <c r="Q542" i="1"/>
  <c r="Z542" i="1" s="1"/>
  <c r="G554" i="1"/>
  <c r="V549" i="1"/>
  <c r="W549" i="1" s="1"/>
  <c r="Y528" i="1"/>
  <c r="O519" i="1"/>
  <c r="P519" i="1" s="1"/>
  <c r="O517" i="1"/>
  <c r="P517" i="1" s="1"/>
  <c r="G551" i="1"/>
  <c r="V546" i="1"/>
  <c r="W546" i="1" s="1"/>
  <c r="Y532" i="1"/>
  <c r="G550" i="1"/>
  <c r="V545" i="1"/>
  <c r="W545" i="1" s="1"/>
  <c r="Y524" i="1"/>
  <c r="O521" i="1" s="1"/>
  <c r="P521" i="1" s="1"/>
  <c r="O523" i="1"/>
  <c r="P523" i="1" s="1"/>
  <c r="J542" i="1"/>
  <c r="N542" i="1"/>
  <c r="M542" i="1"/>
  <c r="N541" i="1"/>
  <c r="J541" i="1"/>
  <c r="M541" i="1"/>
  <c r="O515" i="1"/>
  <c r="P515" i="1" s="1"/>
  <c r="O516" i="1"/>
  <c r="P516" i="1" s="1"/>
  <c r="M543" i="1"/>
  <c r="J543" i="1"/>
  <c r="N543" i="1"/>
  <c r="Q540" i="1"/>
  <c r="Z540" i="1" s="1"/>
  <c r="Q541" i="1"/>
  <c r="Z541" i="1" s="1"/>
  <c r="Q544" i="1"/>
  <c r="Z544" i="1" s="1"/>
  <c r="K544" i="1"/>
  <c r="M544" i="1"/>
  <c r="J544" i="1"/>
  <c r="N544" i="1"/>
  <c r="G552" i="1"/>
  <c r="V547" i="1"/>
  <c r="W547" i="1" s="1"/>
  <c r="AD540" i="1" l="1"/>
  <c r="AD542" i="1"/>
  <c r="AD543" i="1"/>
  <c r="J540" i="1"/>
  <c r="AD541" i="1"/>
  <c r="AB547" i="1"/>
  <c r="AC547" i="1"/>
  <c r="AA547" i="1"/>
  <c r="AB546" i="1"/>
  <c r="AC546" i="1"/>
  <c r="AA546" i="1"/>
  <c r="J546" i="1" s="1"/>
  <c r="AB548" i="1"/>
  <c r="AC548" i="1"/>
  <c r="AA548" i="1"/>
  <c r="AB545" i="1"/>
  <c r="K545" i="1" s="1"/>
  <c r="AC545" i="1"/>
  <c r="AA545" i="1"/>
  <c r="AB549" i="1"/>
  <c r="AC549" i="1"/>
  <c r="AA549" i="1"/>
  <c r="AD544" i="1"/>
  <c r="AF530" i="1"/>
  <c r="AF531" i="1" s="1"/>
  <c r="AF532" i="1" s="1"/>
  <c r="AF533" i="1" s="1"/>
  <c r="AF534" i="1" s="1"/>
  <c r="AO489" i="1"/>
  <c r="AP489" i="1" s="1"/>
  <c r="AM494" i="1"/>
  <c r="AO488" i="1"/>
  <c r="AP488" i="1" s="1"/>
  <c r="AM493" i="1"/>
  <c r="AO485" i="1"/>
  <c r="AP485" i="1" s="1"/>
  <c r="AM490" i="1"/>
  <c r="AO487" i="1"/>
  <c r="AP487" i="1" s="1"/>
  <c r="AM492" i="1"/>
  <c r="AO486" i="1"/>
  <c r="AP486" i="1" s="1"/>
  <c r="AM491" i="1"/>
  <c r="AE535" i="1"/>
  <c r="AE536" i="1" s="1"/>
  <c r="AE537" i="1" s="1"/>
  <c r="AE538" i="1" s="1"/>
  <c r="AE539" i="1" s="1"/>
  <c r="O520" i="1"/>
  <c r="P520" i="1" s="1"/>
  <c r="N548" i="1"/>
  <c r="M548" i="1"/>
  <c r="K548" i="1"/>
  <c r="J548" i="1"/>
  <c r="Q548" i="1"/>
  <c r="Z548" i="1" s="1"/>
  <c r="Y541" i="1"/>
  <c r="Y533" i="1"/>
  <c r="Q549" i="1"/>
  <c r="Z549" i="1" s="1"/>
  <c r="X545" i="1"/>
  <c r="X546" i="1" s="1"/>
  <c r="X547" i="1" s="1"/>
  <c r="X548" i="1" s="1"/>
  <c r="X549" i="1" s="1"/>
  <c r="Y545" i="1" s="1"/>
  <c r="N545" i="1"/>
  <c r="M545" i="1"/>
  <c r="N546" i="1"/>
  <c r="K546" i="1"/>
  <c r="M546" i="1"/>
  <c r="Y529" i="1"/>
  <c r="O528" i="1"/>
  <c r="P528" i="1" s="1"/>
  <c r="G558" i="1"/>
  <c r="V553" i="1"/>
  <c r="W553" i="1" s="1"/>
  <c r="Y537" i="1"/>
  <c r="M547" i="1"/>
  <c r="J547" i="1"/>
  <c r="K547" i="1"/>
  <c r="N547" i="1"/>
  <c r="Q545" i="1"/>
  <c r="Z545" i="1" s="1"/>
  <c r="O524" i="1"/>
  <c r="P524" i="1" s="1"/>
  <c r="G555" i="1"/>
  <c r="V550" i="1"/>
  <c r="W550" i="1" s="1"/>
  <c r="G556" i="1"/>
  <c r="V551" i="1"/>
  <c r="W551" i="1" s="1"/>
  <c r="N549" i="1"/>
  <c r="M549" i="1"/>
  <c r="K549" i="1"/>
  <c r="O522" i="1"/>
  <c r="P522" i="1" s="1"/>
  <c r="Q546" i="1"/>
  <c r="Z546" i="1" s="1"/>
  <c r="G557" i="1"/>
  <c r="V552" i="1"/>
  <c r="W552" i="1" s="1"/>
  <c r="G559" i="1"/>
  <c r="V554" i="1"/>
  <c r="W554" i="1" s="1"/>
  <c r="Q547" i="1"/>
  <c r="Z547" i="1" s="1"/>
  <c r="AD549" i="1" l="1"/>
  <c r="J549" i="1"/>
  <c r="AD547" i="1"/>
  <c r="AD545" i="1"/>
  <c r="AB554" i="1"/>
  <c r="K554" i="1" s="1"/>
  <c r="AC554" i="1"/>
  <c r="AA554" i="1"/>
  <c r="AB550" i="1"/>
  <c r="AC550" i="1"/>
  <c r="AA550" i="1"/>
  <c r="AB553" i="1"/>
  <c r="AC553" i="1"/>
  <c r="AA553" i="1"/>
  <c r="J553" i="1" s="1"/>
  <c r="AD546" i="1"/>
  <c r="AB552" i="1"/>
  <c r="AC552" i="1"/>
  <c r="AA552" i="1"/>
  <c r="AB551" i="1"/>
  <c r="AC551" i="1"/>
  <c r="AA551" i="1"/>
  <c r="J551" i="1" s="1"/>
  <c r="J545" i="1"/>
  <c r="AD548" i="1"/>
  <c r="AO492" i="1"/>
  <c r="AP492" i="1" s="1"/>
  <c r="AM497" i="1"/>
  <c r="AO493" i="1"/>
  <c r="AP493" i="1" s="1"/>
  <c r="AM498" i="1"/>
  <c r="AO491" i="1"/>
  <c r="AP491" i="1" s="1"/>
  <c r="AM496" i="1"/>
  <c r="AO490" i="1"/>
  <c r="AP490" i="1" s="1"/>
  <c r="AM495" i="1"/>
  <c r="AO494" i="1"/>
  <c r="AP494" i="1" s="1"/>
  <c r="AM499" i="1"/>
  <c r="AF535" i="1"/>
  <c r="AF536" i="1" s="1"/>
  <c r="AF537" i="1" s="1"/>
  <c r="AF538" i="1" s="1"/>
  <c r="AF539" i="1" s="1"/>
  <c r="Y546" i="1"/>
  <c r="Y547" i="1" s="1"/>
  <c r="G562" i="1"/>
  <c r="V557" i="1"/>
  <c r="W557" i="1" s="1"/>
  <c r="G561" i="1"/>
  <c r="V556" i="1"/>
  <c r="W556" i="1" s="1"/>
  <c r="K553" i="1"/>
  <c r="N553" i="1"/>
  <c r="M553" i="1"/>
  <c r="Q551" i="1"/>
  <c r="Z551" i="1" s="1"/>
  <c r="AE540" i="1"/>
  <c r="X550" i="1"/>
  <c r="X551" i="1" s="1"/>
  <c r="X552" i="1" s="1"/>
  <c r="X553" i="1" s="1"/>
  <c r="X554" i="1" s="1"/>
  <c r="Y550" i="1" s="1"/>
  <c r="M550" i="1"/>
  <c r="K550" i="1"/>
  <c r="N550" i="1"/>
  <c r="G563" i="1"/>
  <c r="V558" i="1"/>
  <c r="W558" i="1" s="1"/>
  <c r="O529" i="1"/>
  <c r="P529" i="1" s="1"/>
  <c r="O525" i="1"/>
  <c r="P525" i="1" s="1"/>
  <c r="O527" i="1"/>
  <c r="P527" i="1" s="1"/>
  <c r="Q552" i="1"/>
  <c r="Z552" i="1" s="1"/>
  <c r="Q550" i="1"/>
  <c r="Z550" i="1" s="1"/>
  <c r="Y542" i="1"/>
  <c r="Y543" i="1" s="1"/>
  <c r="M554" i="1"/>
  <c r="N554" i="1"/>
  <c r="G560" i="1"/>
  <c r="V555" i="1"/>
  <c r="W555" i="1" s="1"/>
  <c r="G564" i="1"/>
  <c r="V559" i="1"/>
  <c r="W559" i="1" s="1"/>
  <c r="J552" i="1"/>
  <c r="K552" i="1"/>
  <c r="M552" i="1"/>
  <c r="N552" i="1"/>
  <c r="M551" i="1"/>
  <c r="K551" i="1"/>
  <c r="N551" i="1"/>
  <c r="Y538" i="1"/>
  <c r="O526" i="1"/>
  <c r="P526" i="1" s="1"/>
  <c r="Q554" i="1"/>
  <c r="Z554" i="1" s="1"/>
  <c r="Y534" i="1"/>
  <c r="O533" i="1"/>
  <c r="P533" i="1" s="1"/>
  <c r="Q553" i="1"/>
  <c r="Z553" i="1" s="1"/>
  <c r="J550" i="1" l="1"/>
  <c r="AD554" i="1"/>
  <c r="J554" i="1"/>
  <c r="AD551" i="1"/>
  <c r="AB557" i="1"/>
  <c r="AC557" i="1"/>
  <c r="AA557" i="1"/>
  <c r="AB556" i="1"/>
  <c r="AC556" i="1"/>
  <c r="AA556" i="1"/>
  <c r="AD550" i="1"/>
  <c r="AB555" i="1"/>
  <c r="K555" i="1" s="1"/>
  <c r="AC555" i="1"/>
  <c r="AA555" i="1"/>
  <c r="J555" i="1" s="1"/>
  <c r="AB558" i="1"/>
  <c r="AC558" i="1"/>
  <c r="AA558" i="1"/>
  <c r="J558" i="1" s="1"/>
  <c r="AB559" i="1"/>
  <c r="K559" i="1" s="1"/>
  <c r="AC559" i="1"/>
  <c r="AA559" i="1"/>
  <c r="J559" i="1" s="1"/>
  <c r="AD552" i="1"/>
  <c r="AD553" i="1"/>
  <c r="AO495" i="1"/>
  <c r="AP495" i="1" s="1"/>
  <c r="AM500" i="1"/>
  <c r="AO498" i="1"/>
  <c r="AP498" i="1" s="1"/>
  <c r="AM503" i="1"/>
  <c r="AO499" i="1"/>
  <c r="AP499" i="1" s="1"/>
  <c r="AM504" i="1"/>
  <c r="AO496" i="1"/>
  <c r="AP496" i="1" s="1"/>
  <c r="AM501" i="1"/>
  <c r="AO497" i="1"/>
  <c r="AP497" i="1" s="1"/>
  <c r="AM502" i="1"/>
  <c r="Y551" i="1"/>
  <c r="G569" i="1"/>
  <c r="V564" i="1"/>
  <c r="W564" i="1" s="1"/>
  <c r="G565" i="1"/>
  <c r="V560" i="1"/>
  <c r="W560" i="1" s="1"/>
  <c r="G568" i="1"/>
  <c r="V563" i="1"/>
  <c r="W563" i="1" s="1"/>
  <c r="AE541" i="1"/>
  <c r="AE542" i="1" s="1"/>
  <c r="AE543" i="1" s="1"/>
  <c r="AE544" i="1" s="1"/>
  <c r="AF540" i="1"/>
  <c r="AF541" i="1" s="1"/>
  <c r="AF542" i="1" s="1"/>
  <c r="AF543" i="1" s="1"/>
  <c r="AF544" i="1" s="1"/>
  <c r="M557" i="1"/>
  <c r="J557" i="1"/>
  <c r="N557" i="1"/>
  <c r="K557" i="1"/>
  <c r="Q558" i="1"/>
  <c r="Z558" i="1" s="1"/>
  <c r="Q557" i="1"/>
  <c r="Z557" i="1" s="1"/>
  <c r="Q555" i="1"/>
  <c r="Z555" i="1" s="1"/>
  <c r="Q556" i="1"/>
  <c r="Z556" i="1" s="1"/>
  <c r="J556" i="1"/>
  <c r="N556" i="1"/>
  <c r="K556" i="1"/>
  <c r="M556" i="1"/>
  <c r="Y548" i="1"/>
  <c r="Q559" i="1"/>
  <c r="Z559" i="1" s="1"/>
  <c r="Y544" i="1"/>
  <c r="O540" i="1" s="1"/>
  <c r="P540" i="1" s="1"/>
  <c r="G567" i="1"/>
  <c r="V562" i="1"/>
  <c r="W562" i="1" s="1"/>
  <c r="O534" i="1"/>
  <c r="P534" i="1" s="1"/>
  <c r="O531" i="1"/>
  <c r="P531" i="1" s="1"/>
  <c r="O532" i="1"/>
  <c r="P532" i="1" s="1"/>
  <c r="O530" i="1"/>
  <c r="P530" i="1" s="1"/>
  <c r="AE545" i="1"/>
  <c r="Y539" i="1"/>
  <c r="O538" i="1"/>
  <c r="P538" i="1" s="1"/>
  <c r="N559" i="1"/>
  <c r="M559" i="1"/>
  <c r="X555" i="1"/>
  <c r="X556" i="1" s="1"/>
  <c r="X557" i="1" s="1"/>
  <c r="X558" i="1" s="1"/>
  <c r="X559" i="1" s="1"/>
  <c r="Y555" i="1" s="1"/>
  <c r="M555" i="1"/>
  <c r="N555" i="1"/>
  <c r="N558" i="1"/>
  <c r="K558" i="1"/>
  <c r="M558" i="1"/>
  <c r="G566" i="1"/>
  <c r="V561" i="1"/>
  <c r="W561" i="1" s="1"/>
  <c r="AD557" i="1" l="1"/>
  <c r="AB561" i="1"/>
  <c r="AC561" i="1"/>
  <c r="AA561" i="1"/>
  <c r="AD559" i="1"/>
  <c r="AB563" i="1"/>
  <c r="AC563" i="1"/>
  <c r="AA563" i="1"/>
  <c r="AB564" i="1"/>
  <c r="AC564" i="1"/>
  <c r="AA564" i="1"/>
  <c r="AB562" i="1"/>
  <c r="K562" i="1" s="1"/>
  <c r="AC562" i="1"/>
  <c r="AA562" i="1"/>
  <c r="AD555" i="1"/>
  <c r="AD556" i="1"/>
  <c r="AB560" i="1"/>
  <c r="K560" i="1" s="1"/>
  <c r="AC560" i="1"/>
  <c r="AA560" i="1"/>
  <c r="J560" i="1" s="1"/>
  <c r="AD558" i="1"/>
  <c r="AO501" i="1"/>
  <c r="AP501" i="1" s="1"/>
  <c r="AM506" i="1"/>
  <c r="AO506" i="1" s="1"/>
  <c r="AP506" i="1" s="1"/>
  <c r="AO503" i="1"/>
  <c r="AP503" i="1" s="1"/>
  <c r="AM508" i="1"/>
  <c r="AO508" i="1" s="1"/>
  <c r="AP508" i="1" s="1"/>
  <c r="AO502" i="1"/>
  <c r="AP502" i="1" s="1"/>
  <c r="AM507" i="1"/>
  <c r="AO507" i="1" s="1"/>
  <c r="AP507" i="1" s="1"/>
  <c r="AO504" i="1"/>
  <c r="AP504" i="1" s="1"/>
  <c r="AM509" i="1"/>
  <c r="AO509" i="1" s="1"/>
  <c r="AP509" i="1" s="1"/>
  <c r="AO500" i="1"/>
  <c r="AP500" i="1" s="1"/>
  <c r="AM505" i="1"/>
  <c r="AO505" i="1" s="1"/>
  <c r="AP505" i="1" s="1"/>
  <c r="Y556" i="1"/>
  <c r="AF545" i="1"/>
  <c r="AF546" i="1" s="1"/>
  <c r="AF547" i="1" s="1"/>
  <c r="AF548" i="1" s="1"/>
  <c r="AF549" i="1" s="1"/>
  <c r="AE546" i="1"/>
  <c r="AE547" i="1" s="1"/>
  <c r="AE548" i="1" s="1"/>
  <c r="AE549" i="1" s="1"/>
  <c r="G572" i="1"/>
  <c r="V567" i="1"/>
  <c r="W567" i="1" s="1"/>
  <c r="Q563" i="1"/>
  <c r="Z563" i="1" s="1"/>
  <c r="M563" i="1"/>
  <c r="N563" i="1"/>
  <c r="K563" i="1"/>
  <c r="X560" i="1"/>
  <c r="X561" i="1" s="1"/>
  <c r="X562" i="1" s="1"/>
  <c r="X563" i="1" s="1"/>
  <c r="X564" i="1" s="1"/>
  <c r="Y560" i="1" s="1"/>
  <c r="N560" i="1"/>
  <c r="M560" i="1"/>
  <c r="O539" i="1"/>
  <c r="P539" i="1" s="1"/>
  <c r="O537" i="1"/>
  <c r="P537" i="1" s="1"/>
  <c r="O535" i="1"/>
  <c r="P535" i="1" s="1"/>
  <c r="Q562" i="1"/>
  <c r="Z562" i="1" s="1"/>
  <c r="G574" i="1"/>
  <c r="V569" i="1"/>
  <c r="W569" i="1" s="1"/>
  <c r="N561" i="1"/>
  <c r="K561" i="1"/>
  <c r="M561" i="1"/>
  <c r="O536" i="1"/>
  <c r="P536" i="1" s="1"/>
  <c r="O542" i="1"/>
  <c r="P542" i="1" s="1"/>
  <c r="O544" i="1"/>
  <c r="P544" i="1" s="1"/>
  <c r="O541" i="1"/>
  <c r="P541" i="1" s="1"/>
  <c r="Q561" i="1"/>
  <c r="Z561" i="1" s="1"/>
  <c r="G573" i="1"/>
  <c r="V568" i="1"/>
  <c r="W568" i="1" s="1"/>
  <c r="V565" i="1"/>
  <c r="W565" i="1" s="1"/>
  <c r="G570" i="1"/>
  <c r="N562" i="1"/>
  <c r="M562" i="1"/>
  <c r="J562" i="1"/>
  <c r="Q564" i="1"/>
  <c r="Z564" i="1" s="1"/>
  <c r="Q560" i="1"/>
  <c r="Z560" i="1" s="1"/>
  <c r="Y552" i="1"/>
  <c r="G571" i="1"/>
  <c r="V566" i="1"/>
  <c r="W566" i="1" s="1"/>
  <c r="O543" i="1"/>
  <c r="P543" i="1" s="1"/>
  <c r="Y549" i="1"/>
  <c r="O545" i="1" s="1"/>
  <c r="P545" i="1" s="1"/>
  <c r="O548" i="1"/>
  <c r="P548" i="1" s="1"/>
  <c r="AE550" i="1"/>
  <c r="K564" i="1"/>
  <c r="J564" i="1"/>
  <c r="N564" i="1"/>
  <c r="M564" i="1"/>
  <c r="AD563" i="1" l="1"/>
  <c r="AD561" i="1"/>
  <c r="J561" i="1"/>
  <c r="J563" i="1"/>
  <c r="AB566" i="1"/>
  <c r="AC566" i="1"/>
  <c r="AA566" i="1"/>
  <c r="AB565" i="1"/>
  <c r="AC565" i="1"/>
  <c r="AA565" i="1"/>
  <c r="J565" i="1" s="1"/>
  <c r="AB569" i="1"/>
  <c r="AC569" i="1"/>
  <c r="AA569" i="1"/>
  <c r="AB567" i="1"/>
  <c r="K567" i="1" s="1"/>
  <c r="AC567" i="1"/>
  <c r="AA567" i="1"/>
  <c r="J567" i="1" s="1"/>
  <c r="AD560" i="1"/>
  <c r="AD564" i="1"/>
  <c r="AB568" i="1"/>
  <c r="AC568" i="1"/>
  <c r="AA568" i="1"/>
  <c r="AD562" i="1"/>
  <c r="Y561" i="1"/>
  <c r="Q569" i="1"/>
  <c r="Z569" i="1" s="1"/>
  <c r="V570" i="1"/>
  <c r="W570" i="1" s="1"/>
  <c r="G575" i="1"/>
  <c r="Q566" i="1"/>
  <c r="Z566" i="1" s="1"/>
  <c r="AE555" i="1"/>
  <c r="Q567" i="1"/>
  <c r="Z567" i="1" s="1"/>
  <c r="Y553" i="1"/>
  <c r="M565" i="1"/>
  <c r="K565" i="1"/>
  <c r="N565" i="1"/>
  <c r="X565" i="1"/>
  <c r="X566" i="1" s="1"/>
  <c r="X567" i="1" s="1"/>
  <c r="X568" i="1" s="1"/>
  <c r="X569" i="1" s="1"/>
  <c r="Y565" i="1" s="1"/>
  <c r="M567" i="1"/>
  <c r="N567" i="1"/>
  <c r="AF550" i="1"/>
  <c r="AF551" i="1" s="1"/>
  <c r="AF552" i="1" s="1"/>
  <c r="AF553" i="1" s="1"/>
  <c r="AF554" i="1" s="1"/>
  <c r="AE551" i="1"/>
  <c r="AE552" i="1" s="1"/>
  <c r="AE553" i="1" s="1"/>
  <c r="AE554" i="1" s="1"/>
  <c r="O546" i="1"/>
  <c r="P546" i="1" s="1"/>
  <c r="O549" i="1"/>
  <c r="P549" i="1" s="1"/>
  <c r="O547" i="1"/>
  <c r="P547" i="1" s="1"/>
  <c r="N566" i="1"/>
  <c r="J566" i="1"/>
  <c r="K566" i="1"/>
  <c r="M566" i="1"/>
  <c r="N568" i="1"/>
  <c r="K568" i="1"/>
  <c r="M568" i="1"/>
  <c r="M569" i="1"/>
  <c r="J569" i="1"/>
  <c r="N569" i="1"/>
  <c r="K569" i="1"/>
  <c r="G577" i="1"/>
  <c r="V572" i="1"/>
  <c r="W572" i="1" s="1"/>
  <c r="G576" i="1"/>
  <c r="V571" i="1"/>
  <c r="W571" i="1" s="1"/>
  <c r="Q565" i="1"/>
  <c r="Z565" i="1" s="1"/>
  <c r="G578" i="1"/>
  <c r="V573" i="1"/>
  <c r="W573" i="1" s="1"/>
  <c r="G579" i="1"/>
  <c r="V574" i="1"/>
  <c r="W574" i="1" s="1"/>
  <c r="Q568" i="1"/>
  <c r="Z568" i="1" s="1"/>
  <c r="Y557" i="1"/>
  <c r="J568" i="1" l="1"/>
  <c r="AD566" i="1"/>
  <c r="AB571" i="1"/>
  <c r="AC571" i="1"/>
  <c r="AA571" i="1"/>
  <c r="AD567" i="1"/>
  <c r="AB573" i="1"/>
  <c r="AC573" i="1"/>
  <c r="AA573" i="1"/>
  <c r="AB572" i="1"/>
  <c r="AC572" i="1"/>
  <c r="AA572" i="1"/>
  <c r="AD565" i="1"/>
  <c r="AB574" i="1"/>
  <c r="AC574" i="1"/>
  <c r="AA574" i="1"/>
  <c r="AB570" i="1"/>
  <c r="K570" i="1" s="1"/>
  <c r="AC570" i="1"/>
  <c r="AA570" i="1"/>
  <c r="AD568" i="1"/>
  <c r="AD569" i="1"/>
  <c r="AE560" i="1"/>
  <c r="AF560" i="1" s="1"/>
  <c r="AF561" i="1" s="1"/>
  <c r="AF562" i="1" s="1"/>
  <c r="AF563" i="1" s="1"/>
  <c r="AF564" i="1" s="1"/>
  <c r="Q570" i="1"/>
  <c r="Z570" i="1" s="1"/>
  <c r="Q572" i="1"/>
  <c r="Z572" i="1" s="1"/>
  <c r="K571" i="1"/>
  <c r="M571" i="1"/>
  <c r="N571" i="1"/>
  <c r="Y566" i="1"/>
  <c r="AF555" i="1"/>
  <c r="AF556" i="1" s="1"/>
  <c r="AF557" i="1" s="1"/>
  <c r="AF558" i="1" s="1"/>
  <c r="AF559" i="1" s="1"/>
  <c r="AE556" i="1"/>
  <c r="AE557" i="1" s="1"/>
  <c r="AE558" i="1" s="1"/>
  <c r="AE559" i="1" s="1"/>
  <c r="X570" i="1"/>
  <c r="X571" i="1" s="1"/>
  <c r="X572" i="1" s="1"/>
  <c r="X573" i="1" s="1"/>
  <c r="X574" i="1" s="1"/>
  <c r="Y570" i="1" s="1"/>
  <c r="N570" i="1"/>
  <c r="M570" i="1"/>
  <c r="J570" i="1"/>
  <c r="Q573" i="1"/>
  <c r="Z573" i="1" s="1"/>
  <c r="G584" i="1"/>
  <c r="V579" i="1"/>
  <c r="W579" i="1" s="1"/>
  <c r="G580" i="1"/>
  <c r="V575" i="1"/>
  <c r="W575" i="1" s="1"/>
  <c r="AE561" i="1"/>
  <c r="AE562" i="1" s="1"/>
  <c r="AE563" i="1" s="1"/>
  <c r="AE564" i="1" s="1"/>
  <c r="G583" i="1"/>
  <c r="V578" i="1"/>
  <c r="W578" i="1" s="1"/>
  <c r="Y554" i="1"/>
  <c r="O553" i="1"/>
  <c r="P553" i="1" s="1"/>
  <c r="Q574" i="1"/>
  <c r="Z574" i="1" s="1"/>
  <c r="Y562" i="1"/>
  <c r="K573" i="1"/>
  <c r="N573" i="1"/>
  <c r="M573" i="1"/>
  <c r="G582" i="1"/>
  <c r="V577" i="1"/>
  <c r="W577" i="1" s="1"/>
  <c r="Y558" i="1"/>
  <c r="G581" i="1"/>
  <c r="V576" i="1"/>
  <c r="W576" i="1" s="1"/>
  <c r="M572" i="1"/>
  <c r="J574" i="1"/>
  <c r="M574" i="1"/>
  <c r="N574" i="1"/>
  <c r="K574" i="1"/>
  <c r="N572" i="1"/>
  <c r="K572" i="1"/>
  <c r="J572" i="1"/>
  <c r="Q571" i="1"/>
  <c r="Z571" i="1" s="1"/>
  <c r="AD573" i="1" l="1"/>
  <c r="AD571" i="1"/>
  <c r="J573" i="1"/>
  <c r="J571" i="1"/>
  <c r="AB577" i="1"/>
  <c r="K577" i="1" s="1"/>
  <c r="AC577" i="1"/>
  <c r="AA577" i="1"/>
  <c r="J577" i="1" s="1"/>
  <c r="AB576" i="1"/>
  <c r="K576" i="1" s="1"/>
  <c r="AC576" i="1"/>
  <c r="AA576" i="1"/>
  <c r="AB575" i="1"/>
  <c r="K575" i="1" s="1"/>
  <c r="AC575" i="1"/>
  <c r="AA575" i="1"/>
  <c r="AB578" i="1"/>
  <c r="K578" i="1" s="1"/>
  <c r="AC578" i="1"/>
  <c r="AA578" i="1"/>
  <c r="AD574" i="1"/>
  <c r="AD572" i="1"/>
  <c r="AB579" i="1"/>
  <c r="AC579" i="1"/>
  <c r="AA579" i="1"/>
  <c r="AD570" i="1"/>
  <c r="AE565" i="1"/>
  <c r="AF565" i="1" s="1"/>
  <c r="AF566" i="1" s="1"/>
  <c r="AF567" i="1" s="1"/>
  <c r="AF568" i="1" s="1"/>
  <c r="AF569" i="1" s="1"/>
  <c r="G587" i="1"/>
  <c r="V582" i="1"/>
  <c r="W582" i="1" s="1"/>
  <c r="G588" i="1"/>
  <c r="V583" i="1"/>
  <c r="W583" i="1" s="1"/>
  <c r="Y571" i="1"/>
  <c r="O550" i="1"/>
  <c r="P550" i="1" s="1"/>
  <c r="Q577" i="1"/>
  <c r="Z577" i="1" s="1"/>
  <c r="Q576" i="1"/>
  <c r="Z576" i="1" s="1"/>
  <c r="O554" i="1"/>
  <c r="P554" i="1" s="1"/>
  <c r="O552" i="1"/>
  <c r="P552" i="1" s="1"/>
  <c r="Q578" i="1"/>
  <c r="Z578" i="1" s="1"/>
  <c r="N576" i="1"/>
  <c r="M576" i="1"/>
  <c r="Y559" i="1"/>
  <c r="O556" i="1" s="1"/>
  <c r="P556" i="1" s="1"/>
  <c r="O558" i="1"/>
  <c r="P558" i="1" s="1"/>
  <c r="Y563" i="1"/>
  <c r="O551" i="1"/>
  <c r="P551" i="1" s="1"/>
  <c r="J579" i="1"/>
  <c r="N579" i="1"/>
  <c r="K579" i="1"/>
  <c r="M579" i="1"/>
  <c r="Q575" i="1"/>
  <c r="Z575" i="1" s="1"/>
  <c r="Q579" i="1"/>
  <c r="Z579" i="1" s="1"/>
  <c r="G585" i="1"/>
  <c r="V580" i="1"/>
  <c r="W580" i="1" s="1"/>
  <c r="G586" i="1"/>
  <c r="V581" i="1"/>
  <c r="W581" i="1" s="1"/>
  <c r="N577" i="1"/>
  <c r="M577" i="1"/>
  <c r="M578" i="1"/>
  <c r="N578" i="1"/>
  <c r="N575" i="1"/>
  <c r="M575" i="1"/>
  <c r="X575" i="1"/>
  <c r="X576" i="1" s="1"/>
  <c r="X577" i="1" s="1"/>
  <c r="X578" i="1" s="1"/>
  <c r="X579" i="1" s="1"/>
  <c r="Y575" i="1" s="1"/>
  <c r="G589" i="1"/>
  <c r="V584" i="1"/>
  <c r="W584" i="1" s="1"/>
  <c r="Y567" i="1"/>
  <c r="J578" i="1" l="1"/>
  <c r="J576" i="1"/>
  <c r="AD578" i="1"/>
  <c r="AD577" i="1"/>
  <c r="AB581" i="1"/>
  <c r="K581" i="1" s="1"/>
  <c r="AC581" i="1"/>
  <c r="AA581" i="1"/>
  <c r="J581" i="1" s="1"/>
  <c r="AB583" i="1"/>
  <c r="AC583" i="1"/>
  <c r="AA583" i="1"/>
  <c r="J583" i="1" s="1"/>
  <c r="AB584" i="1"/>
  <c r="AC584" i="1"/>
  <c r="AA584" i="1"/>
  <c r="J584" i="1" s="1"/>
  <c r="AB580" i="1"/>
  <c r="K580" i="1" s="1"/>
  <c r="AC580" i="1"/>
  <c r="AA580" i="1"/>
  <c r="AD576" i="1"/>
  <c r="AB582" i="1"/>
  <c r="K582" i="1" s="1"/>
  <c r="AC582" i="1"/>
  <c r="AA582" i="1"/>
  <c r="J582" i="1" s="1"/>
  <c r="AD579" i="1"/>
  <c r="AD575" i="1"/>
  <c r="J575" i="1"/>
  <c r="AE566" i="1"/>
  <c r="AE567" i="1" s="1"/>
  <c r="AE568" i="1" s="1"/>
  <c r="AE569" i="1" s="1"/>
  <c r="AE570" i="1"/>
  <c r="AE571" i="1" s="1"/>
  <c r="AE572" i="1" s="1"/>
  <c r="AE573" i="1" s="1"/>
  <c r="AE574" i="1" s="1"/>
  <c r="G594" i="1"/>
  <c r="V589" i="1"/>
  <c r="W589" i="1" s="1"/>
  <c r="Q584" i="1"/>
  <c r="Z584" i="1" s="1"/>
  <c r="Q581" i="1"/>
  <c r="Z581" i="1" s="1"/>
  <c r="M583" i="1"/>
  <c r="N583" i="1"/>
  <c r="K583" i="1"/>
  <c r="X580" i="1"/>
  <c r="X581" i="1" s="1"/>
  <c r="X582" i="1" s="1"/>
  <c r="X583" i="1" s="1"/>
  <c r="X584" i="1" s="1"/>
  <c r="Y580" i="1" s="1"/>
  <c r="M580" i="1"/>
  <c r="N580" i="1"/>
  <c r="G593" i="1"/>
  <c r="V588" i="1"/>
  <c r="W588" i="1" s="1"/>
  <c r="Y576" i="1"/>
  <c r="V585" i="1"/>
  <c r="W585" i="1" s="1"/>
  <c r="G590" i="1"/>
  <c r="N582" i="1"/>
  <c r="M582" i="1"/>
  <c r="Y564" i="1"/>
  <c r="O564" i="1" s="1"/>
  <c r="P564" i="1" s="1"/>
  <c r="O563" i="1"/>
  <c r="P563" i="1" s="1"/>
  <c r="Q583" i="1"/>
  <c r="Z583" i="1" s="1"/>
  <c r="Y568" i="1"/>
  <c r="M581" i="1"/>
  <c r="N581" i="1"/>
  <c r="K584" i="1"/>
  <c r="N584" i="1"/>
  <c r="M584" i="1"/>
  <c r="G591" i="1"/>
  <c r="V586" i="1"/>
  <c r="W586" i="1" s="1"/>
  <c r="Q580" i="1"/>
  <c r="Z580" i="1" s="1"/>
  <c r="O559" i="1"/>
  <c r="P559" i="1" s="1"/>
  <c r="O557" i="1"/>
  <c r="P557" i="1" s="1"/>
  <c r="O555" i="1"/>
  <c r="P555" i="1" s="1"/>
  <c r="Q582" i="1"/>
  <c r="Z582" i="1" s="1"/>
  <c r="Y572" i="1"/>
  <c r="G592" i="1"/>
  <c r="V587" i="1"/>
  <c r="W587" i="1" s="1"/>
  <c r="AF570" i="1" l="1"/>
  <c r="AF571" i="1" s="1"/>
  <c r="AF572" i="1" s="1"/>
  <c r="AF573" i="1" s="1"/>
  <c r="AF574" i="1" s="1"/>
  <c r="AD582" i="1"/>
  <c r="AD581" i="1"/>
  <c r="AD580" i="1"/>
  <c r="AB588" i="1"/>
  <c r="K588" i="1" s="1"/>
  <c r="AC588" i="1"/>
  <c r="AA588" i="1"/>
  <c r="AB589" i="1"/>
  <c r="K589" i="1" s="1"/>
  <c r="AC589" i="1"/>
  <c r="AA589" i="1"/>
  <c r="J589" i="1" s="1"/>
  <c r="AD583" i="1"/>
  <c r="AB587" i="1"/>
  <c r="AC587" i="1"/>
  <c r="AA587" i="1"/>
  <c r="AB586" i="1"/>
  <c r="AC586" i="1"/>
  <c r="AA586" i="1"/>
  <c r="J586" i="1" s="1"/>
  <c r="AB585" i="1"/>
  <c r="AC585" i="1"/>
  <c r="AA585" i="1"/>
  <c r="AD584" i="1"/>
  <c r="J580" i="1"/>
  <c r="AE575" i="1"/>
  <c r="AF575" i="1" s="1"/>
  <c r="AF576" i="1" s="1"/>
  <c r="AF577" i="1" s="1"/>
  <c r="AF578" i="1" s="1"/>
  <c r="AF579" i="1" s="1"/>
  <c r="O560" i="1"/>
  <c r="P560" i="1" s="1"/>
  <c r="G595" i="1"/>
  <c r="V590" i="1"/>
  <c r="W590" i="1" s="1"/>
  <c r="K586" i="1"/>
  <c r="N586" i="1"/>
  <c r="M586" i="1"/>
  <c r="N585" i="1"/>
  <c r="X585" i="1"/>
  <c r="X586" i="1" s="1"/>
  <c r="X587" i="1" s="1"/>
  <c r="X588" i="1" s="1"/>
  <c r="X589" i="1" s="1"/>
  <c r="Y585" i="1" s="1"/>
  <c r="K585" i="1"/>
  <c r="M585" i="1"/>
  <c r="N588" i="1"/>
  <c r="J588" i="1"/>
  <c r="M588" i="1"/>
  <c r="N589" i="1"/>
  <c r="M589" i="1"/>
  <c r="Q585" i="1"/>
  <c r="Z585" i="1" s="1"/>
  <c r="Y569" i="1"/>
  <c r="O569" i="1" s="1"/>
  <c r="P569" i="1" s="1"/>
  <c r="O568" i="1"/>
  <c r="P568" i="1" s="1"/>
  <c r="Y577" i="1"/>
  <c r="Y581" i="1"/>
  <c r="Q587" i="1"/>
  <c r="Z587" i="1" s="1"/>
  <c r="O562" i="1"/>
  <c r="P562" i="1" s="1"/>
  <c r="G596" i="1"/>
  <c r="V591" i="1"/>
  <c r="W591" i="1" s="1"/>
  <c r="Q588" i="1"/>
  <c r="Z588" i="1" s="1"/>
  <c r="G598" i="1"/>
  <c r="V593" i="1"/>
  <c r="W593" i="1" s="1"/>
  <c r="O561" i="1"/>
  <c r="P561" i="1" s="1"/>
  <c r="Q586" i="1"/>
  <c r="Z586" i="1" s="1"/>
  <c r="G599" i="1"/>
  <c r="V594" i="1"/>
  <c r="W594" i="1" s="1"/>
  <c r="Y573" i="1"/>
  <c r="J587" i="1"/>
  <c r="N587" i="1"/>
  <c r="M587" i="1"/>
  <c r="K587" i="1"/>
  <c r="G597" i="1"/>
  <c r="V592" i="1"/>
  <c r="W592" i="1" s="1"/>
  <c r="Q589" i="1"/>
  <c r="Z589" i="1" s="1"/>
  <c r="J585" i="1" l="1"/>
  <c r="AD588" i="1"/>
  <c r="AD587" i="1"/>
  <c r="AD589" i="1"/>
  <c r="AC593" i="1"/>
  <c r="AA593" i="1"/>
  <c r="AB593" i="1"/>
  <c r="K593" i="1" s="1"/>
  <c r="AB590" i="1"/>
  <c r="K590" i="1" s="1"/>
  <c r="AC590" i="1"/>
  <c r="AA590" i="1"/>
  <c r="AA594" i="1"/>
  <c r="J594" i="1" s="1"/>
  <c r="AB594" i="1"/>
  <c r="K594" i="1" s="1"/>
  <c r="AC594" i="1"/>
  <c r="AD586" i="1"/>
  <c r="AB592" i="1"/>
  <c r="AC592" i="1"/>
  <c r="AA592" i="1"/>
  <c r="J592" i="1" s="1"/>
  <c r="AB591" i="1"/>
  <c r="AC591" i="1"/>
  <c r="AA591" i="1"/>
  <c r="J591" i="1" s="1"/>
  <c r="AD585" i="1"/>
  <c r="AE576" i="1"/>
  <c r="AE577" i="1" s="1"/>
  <c r="AE578" i="1" s="1"/>
  <c r="AE579" i="1" s="1"/>
  <c r="AE580" i="1"/>
  <c r="AF580" i="1" s="1"/>
  <c r="AF581" i="1" s="1"/>
  <c r="AF582" i="1" s="1"/>
  <c r="AF583" i="1" s="1"/>
  <c r="AF584" i="1" s="1"/>
  <c r="V595" i="1"/>
  <c r="W595" i="1" s="1"/>
  <c r="G600" i="1"/>
  <c r="M593" i="1"/>
  <c r="J593" i="1"/>
  <c r="N593" i="1"/>
  <c r="Q593" i="1"/>
  <c r="Z593" i="1" s="1"/>
  <c r="Y578" i="1"/>
  <c r="Y586" i="1"/>
  <c r="G602" i="1"/>
  <c r="V597" i="1"/>
  <c r="W597" i="1" s="1"/>
  <c r="Q594" i="1"/>
  <c r="Z594" i="1" s="1"/>
  <c r="Y574" i="1"/>
  <c r="O573" i="1"/>
  <c r="P573" i="1" s="1"/>
  <c r="M594" i="1"/>
  <c r="N594" i="1"/>
  <c r="G603" i="1"/>
  <c r="V598" i="1"/>
  <c r="W598" i="1" s="1"/>
  <c r="O565" i="1"/>
  <c r="P565" i="1" s="1"/>
  <c r="O566" i="1"/>
  <c r="P566" i="1" s="1"/>
  <c r="Q590" i="1"/>
  <c r="Z590" i="1" s="1"/>
  <c r="K592" i="1"/>
  <c r="M592" i="1"/>
  <c r="N592" i="1"/>
  <c r="Q591" i="1"/>
  <c r="Z591" i="1" s="1"/>
  <c r="G601" i="1"/>
  <c r="V596" i="1"/>
  <c r="W596" i="1" s="1"/>
  <c r="O567" i="1"/>
  <c r="P567" i="1" s="1"/>
  <c r="G604" i="1"/>
  <c r="V599" i="1"/>
  <c r="W599" i="1" s="1"/>
  <c r="N591" i="1"/>
  <c r="K591" i="1"/>
  <c r="M591" i="1"/>
  <c r="Q592" i="1"/>
  <c r="Z592" i="1" s="1"/>
  <c r="Y582" i="1"/>
  <c r="X590" i="1"/>
  <c r="X591" i="1" s="1"/>
  <c r="X592" i="1" s="1"/>
  <c r="X593" i="1" s="1"/>
  <c r="X594" i="1" s="1"/>
  <c r="Y590" i="1" s="1"/>
  <c r="M590" i="1"/>
  <c r="N590" i="1"/>
  <c r="J590" i="1"/>
  <c r="AD591" i="1" l="1"/>
  <c r="AA599" i="1"/>
  <c r="AB599" i="1"/>
  <c r="AC599" i="1"/>
  <c r="AA595" i="1"/>
  <c r="AB595" i="1"/>
  <c r="AC595" i="1"/>
  <c r="AA598" i="1"/>
  <c r="J598" i="1" s="1"/>
  <c r="AB598" i="1"/>
  <c r="K598" i="1" s="1"/>
  <c r="AC598" i="1"/>
  <c r="AD594" i="1"/>
  <c r="AA597" i="1"/>
  <c r="J597" i="1" s="1"/>
  <c r="AB597" i="1"/>
  <c r="AC597" i="1"/>
  <c r="AD590" i="1"/>
  <c r="AD593" i="1"/>
  <c r="AA596" i="1"/>
  <c r="J596" i="1" s="1"/>
  <c r="AB596" i="1"/>
  <c r="AC596" i="1"/>
  <c r="AD592" i="1"/>
  <c r="AE581" i="1"/>
  <c r="AE582" i="1" s="1"/>
  <c r="AE583" i="1" s="1"/>
  <c r="AE584" i="1" s="1"/>
  <c r="Y591" i="1"/>
  <c r="Y583" i="1"/>
  <c r="G606" i="1"/>
  <c r="V606" i="1" s="1"/>
  <c r="W606" i="1" s="1"/>
  <c r="V601" i="1"/>
  <c r="W601" i="1" s="1"/>
  <c r="M598" i="1"/>
  <c r="N598" i="1"/>
  <c r="Q595" i="1"/>
  <c r="Z595" i="1" s="1"/>
  <c r="G608" i="1"/>
  <c r="V608" i="1" s="1"/>
  <c r="W608" i="1" s="1"/>
  <c r="V603" i="1"/>
  <c r="W603" i="1" s="1"/>
  <c r="G607" i="1"/>
  <c r="V607" i="1" s="1"/>
  <c r="W607" i="1" s="1"/>
  <c r="V602" i="1"/>
  <c r="W602" i="1" s="1"/>
  <c r="AE585" i="1"/>
  <c r="Q597" i="1"/>
  <c r="Z597" i="1" s="1"/>
  <c r="M599" i="1"/>
  <c r="J599" i="1"/>
  <c r="N599" i="1"/>
  <c r="K599" i="1"/>
  <c r="Q596" i="1"/>
  <c r="Z596" i="1" s="1"/>
  <c r="O571" i="1"/>
  <c r="P571" i="1" s="1"/>
  <c r="Q599" i="1"/>
  <c r="Z599" i="1" s="1"/>
  <c r="Y587" i="1"/>
  <c r="Q598" i="1"/>
  <c r="Z598" i="1" s="1"/>
  <c r="G609" i="1"/>
  <c r="V609" i="1" s="1"/>
  <c r="W609" i="1" s="1"/>
  <c r="V604" i="1"/>
  <c r="W604" i="1" s="1"/>
  <c r="K596" i="1"/>
  <c r="M596" i="1"/>
  <c r="N596" i="1"/>
  <c r="V600" i="1"/>
  <c r="W600" i="1" s="1"/>
  <c r="G605" i="1"/>
  <c r="V605" i="1" s="1"/>
  <c r="W605" i="1" s="1"/>
  <c r="O574" i="1"/>
  <c r="P574" i="1" s="1"/>
  <c r="O570" i="1"/>
  <c r="P570" i="1" s="1"/>
  <c r="O572" i="1"/>
  <c r="P572" i="1" s="1"/>
  <c r="N597" i="1"/>
  <c r="K597" i="1"/>
  <c r="M597" i="1"/>
  <c r="O578" i="1"/>
  <c r="P578" i="1" s="1"/>
  <c r="Y579" i="1"/>
  <c r="O576" i="1" s="1"/>
  <c r="P576" i="1" s="1"/>
  <c r="J595" i="1"/>
  <c r="X595" i="1"/>
  <c r="X596" i="1" s="1"/>
  <c r="X597" i="1" s="1"/>
  <c r="X598" i="1" s="1"/>
  <c r="X599" i="1" s="1"/>
  <c r="Y595" i="1" s="1"/>
  <c r="N595" i="1"/>
  <c r="K595" i="1"/>
  <c r="M595" i="1"/>
  <c r="AD596" i="1" l="1"/>
  <c r="AD595" i="1"/>
  <c r="AA607" i="1"/>
  <c r="AB607" i="1"/>
  <c r="AC607" i="1"/>
  <c r="AA601" i="1"/>
  <c r="AB601" i="1"/>
  <c r="K601" i="1" s="1"/>
  <c r="AC601" i="1"/>
  <c r="AA600" i="1"/>
  <c r="J600" i="1" s="1"/>
  <c r="AB600" i="1"/>
  <c r="AC600" i="1"/>
  <c r="AA603" i="1"/>
  <c r="J603" i="1" s="1"/>
  <c r="J608" i="1" s="1"/>
  <c r="AB603" i="1"/>
  <c r="K603" i="1" s="1"/>
  <c r="AC603" i="1"/>
  <c r="AA606" i="1"/>
  <c r="AB606" i="1"/>
  <c r="AC606" i="1"/>
  <c r="AD597" i="1"/>
  <c r="AD598" i="1"/>
  <c r="AA605" i="1"/>
  <c r="AB605" i="1"/>
  <c r="AC605" i="1"/>
  <c r="AA604" i="1"/>
  <c r="J604" i="1" s="1"/>
  <c r="AB604" i="1"/>
  <c r="K604" i="1" s="1"/>
  <c r="AC604" i="1"/>
  <c r="AA608" i="1"/>
  <c r="AB608" i="1"/>
  <c r="AC608" i="1"/>
  <c r="AA609" i="1"/>
  <c r="AB609" i="1"/>
  <c r="AC609" i="1"/>
  <c r="AA602" i="1"/>
  <c r="J602" i="1" s="1"/>
  <c r="AB602" i="1"/>
  <c r="AC602" i="1"/>
  <c r="AD599" i="1"/>
  <c r="AE590" i="1"/>
  <c r="AE591" i="1" s="1"/>
  <c r="AE592" i="1" s="1"/>
  <c r="AE593" i="1" s="1"/>
  <c r="AE594" i="1" s="1"/>
  <c r="Q603" i="1"/>
  <c r="Z603" i="1" s="1"/>
  <c r="Q600" i="1"/>
  <c r="Z600" i="1" s="1"/>
  <c r="AE586" i="1"/>
  <c r="AE587" i="1" s="1"/>
  <c r="AE588" i="1" s="1"/>
  <c r="AE589" i="1" s="1"/>
  <c r="AF585" i="1"/>
  <c r="AF586" i="1" s="1"/>
  <c r="AF587" i="1" s="1"/>
  <c r="AF588" i="1" s="1"/>
  <c r="AF589" i="1" s="1"/>
  <c r="N601" i="1"/>
  <c r="M601" i="1"/>
  <c r="J601" i="1"/>
  <c r="N609" i="1"/>
  <c r="M609" i="1"/>
  <c r="Y596" i="1"/>
  <c r="O575" i="1"/>
  <c r="P575" i="1" s="1"/>
  <c r="O579" i="1"/>
  <c r="P579" i="1" s="1"/>
  <c r="O577" i="1"/>
  <c r="P577" i="1" s="1"/>
  <c r="M605" i="1"/>
  <c r="X605" i="1"/>
  <c r="X606" i="1" s="1"/>
  <c r="X607" i="1" s="1"/>
  <c r="X608" i="1" s="1"/>
  <c r="X609" i="1" s="1"/>
  <c r="Y605" i="1" s="1"/>
  <c r="N605" i="1"/>
  <c r="M603" i="1"/>
  <c r="N603" i="1"/>
  <c r="N606" i="1"/>
  <c r="M606" i="1"/>
  <c r="Q604" i="1"/>
  <c r="Z604" i="1" s="1"/>
  <c r="N607" i="1"/>
  <c r="M607" i="1"/>
  <c r="O583" i="1"/>
  <c r="P583" i="1" s="1"/>
  <c r="Y584" i="1"/>
  <c r="M600" i="1"/>
  <c r="X600" i="1"/>
  <c r="X601" i="1" s="1"/>
  <c r="X602" i="1" s="1"/>
  <c r="X603" i="1" s="1"/>
  <c r="X604" i="1" s="1"/>
  <c r="Y600" i="1" s="1"/>
  <c r="K600" i="1"/>
  <c r="N600" i="1"/>
  <c r="M604" i="1"/>
  <c r="N604" i="1"/>
  <c r="Y588" i="1"/>
  <c r="Q601" i="1"/>
  <c r="Z601" i="1" s="1"/>
  <c r="Q602" i="1"/>
  <c r="Z602" i="1" s="1"/>
  <c r="K602" i="1"/>
  <c r="N602" i="1"/>
  <c r="M602" i="1"/>
  <c r="M608" i="1"/>
  <c r="N608" i="1"/>
  <c r="Y592" i="1"/>
  <c r="AD608" i="1" l="1"/>
  <c r="AD601" i="1"/>
  <c r="AD609" i="1"/>
  <c r="AD600" i="1"/>
  <c r="AD602" i="1"/>
  <c r="AD605" i="1"/>
  <c r="AD603" i="1"/>
  <c r="AD604" i="1"/>
  <c r="AD606" i="1"/>
  <c r="AD607" i="1"/>
  <c r="K608" i="1"/>
  <c r="J606" i="1"/>
  <c r="K607" i="1"/>
  <c r="K606" i="1"/>
  <c r="J605" i="1"/>
  <c r="J609" i="1"/>
  <c r="J607" i="1"/>
  <c r="K605" i="1"/>
  <c r="K609" i="1"/>
  <c r="AF590" i="1"/>
  <c r="AF591" i="1" s="1"/>
  <c r="AF592" i="1" s="1"/>
  <c r="AF593" i="1" s="1"/>
  <c r="AF594" i="1" s="1"/>
  <c r="AE595" i="1"/>
  <c r="AF595" i="1" s="1"/>
  <c r="AF596" i="1" s="1"/>
  <c r="AF597" i="1" s="1"/>
  <c r="AF598" i="1" s="1"/>
  <c r="AF599" i="1" s="1"/>
  <c r="O588" i="1"/>
  <c r="P588" i="1" s="1"/>
  <c r="Y589" i="1"/>
  <c r="O589" i="1" s="1"/>
  <c r="P589" i="1" s="1"/>
  <c r="O581" i="1"/>
  <c r="P581" i="1" s="1"/>
  <c r="Q606" i="1"/>
  <c r="Z606" i="1" s="1"/>
  <c r="AM511" i="1" s="1"/>
  <c r="Y593" i="1"/>
  <c r="Y597" i="1"/>
  <c r="Q605" i="1"/>
  <c r="Z605" i="1" s="1"/>
  <c r="Y601" i="1"/>
  <c r="O584" i="1"/>
  <c r="P584" i="1" s="1"/>
  <c r="O580" i="1"/>
  <c r="P580" i="1" s="1"/>
  <c r="O582" i="1"/>
  <c r="P582" i="1" s="1"/>
  <c r="Q607" i="1"/>
  <c r="Z607" i="1" s="1"/>
  <c r="AM512" i="1" s="1"/>
  <c r="Q609" i="1"/>
  <c r="Z609" i="1" s="1"/>
  <c r="AM514" i="1" s="1"/>
  <c r="Y606" i="1"/>
  <c r="Q608" i="1"/>
  <c r="Z608" i="1" s="1"/>
  <c r="AM513" i="1" s="1"/>
  <c r="AM510" i="1" l="1"/>
  <c r="AO510" i="1" s="1"/>
  <c r="AP510" i="1" s="1"/>
  <c r="AO513" i="1"/>
  <c r="AP513" i="1" s="1"/>
  <c r="AM518" i="1"/>
  <c r="AO514" i="1"/>
  <c r="AP514" i="1" s="1"/>
  <c r="AM519" i="1"/>
  <c r="AO511" i="1"/>
  <c r="AP511" i="1" s="1"/>
  <c r="AM516" i="1"/>
  <c r="AO512" i="1"/>
  <c r="AP512" i="1" s="1"/>
  <c r="AM517" i="1"/>
  <c r="AE596" i="1"/>
  <c r="AE597" i="1" s="1"/>
  <c r="AE598" i="1" s="1"/>
  <c r="AE599" i="1" s="1"/>
  <c r="Y607" i="1"/>
  <c r="AE600" i="1"/>
  <c r="AE605" i="1" s="1"/>
  <c r="O587" i="1"/>
  <c r="P587" i="1" s="1"/>
  <c r="Y598" i="1"/>
  <c r="O585" i="1"/>
  <c r="P585" i="1" s="1"/>
  <c r="Y602" i="1"/>
  <c r="O593" i="1"/>
  <c r="P593" i="1" s="1"/>
  <c r="Y594" i="1"/>
  <c r="O591" i="1" s="1"/>
  <c r="P591" i="1" s="1"/>
  <c r="O586" i="1"/>
  <c r="P586" i="1" s="1"/>
  <c r="AM515" i="1" l="1"/>
  <c r="AO515" i="1" s="1"/>
  <c r="AP515" i="1" s="1"/>
  <c r="AO516" i="1"/>
  <c r="AP516" i="1" s="1"/>
  <c r="AM521" i="1"/>
  <c r="AO519" i="1"/>
  <c r="AP519" i="1" s="1"/>
  <c r="AM524" i="1"/>
  <c r="AO517" i="1"/>
  <c r="AP517" i="1" s="1"/>
  <c r="AM522" i="1"/>
  <c r="AO518" i="1"/>
  <c r="AP518" i="1" s="1"/>
  <c r="AM523" i="1"/>
  <c r="O590" i="1"/>
  <c r="P590" i="1" s="1"/>
  <c r="AF605" i="1"/>
  <c r="AF606" i="1" s="1"/>
  <c r="AF607" i="1" s="1"/>
  <c r="AF608" i="1" s="1"/>
  <c r="AF609" i="1" s="1"/>
  <c r="AE606" i="1"/>
  <c r="AE607" i="1" s="1"/>
  <c r="AE608" i="1" s="1"/>
  <c r="AE609" i="1" s="1"/>
  <c r="Y608" i="1"/>
  <c r="O594" i="1"/>
  <c r="P594" i="1" s="1"/>
  <c r="O592" i="1"/>
  <c r="P592" i="1" s="1"/>
  <c r="Y603" i="1"/>
  <c r="Y599" i="1"/>
  <c r="O598" i="1"/>
  <c r="P598" i="1" s="1"/>
  <c r="AE601" i="1"/>
  <c r="AE602" i="1" s="1"/>
  <c r="AE603" i="1" s="1"/>
  <c r="AE604" i="1" s="1"/>
  <c r="AF600" i="1"/>
  <c r="AF601" i="1" s="1"/>
  <c r="AF602" i="1" s="1"/>
  <c r="AF603" i="1" s="1"/>
  <c r="AF604" i="1" s="1"/>
  <c r="AM520" i="1" l="1"/>
  <c r="AO520" i="1" s="1"/>
  <c r="AP520" i="1" s="1"/>
  <c r="AO524" i="1"/>
  <c r="AP524" i="1" s="1"/>
  <c r="AM529" i="1"/>
  <c r="AO523" i="1"/>
  <c r="AP523" i="1" s="1"/>
  <c r="AM528" i="1"/>
  <c r="AO522" i="1"/>
  <c r="AP522" i="1" s="1"/>
  <c r="AM527" i="1"/>
  <c r="AO521" i="1"/>
  <c r="AP521" i="1" s="1"/>
  <c r="AM526" i="1"/>
  <c r="O595" i="1"/>
  <c r="P595" i="1" s="1"/>
  <c r="O599" i="1"/>
  <c r="P599" i="1" s="1"/>
  <c r="O597" i="1"/>
  <c r="P597" i="1" s="1"/>
  <c r="Y609" i="1"/>
  <c r="O605" i="1" s="1"/>
  <c r="P605" i="1" s="1"/>
  <c r="O596" i="1"/>
  <c r="P596" i="1" s="1"/>
  <c r="O603" i="1"/>
  <c r="P603" i="1" s="1"/>
  <c r="Y604" i="1"/>
  <c r="AM525" i="1" l="1"/>
  <c r="AO525" i="1" s="1"/>
  <c r="AP525" i="1" s="1"/>
  <c r="AO527" i="1"/>
  <c r="AP527" i="1" s="1"/>
  <c r="AM532" i="1"/>
  <c r="AO529" i="1"/>
  <c r="AP529" i="1" s="1"/>
  <c r="AM534" i="1"/>
  <c r="AO526" i="1"/>
  <c r="AP526" i="1" s="1"/>
  <c r="AM531" i="1"/>
  <c r="AO528" i="1"/>
  <c r="AP528" i="1" s="1"/>
  <c r="AM533" i="1"/>
  <c r="O604" i="1"/>
  <c r="P604" i="1" s="1"/>
  <c r="O602" i="1"/>
  <c r="P602" i="1" s="1"/>
  <c r="AG605" i="1"/>
  <c r="O600" i="1"/>
  <c r="P600" i="1" s="1"/>
  <c r="O608" i="1"/>
  <c r="P608" i="1" s="1"/>
  <c r="AQ513" i="1"/>
  <c r="AQ518" i="1" s="1"/>
  <c r="AQ523" i="1" s="1"/>
  <c r="AQ528" i="1" s="1"/>
  <c r="AQ533" i="1" s="1"/>
  <c r="AQ538" i="1" s="1"/>
  <c r="AQ543" i="1" s="1"/>
  <c r="AQ548" i="1" s="1"/>
  <c r="AQ553" i="1" s="1"/>
  <c r="AQ558" i="1" s="1"/>
  <c r="AQ563" i="1" s="1"/>
  <c r="AQ568" i="1" s="1"/>
  <c r="AQ573" i="1" s="1"/>
  <c r="AQ578" i="1" s="1"/>
  <c r="AQ583" i="1" s="1"/>
  <c r="AQ588" i="1" s="1"/>
  <c r="AQ593" i="1" s="1"/>
  <c r="AQ598" i="1" s="1"/>
  <c r="AQ603" i="1" s="1"/>
  <c r="AQ608" i="1" s="1"/>
  <c r="O609" i="1"/>
  <c r="P609" i="1" s="1"/>
  <c r="AG515" i="1"/>
  <c r="AG510" i="1"/>
  <c r="AG520" i="1"/>
  <c r="AG525" i="1"/>
  <c r="AG530" i="1"/>
  <c r="AG535" i="1"/>
  <c r="AG555" i="1"/>
  <c r="AG540" i="1"/>
  <c r="AG550" i="1"/>
  <c r="AG545" i="1"/>
  <c r="AG565" i="1"/>
  <c r="AG560" i="1"/>
  <c r="AG575" i="1"/>
  <c r="AG570" i="1"/>
  <c r="AG590" i="1"/>
  <c r="AG580" i="1"/>
  <c r="AG585" i="1"/>
  <c r="O607" i="1"/>
  <c r="P607" i="1" s="1"/>
  <c r="AG595" i="1"/>
  <c r="AG600" i="1"/>
  <c r="O601" i="1"/>
  <c r="P601" i="1" s="1"/>
  <c r="O606" i="1"/>
  <c r="P606" i="1" s="1"/>
  <c r="AM530" i="1" l="1"/>
  <c r="AS603" i="1"/>
  <c r="AS571" i="1"/>
  <c r="AS573" i="1"/>
  <c r="AT571" i="1"/>
  <c r="AT573" i="1"/>
  <c r="AS570" i="1"/>
  <c r="AS572" i="1"/>
  <c r="AS574" i="1"/>
  <c r="AT570" i="1"/>
  <c r="AT572" i="1"/>
  <c r="AT574" i="1"/>
  <c r="AS545" i="1"/>
  <c r="AS547" i="1"/>
  <c r="AS549" i="1"/>
  <c r="AT546" i="1"/>
  <c r="AT548" i="1"/>
  <c r="AT547" i="1"/>
  <c r="AS548" i="1"/>
  <c r="AT545" i="1"/>
  <c r="AT549" i="1"/>
  <c r="AS546" i="1"/>
  <c r="AS535" i="1"/>
  <c r="AS537" i="1"/>
  <c r="AS539" i="1"/>
  <c r="AT536" i="1"/>
  <c r="AT538" i="1"/>
  <c r="AT535" i="1"/>
  <c r="AT539" i="1"/>
  <c r="AS536" i="1"/>
  <c r="AT537" i="1"/>
  <c r="AS538" i="1"/>
  <c r="AS511" i="1"/>
  <c r="AS513" i="1"/>
  <c r="AT511" i="1"/>
  <c r="AT513" i="1"/>
  <c r="AT510" i="1"/>
  <c r="AT512" i="1"/>
  <c r="AT514" i="1"/>
  <c r="AS510" i="1"/>
  <c r="AS512" i="1"/>
  <c r="AS514" i="1"/>
  <c r="AS595" i="1"/>
  <c r="AS597" i="1"/>
  <c r="AS599" i="1"/>
  <c r="AT595" i="1"/>
  <c r="AT597" i="1"/>
  <c r="AT599" i="1"/>
  <c r="AS596" i="1"/>
  <c r="AS598" i="1"/>
  <c r="AT596" i="1"/>
  <c r="AT598" i="1"/>
  <c r="AS585" i="1"/>
  <c r="AS587" i="1"/>
  <c r="AS589" i="1"/>
  <c r="AT585" i="1"/>
  <c r="AT587" i="1"/>
  <c r="AT589" i="1"/>
  <c r="AS586" i="1"/>
  <c r="AS588" i="1"/>
  <c r="AT586" i="1"/>
  <c r="AT588" i="1"/>
  <c r="AS578" i="1"/>
  <c r="AS551" i="1"/>
  <c r="AT550" i="1"/>
  <c r="AT552" i="1"/>
  <c r="AT554" i="1"/>
  <c r="AT551" i="1"/>
  <c r="AS554" i="1"/>
  <c r="AS552" i="1"/>
  <c r="AS553" i="1"/>
  <c r="AS550" i="1"/>
  <c r="AT553" i="1"/>
  <c r="AS533" i="1"/>
  <c r="AS515" i="1"/>
  <c r="AS517" i="1"/>
  <c r="AS519" i="1"/>
  <c r="AT515" i="1"/>
  <c r="AT517" i="1"/>
  <c r="AT519" i="1"/>
  <c r="AT516" i="1"/>
  <c r="AT518" i="1"/>
  <c r="AS518" i="1"/>
  <c r="AS516" i="1"/>
  <c r="AS605" i="1"/>
  <c r="AS607" i="1"/>
  <c r="AS609" i="1"/>
  <c r="AT605" i="1"/>
  <c r="AT607" i="1"/>
  <c r="AT609" i="1"/>
  <c r="AS606" i="1"/>
  <c r="AS608" i="1"/>
  <c r="AT606" i="1"/>
  <c r="AT608" i="1"/>
  <c r="AS581" i="1"/>
  <c r="AS583" i="1"/>
  <c r="AT581" i="1"/>
  <c r="AT583" i="1"/>
  <c r="AS580" i="1"/>
  <c r="AS582" i="1"/>
  <c r="AS584" i="1"/>
  <c r="AT580" i="1"/>
  <c r="AT582" i="1"/>
  <c r="AT584" i="1"/>
  <c r="AS563" i="1"/>
  <c r="AS541" i="1"/>
  <c r="AS543" i="1"/>
  <c r="AT540" i="1"/>
  <c r="AT542" i="1"/>
  <c r="AT544" i="1"/>
  <c r="AT543" i="1"/>
  <c r="AS540" i="1"/>
  <c r="AS544" i="1"/>
  <c r="AT541" i="1"/>
  <c r="AS542" i="1"/>
  <c r="AS525" i="1"/>
  <c r="AS527" i="1"/>
  <c r="AS529" i="1"/>
  <c r="AT526" i="1"/>
  <c r="AT528" i="1"/>
  <c r="AT527" i="1"/>
  <c r="AS528" i="1"/>
  <c r="AT525" i="1"/>
  <c r="AT529" i="1"/>
  <c r="AS526" i="1"/>
  <c r="AS591" i="1"/>
  <c r="AS593" i="1"/>
  <c r="AT591" i="1"/>
  <c r="AT593" i="1"/>
  <c r="AS590" i="1"/>
  <c r="AS592" i="1"/>
  <c r="AS594" i="1"/>
  <c r="AT590" i="1"/>
  <c r="AT592" i="1"/>
  <c r="AT594" i="1"/>
  <c r="AS565" i="1"/>
  <c r="AS567" i="1"/>
  <c r="AS569" i="1"/>
  <c r="AT565" i="1"/>
  <c r="AT567" i="1"/>
  <c r="AT569" i="1"/>
  <c r="AS566" i="1"/>
  <c r="AS568" i="1"/>
  <c r="AT566" i="1"/>
  <c r="AT568" i="1"/>
  <c r="AT556" i="1"/>
  <c r="AT558" i="1"/>
  <c r="AS557" i="1"/>
  <c r="AT559" i="1"/>
  <c r="AS555" i="1"/>
  <c r="AT557" i="1"/>
  <c r="AT555" i="1"/>
  <c r="AS558" i="1"/>
  <c r="AS556" i="1"/>
  <c r="AS559" i="1"/>
  <c r="AS521" i="1"/>
  <c r="AS523" i="1"/>
  <c r="AT520" i="1"/>
  <c r="AT522" i="1"/>
  <c r="AT524" i="1"/>
  <c r="AT523" i="1"/>
  <c r="AS520" i="1"/>
  <c r="AS524" i="1"/>
  <c r="AT521" i="1"/>
  <c r="AS522" i="1"/>
  <c r="AO532" i="1"/>
  <c r="AP532" i="1" s="1"/>
  <c r="AM537" i="1"/>
  <c r="AO530" i="1"/>
  <c r="AP530" i="1" s="1"/>
  <c r="AM535" i="1"/>
  <c r="AO531" i="1"/>
  <c r="AP531" i="1" s="1"/>
  <c r="AM536" i="1"/>
  <c r="AO534" i="1"/>
  <c r="AP534" i="1" s="1"/>
  <c r="AM539" i="1"/>
  <c r="AO533" i="1"/>
  <c r="AP533" i="1" s="1"/>
  <c r="AM538" i="1"/>
  <c r="AR513" i="1"/>
  <c r="AR518" i="1" s="1"/>
  <c r="AR523" i="1" s="1"/>
  <c r="AR528" i="1" s="1"/>
  <c r="AR533" i="1" s="1"/>
  <c r="AR538" i="1" s="1"/>
  <c r="AR543" i="1" s="1"/>
  <c r="AR548" i="1" s="1"/>
  <c r="AR553" i="1" s="1"/>
  <c r="AR558" i="1" s="1"/>
  <c r="AR563" i="1" s="1"/>
  <c r="AR568" i="1" s="1"/>
  <c r="AR573" i="1" s="1"/>
  <c r="AR578" i="1" s="1"/>
  <c r="AR583" i="1" s="1"/>
  <c r="AR588" i="1" s="1"/>
  <c r="AR593" i="1" s="1"/>
  <c r="AR598" i="1" s="1"/>
  <c r="AR603" i="1" s="1"/>
  <c r="AR608" i="1" s="1"/>
  <c r="AG601" i="1"/>
  <c r="AG602" i="1" s="1"/>
  <c r="AH600" i="1"/>
  <c r="AG586" i="1"/>
  <c r="AG587" i="1" s="1"/>
  <c r="AG588" i="1" s="1"/>
  <c r="AG589" i="1" s="1"/>
  <c r="AH585" i="1"/>
  <c r="AG576" i="1"/>
  <c r="AG577" i="1" s="1"/>
  <c r="AG578" i="1" s="1"/>
  <c r="AG579" i="1" s="1"/>
  <c r="AH575" i="1"/>
  <c r="AG551" i="1"/>
  <c r="AG552" i="1" s="1"/>
  <c r="AH550" i="1"/>
  <c r="AG531" i="1"/>
  <c r="AG532" i="1" s="1"/>
  <c r="AH530" i="1"/>
  <c r="AG516" i="1"/>
  <c r="AG517" i="1" s="1"/>
  <c r="AG518" i="1" s="1"/>
  <c r="AG519" i="1" s="1"/>
  <c r="AH515" i="1"/>
  <c r="AG606" i="1"/>
  <c r="AG607" i="1" s="1"/>
  <c r="AG608" i="1" s="1"/>
  <c r="AG609" i="1" s="1"/>
  <c r="AH605" i="1"/>
  <c r="AG571" i="1"/>
  <c r="AG572" i="1" s="1"/>
  <c r="AH570" i="1"/>
  <c r="AG536" i="1"/>
  <c r="AG537" i="1" s="1"/>
  <c r="AG538" i="1" s="1"/>
  <c r="AG539" i="1" s="1"/>
  <c r="AH535" i="1"/>
  <c r="AG511" i="1"/>
  <c r="AG512" i="1" s="1"/>
  <c r="AH510" i="1"/>
  <c r="AR510" i="1"/>
  <c r="AR515" i="1" s="1"/>
  <c r="AR520" i="1" s="1"/>
  <c r="AR525" i="1" s="1"/>
  <c r="AR530" i="1" s="1"/>
  <c r="AR535" i="1" s="1"/>
  <c r="AR540" i="1" s="1"/>
  <c r="AR545" i="1" s="1"/>
  <c r="AR550" i="1" s="1"/>
  <c r="AR555" i="1" s="1"/>
  <c r="AR560" i="1" s="1"/>
  <c r="AR565" i="1" s="1"/>
  <c r="AR570" i="1" s="1"/>
  <c r="AR575" i="1" s="1"/>
  <c r="AR580" i="1" s="1"/>
  <c r="AR585" i="1" s="1"/>
  <c r="AR590" i="1" s="1"/>
  <c r="AR595" i="1" s="1"/>
  <c r="AR600" i="1" s="1"/>
  <c r="AR605" i="1" s="1"/>
  <c r="AQ510" i="1"/>
  <c r="AQ515" i="1" s="1"/>
  <c r="AQ520" i="1" s="1"/>
  <c r="AQ525" i="1" s="1"/>
  <c r="AQ530" i="1" s="1"/>
  <c r="AQ535" i="1" s="1"/>
  <c r="AQ540" i="1" s="1"/>
  <c r="AQ545" i="1" s="1"/>
  <c r="AQ550" i="1" s="1"/>
  <c r="AQ555" i="1" s="1"/>
  <c r="AQ560" i="1" s="1"/>
  <c r="AQ565" i="1" s="1"/>
  <c r="AQ570" i="1" s="1"/>
  <c r="AQ575" i="1" s="1"/>
  <c r="AQ580" i="1" s="1"/>
  <c r="AQ585" i="1" s="1"/>
  <c r="AQ590" i="1" s="1"/>
  <c r="AQ595" i="1" s="1"/>
  <c r="AQ600" i="1" s="1"/>
  <c r="AQ605" i="1" s="1"/>
  <c r="AG596" i="1"/>
  <c r="AG597" i="1" s="1"/>
  <c r="AG598" i="1" s="1"/>
  <c r="AG599" i="1" s="1"/>
  <c r="AH595" i="1"/>
  <c r="AG581" i="1"/>
  <c r="AG582" i="1" s="1"/>
  <c r="AH580" i="1"/>
  <c r="AG561" i="1"/>
  <c r="AG562" i="1" s="1"/>
  <c r="AH560" i="1"/>
  <c r="AG541" i="1"/>
  <c r="AG542" i="1" s="1"/>
  <c r="AH540" i="1"/>
  <c r="AG526" i="1"/>
  <c r="AG527" i="1" s="1"/>
  <c r="AG528" i="1" s="1"/>
  <c r="AG529" i="1" s="1"/>
  <c r="AH525" i="1"/>
  <c r="AR512" i="1"/>
  <c r="AR517" i="1" s="1"/>
  <c r="AR522" i="1" s="1"/>
  <c r="AR527" i="1" s="1"/>
  <c r="AR532" i="1" s="1"/>
  <c r="AR537" i="1" s="1"/>
  <c r="AR542" i="1" s="1"/>
  <c r="AR547" i="1" s="1"/>
  <c r="AR552" i="1" s="1"/>
  <c r="AR557" i="1" s="1"/>
  <c r="AR562" i="1" s="1"/>
  <c r="AR567" i="1" s="1"/>
  <c r="AR572" i="1" s="1"/>
  <c r="AR577" i="1" s="1"/>
  <c r="AR582" i="1" s="1"/>
  <c r="AR587" i="1" s="1"/>
  <c r="AR592" i="1" s="1"/>
  <c r="AR597" i="1" s="1"/>
  <c r="AR602" i="1" s="1"/>
  <c r="AR607" i="1" s="1"/>
  <c r="AQ512" i="1"/>
  <c r="AQ517" i="1" s="1"/>
  <c r="AQ522" i="1" s="1"/>
  <c r="AQ527" i="1" s="1"/>
  <c r="AQ532" i="1" s="1"/>
  <c r="AQ537" i="1" s="1"/>
  <c r="AQ542" i="1" s="1"/>
  <c r="AQ547" i="1" s="1"/>
  <c r="AQ552" i="1" s="1"/>
  <c r="AQ557" i="1" s="1"/>
  <c r="AQ562" i="1" s="1"/>
  <c r="AQ567" i="1" s="1"/>
  <c r="AQ572" i="1" s="1"/>
  <c r="AQ577" i="1" s="1"/>
  <c r="AQ582" i="1" s="1"/>
  <c r="AQ587" i="1" s="1"/>
  <c r="AQ592" i="1" s="1"/>
  <c r="AQ597" i="1" s="1"/>
  <c r="AQ602" i="1" s="1"/>
  <c r="AQ607" i="1" s="1"/>
  <c r="AG546" i="1"/>
  <c r="AG547" i="1" s="1"/>
  <c r="AG548" i="1" s="1"/>
  <c r="AG549" i="1" s="1"/>
  <c r="AH545" i="1"/>
  <c r="AR511" i="1"/>
  <c r="AR516" i="1" s="1"/>
  <c r="AR521" i="1" s="1"/>
  <c r="AR526" i="1" s="1"/>
  <c r="AR531" i="1" s="1"/>
  <c r="AR536" i="1" s="1"/>
  <c r="AR541" i="1" s="1"/>
  <c r="AR546" i="1" s="1"/>
  <c r="AR551" i="1" s="1"/>
  <c r="AR556" i="1" s="1"/>
  <c r="AR561" i="1" s="1"/>
  <c r="AR566" i="1" s="1"/>
  <c r="AR571" i="1" s="1"/>
  <c r="AR576" i="1" s="1"/>
  <c r="AR581" i="1" s="1"/>
  <c r="AR586" i="1" s="1"/>
  <c r="AR591" i="1" s="1"/>
  <c r="AR596" i="1" s="1"/>
  <c r="AR601" i="1" s="1"/>
  <c r="AR606" i="1" s="1"/>
  <c r="AQ511" i="1"/>
  <c r="AQ516" i="1" s="1"/>
  <c r="AQ521" i="1" s="1"/>
  <c r="AQ526" i="1" s="1"/>
  <c r="AQ531" i="1" s="1"/>
  <c r="AQ536" i="1" s="1"/>
  <c r="AQ541" i="1" s="1"/>
  <c r="AQ546" i="1" s="1"/>
  <c r="AQ551" i="1" s="1"/>
  <c r="AQ556" i="1" s="1"/>
  <c r="AQ561" i="1" s="1"/>
  <c r="AQ566" i="1" s="1"/>
  <c r="AQ571" i="1" s="1"/>
  <c r="AQ576" i="1" s="1"/>
  <c r="AQ581" i="1" s="1"/>
  <c r="AQ586" i="1" s="1"/>
  <c r="AQ591" i="1" s="1"/>
  <c r="AQ596" i="1" s="1"/>
  <c r="AQ601" i="1" s="1"/>
  <c r="AQ606" i="1" s="1"/>
  <c r="AG591" i="1"/>
  <c r="AG592" i="1" s="1"/>
  <c r="AH590" i="1"/>
  <c r="AG566" i="1"/>
  <c r="AG567" i="1" s="1"/>
  <c r="AG568" i="1" s="1"/>
  <c r="AG569" i="1" s="1"/>
  <c r="AH565" i="1"/>
  <c r="AG556" i="1"/>
  <c r="AG557" i="1" s="1"/>
  <c r="AG558" i="1" s="1"/>
  <c r="AG559" i="1" s="1"/>
  <c r="AH555" i="1"/>
  <c r="AG521" i="1"/>
  <c r="AG522" i="1" s="1"/>
  <c r="AH520" i="1"/>
  <c r="AR514" i="1"/>
  <c r="AR519" i="1" s="1"/>
  <c r="AR524" i="1" s="1"/>
  <c r="AR529" i="1" s="1"/>
  <c r="AR534" i="1" s="1"/>
  <c r="AR539" i="1" s="1"/>
  <c r="AR544" i="1" s="1"/>
  <c r="AR549" i="1" s="1"/>
  <c r="AR554" i="1" s="1"/>
  <c r="AR559" i="1" s="1"/>
  <c r="AR564" i="1" s="1"/>
  <c r="AR569" i="1" s="1"/>
  <c r="AR574" i="1" s="1"/>
  <c r="AR579" i="1" s="1"/>
  <c r="AR584" i="1" s="1"/>
  <c r="AR589" i="1" s="1"/>
  <c r="AR594" i="1" s="1"/>
  <c r="AR599" i="1" s="1"/>
  <c r="AR604" i="1" s="1"/>
  <c r="AR609" i="1" s="1"/>
  <c r="AQ514" i="1"/>
  <c r="AQ519" i="1" s="1"/>
  <c r="AQ524" i="1" s="1"/>
  <c r="AQ529" i="1" s="1"/>
  <c r="AQ534" i="1" s="1"/>
  <c r="AQ539" i="1" s="1"/>
  <c r="AQ544" i="1" s="1"/>
  <c r="AQ549" i="1" s="1"/>
  <c r="AQ554" i="1" s="1"/>
  <c r="AQ559" i="1" s="1"/>
  <c r="AQ564" i="1" s="1"/>
  <c r="AQ569" i="1" s="1"/>
  <c r="AQ574" i="1" s="1"/>
  <c r="AQ579" i="1" s="1"/>
  <c r="AQ584" i="1" s="1"/>
  <c r="AQ589" i="1" s="1"/>
  <c r="AQ594" i="1" s="1"/>
  <c r="AQ599" i="1" s="1"/>
  <c r="AQ604" i="1" s="1"/>
  <c r="AQ609" i="1" s="1"/>
  <c r="AS576" i="1" l="1"/>
  <c r="AS579" i="1"/>
  <c r="AT578" i="1"/>
  <c r="AT579" i="1"/>
  <c r="AS577" i="1"/>
  <c r="AT576" i="1"/>
  <c r="AT577" i="1"/>
  <c r="AS575" i="1"/>
  <c r="AT575" i="1"/>
  <c r="AT563" i="1"/>
  <c r="AS562" i="1"/>
  <c r="AS561" i="1"/>
  <c r="AT564" i="1"/>
  <c r="AS564" i="1"/>
  <c r="AT562" i="1"/>
  <c r="AT561" i="1"/>
  <c r="AS560" i="1"/>
  <c r="AT560" i="1"/>
  <c r="AT600" i="1"/>
  <c r="AT603" i="1"/>
  <c r="AS604" i="1"/>
  <c r="AT601" i="1"/>
  <c r="AT604" i="1"/>
  <c r="AS602" i="1"/>
  <c r="AT602" i="1"/>
  <c r="AS600" i="1"/>
  <c r="AS601" i="1"/>
  <c r="AS534" i="1"/>
  <c r="AT531" i="1"/>
  <c r="AS530" i="1"/>
  <c r="AT534" i="1"/>
  <c r="AS531" i="1"/>
  <c r="AT533" i="1"/>
  <c r="AT532" i="1"/>
  <c r="AS532" i="1"/>
  <c r="AT530" i="1"/>
  <c r="AO539" i="1"/>
  <c r="AP539" i="1" s="1"/>
  <c r="AM544" i="1"/>
  <c r="AO537" i="1"/>
  <c r="AP537" i="1" s="1"/>
  <c r="AM542" i="1"/>
  <c r="AO536" i="1"/>
  <c r="AP536" i="1" s="1"/>
  <c r="AM541" i="1"/>
  <c r="AK567" i="1"/>
  <c r="AK543" i="1"/>
  <c r="AK584" i="1"/>
  <c r="AJ538" i="1"/>
  <c r="AK608" i="1"/>
  <c r="AJ530" i="1"/>
  <c r="AI579" i="1"/>
  <c r="AL604" i="1"/>
  <c r="AK520" i="1"/>
  <c r="AO538" i="1"/>
  <c r="AP538" i="1" s="1"/>
  <c r="AM543" i="1"/>
  <c r="AO535" i="1"/>
  <c r="AP535" i="1" s="1"/>
  <c r="AM540" i="1"/>
  <c r="AI559" i="1"/>
  <c r="AL590" i="1"/>
  <c r="AK549" i="1"/>
  <c r="AI526" i="1"/>
  <c r="AJ563" i="1"/>
  <c r="AK595" i="1"/>
  <c r="AL511" i="1"/>
  <c r="AK574" i="1"/>
  <c r="AI517" i="1"/>
  <c r="AJ550" i="1"/>
  <c r="AL586" i="1"/>
  <c r="AJ567" i="1"/>
  <c r="AL565" i="1"/>
  <c r="AK568" i="1"/>
  <c r="AK565" i="1"/>
  <c r="AL568" i="1"/>
  <c r="AJ569" i="1"/>
  <c r="AL566" i="1"/>
  <c r="AL567" i="1"/>
  <c r="AK594" i="1"/>
  <c r="AK566" i="1"/>
  <c r="AJ566" i="1"/>
  <c r="AJ565" i="1"/>
  <c r="AK592" i="1"/>
  <c r="AI598" i="1"/>
  <c r="AJ581" i="1"/>
  <c r="AK597" i="1"/>
  <c r="AL553" i="1"/>
  <c r="AI552" i="1"/>
  <c r="AJ536" i="1"/>
  <c r="AI516" i="1"/>
  <c r="AI600" i="1"/>
  <c r="AI524" i="1"/>
  <c r="AL520" i="1"/>
  <c r="AL536" i="1"/>
  <c r="AK519" i="1"/>
  <c r="AJ520" i="1"/>
  <c r="AK518" i="1"/>
  <c r="AI520" i="1"/>
  <c r="AL518" i="1"/>
  <c r="AL523" i="1"/>
  <c r="AK523" i="1"/>
  <c r="AJ540" i="1"/>
  <c r="AK561" i="1"/>
  <c r="AL537" i="1"/>
  <c r="AI535" i="1"/>
  <c r="AI515" i="1"/>
  <c r="AJ518" i="1"/>
  <c r="AJ517" i="1"/>
  <c r="AI522" i="1"/>
  <c r="AI523" i="1"/>
  <c r="AL525" i="1"/>
  <c r="AL544" i="1"/>
  <c r="AL564" i="1"/>
  <c r="AJ539" i="1"/>
  <c r="AI537" i="1"/>
  <c r="AI570" i="1"/>
  <c r="AK605" i="1"/>
  <c r="AI519" i="1"/>
  <c r="AL517" i="1"/>
  <c r="AK517" i="1"/>
  <c r="AL535" i="1"/>
  <c r="AI538" i="1"/>
  <c r="AL570" i="1"/>
  <c r="AJ576" i="1"/>
  <c r="AJ524" i="1"/>
  <c r="AK522" i="1"/>
  <c r="AL522" i="1"/>
  <c r="AL521" i="1"/>
  <c r="AJ546" i="1"/>
  <c r="AL527" i="1"/>
  <c r="AJ543" i="1"/>
  <c r="AK541" i="1"/>
  <c r="AL584" i="1"/>
  <c r="AL599" i="1"/>
  <c r="AK599" i="1"/>
  <c r="AI576" i="1"/>
  <c r="AL545" i="1"/>
  <c r="AL540" i="1"/>
  <c r="AL541" i="1"/>
  <c r="AL598" i="1"/>
  <c r="AI595" i="1"/>
  <c r="AK572" i="1"/>
  <c r="AI608" i="1"/>
  <c r="AL519" i="1"/>
  <c r="AJ516" i="1"/>
  <c r="AI518" i="1"/>
  <c r="AL516" i="1"/>
  <c r="AK516" i="1"/>
  <c r="AJ551" i="1"/>
  <c r="AK575" i="1"/>
  <c r="AK588" i="1"/>
  <c r="AI603" i="1"/>
  <c r="AK521" i="1"/>
  <c r="AK524" i="1"/>
  <c r="AI521" i="1"/>
  <c r="AJ523" i="1"/>
  <c r="AI549" i="1"/>
  <c r="AI542" i="1"/>
  <c r="AL542" i="1"/>
  <c r="AK564" i="1"/>
  <c r="AK583" i="1"/>
  <c r="AI597" i="1"/>
  <c r="AL597" i="1"/>
  <c r="AK515" i="1"/>
  <c r="AJ515" i="1"/>
  <c r="AJ519" i="1"/>
  <c r="AL515" i="1"/>
  <c r="AL554" i="1"/>
  <c r="AK576" i="1"/>
  <c r="AI578" i="1"/>
  <c r="AI588" i="1"/>
  <c r="AI602" i="1"/>
  <c r="AI555" i="1"/>
  <c r="AI558" i="1"/>
  <c r="AI556" i="1"/>
  <c r="AL555" i="1"/>
  <c r="AI566" i="1"/>
  <c r="AI565" i="1"/>
  <c r="AK569" i="1"/>
  <c r="AI568" i="1"/>
  <c r="AJ529" i="1"/>
  <c r="AK563" i="1"/>
  <c r="AI560" i="1"/>
  <c r="AL560" i="1"/>
  <c r="AK562" i="1"/>
  <c r="AL563" i="1"/>
  <c r="AI581" i="1"/>
  <c r="AI584" i="1"/>
  <c r="AL583" i="1"/>
  <c r="AL581" i="1"/>
  <c r="AJ535" i="1"/>
  <c r="AK535" i="1"/>
  <c r="AK538" i="1"/>
  <c r="AJ570" i="1"/>
  <c r="AL572" i="1"/>
  <c r="AJ571" i="1"/>
  <c r="AI573" i="1"/>
  <c r="AJ573" i="1"/>
  <c r="AJ609" i="1"/>
  <c r="AI609" i="1"/>
  <c r="AK578" i="1"/>
  <c r="AL577" i="1"/>
  <c r="AI577" i="1"/>
  <c r="AL578" i="1"/>
  <c r="AL575" i="1"/>
  <c r="AK589" i="1"/>
  <c r="AL589" i="1"/>
  <c r="AI585" i="1"/>
  <c r="AJ603" i="1"/>
  <c r="AI604" i="1"/>
  <c r="AL603" i="1"/>
  <c r="AK601" i="1"/>
  <c r="AL559" i="1"/>
  <c r="AK555" i="1"/>
  <c r="AJ555" i="1"/>
  <c r="AL557" i="1"/>
  <c r="AI527" i="1"/>
  <c r="AI562" i="1"/>
  <c r="AK560" i="1"/>
  <c r="AL561" i="1"/>
  <c r="AJ560" i="1"/>
  <c r="AI561" i="1"/>
  <c r="AJ580" i="1"/>
  <c r="AI583" i="1"/>
  <c r="AK580" i="1"/>
  <c r="AK582" i="1"/>
  <c r="AJ574" i="1"/>
  <c r="AI574" i="1"/>
  <c r="AK573" i="1"/>
  <c r="AK570" i="1"/>
  <c r="AK571" i="1"/>
  <c r="AL552" i="1"/>
  <c r="AI550" i="1"/>
  <c r="AK577" i="1"/>
  <c r="AJ577" i="1"/>
  <c r="AI575" i="1"/>
  <c r="AL576" i="1"/>
  <c r="AJ578" i="1"/>
  <c r="AJ589" i="1"/>
  <c r="AI587" i="1"/>
  <c r="AJ588" i="1"/>
  <c r="AJ600" i="1"/>
  <c r="AK602" i="1"/>
  <c r="AK604" i="1"/>
  <c r="AK600" i="1"/>
  <c r="AJ564" i="1"/>
  <c r="AL573" i="1"/>
  <c r="AJ561" i="1"/>
  <c r="AI564" i="1"/>
  <c r="AL562" i="1"/>
  <c r="AI563" i="1"/>
  <c r="AJ583" i="1"/>
  <c r="AK581" i="1"/>
  <c r="AI582" i="1"/>
  <c r="AJ537" i="1"/>
  <c r="AI536" i="1"/>
  <c r="AI539" i="1"/>
  <c r="AL571" i="1"/>
  <c r="AI572" i="1"/>
  <c r="AI571" i="1"/>
  <c r="AL574" i="1"/>
  <c r="AK552" i="1"/>
  <c r="AK553" i="1"/>
  <c r="AK550" i="1"/>
  <c r="AJ575" i="1"/>
  <c r="AK579" i="1"/>
  <c r="AJ579" i="1"/>
  <c r="AL579" i="1"/>
  <c r="AJ586" i="1"/>
  <c r="AL587" i="1"/>
  <c r="AL600" i="1"/>
  <c r="AJ604" i="1"/>
  <c r="AK526" i="1"/>
  <c r="AG583" i="1"/>
  <c r="AG584" i="1" s="1"/>
  <c r="AK512" i="1"/>
  <c r="AI530" i="1"/>
  <c r="AI594" i="1"/>
  <c r="AG523" i="1"/>
  <c r="AG524" i="1" s="1"/>
  <c r="AJ591" i="1"/>
  <c r="AJ590" i="1"/>
  <c r="AH546" i="1"/>
  <c r="AH547" i="1" s="1"/>
  <c r="AH548" i="1" s="1"/>
  <c r="AH549" i="1" s="1"/>
  <c r="AH526" i="1"/>
  <c r="AH527" i="1" s="1"/>
  <c r="AH528" i="1" s="1"/>
  <c r="AH529" i="1" s="1"/>
  <c r="AH511" i="1"/>
  <c r="AH512" i="1" s="1"/>
  <c r="AH513" i="1" s="1"/>
  <c r="AH514" i="1" s="1"/>
  <c r="AH531" i="1"/>
  <c r="AH532" i="1" s="1"/>
  <c r="AH533" i="1" s="1"/>
  <c r="AH534" i="1" s="1"/>
  <c r="AL558" i="1"/>
  <c r="AJ558" i="1"/>
  <c r="AL592" i="1"/>
  <c r="AL594" i="1"/>
  <c r="AG593" i="1"/>
  <c r="AG594" i="1" s="1"/>
  <c r="AJ549" i="1"/>
  <c r="AL528" i="1"/>
  <c r="AI528" i="1"/>
  <c r="AK540" i="1"/>
  <c r="AL595" i="1"/>
  <c r="AL596" i="1"/>
  <c r="AJ514" i="1"/>
  <c r="AI513" i="1"/>
  <c r="AH606" i="1"/>
  <c r="AH607" i="1" s="1"/>
  <c r="AH608" i="1" s="1"/>
  <c r="AH609" i="1" s="1"/>
  <c r="AL530" i="1"/>
  <c r="AJ521" i="1"/>
  <c r="AL524" i="1"/>
  <c r="AK558" i="1"/>
  <c r="AJ559" i="1"/>
  <c r="AL556" i="1"/>
  <c r="AJ556" i="1"/>
  <c r="AI569" i="1"/>
  <c r="AL569" i="1"/>
  <c r="AJ568" i="1"/>
  <c r="AI567" i="1"/>
  <c r="AJ594" i="1"/>
  <c r="AL591" i="1"/>
  <c r="AL593" i="1"/>
  <c r="AI590" i="1"/>
  <c r="AJ548" i="1"/>
  <c r="AK547" i="1"/>
  <c r="AL547" i="1"/>
  <c r="AJ545" i="1"/>
  <c r="AI545" i="1"/>
  <c r="AJ525" i="1"/>
  <c r="AK527" i="1"/>
  <c r="AL526" i="1"/>
  <c r="AK528" i="1"/>
  <c r="AJ528" i="1"/>
  <c r="AI544" i="1"/>
  <c r="AJ544" i="1"/>
  <c r="AK542" i="1"/>
  <c r="AI541" i="1"/>
  <c r="AG543" i="1"/>
  <c r="AG544" i="1" s="1"/>
  <c r="AH561" i="1"/>
  <c r="AH562" i="1" s="1"/>
  <c r="AH563" i="1" s="1"/>
  <c r="AH564" i="1" s="1"/>
  <c r="AL582" i="1"/>
  <c r="AI580" i="1"/>
  <c r="AJ584" i="1"/>
  <c r="AL580" i="1"/>
  <c r="AI596" i="1"/>
  <c r="AJ596" i="1"/>
  <c r="AJ595" i="1"/>
  <c r="AK596" i="1"/>
  <c r="AJ511" i="1"/>
  <c r="AJ513" i="1"/>
  <c r="AK514" i="1"/>
  <c r="AL513" i="1"/>
  <c r="AL514" i="1"/>
  <c r="AH536" i="1"/>
  <c r="AH537" i="1" s="1"/>
  <c r="AH538" i="1" s="1"/>
  <c r="AH539" i="1" s="1"/>
  <c r="AL607" i="1"/>
  <c r="AJ608" i="1"/>
  <c r="AI606" i="1"/>
  <c r="AJ605" i="1"/>
  <c r="AL605" i="1"/>
  <c r="AK533" i="1"/>
  <c r="AK530" i="1"/>
  <c r="AI532" i="1"/>
  <c r="AL534" i="1"/>
  <c r="AJ534" i="1"/>
  <c r="AL550" i="1"/>
  <c r="AL551" i="1"/>
  <c r="AI551" i="1"/>
  <c r="AJ553" i="1"/>
  <c r="AG553" i="1"/>
  <c r="AG554" i="1" s="1"/>
  <c r="AJ587" i="1"/>
  <c r="AJ585" i="1"/>
  <c r="AK586" i="1"/>
  <c r="AK587" i="1"/>
  <c r="AH601" i="1"/>
  <c r="AH602" i="1" s="1"/>
  <c r="AH603" i="1" s="1"/>
  <c r="AH604" i="1" s="1"/>
  <c r="AH591" i="1"/>
  <c r="AH592" i="1" s="1"/>
  <c r="AH593" i="1" s="1"/>
  <c r="AH594" i="1" s="1"/>
  <c r="AL548" i="1"/>
  <c r="AJ510" i="1"/>
  <c r="AL510" i="1"/>
  <c r="AG573" i="1"/>
  <c r="AG574" i="1" s="1"/>
  <c r="AL532" i="1"/>
  <c r="AI531" i="1"/>
  <c r="AH556" i="1"/>
  <c r="AH557" i="1" s="1"/>
  <c r="AH558" i="1" s="1"/>
  <c r="AH559" i="1" s="1"/>
  <c r="AK591" i="1"/>
  <c r="AI593" i="1"/>
  <c r="AL549" i="1"/>
  <c r="AI548" i="1"/>
  <c r="AI547" i="1"/>
  <c r="AJ547" i="1"/>
  <c r="AI525" i="1"/>
  <c r="AK525" i="1"/>
  <c r="AH541" i="1"/>
  <c r="AH542" i="1" s="1"/>
  <c r="AH543" i="1" s="1"/>
  <c r="AH544" i="1" s="1"/>
  <c r="AH596" i="1"/>
  <c r="AH597" i="1" s="1"/>
  <c r="AH598" i="1" s="1"/>
  <c r="AH599" i="1" s="1"/>
  <c r="AI511" i="1"/>
  <c r="AI514" i="1"/>
  <c r="AK511" i="1"/>
  <c r="AG513" i="1"/>
  <c r="AG514" i="1" s="1"/>
  <c r="AI605" i="1"/>
  <c r="AL606" i="1"/>
  <c r="AI607" i="1"/>
  <c r="AL609" i="1"/>
  <c r="AK607" i="1"/>
  <c r="AL531" i="1"/>
  <c r="AI533" i="1"/>
  <c r="AJ533" i="1"/>
  <c r="AI534" i="1"/>
  <c r="AG533" i="1"/>
  <c r="AG534" i="1" s="1"/>
  <c r="AH551" i="1"/>
  <c r="AH552" i="1" s="1"/>
  <c r="AH553" i="1" s="1"/>
  <c r="AH554" i="1" s="1"/>
  <c r="AH586" i="1"/>
  <c r="AH587" i="1" s="1"/>
  <c r="AH588" i="1" s="1"/>
  <c r="AH589" i="1" s="1"/>
  <c r="AH521" i="1"/>
  <c r="AH522" i="1" s="1"/>
  <c r="AH523" i="1" s="1"/>
  <c r="AH524" i="1" s="1"/>
  <c r="AK559" i="1"/>
  <c r="AK557" i="1"/>
  <c r="AK556" i="1"/>
  <c r="AI557" i="1"/>
  <c r="AJ557" i="1"/>
  <c r="AH566" i="1"/>
  <c r="AH567" i="1" s="1"/>
  <c r="AH568" i="1" s="1"/>
  <c r="AH569" i="1" s="1"/>
  <c r="AI591" i="1"/>
  <c r="AK593" i="1"/>
  <c r="AK590" i="1"/>
  <c r="AI592" i="1"/>
  <c r="AJ593" i="1"/>
  <c r="AI546" i="1"/>
  <c r="AL546" i="1"/>
  <c r="AK545" i="1"/>
  <c r="AK546" i="1"/>
  <c r="AK548" i="1"/>
  <c r="AI529" i="1"/>
  <c r="AL529" i="1"/>
  <c r="AK529" i="1"/>
  <c r="AJ527" i="1"/>
  <c r="AJ526" i="1"/>
  <c r="AI543" i="1"/>
  <c r="AL543" i="1"/>
  <c r="AJ541" i="1"/>
  <c r="AK544" i="1"/>
  <c r="AI540" i="1"/>
  <c r="AG563" i="1"/>
  <c r="AG564" i="1" s="1"/>
  <c r="AH581" i="1"/>
  <c r="AH582" i="1" s="1"/>
  <c r="AH583" i="1" s="1"/>
  <c r="AH584" i="1" s="1"/>
  <c r="AJ597" i="1"/>
  <c r="AJ599" i="1"/>
  <c r="AK598" i="1"/>
  <c r="AI599" i="1"/>
  <c r="AJ598" i="1"/>
  <c r="AK510" i="1"/>
  <c r="AI510" i="1"/>
  <c r="AI512" i="1"/>
  <c r="AL512" i="1"/>
  <c r="AK513" i="1"/>
  <c r="AK536" i="1"/>
  <c r="AK539" i="1"/>
  <c r="AL539" i="1"/>
  <c r="AL538" i="1"/>
  <c r="AK537" i="1"/>
  <c r="AH571" i="1"/>
  <c r="AH572" i="1" s="1"/>
  <c r="AH573" i="1" s="1"/>
  <c r="AH574" i="1" s="1"/>
  <c r="AJ606" i="1"/>
  <c r="AK609" i="1"/>
  <c r="AJ607" i="1"/>
  <c r="AL608" i="1"/>
  <c r="AK606" i="1"/>
  <c r="AH516" i="1"/>
  <c r="AH517" i="1" s="1"/>
  <c r="AH518" i="1" s="1"/>
  <c r="AH519" i="1" s="1"/>
  <c r="AJ531" i="1"/>
  <c r="AL533" i="1"/>
  <c r="AK531" i="1"/>
  <c r="AK532" i="1"/>
  <c r="AK534" i="1"/>
  <c r="AI553" i="1"/>
  <c r="AK551" i="1"/>
  <c r="AI554" i="1"/>
  <c r="AK554" i="1"/>
  <c r="AJ554" i="1"/>
  <c r="AH576" i="1"/>
  <c r="AH577" i="1" s="1"/>
  <c r="AH578" i="1" s="1"/>
  <c r="AH579" i="1" s="1"/>
  <c r="AI586" i="1"/>
  <c r="AI589" i="1"/>
  <c r="AL588" i="1"/>
  <c r="AL585" i="1"/>
  <c r="AK585" i="1"/>
  <c r="AJ601" i="1"/>
  <c r="AI601" i="1"/>
  <c r="AL602" i="1"/>
  <c r="AL601" i="1"/>
  <c r="AK603" i="1"/>
  <c r="AG603" i="1"/>
  <c r="AG604" i="1" s="1"/>
  <c r="AO542" i="1" l="1"/>
  <c r="AP542" i="1" s="1"/>
  <c r="AM547" i="1"/>
  <c r="AO540" i="1"/>
  <c r="AP540" i="1" s="1"/>
  <c r="AM545" i="1"/>
  <c r="AO541" i="1"/>
  <c r="AP541" i="1" s="1"/>
  <c r="AM546" i="1"/>
  <c r="AO544" i="1"/>
  <c r="AP544" i="1" s="1"/>
  <c r="AM549" i="1"/>
  <c r="AO543" i="1"/>
  <c r="AP543" i="1" s="1"/>
  <c r="AM548" i="1"/>
  <c r="AJ512" i="1"/>
  <c r="AJ602" i="1"/>
  <c r="AJ532" i="1"/>
  <c r="AJ592" i="1"/>
  <c r="AJ522" i="1"/>
  <c r="AJ572" i="1"/>
  <c r="AJ562" i="1"/>
  <c r="AJ582" i="1"/>
  <c r="AJ542" i="1"/>
  <c r="AJ552" i="1"/>
  <c r="AO548" i="1" l="1"/>
  <c r="AP548" i="1" s="1"/>
  <c r="AM553" i="1"/>
  <c r="AO549" i="1"/>
  <c r="AP549" i="1" s="1"/>
  <c r="AM554" i="1"/>
  <c r="AO545" i="1"/>
  <c r="AP545" i="1" s="1"/>
  <c r="AM550" i="1"/>
  <c r="AO546" i="1"/>
  <c r="AP546" i="1" s="1"/>
  <c r="AM551" i="1"/>
  <c r="AO547" i="1"/>
  <c r="AP547" i="1" s="1"/>
  <c r="AM552" i="1"/>
  <c r="AO551" i="1" l="1"/>
  <c r="AP551" i="1" s="1"/>
  <c r="AM556" i="1"/>
  <c r="AM559" i="1"/>
  <c r="AO554" i="1"/>
  <c r="AP554" i="1" s="1"/>
  <c r="AM557" i="1"/>
  <c r="AO552" i="1"/>
  <c r="AP552" i="1" s="1"/>
  <c r="AO550" i="1"/>
  <c r="AP550" i="1" s="1"/>
  <c r="AM555" i="1"/>
  <c r="AO553" i="1"/>
  <c r="AP553" i="1" s="1"/>
  <c r="AM558" i="1"/>
  <c r="AO555" i="1" l="1"/>
  <c r="AP555" i="1" s="1"/>
  <c r="AM560" i="1"/>
  <c r="AM564" i="1"/>
  <c r="AO559" i="1"/>
  <c r="AP559" i="1" s="1"/>
  <c r="AM562" i="1"/>
  <c r="AO557" i="1"/>
  <c r="AP557" i="1" s="1"/>
  <c r="AM561" i="1"/>
  <c r="AO556" i="1"/>
  <c r="AP556" i="1" s="1"/>
  <c r="AM563" i="1"/>
  <c r="AO558" i="1"/>
  <c r="AP558" i="1" s="1"/>
  <c r="AM567" i="1" l="1"/>
  <c r="AO562" i="1"/>
  <c r="AP562" i="1" s="1"/>
  <c r="AM569" i="1"/>
  <c r="AO564" i="1"/>
  <c r="AP564" i="1" s="1"/>
  <c r="AM568" i="1"/>
  <c r="AO563" i="1"/>
  <c r="AP563" i="1" s="1"/>
  <c r="AM566" i="1"/>
  <c r="AO561" i="1"/>
  <c r="AP561" i="1" s="1"/>
  <c r="AM565" i="1"/>
  <c r="AO560" i="1"/>
  <c r="AP560" i="1" s="1"/>
  <c r="AM573" i="1" l="1"/>
  <c r="AO568" i="1"/>
  <c r="AP568" i="1" s="1"/>
  <c r="AM570" i="1"/>
  <c r="AO565" i="1"/>
  <c r="AP565" i="1" s="1"/>
  <c r="AM571" i="1"/>
  <c r="AO566" i="1"/>
  <c r="AP566" i="1" s="1"/>
  <c r="AM574" i="1"/>
  <c r="AO569" i="1"/>
  <c r="AP569" i="1" s="1"/>
  <c r="AM572" i="1"/>
  <c r="AO567" i="1"/>
  <c r="AP567" i="1" s="1"/>
  <c r="AM579" i="1" l="1"/>
  <c r="AO574" i="1"/>
  <c r="AP574" i="1" s="1"/>
  <c r="AM575" i="1"/>
  <c r="AO570" i="1"/>
  <c r="AP570" i="1" s="1"/>
  <c r="AM577" i="1"/>
  <c r="AO572" i="1"/>
  <c r="AP572" i="1" s="1"/>
  <c r="AM576" i="1"/>
  <c r="AO571" i="1"/>
  <c r="AP571" i="1" s="1"/>
  <c r="AM578" i="1"/>
  <c r="AO573" i="1"/>
  <c r="AP573" i="1" s="1"/>
  <c r="AM583" i="1" l="1"/>
  <c r="AO578" i="1"/>
  <c r="AP578" i="1" s="1"/>
  <c r="AM580" i="1"/>
  <c r="AO575" i="1"/>
  <c r="AP575" i="1" s="1"/>
  <c r="AM581" i="1"/>
  <c r="AO576" i="1"/>
  <c r="AP576" i="1" s="1"/>
  <c r="AM582" i="1"/>
  <c r="AO577" i="1"/>
  <c r="AP577" i="1" s="1"/>
  <c r="AM584" i="1"/>
  <c r="AO579" i="1"/>
  <c r="AP579" i="1" s="1"/>
  <c r="AM587" i="1" l="1"/>
  <c r="AO582" i="1"/>
  <c r="AP582" i="1" s="1"/>
  <c r="AM585" i="1"/>
  <c r="AO580" i="1"/>
  <c r="AP580" i="1" s="1"/>
  <c r="AM588" i="1"/>
  <c r="AO583" i="1"/>
  <c r="AP583" i="1" s="1"/>
  <c r="AM589" i="1"/>
  <c r="AO584" i="1"/>
  <c r="AP584" i="1" s="1"/>
  <c r="AM586" i="1"/>
  <c r="AO581" i="1"/>
  <c r="AP581" i="1" s="1"/>
  <c r="AM593" i="1" l="1"/>
  <c r="AO588" i="1"/>
  <c r="AP588" i="1" s="1"/>
  <c r="AM590" i="1"/>
  <c r="AO585" i="1"/>
  <c r="AP585" i="1" s="1"/>
  <c r="AM591" i="1"/>
  <c r="AO586" i="1"/>
  <c r="AP586" i="1" s="1"/>
  <c r="AM594" i="1"/>
  <c r="AO589" i="1"/>
  <c r="AP589" i="1" s="1"/>
  <c r="AM592" i="1"/>
  <c r="AO587" i="1"/>
  <c r="AP587" i="1" s="1"/>
  <c r="AM599" i="1" l="1"/>
  <c r="AO594" i="1"/>
  <c r="AP594" i="1" s="1"/>
  <c r="AM596" i="1"/>
  <c r="AO591" i="1"/>
  <c r="AP591" i="1" s="1"/>
  <c r="AM597" i="1"/>
  <c r="AO592" i="1"/>
  <c r="AP592" i="1" s="1"/>
  <c r="AM595" i="1"/>
  <c r="AO590" i="1"/>
  <c r="AP590" i="1" s="1"/>
  <c r="AM598" i="1"/>
  <c r="AO593" i="1"/>
  <c r="AP593" i="1" s="1"/>
  <c r="AM601" i="1" l="1"/>
  <c r="AO596" i="1"/>
  <c r="AP596" i="1" s="1"/>
  <c r="AM603" i="1"/>
  <c r="AO598" i="1"/>
  <c r="AP598" i="1" s="1"/>
  <c r="AM602" i="1"/>
  <c r="AO597" i="1"/>
  <c r="AP597" i="1" s="1"/>
  <c r="AM604" i="1"/>
  <c r="AO599" i="1"/>
  <c r="AP599" i="1" s="1"/>
  <c r="AM600" i="1"/>
  <c r="AO595" i="1"/>
  <c r="AP595" i="1" s="1"/>
  <c r="AM608" i="1" l="1"/>
  <c r="AO608" i="1" s="1"/>
  <c r="AP608" i="1" s="1"/>
  <c r="AO603" i="1"/>
  <c r="AP603" i="1" s="1"/>
  <c r="AM609" i="1"/>
  <c r="AO609" i="1" s="1"/>
  <c r="AP609" i="1" s="1"/>
  <c r="AO604" i="1"/>
  <c r="AP604" i="1" s="1"/>
  <c r="AM605" i="1"/>
  <c r="AO605" i="1" s="1"/>
  <c r="AP605" i="1" s="1"/>
  <c r="AO600" i="1"/>
  <c r="AP600" i="1" s="1"/>
  <c r="AM607" i="1"/>
  <c r="AO607" i="1" s="1"/>
  <c r="AP607" i="1" s="1"/>
  <c r="AO602" i="1"/>
  <c r="AP602" i="1" s="1"/>
  <c r="AM606" i="1"/>
  <c r="AO606" i="1" s="1"/>
  <c r="AP606" i="1" s="1"/>
  <c r="AO601" i="1"/>
  <c r="AP601" i="1" s="1"/>
</calcChain>
</file>

<file path=xl/sharedStrings.xml><?xml version="1.0" encoding="utf-8"?>
<sst xmlns="http://schemas.openxmlformats.org/spreadsheetml/2006/main" count="185" uniqueCount="66">
  <si>
    <t>Input</t>
  </si>
  <si>
    <t>Output</t>
  </si>
  <si>
    <t>Neuronas</t>
  </si>
  <si>
    <t>O1</t>
  </si>
  <si>
    <t>O2</t>
  </si>
  <si>
    <t>sintetica</t>
  </si>
  <si>
    <t>I1</t>
  </si>
  <si>
    <t>I2</t>
  </si>
  <si>
    <t>correc</t>
  </si>
  <si>
    <t>2</t>
  </si>
  <si>
    <t>1</t>
  </si>
  <si>
    <t>won</t>
  </si>
  <si>
    <t>LearningMethod</t>
  </si>
  <si>
    <t>SUBTRACTIVE</t>
  </si>
  <si>
    <t>LearninRate</t>
  </si>
  <si>
    <t>NormalizationType</t>
  </si>
  <si>
    <t>MULTIPLICATIVE</t>
  </si>
  <si>
    <t>NormalizeInput</t>
  </si>
  <si>
    <t>Normalize.Mulplicative</t>
  </si>
  <si>
    <t>FactNormalizar</t>
  </si>
  <si>
    <t>Isintectica</t>
  </si>
  <si>
    <t>Calculo BMU</t>
  </si>
  <si>
    <t>DotProduct * factNormalize</t>
  </si>
  <si>
    <t>Bipolat To Double</t>
  </si>
  <si>
    <t>wonAnt</t>
  </si>
  <si>
    <t>length</t>
  </si>
  <si>
    <t>globalError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</si>
  <si>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</si>
  <si>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</si>
  <si>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</si>
  <si>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</si>
  <si>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</si>
  <si>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</si>
  <si>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</si>
  <si>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</si>
  <si>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</si>
  <si>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</si>
  <si>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</si>
  <si>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</si>
  <si>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</si>
  <si>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</si>
  <si>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</si>
  <si>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</si>
  <si>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</si>
  <si>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</si>
  <si>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evaluateErrors</t>
  </si>
  <si>
    <t>Forzar a ganar</t>
  </si>
  <si>
    <t>bigggest (BMU)</t>
  </si>
  <si>
    <t>best (BMU menor del conjunto)</t>
  </si>
  <si>
    <t>BMU</t>
  </si>
  <si>
    <t>Nuerona con mayor salida de la BMU menor</t>
  </si>
  <si>
    <t>diff_n2</t>
  </si>
  <si>
    <t>ErrorLocal</t>
  </si>
  <si>
    <t>correc * Factor Ant</t>
  </si>
  <si>
    <t>Patron de prueba</t>
  </si>
  <si>
    <t>Ajuste de pesos</t>
  </si>
  <si>
    <t>differencia InputNormalize - Output</t>
  </si>
  <si>
    <t>Output = InputNormalize</t>
  </si>
  <si>
    <t>work</t>
  </si>
  <si>
    <t>factNorm</t>
  </si>
  <si>
    <t>LearningRate</t>
  </si>
  <si>
    <t>Reciproco de wonAnt</t>
  </si>
  <si>
    <t>Reciproco * LearningRate</t>
  </si>
  <si>
    <t>diff-InputNormalize - InputSintetic</t>
  </si>
  <si>
    <t>On-&gt;I1</t>
  </si>
  <si>
    <t>On-&gt;I2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</si>
</sst>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FFFF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ck">
        <color rgb="FFFF0000"/>
      </top>
      <bottom/>
      <diagonal/>
    </border>
    <border>
      <left style="medium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rgb="FFFF0000"/>
      </top>
      <bottom style="thin">
        <color indexed="64"/>
      </bottom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/>
      <bottom style="thick">
        <color rgb="FFFF0000"/>
      </bottom>
      <diagonal/>
    </border>
    <border>
      <left style="medium">
        <color theme="0"/>
      </left>
      <right/>
      <top style="thin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rgb="FFFF0000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 style="thin">
        <color indexed="64"/>
      </left>
      <right/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 wrapText="1"/>
    </xf>
    <xf numFmtId="0" fontId="1" fillId="7" borderId="3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7" borderId="4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 wrapText="1"/>
    </xf>
    <xf numFmtId="0" fontId="1" fillId="7" borderId="3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/>
    </xf>
    <xf numFmtId="0" fontId="1" fillId="7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1" fillId="7" borderId="54" xfId="0" applyFont="1" applyFill="1" applyBorder="1" applyAlignment="1">
      <alignment horizontal="center" vertical="center"/>
    </xf>
    <xf numFmtId="0" fontId="1" fillId="7" borderId="46" xfId="0" applyFont="1" applyFill="1" applyBorder="1" applyAlignment="1">
      <alignment horizontal="center" vertical="center"/>
    </xf>
    <xf numFmtId="0" fontId="1" fillId="7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7" borderId="58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7" borderId="51" xfId="0" applyFont="1" applyFill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1" fillId="7" borderId="49" xfId="0" applyFont="1" applyFill="1" applyBorder="1" applyAlignment="1">
      <alignment horizontal="center" vertical="center"/>
    </xf>
    <xf numFmtId="0" fontId="2" fillId="7" borderId="61" xfId="0" applyFont="1" applyFill="1" applyBorder="1" applyAlignment="1">
      <alignment horizontal="center" vertical="center"/>
    </xf>
    <xf numFmtId="0" fontId="2" fillId="7" borderId="62" xfId="0" applyFont="1" applyFill="1" applyBorder="1" applyAlignment="1">
      <alignment horizontal="center" vertical="center"/>
    </xf>
    <xf numFmtId="0" fontId="2" fillId="7" borderId="53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1" fillId="7" borderId="63" xfId="0" applyFont="1" applyFill="1" applyBorder="1" applyAlignment="1">
      <alignment horizontal="center" vertical="center"/>
    </xf>
    <xf numFmtId="0" fontId="1" fillId="7" borderId="62" xfId="0" applyFont="1" applyFill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11" borderId="65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7" borderId="66" xfId="0" applyFont="1" applyFill="1" applyBorder="1" applyAlignment="1">
      <alignment horizontal="center" vertical="center"/>
    </xf>
    <xf numFmtId="0" fontId="1" fillId="7" borderId="74" xfId="0" applyFont="1" applyFill="1" applyBorder="1" applyAlignment="1">
      <alignment horizontal="center" vertical="center"/>
    </xf>
    <xf numFmtId="0" fontId="1" fillId="2" borderId="75" xfId="0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0" fontId="1" fillId="2" borderId="78" xfId="0" applyFont="1" applyFill="1" applyBorder="1" applyAlignment="1">
      <alignment horizontal="center" vertical="center"/>
    </xf>
    <xf numFmtId="0" fontId="1" fillId="7" borderId="79" xfId="0" applyFont="1" applyFill="1" applyBorder="1" applyAlignment="1">
      <alignment horizontal="center" vertical="center"/>
    </xf>
    <xf numFmtId="0" fontId="1" fillId="7" borderId="77" xfId="0" applyFont="1" applyFill="1" applyBorder="1" applyAlignment="1">
      <alignment horizontal="center" vertical="center"/>
    </xf>
    <xf numFmtId="0" fontId="1" fillId="7" borderId="78" xfId="0" applyFont="1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0" fontId="1" fillId="3" borderId="82" xfId="0" applyFont="1" applyFill="1" applyBorder="1" applyAlignment="1">
      <alignment horizontal="center" vertical="center" wrapText="1"/>
    </xf>
    <xf numFmtId="0" fontId="1" fillId="3" borderId="83" xfId="0" applyFont="1" applyFill="1" applyBorder="1" applyAlignment="1">
      <alignment horizontal="center" vertical="center"/>
    </xf>
    <xf numFmtId="0" fontId="1" fillId="7" borderId="84" xfId="0" applyFont="1" applyFill="1" applyBorder="1" applyAlignment="1">
      <alignment horizontal="center" vertical="center"/>
    </xf>
    <xf numFmtId="0" fontId="1" fillId="7" borderId="85" xfId="0" applyFont="1" applyFill="1" applyBorder="1" applyAlignment="1">
      <alignment horizontal="center" vertical="center"/>
    </xf>
    <xf numFmtId="0" fontId="1" fillId="7" borderId="86" xfId="0" applyFont="1" applyFill="1" applyBorder="1" applyAlignment="1">
      <alignment horizontal="center" vertical="center"/>
    </xf>
    <xf numFmtId="0" fontId="1" fillId="7" borderId="87" xfId="0" applyFont="1" applyFill="1" applyBorder="1" applyAlignment="1">
      <alignment horizontal="center" vertical="center"/>
    </xf>
    <xf numFmtId="0" fontId="1" fillId="7" borderId="83" xfId="0" applyFont="1" applyFill="1" applyBorder="1" applyAlignment="1">
      <alignment horizontal="center" vertical="center"/>
    </xf>
    <xf numFmtId="0" fontId="1" fillId="3" borderId="82" xfId="0" applyFont="1" applyFill="1" applyBorder="1" applyAlignment="1">
      <alignment horizontal="center" vertical="center"/>
    </xf>
    <xf numFmtId="0" fontId="1" fillId="3" borderId="83" xfId="0" applyFont="1" applyFill="1" applyBorder="1" applyAlignment="1">
      <alignment horizontal="center" vertical="center" wrapText="1"/>
    </xf>
    <xf numFmtId="0" fontId="1" fillId="7" borderId="88" xfId="0" applyFont="1" applyFill="1" applyBorder="1" applyAlignment="1">
      <alignment horizontal="center" vertical="center"/>
    </xf>
    <xf numFmtId="0" fontId="1" fillId="8" borderId="82" xfId="0" applyFont="1" applyFill="1" applyBorder="1" applyAlignment="1">
      <alignment horizontal="center" vertical="center"/>
    </xf>
    <xf numFmtId="0" fontId="1" fillId="7" borderId="82" xfId="0" applyFont="1" applyFill="1" applyBorder="1" applyAlignment="1">
      <alignment horizontal="center" vertical="center"/>
    </xf>
    <xf numFmtId="0" fontId="1" fillId="8" borderId="89" xfId="0" applyFont="1" applyFill="1" applyBorder="1" applyAlignment="1">
      <alignment horizontal="center" vertical="center"/>
    </xf>
    <xf numFmtId="0" fontId="1" fillId="7" borderId="90" xfId="0" applyFont="1" applyFill="1" applyBorder="1" applyAlignment="1">
      <alignment horizontal="center" vertical="center"/>
    </xf>
    <xf numFmtId="0" fontId="1" fillId="7" borderId="91" xfId="0" applyFont="1" applyFill="1" applyBorder="1" applyAlignment="1">
      <alignment horizontal="center" vertical="center"/>
    </xf>
    <xf numFmtId="0" fontId="1" fillId="7" borderId="92" xfId="0" applyFont="1" applyFill="1" applyBorder="1" applyAlignment="1">
      <alignment horizontal="center" vertical="center"/>
    </xf>
    <xf numFmtId="0" fontId="1" fillId="7" borderId="93" xfId="0" applyFont="1" applyFill="1" applyBorder="1" applyAlignment="1">
      <alignment horizontal="center" vertical="center"/>
    </xf>
    <xf numFmtId="0" fontId="1" fillId="7" borderId="9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164" fontId="1" fillId="2" borderId="68" xfId="0" applyNumberFormat="1" applyFont="1" applyFill="1" applyBorder="1" applyAlignment="1">
      <alignment horizontal="center" vertical="center"/>
    </xf>
    <xf numFmtId="164" fontId="1" fillId="2" borderId="69" xfId="0" applyNumberFormat="1" applyFont="1" applyFill="1" applyBorder="1" applyAlignment="1">
      <alignment horizontal="center" vertical="center"/>
    </xf>
    <xf numFmtId="164" fontId="1" fillId="2" borderId="37" xfId="0" applyNumberFormat="1" applyFont="1" applyFill="1" applyBorder="1" applyAlignment="1">
      <alignment horizontal="center" vertical="center"/>
    </xf>
    <xf numFmtId="164" fontId="1" fillId="2" borderId="34" xfId="0" applyNumberFormat="1" applyFont="1" applyFill="1" applyBorder="1" applyAlignment="1">
      <alignment horizontal="center" vertical="center"/>
    </xf>
    <xf numFmtId="164" fontId="1" fillId="7" borderId="10" xfId="0" applyNumberFormat="1" applyFont="1" applyFill="1" applyBorder="1" applyAlignment="1">
      <alignment horizontal="center" vertical="center"/>
    </xf>
    <xf numFmtId="164" fontId="1" fillId="7" borderId="39" xfId="0" applyNumberFormat="1" applyFont="1" applyFill="1" applyBorder="1" applyAlignment="1">
      <alignment horizontal="center" vertical="center"/>
    </xf>
    <xf numFmtId="164" fontId="1" fillId="7" borderId="38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39" xfId="0" applyNumberFormat="1" applyFont="1" applyFill="1" applyBorder="1" applyAlignment="1">
      <alignment horizontal="center" vertical="center"/>
    </xf>
    <xf numFmtId="164" fontId="1" fillId="2" borderId="38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3" borderId="39" xfId="0" applyNumberFormat="1" applyFont="1" applyFill="1" applyBorder="1" applyAlignment="1">
      <alignment horizontal="center" vertical="center"/>
    </xf>
    <xf numFmtId="164" fontId="1" fillId="3" borderId="38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82" xfId="0" applyNumberFormat="1" applyFont="1" applyFill="1" applyBorder="1" applyAlignment="1">
      <alignment horizontal="center" vertical="center"/>
    </xf>
    <xf numFmtId="164" fontId="1" fillId="3" borderId="83" xfId="0" applyNumberFormat="1" applyFont="1" applyFill="1" applyBorder="1" applyAlignment="1">
      <alignment horizontal="center" vertical="center"/>
    </xf>
    <xf numFmtId="164" fontId="1" fillId="2" borderId="65" xfId="0" applyNumberFormat="1" applyFont="1" applyFill="1" applyBorder="1" applyAlignment="1">
      <alignment horizontal="center" vertical="center"/>
    </xf>
    <xf numFmtId="0" fontId="1" fillId="2" borderId="95" xfId="0" applyFont="1" applyFill="1" applyBorder="1" applyAlignment="1">
      <alignment horizontal="center" vertical="center"/>
    </xf>
    <xf numFmtId="0" fontId="1" fillId="7" borderId="97" xfId="0" applyFont="1" applyFill="1" applyBorder="1" applyAlignment="1">
      <alignment horizontal="center" vertical="center"/>
    </xf>
    <xf numFmtId="0" fontId="1" fillId="2" borderId="98" xfId="0" applyFont="1" applyFill="1" applyBorder="1" applyAlignment="1">
      <alignment horizontal="center" vertical="center"/>
    </xf>
    <xf numFmtId="0" fontId="1" fillId="7" borderId="98" xfId="0" applyFont="1" applyFill="1" applyBorder="1" applyAlignment="1">
      <alignment horizontal="center" vertical="center"/>
    </xf>
    <xf numFmtId="0" fontId="1" fillId="7" borderId="60" xfId="0" applyFont="1" applyFill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7" borderId="15" xfId="0" quotePrefix="1" applyFont="1" applyFill="1" applyBorder="1" applyAlignment="1">
      <alignment horizontal="center" vertical="center"/>
    </xf>
    <xf numFmtId="0" fontId="1" fillId="7" borderId="16" xfId="0" quotePrefix="1" applyFont="1" applyFill="1" applyBorder="1" applyAlignment="1">
      <alignment horizontal="center" vertical="center"/>
    </xf>
    <xf numFmtId="0" fontId="1" fillId="7" borderId="17" xfId="0" quotePrefix="1" applyFont="1" applyFill="1" applyBorder="1" applyAlignment="1">
      <alignment horizontal="center" vertical="center"/>
    </xf>
    <xf numFmtId="0" fontId="1" fillId="7" borderId="10" xfId="0" quotePrefix="1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96" xfId="0" applyFont="1" applyFill="1" applyBorder="1" applyAlignment="1">
      <alignment horizontal="center" vertical="center"/>
    </xf>
    <xf numFmtId="0" fontId="1" fillId="2" borderId="64" xfId="0" quotePrefix="1" applyNumberFormat="1" applyFont="1" applyFill="1" applyBorder="1" applyAlignment="1">
      <alignment horizontal="center" vertical="center"/>
    </xf>
    <xf numFmtId="0" fontId="1" fillId="2" borderId="76" xfId="0" quotePrefix="1" applyFont="1" applyFill="1" applyBorder="1" applyAlignment="1">
      <alignment horizontal="center" vertical="center"/>
    </xf>
    <xf numFmtId="0" fontId="1" fillId="2" borderId="80" xfId="0" quotePrefix="1" applyFont="1" applyFill="1" applyBorder="1" applyAlignment="1">
      <alignment horizontal="center" vertical="center"/>
    </xf>
    <xf numFmtId="0" fontId="1" fillId="2" borderId="65" xfId="0" quotePrefix="1" applyFont="1" applyFill="1" applyBorder="1" applyAlignment="1">
      <alignment horizontal="center" vertical="center"/>
    </xf>
    <xf numFmtId="0" fontId="1" fillId="7" borderId="64" xfId="0" quotePrefix="1" applyNumberFormat="1" applyFont="1" applyFill="1" applyBorder="1" applyAlignment="1">
      <alignment horizontal="center" vertical="center"/>
    </xf>
    <xf numFmtId="0" fontId="1" fillId="7" borderId="76" xfId="0" quotePrefix="1" applyFont="1" applyFill="1" applyBorder="1" applyAlignment="1">
      <alignment horizontal="center" vertical="center"/>
    </xf>
    <xf numFmtId="0" fontId="1" fillId="7" borderId="80" xfId="0" quotePrefix="1" applyFont="1" applyFill="1" applyBorder="1" applyAlignment="1">
      <alignment horizontal="center" vertical="center"/>
    </xf>
    <xf numFmtId="0" fontId="1" fillId="7" borderId="81" xfId="0" quotePrefix="1" applyFont="1" applyFill="1" applyBorder="1" applyAlignment="1">
      <alignment horizontal="center" vertical="center"/>
    </xf>
    <xf numFmtId="0" fontId="1" fillId="3" borderId="15" xfId="0" quotePrefix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15" xfId="0" quotePrefix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3" borderId="81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3" borderId="10" xfId="0" quotePrefix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3" borderId="8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2" borderId="47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610"/>
  <sheetViews>
    <sheetView showGridLines="0" tabSelected="1" view="pageBreakPreview" topLeftCell="C5" zoomScale="130" zoomScaleNormal="72" zoomScaleSheetLayoutView="130" workbookViewId="0">
      <pane xSplit="2" ySplit="5" topLeftCell="F10" activePane="bottomRight" state="frozenSplit"/>
      <selection activeCell="C5" sqref="C5"/>
      <selection pane="topRight" activeCell="M5" sqref="M5"/>
      <selection pane="bottomLeft" activeCell="C23" sqref="C23"/>
      <selection pane="bottomRight" activeCell="AG15" sqref="AG15"/>
    </sheetView>
  </sheetViews>
  <sheetFormatPr baseColWidth="10" defaultColWidth="9.140625" defaultRowHeight="18.75" x14ac:dyDescent="0.25"/>
  <cols>
    <col min="1" max="1" width="15.28515625" style="1" customWidth="1"/>
    <col min="2" max="2" width="19.7109375" style="1" customWidth="1"/>
    <col min="3" max="3" width="6.28515625" style="1" customWidth="1"/>
    <col min="4" max="4" width="10.140625" style="1" customWidth="1"/>
    <col min="5" max="38" width="19.7109375" style="1" customWidth="1"/>
    <col min="39" max="40" width="20.7109375" style="1" customWidth="1"/>
    <col min="41" max="42" width="17.85546875" style="1" customWidth="1"/>
    <col min="43" max="44" width="15.28515625" style="1" customWidth="1"/>
    <col min="45" max="45" width="15.28515625" customWidth="1"/>
    <col min="46" max="216" width="15.28515625" style="1" customWidth="1"/>
  </cols>
  <sheetData>
    <row r="1" spans="1:216" x14ac:dyDescent="0.25">
      <c r="AM1" s="9" t="s">
        <v>12</v>
      </c>
      <c r="AN1" s="139"/>
      <c r="AO1" s="6" t="s">
        <v>13</v>
      </c>
      <c r="AP1" s="6"/>
      <c r="AQ1" s="6" t="s">
        <v>13</v>
      </c>
      <c r="AS1" s="1"/>
    </row>
    <row r="2" spans="1:216" x14ac:dyDescent="0.25">
      <c r="AM2" s="10" t="s">
        <v>14</v>
      </c>
      <c r="AN2" s="140"/>
      <c r="AO2" s="7">
        <v>0.5</v>
      </c>
      <c r="AP2" s="147"/>
      <c r="AS2" s="1"/>
    </row>
    <row r="3" spans="1:216" ht="19.5" thickBot="1" x14ac:dyDescent="0.3">
      <c r="AM3" s="11" t="s">
        <v>15</v>
      </c>
      <c r="AN3" s="141"/>
      <c r="AO3" s="8" t="s">
        <v>16</v>
      </c>
      <c r="AP3" s="8"/>
      <c r="AQ3" s="8" t="s">
        <v>16</v>
      </c>
      <c r="AS3" s="1"/>
    </row>
    <row r="4" spans="1:216" ht="19.5" thickBot="1" x14ac:dyDescent="0.3">
      <c r="AS4" s="1"/>
    </row>
    <row r="5" spans="1:216" ht="11.25" customHeight="1" x14ac:dyDescent="0.25">
      <c r="D5" s="248" t="s">
        <v>45</v>
      </c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50"/>
      <c r="AG5" s="254" t="s">
        <v>46</v>
      </c>
      <c r="AH5" s="255"/>
      <c r="AI5" s="255"/>
      <c r="AJ5" s="255"/>
      <c r="AK5" s="255"/>
      <c r="AL5" s="256"/>
      <c r="AM5" s="281" t="s">
        <v>55</v>
      </c>
      <c r="AN5" s="282"/>
      <c r="AO5" s="282"/>
      <c r="AP5" s="282"/>
      <c r="AQ5" s="282"/>
      <c r="AR5" s="282"/>
      <c r="AS5" s="282"/>
      <c r="AT5" s="283"/>
    </row>
    <row r="6" spans="1:216" ht="19.5" thickBot="1" x14ac:dyDescent="0.3">
      <c r="A6"/>
      <c r="B6"/>
      <c r="D6" s="251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3"/>
      <c r="AG6" s="257"/>
      <c r="AH6" s="258"/>
      <c r="AI6" s="258"/>
      <c r="AJ6" s="258"/>
      <c r="AK6" s="258"/>
      <c r="AL6" s="259"/>
      <c r="AM6" s="284"/>
      <c r="AN6" s="285"/>
      <c r="AO6" s="285"/>
      <c r="AP6" s="285"/>
      <c r="AQ6" s="285"/>
      <c r="AR6" s="285"/>
      <c r="AS6" s="285"/>
      <c r="AT6" s="28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</row>
    <row r="7" spans="1:216" s="12" customFormat="1" ht="18.75" customHeight="1" thickBot="1" x14ac:dyDescent="0.3">
      <c r="C7" s="13"/>
      <c r="D7" s="272" t="s">
        <v>54</v>
      </c>
      <c r="E7" s="263" t="s">
        <v>2</v>
      </c>
      <c r="F7" s="264"/>
      <c r="G7" s="264"/>
      <c r="H7" s="264"/>
      <c r="I7" s="265"/>
      <c r="J7" s="242" t="s">
        <v>8</v>
      </c>
      <c r="K7" s="243"/>
      <c r="L7" s="244"/>
      <c r="M7" s="242" t="s">
        <v>58</v>
      </c>
      <c r="N7" s="243"/>
      <c r="O7" s="243"/>
      <c r="P7" s="244"/>
      <c r="Q7" s="240" t="s">
        <v>24</v>
      </c>
      <c r="R7" s="263" t="s">
        <v>18</v>
      </c>
      <c r="S7" s="264"/>
      <c r="T7" s="264"/>
      <c r="U7" s="265"/>
      <c r="V7" s="242" t="s">
        <v>21</v>
      </c>
      <c r="W7" s="243"/>
      <c r="X7" s="243"/>
      <c r="Y7" s="244"/>
      <c r="Z7" s="240" t="s">
        <v>11</v>
      </c>
      <c r="AA7" s="240" t="s">
        <v>56</v>
      </c>
      <c r="AB7" s="240" t="s">
        <v>51</v>
      </c>
      <c r="AC7" s="240" t="s">
        <v>63</v>
      </c>
      <c r="AD7" s="240" t="s">
        <v>25</v>
      </c>
      <c r="AE7" s="240" t="s">
        <v>52</v>
      </c>
      <c r="AF7" s="274" t="s">
        <v>26</v>
      </c>
      <c r="AG7" s="278" t="str">
        <f>IF(COUNTIF(Z105:Z109,0),"FROZAR A GANAR","NO FORZAR")</f>
        <v>FROZAR A GANAR</v>
      </c>
      <c r="AH7" s="279"/>
      <c r="AI7" s="279"/>
      <c r="AJ7" s="279"/>
      <c r="AK7" s="279"/>
      <c r="AL7" s="279"/>
      <c r="AM7" s="240" t="s">
        <v>24</v>
      </c>
      <c r="AN7" s="240" t="s">
        <v>60</v>
      </c>
      <c r="AO7" s="240" t="s">
        <v>61</v>
      </c>
      <c r="AP7" s="240" t="s">
        <v>62</v>
      </c>
      <c r="AQ7" s="242" t="s">
        <v>53</v>
      </c>
      <c r="AR7" s="244"/>
      <c r="AS7" s="288" t="s">
        <v>1</v>
      </c>
      <c r="AT7" s="289"/>
    </row>
    <row r="8" spans="1:216" s="12" customFormat="1" ht="15.75" customHeight="1" thickBot="1" x14ac:dyDescent="0.3">
      <c r="C8" s="13"/>
      <c r="D8" s="273"/>
      <c r="E8" s="263" t="s">
        <v>0</v>
      </c>
      <c r="F8" s="265"/>
      <c r="G8" s="269" t="s">
        <v>1</v>
      </c>
      <c r="H8" s="270"/>
      <c r="I8" s="271"/>
      <c r="J8" s="245"/>
      <c r="K8" s="246"/>
      <c r="L8" s="247"/>
      <c r="M8" s="290"/>
      <c r="N8" s="291"/>
      <c r="O8" s="291"/>
      <c r="P8" s="292"/>
      <c r="Q8" s="241"/>
      <c r="R8" s="266" t="s">
        <v>17</v>
      </c>
      <c r="S8" s="267"/>
      <c r="T8" s="267"/>
      <c r="U8" s="268"/>
      <c r="V8" s="245"/>
      <c r="W8" s="246"/>
      <c r="X8" s="246"/>
      <c r="Y8" s="247"/>
      <c r="Z8" s="241"/>
      <c r="AA8" s="241"/>
      <c r="AB8" s="241"/>
      <c r="AC8" s="241"/>
      <c r="AD8" s="241"/>
      <c r="AE8" s="241"/>
      <c r="AF8" s="241"/>
      <c r="AG8" s="238" t="s">
        <v>48</v>
      </c>
      <c r="AH8" s="239" t="s">
        <v>50</v>
      </c>
      <c r="AI8" s="276" t="s">
        <v>1</v>
      </c>
      <c r="AJ8" s="277"/>
      <c r="AK8" s="276" t="s">
        <v>57</v>
      </c>
      <c r="AL8" s="280"/>
      <c r="AM8" s="241"/>
      <c r="AN8" s="241"/>
      <c r="AO8" s="241"/>
      <c r="AP8" s="241"/>
      <c r="AQ8" s="245"/>
      <c r="AR8" s="247"/>
      <c r="AS8" s="276"/>
      <c r="AT8" s="277"/>
    </row>
    <row r="9" spans="1:216" s="12" customFormat="1" ht="38.25" customHeight="1" thickBot="1" x14ac:dyDescent="0.3">
      <c r="C9" s="13"/>
      <c r="D9" s="273"/>
      <c r="E9" s="37" t="s">
        <v>6</v>
      </c>
      <c r="F9" s="38" t="s">
        <v>7</v>
      </c>
      <c r="G9" s="39" t="s">
        <v>64</v>
      </c>
      <c r="H9" s="40" t="s">
        <v>65</v>
      </c>
      <c r="I9" s="41" t="s">
        <v>5</v>
      </c>
      <c r="J9" s="70" t="s">
        <v>3</v>
      </c>
      <c r="K9" s="70" t="s">
        <v>4</v>
      </c>
      <c r="L9" s="70" t="s">
        <v>5</v>
      </c>
      <c r="M9" s="70" t="s">
        <v>3</v>
      </c>
      <c r="N9" s="70" t="s">
        <v>4</v>
      </c>
      <c r="O9" s="70" t="s">
        <v>5</v>
      </c>
      <c r="P9" s="70" t="s">
        <v>59</v>
      </c>
      <c r="Q9" s="275"/>
      <c r="R9" s="31" t="s">
        <v>19</v>
      </c>
      <c r="S9" s="45" t="s">
        <v>6</v>
      </c>
      <c r="T9" s="32" t="s">
        <v>7</v>
      </c>
      <c r="U9" s="33" t="s">
        <v>20</v>
      </c>
      <c r="V9" s="42" t="s">
        <v>22</v>
      </c>
      <c r="W9" s="43" t="s">
        <v>23</v>
      </c>
      <c r="X9" s="44" t="s">
        <v>47</v>
      </c>
      <c r="Y9" s="34" t="s">
        <v>49</v>
      </c>
      <c r="Z9" s="241"/>
      <c r="AA9" s="241"/>
      <c r="AB9" s="241"/>
      <c r="AC9" s="287"/>
      <c r="AD9" s="241"/>
      <c r="AE9" s="241"/>
      <c r="AF9" s="241"/>
      <c r="AG9" s="238"/>
      <c r="AH9" s="239"/>
      <c r="AI9" s="50" t="s">
        <v>3</v>
      </c>
      <c r="AJ9" s="48" t="s">
        <v>4</v>
      </c>
      <c r="AK9" s="50" t="s">
        <v>3</v>
      </c>
      <c r="AL9" s="68" t="s">
        <v>4</v>
      </c>
      <c r="AM9" s="287"/>
      <c r="AN9" s="287"/>
      <c r="AO9" s="287"/>
      <c r="AP9" s="287"/>
      <c r="AQ9" s="69" t="s">
        <v>3</v>
      </c>
      <c r="AR9" s="70" t="s">
        <v>4</v>
      </c>
      <c r="AS9" s="50" t="s">
        <v>3</v>
      </c>
      <c r="AT9" s="48" t="s">
        <v>4</v>
      </c>
    </row>
    <row r="10" spans="1:216" ht="20.25" thickTop="1" thickBot="1" x14ac:dyDescent="0.3">
      <c r="A10" s="14">
        <v>0.99136142500000002</v>
      </c>
      <c r="B10" s="14">
        <v>0.47840942600000003</v>
      </c>
      <c r="C10" s="223">
        <v>1</v>
      </c>
      <c r="D10" s="226" t="s">
        <v>10</v>
      </c>
      <c r="E10" s="150">
        <f>$A$10</f>
        <v>0.99136142500000002</v>
      </c>
      <c r="F10" s="151">
        <f>$B$10</f>
        <v>0.47840942600000003</v>
      </c>
      <c r="G10" s="152">
        <v>-0.62215365899999997</v>
      </c>
      <c r="H10" s="153">
        <v>0.56891302300000002</v>
      </c>
      <c r="I10" s="153">
        <v>0</v>
      </c>
      <c r="J10" s="150">
        <f>IF($AO$1="SUBTRACTIVE",AA10,IF(W10=MAX(W10:W14),P10*M10-G10,0))</f>
        <v>0</v>
      </c>
      <c r="K10" s="154">
        <f>IF($AO$1="SUBTRACTIVE",AB10,IF(W10=MAX(W10:W14),P10*N10-H10,0))</f>
        <v>0</v>
      </c>
      <c r="L10" s="154">
        <f>IF($AO$1="SUBTRACTIVE",AD10,IF(X10=MAX(X10:X14),Q10*O10-I10,0))</f>
        <v>0</v>
      </c>
      <c r="M10" s="150">
        <f>IF($AO$1="ADDICTIVE",IF(W10=MAX(W10:W14),$AO$2*S10*R10+G10,0),0)</f>
        <v>0</v>
      </c>
      <c r="N10" s="155">
        <f>IF($AO$1="ADDICTIVE",IF(W10=MAX(W10:W14),$AO$2*T10*R10+H10,0),0)</f>
        <v>0</v>
      </c>
      <c r="O10" s="156">
        <f>IF($AO$1="ADDICTIVE",IF(Y10=MAX(Y10:Y14),$AO$2*U10*R10+I10,0),0)</f>
        <v>0</v>
      </c>
      <c r="P10" s="151">
        <f>IF(SQRT(M10^2+N10^2+O10^2) &lt;=0,0,1/SQRT(M10^2+N10^2+O10^2))</f>
        <v>0</v>
      </c>
      <c r="Q10" s="152">
        <v>0</v>
      </c>
      <c r="R10" s="150">
        <f>IF($AO$3="MULTIPLICATIVE",1/SQRT(S10^2+T10^2),1/SQRT(2))</f>
        <v>0.90846306503556529</v>
      </c>
      <c r="S10" s="153">
        <v>0.99136142500000002</v>
      </c>
      <c r="T10" s="153">
        <v>0.47840942600000003</v>
      </c>
      <c r="U10" s="151">
        <f>IF($AO$3="MULTIPLICATIVE",0,IF(2-(S10^2+T10^2)&gt;0,SQRT(2-(S10^2+T10^2))*R10,0))</f>
        <v>0</v>
      </c>
      <c r="V10" s="189">
        <f t="shared" ref="V10:V73" si="0">SUMPRODUCT(S10:U10,G10:I10)*R10</f>
        <v>-0.31306162783165642</v>
      </c>
      <c r="W10" s="190">
        <f>(V10+1)/2</f>
        <v>0.34346918608417176</v>
      </c>
      <c r="X10" s="190">
        <f>W10</f>
        <v>0.34346918608417176</v>
      </c>
      <c r="Y10" s="157">
        <f>X14</f>
        <v>0.89419300824161962</v>
      </c>
      <c r="Z10" s="157">
        <f>IF(MAX(W10:W14)=W10,Q10+1,Q10)</f>
        <v>0</v>
      </c>
      <c r="AA10" s="157">
        <f>IF(W10=MAX(W10:W14),S10*R10-G10,0)</f>
        <v>0</v>
      </c>
      <c r="AB10" s="157">
        <f>IF(W10=MAX(W10:W14),T10*R10-H10,0)</f>
        <v>0</v>
      </c>
      <c r="AC10" s="157">
        <f>IF(W10=MAX(W10:W14),U10-I10,0)</f>
        <v>0</v>
      </c>
      <c r="AD10" s="157">
        <f>Hoja1!$AA10^2+Hoja1!$AB10^2+AC10^2</f>
        <v>0</v>
      </c>
      <c r="AE10" s="157">
        <f>MAX(AD10:AD14)</f>
        <v>0.41987772158703851</v>
      </c>
      <c r="AF10" s="157">
        <f>SQRT(AE10)</f>
        <v>0.64797972312954244</v>
      </c>
      <c r="AG10" s="157">
        <f>IF(Y10=MIN(Y10:Y109),Y10,0)</f>
        <v>0</v>
      </c>
      <c r="AH10" s="158">
        <f>IF(Hoja1!$AG10&gt;0,_xlfn.MAXIFS(W10:W14,Z105:Z109,0),0)</f>
        <v>0</v>
      </c>
      <c r="AI10" s="158">
        <f>IF(AG10&gt;0,IF(AH10=Hoja1!$W10,Hoja1!$E10,Hoja1!$G10),0)</f>
        <v>0</v>
      </c>
      <c r="AJ10" s="159">
        <f>IF(AG10&gt;0,IF(AH10=Hoja1!$W10,Hoja1!$F10,Hoja1!$H10),0)</f>
        <v>0</v>
      </c>
      <c r="AK10" s="160">
        <f>IF(AG10&gt;0,IF(AH10=Hoja1!$W10,Hoja1!$E10*Hoja1!$R10,Hoja1!$G10),0)</f>
        <v>0</v>
      </c>
      <c r="AL10" s="161">
        <f>IF(AG10&gt;0,IF(AH10=Hoja1!$W10,Hoja1!$F10*Hoja1!$R10,Hoja1!$H10),0)</f>
        <v>0</v>
      </c>
      <c r="AM10" s="150">
        <f>Z105</f>
        <v>4</v>
      </c>
      <c r="AN10" s="155">
        <f>0.5</f>
        <v>0.5</v>
      </c>
      <c r="AO10" s="155">
        <f>IF(AM10&gt;0,1/AM10,0)</f>
        <v>0.25</v>
      </c>
      <c r="AP10" s="151">
        <f>IF($AO$1="SUBTRACTIVE",AN10*AO10,AO10)</f>
        <v>0.125</v>
      </c>
      <c r="AQ10" s="154">
        <f>J105 * AP10</f>
        <v>0.45674350274083708</v>
      </c>
      <c r="AR10" s="156">
        <f>K105 * AP10</f>
        <v>0.18842429118279269</v>
      </c>
      <c r="AS10" s="150">
        <f>IF(AG10&gt;0,G10+AQ10,0)</f>
        <v>0</v>
      </c>
      <c r="AT10" s="162">
        <f>IF(AG10&gt;0,H10+AR10,0)</f>
        <v>0</v>
      </c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</row>
    <row r="11" spans="1:216" ht="19.5" thickBot="1" x14ac:dyDescent="0.3">
      <c r="A11" s="14">
        <v>0.45351267299999998</v>
      </c>
      <c r="B11" s="14">
        <v>0.96658292499999998</v>
      </c>
      <c r="C11" s="224"/>
      <c r="D11" s="214"/>
      <c r="E11" s="2">
        <f t="shared" ref="E11:E14" si="1">A$10</f>
        <v>0.99136142500000002</v>
      </c>
      <c r="F11" s="3">
        <f t="shared" ref="F11:F14" si="2">B$10</f>
        <v>0.47840942600000003</v>
      </c>
      <c r="G11" s="61">
        <v>0.97621461700000001</v>
      </c>
      <c r="H11" s="74">
        <v>-0.20893725399999999</v>
      </c>
      <c r="I11" s="74">
        <v>0</v>
      </c>
      <c r="J11" s="15">
        <f>IF($AO$1="SUBTRACTIVE",AA11,IF(W11=MAX(W10:W14),M11*P11-G11,0))</f>
        <v>-7.5599378286474339E-2</v>
      </c>
      <c r="K11" s="112">
        <f>IF($AO$1="SUBTRACTIVE",AB11,IF(W11=MAX(W10:W14),P11*N11-H11,0))</f>
        <v>0.64355454748586549</v>
      </c>
      <c r="L11" s="61">
        <v>0</v>
      </c>
      <c r="M11" s="2">
        <f>IF($AO$1="ADDICTIVE",IF(W11=MAX(W10:W14),$AO$2*S11*R11+G11,0),0)</f>
        <v>0</v>
      </c>
      <c r="N11" s="107">
        <f>IF($AO$1="ADDICTIVE",IF(W11=MAX(W10:W14),$AO$2*T11*R11+H11,0),0)</f>
        <v>0</v>
      </c>
      <c r="O11" s="20">
        <f>IF($AO$1="ADDICTIVE",IF(Y11=MAX(Y10:Y14),$AO$2*U11*R11+I11,0),0)</f>
        <v>0</v>
      </c>
      <c r="P11" s="3">
        <f t="shared" ref="P11:P14" si="3">IF(SQRT(M11^2+N11^2+O11^2) &lt;=0,0,1/SQRT(M11^2+N11^2+O11^2))</f>
        <v>0</v>
      </c>
      <c r="Q11" s="61">
        <v>0</v>
      </c>
      <c r="R11" s="2">
        <f t="shared" ref="R11:R74" si="4">IF($AO$3="MULTIPLICATIVE",1/SQRT(S11^2+T11^2),1/SQRT(2))</f>
        <v>0.90846306503556529</v>
      </c>
      <c r="S11" s="74">
        <v>0.99136142500000002</v>
      </c>
      <c r="T11" s="74">
        <v>0.47840942600000003</v>
      </c>
      <c r="U11" s="26">
        <f t="shared" ref="U11:U74" si="5">IF($AO$3="MULTIPLICATIVE",0,IF(2-(S11^2+T11^2)&gt;0,SQRT(2-(S11^2+T11^2))*R11,0))</f>
        <v>0</v>
      </c>
      <c r="V11" s="191">
        <f t="shared" si="0"/>
        <v>0.78838601648323925</v>
      </c>
      <c r="W11" s="192">
        <f t="shared" ref="W11:W74" si="6">(V11+1)/2</f>
        <v>0.89419300824161962</v>
      </c>
      <c r="X11" s="192">
        <f>IF(W11&gt;X10,W11,X10)</f>
        <v>0.89419300824161962</v>
      </c>
      <c r="Y11" s="75">
        <f>Y10</f>
        <v>0.89419300824161962</v>
      </c>
      <c r="Z11" s="63">
        <f>IF(MAX(W10:W14)=W11,Q11+1,Q11)</f>
        <v>1</v>
      </c>
      <c r="AA11" s="63">
        <f>IF(W11=MAX(W10:W14),S11*R11-G11,0)</f>
        <v>-7.5599378286474339E-2</v>
      </c>
      <c r="AB11" s="63">
        <f>IF(W11=MAX(W10:W14),T11*R11-H11,0)</f>
        <v>0.64355454748586549</v>
      </c>
      <c r="AC11" s="209">
        <f>IF(W11=MAX(W10:W14),U11-I11,0)</f>
        <v>0</v>
      </c>
      <c r="AD11" s="61">
        <f>Hoja1!$AA11^2+Hoja1!$AB11^2+AC11^2</f>
        <v>0.41987772158703851</v>
      </c>
      <c r="AE11" s="75">
        <f>AE10</f>
        <v>0.41987772158703851</v>
      </c>
      <c r="AF11" s="76">
        <f>AF10</f>
        <v>0.64797972312954244</v>
      </c>
      <c r="AG11" s="77">
        <f>AG10</f>
        <v>0</v>
      </c>
      <c r="AH11" s="77">
        <f>AH10</f>
        <v>0</v>
      </c>
      <c r="AI11" s="72">
        <f>IF(AG10&gt;0,IF(AH10=Hoja1!$W11,Hoja1!$E11,Hoja1!$G11),0)</f>
        <v>0</v>
      </c>
      <c r="AJ11" s="73">
        <f>IF(AG10&gt;0,IF(AH10=Hoja1!$W11,Hoja1!$F11,Hoja1!$H11),0)</f>
        <v>0</v>
      </c>
      <c r="AK11" s="52">
        <f>IF(AG10&gt;0,IF(AH10=Hoja1!$W11,Hoja1!$E11*Hoja1!$R11,Hoja1!$G11),0)</f>
        <v>0</v>
      </c>
      <c r="AL11" s="49">
        <f>IF(AG10&gt;0,IF(AH10=Hoja1!$W11,Hoja1!$F11*Hoja1!$R11,Hoja1!$H11),0)</f>
        <v>0</v>
      </c>
      <c r="AM11" s="2">
        <f t="shared" ref="AM11:AM14" si="7">Z106</f>
        <v>16</v>
      </c>
      <c r="AN11" s="107">
        <f>AN10</f>
        <v>0.5</v>
      </c>
      <c r="AO11" s="20">
        <f t="shared" ref="AO11:AO74" si="8">IF(AM11&gt;0,1/AM11,0)</f>
        <v>6.25E-2</v>
      </c>
      <c r="AP11" s="3">
        <f t="shared" ref="AP11:AP14" si="9">IF($AO$1="SUBTRACTIVE",AN11*AO11,AO11)</f>
        <v>3.125E-2</v>
      </c>
      <c r="AQ11" s="110">
        <f>J106 * AP11</f>
        <v>-9.4901449938921772E-2</v>
      </c>
      <c r="AR11" s="20">
        <f t="shared" ref="AR11:AR14" si="10">K106 * AP11</f>
        <v>0.38022963866138082</v>
      </c>
      <c r="AS11" s="2">
        <f>IF(AG10&gt;0,G11+AQ11,0)</f>
        <v>0</v>
      </c>
      <c r="AT11" s="163">
        <f>IF(AG10&gt;0,H11+AR11,0)</f>
        <v>0</v>
      </c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</row>
    <row r="12" spans="1:216" ht="19.5" thickBot="1" x14ac:dyDescent="0.3">
      <c r="A12" s="1">
        <v>0.83799856699999997</v>
      </c>
      <c r="B12" s="1">
        <v>0.30568903200000003</v>
      </c>
      <c r="C12" s="224"/>
      <c r="D12" s="214"/>
      <c r="E12" s="2">
        <f t="shared" si="1"/>
        <v>0.99136142500000002</v>
      </c>
      <c r="F12" s="3">
        <f t="shared" si="2"/>
        <v>0.47840942600000003</v>
      </c>
      <c r="G12" s="61">
        <v>0.20375289199999999</v>
      </c>
      <c r="H12" s="74">
        <v>0.17931982299999999</v>
      </c>
      <c r="I12" s="74">
        <v>0</v>
      </c>
      <c r="J12" s="15">
        <f>IF($AO$1="SUBTRACTIVE",AA12,IF(W12=MAX(W10:W14),P12*M12-G12,0))</f>
        <v>0</v>
      </c>
      <c r="K12" s="112">
        <f>IF($AO$1="SUBTRACTIVE",AB12,IF(W12=MAX(W10:W14),P12*N12-H12,0))</f>
        <v>0</v>
      </c>
      <c r="L12" s="61">
        <v>0</v>
      </c>
      <c r="M12" s="2">
        <f>IF($AO$1="ADDICTIVE",IF(W12=MAX(W10:W14),$AO$2*S12*R12+G12,0),0)</f>
        <v>0</v>
      </c>
      <c r="N12" s="107">
        <f>IF($AO$1="ADDICTIVE",IF(W12=MAX(W10:W14),$AO$2*T12*R12+H12,0),0)</f>
        <v>0</v>
      </c>
      <c r="O12" s="20">
        <f>IF($AO$1="ADDICTIVE",IF(Y12=MAX(Y10:Y14),$AO$2*U12*R12+I12,0),0)</f>
        <v>0</v>
      </c>
      <c r="P12" s="3">
        <f t="shared" si="3"/>
        <v>0</v>
      </c>
      <c r="Q12" s="61">
        <v>0</v>
      </c>
      <c r="R12" s="2">
        <f t="shared" si="4"/>
        <v>0.90846306503556529</v>
      </c>
      <c r="S12" s="74">
        <v>0.99136142500000002</v>
      </c>
      <c r="T12" s="74">
        <v>0.47840942600000003</v>
      </c>
      <c r="U12" s="26">
        <f t="shared" si="5"/>
        <v>0</v>
      </c>
      <c r="V12" s="191">
        <f t="shared" si="0"/>
        <v>0.26143845560777562</v>
      </c>
      <c r="W12" s="192">
        <f t="shared" si="6"/>
        <v>0.63071922780388778</v>
      </c>
      <c r="X12" s="192">
        <f>IF(W12&gt;X11,W12,X11)</f>
        <v>0.89419300824161962</v>
      </c>
      <c r="Y12" s="75">
        <f t="shared" ref="Y12:Y14" si="11">Y11</f>
        <v>0.89419300824161962</v>
      </c>
      <c r="Z12" s="63">
        <f>IF(MAX(W10:W14)=W12,Q12+1,Q12)</f>
        <v>0</v>
      </c>
      <c r="AA12" s="63">
        <f>IF(W12=MAX(W10:W14),S12*R12-G12,0)</f>
        <v>0</v>
      </c>
      <c r="AB12" s="63">
        <f>IF(W12=MAX(W10:W14),T12*R12-H12,0)</f>
        <v>0</v>
      </c>
      <c r="AC12" s="209">
        <f>IF(W12=MAX(W10:W14),U12-I12,0)</f>
        <v>0</v>
      </c>
      <c r="AD12" s="61">
        <f>Hoja1!$AA12^2+Hoja1!$AB12^2+AC12^2</f>
        <v>0</v>
      </c>
      <c r="AE12" s="75">
        <f t="shared" ref="AE12:AF14" si="12">AE11</f>
        <v>0.41987772158703851</v>
      </c>
      <c r="AF12" s="75">
        <f t="shared" si="12"/>
        <v>0.64797972312954244</v>
      </c>
      <c r="AG12" s="78">
        <f t="shared" ref="AG12:AG14" si="13">AG11</f>
        <v>0</v>
      </c>
      <c r="AH12" s="78">
        <f t="shared" ref="AH12:AH14" si="14">AH11</f>
        <v>0</v>
      </c>
      <c r="AI12" s="72">
        <f>IF(AG10&gt;0,IF(AH10=Hoja1!$W12,Hoja1!$E12,Hoja1!$G12),0)</f>
        <v>0</v>
      </c>
      <c r="AJ12" s="73">
        <f>IF(AG12&gt;0,IF(AH12=Hoja1!$W12,Hoja1!$F12,Hoja1!$H12),0)</f>
        <v>0</v>
      </c>
      <c r="AK12" s="52">
        <f>IF(AG10&gt;0,IF(AH10=Hoja1!$W12,Hoja1!$E12*Hoja1!$R12,Hoja1!$G12),0)</f>
        <v>0</v>
      </c>
      <c r="AL12" s="49">
        <f>IF(AG10&gt;0,IF(AH10=Hoja1!$W12,Hoja1!$F12*Hoja1!$R12,Hoja1!$H12),0)</f>
        <v>0</v>
      </c>
      <c r="AM12" s="2">
        <f t="shared" si="7"/>
        <v>0</v>
      </c>
      <c r="AN12" s="107">
        <f t="shared" ref="AN12:AN14" si="15">AN11</f>
        <v>0.5</v>
      </c>
      <c r="AO12" s="20">
        <f t="shared" si="8"/>
        <v>0</v>
      </c>
      <c r="AP12" s="3">
        <f t="shared" si="9"/>
        <v>0</v>
      </c>
      <c r="AQ12" s="110">
        <f t="shared" ref="AQ12:AQ14" si="16">J107 * AP12</f>
        <v>0</v>
      </c>
      <c r="AR12" s="20">
        <f t="shared" si="10"/>
        <v>0</v>
      </c>
      <c r="AS12" s="2">
        <f>IF(AG10&gt;0,G12+AQ12,0)</f>
        <v>0</v>
      </c>
      <c r="AT12" s="163">
        <f>IF(AG10&gt;0,H12+AR12,0)</f>
        <v>0</v>
      </c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</row>
    <row r="13" spans="1:216" ht="19.5" thickBot="1" x14ac:dyDescent="0.3">
      <c r="A13" s="1">
        <v>0.63932673100000004</v>
      </c>
      <c r="B13" s="1">
        <v>0.64812140799999995</v>
      </c>
      <c r="C13" s="224"/>
      <c r="D13" s="214"/>
      <c r="E13" s="2">
        <f t="shared" si="1"/>
        <v>0.99136142500000002</v>
      </c>
      <c r="F13" s="3">
        <f t="shared" si="2"/>
        <v>0.47840942600000003</v>
      </c>
      <c r="G13" s="61">
        <v>-0.51661166300000005</v>
      </c>
      <c r="H13" s="74">
        <v>-0.851105322</v>
      </c>
      <c r="I13" s="74">
        <v>0</v>
      </c>
      <c r="J13" s="15">
        <f>IF($AO$1="SUBTRACTIVE",AA13,IF(W13=MAX(W10:W14),P13*M13-G13,0))</f>
        <v>0</v>
      </c>
      <c r="K13" s="112">
        <f>IF($AO$1="SUBTRACTIVE",AB13,IF(W13=MAX(W10:W14),P13*N13-H13,0))</f>
        <v>0</v>
      </c>
      <c r="L13" s="61">
        <v>0</v>
      </c>
      <c r="M13" s="2">
        <f>IF($AO$1="ADDICTIVE",IF(W13=MAX(W10:W14),$AO$2*S13*R13+G13,0),0)</f>
        <v>0</v>
      </c>
      <c r="N13" s="107">
        <f>IF($AO$1="ADDICTIVE",IF(W13=MAX(W10:W14),$AO$2*T13*R13+H13,0),0)</f>
        <v>0</v>
      </c>
      <c r="O13" s="20">
        <f>IF($AO$1="ADDICTIVE",IF(Y13=MAX(Y9:Y13),$AO$2*U13*R13+I13,0),0)</f>
        <v>0</v>
      </c>
      <c r="P13" s="3">
        <f t="shared" si="3"/>
        <v>0</v>
      </c>
      <c r="Q13" s="61">
        <v>0</v>
      </c>
      <c r="R13" s="2">
        <f t="shared" si="4"/>
        <v>0.90846306503556529</v>
      </c>
      <c r="S13" s="74">
        <v>0.99136142500000002</v>
      </c>
      <c r="T13" s="74">
        <v>0.47840942600000003</v>
      </c>
      <c r="U13" s="26">
        <f t="shared" si="5"/>
        <v>0</v>
      </c>
      <c r="V13" s="191">
        <f t="shared" si="0"/>
        <v>-0.83517342771399261</v>
      </c>
      <c r="W13" s="192">
        <f t="shared" si="6"/>
        <v>8.2413286143003694E-2</v>
      </c>
      <c r="X13" s="192">
        <f>IF(W13&gt;X12,W13,X12)</f>
        <v>0.89419300824161962</v>
      </c>
      <c r="Y13" s="75">
        <f t="shared" si="11"/>
        <v>0.89419300824161962</v>
      </c>
      <c r="Z13" s="63">
        <f>IF(MAX(W10:W14)=W13,Q13+1,Q13)</f>
        <v>0</v>
      </c>
      <c r="AA13" s="63">
        <f>IF(W13=MAX(W10:W14),S13*R13-G13,0)</f>
        <v>0</v>
      </c>
      <c r="AB13" s="63">
        <f>IF(W13=MAX(W10:W14),T13*R13-H13,0)</f>
        <v>0</v>
      </c>
      <c r="AC13" s="209">
        <f>IF(W13=MAX(W10:W14),U13-I13,0)</f>
        <v>0</v>
      </c>
      <c r="AD13" s="61">
        <f>Hoja1!$AA13^2+Hoja1!$AB13^2+AC13^2</f>
        <v>0</v>
      </c>
      <c r="AE13" s="75">
        <f t="shared" si="12"/>
        <v>0.41987772158703851</v>
      </c>
      <c r="AF13" s="75">
        <f t="shared" si="12"/>
        <v>0.64797972312954244</v>
      </c>
      <c r="AG13" s="78">
        <f t="shared" si="13"/>
        <v>0</v>
      </c>
      <c r="AH13" s="78">
        <f t="shared" si="14"/>
        <v>0</v>
      </c>
      <c r="AI13" s="72">
        <f>IF(AG10&gt;0,IF(AH10=Hoja1!$W13,Hoja1!$E13,Hoja1!$G13),0)</f>
        <v>0</v>
      </c>
      <c r="AJ13" s="73">
        <f>IF(AG10&gt;0,IF(AH10=Hoja1!$W13,Hoja1!$F13,Hoja1!$H13),0)</f>
        <v>0</v>
      </c>
      <c r="AK13" s="52">
        <f>IF(AG10&gt;0,IF(AH10=Hoja1!$W13,Hoja1!$E13*Hoja1!$R13,Hoja1!$G13),0)</f>
        <v>0</v>
      </c>
      <c r="AL13" s="49">
        <f>IF(AG10&gt;0,IF(AH10=Hoja1!$W13,Hoja1!$F13*Hoja1!$R13,Hoja1!$H13),0)</f>
        <v>0</v>
      </c>
      <c r="AM13" s="2">
        <f t="shared" si="7"/>
        <v>0</v>
      </c>
      <c r="AN13" s="107">
        <f t="shared" si="15"/>
        <v>0.5</v>
      </c>
      <c r="AO13" s="20">
        <f t="shared" si="8"/>
        <v>0</v>
      </c>
      <c r="AP13" s="3">
        <f t="shared" si="9"/>
        <v>0</v>
      </c>
      <c r="AQ13" s="110">
        <f t="shared" si="16"/>
        <v>0</v>
      </c>
      <c r="AR13" s="20">
        <f t="shared" si="10"/>
        <v>0</v>
      </c>
      <c r="AS13" s="2">
        <f>IF(AG10&gt;0,G13+AQ13,0)</f>
        <v>0</v>
      </c>
      <c r="AT13" s="163">
        <f>IF(AG10&gt;0,H13+AR13,0)</f>
        <v>0</v>
      </c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</row>
    <row r="14" spans="1:216" ht="19.5" thickBot="1" x14ac:dyDescent="0.3">
      <c r="A14" s="1">
        <v>0.37521115300000002</v>
      </c>
      <c r="B14" s="1">
        <v>8.5127809999999998E-2</v>
      </c>
      <c r="C14" s="224"/>
      <c r="D14" s="215"/>
      <c r="E14" s="66">
        <f t="shared" si="1"/>
        <v>0.99136142500000002</v>
      </c>
      <c r="F14" s="67">
        <f t="shared" si="2"/>
        <v>0.47840942600000003</v>
      </c>
      <c r="G14" s="61">
        <v>-0.227678886</v>
      </c>
      <c r="H14" s="74">
        <v>-0.95629731299999998</v>
      </c>
      <c r="I14" s="74">
        <v>0</v>
      </c>
      <c r="J14" s="134">
        <f>IF($AO$1="SUBTRACTIVE",AA14,IF(W14=MAX(W10:W14),P14*M14-G14,0))</f>
        <v>0</v>
      </c>
      <c r="K14" s="135">
        <f>IF($AO$1="SUBTRACTIVE",AB14,IF(W14=MAX(W10:W14),P14*N14-H14,0))</f>
        <v>0</v>
      </c>
      <c r="L14" s="61">
        <v>0</v>
      </c>
      <c r="M14" s="4">
        <f>IF($AO$1="ADDICTIVE",IF(W14=MAX(W10:W14),$AO$2*S14*R14+G14,0),0)</f>
        <v>0</v>
      </c>
      <c r="N14" s="108">
        <f>IF($AO$1="ADDICTIVE",IF(W14=MAX(W10:W14),$AO$2*T14*R14+H14,0),0)</f>
        <v>0</v>
      </c>
      <c r="O14" s="21">
        <f>IF($AO$1="ADDICTIVE",IF(Y14=MAX(Y10:Y14),$AO$2*U14*R14+I14,0),0)</f>
        <v>0</v>
      </c>
      <c r="P14" s="5">
        <f t="shared" si="3"/>
        <v>0</v>
      </c>
      <c r="Q14" s="61">
        <f>IF(MAX($W$10:$W$14)=W14,L14+1,L14)</f>
        <v>0</v>
      </c>
      <c r="R14" s="4">
        <f t="shared" si="4"/>
        <v>0.90846306503556529</v>
      </c>
      <c r="S14" s="21">
        <v>0.99136142500000002</v>
      </c>
      <c r="T14" s="21">
        <v>0.47840942600000003</v>
      </c>
      <c r="U14" s="118">
        <f t="shared" si="5"/>
        <v>0</v>
      </c>
      <c r="V14" s="191">
        <f t="shared" si="0"/>
        <v>-0.62067442420878516</v>
      </c>
      <c r="W14" s="192">
        <f t="shared" si="6"/>
        <v>0.18966278789560742</v>
      </c>
      <c r="X14" s="192">
        <f>IF(W14&gt;X13,W14,X13)</f>
        <v>0.89419300824161962</v>
      </c>
      <c r="Y14" s="75">
        <f t="shared" si="11"/>
        <v>0.89419300824161962</v>
      </c>
      <c r="Z14" s="63">
        <f>IF(MAX(W10:W14)=W14,Q14+1,Q14)</f>
        <v>0</v>
      </c>
      <c r="AA14" s="63">
        <f>IF(W14=MAX(W10:W14),S14*R14-G14,0)</f>
        <v>0</v>
      </c>
      <c r="AB14" s="63">
        <f>IF(W14=MAX(W10:W14),T14*R14-H14,0)</f>
        <v>0</v>
      </c>
      <c r="AC14" s="132">
        <f>IF(W14=MAX(W10:W14),U14-I14,0)</f>
        <v>0</v>
      </c>
      <c r="AD14" s="61">
        <f>Hoja1!$AA14^2+Hoja1!$AB14^2+AC14^2</f>
        <v>0</v>
      </c>
      <c r="AE14" s="75">
        <f t="shared" si="12"/>
        <v>0.41987772158703851</v>
      </c>
      <c r="AF14" s="75">
        <f t="shared" si="12"/>
        <v>0.64797972312954244</v>
      </c>
      <c r="AG14" s="78">
        <f t="shared" si="13"/>
        <v>0</v>
      </c>
      <c r="AH14" s="78">
        <f t="shared" si="14"/>
        <v>0</v>
      </c>
      <c r="AI14" s="72">
        <f>IF(AG10&gt;0,IF(AH10=Hoja1!$W14,Hoja1!$E14,Hoja1!$G14),0)</f>
        <v>0</v>
      </c>
      <c r="AJ14" s="73">
        <f>IF(AG10&gt;0,IF(AH10=Hoja1!$W14,Hoja1!$F14,Hoja1!$H14),0)</f>
        <v>0</v>
      </c>
      <c r="AK14" s="52">
        <f>IF(AG10&gt;0,IF(AH10=Hoja1!$W14,Hoja1!$E14*Hoja1!$R14,Hoja1!$G14),0)</f>
        <v>0</v>
      </c>
      <c r="AL14" s="49">
        <f>IF(AG10&gt;0,IF(AH10=Hoja1!$W14,Hoja1!$F14*Hoja1!$R14,Hoja1!$H14),0)</f>
        <v>0</v>
      </c>
      <c r="AM14" s="4">
        <f t="shared" si="7"/>
        <v>0</v>
      </c>
      <c r="AN14" s="108">
        <f t="shared" si="15"/>
        <v>0.5</v>
      </c>
      <c r="AO14" s="21">
        <f t="shared" si="8"/>
        <v>0</v>
      </c>
      <c r="AP14" s="5">
        <f t="shared" si="9"/>
        <v>0</v>
      </c>
      <c r="AQ14" s="207">
        <f t="shared" si="16"/>
        <v>0</v>
      </c>
      <c r="AR14" s="74">
        <f t="shared" si="10"/>
        <v>0</v>
      </c>
      <c r="AS14" s="4">
        <f>IF(AG10&gt;0,G14+AQ14,0)</f>
        <v>0</v>
      </c>
      <c r="AT14" s="164">
        <f>IF(AG10&gt;0,H14+AR14,0)</f>
        <v>0</v>
      </c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</row>
    <row r="15" spans="1:216" ht="19.5" thickBot="1" x14ac:dyDescent="0.3">
      <c r="A15" s="1">
        <v>0.429022927</v>
      </c>
      <c r="B15" s="1">
        <v>0.19049585799999999</v>
      </c>
      <c r="C15" s="224"/>
      <c r="D15" s="219" t="s">
        <v>9</v>
      </c>
      <c r="E15" s="97">
        <f>$A$11</f>
        <v>0.45351267299999998</v>
      </c>
      <c r="F15" s="98">
        <f>$B$11</f>
        <v>0.96658292499999998</v>
      </c>
      <c r="G15" s="96">
        <f>G10</f>
        <v>-0.62215365899999997</v>
      </c>
      <c r="H15" s="81">
        <f>H10</f>
        <v>0.56891302300000002</v>
      </c>
      <c r="I15" s="81">
        <f>I10</f>
        <v>0</v>
      </c>
      <c r="J15" s="52">
        <f>IF($AO$1="SUBTRACTIVE",AA15+J10,IF(W15=MAX(W15:W19),P15*M15-G15+J10,J10))</f>
        <v>1.0469153360911496</v>
      </c>
      <c r="K15" s="123">
        <f>IF($AO$1="SUBTRACTIVE",AB15+K10,IF(W15=MAX(W15:W19),P15*N15-H15+K10,K10))</f>
        <v>0.33639218391903347</v>
      </c>
      <c r="L15" s="53">
        <v>0</v>
      </c>
      <c r="M15" s="136">
        <f>IF($AO$1="ADDICTIVE",IF(W15=MAX(W15:W19),$AO$2*S15*R15+G15,0),0)</f>
        <v>0</v>
      </c>
      <c r="N15" s="123">
        <f>IF($AO$1="ADDICTIVE",IF(W15=MAX(W15:W19),$AO$2*T15*R15+H15,0),0)</f>
        <v>0</v>
      </c>
      <c r="O15" s="130">
        <f>IF($AO$1="ADDICTIVE",IF(Y15=MAX(Y15:Y19),$AO$2*U15*R15+I15,0),0)</f>
        <v>0</v>
      </c>
      <c r="P15" s="53">
        <f>IF(SQRT(M15^2+N15^2+O15^2) &lt;=0,0,1/SQRT(M15^2+N15^2+O15^2))</f>
        <v>0</v>
      </c>
      <c r="Q15" s="96">
        <f>Z10</f>
        <v>0</v>
      </c>
      <c r="R15" s="114">
        <f>IF($AO$3="MULTIPLICATIVE",1/SQRT(S15^2+T15^2),1/SQRT(2))</f>
        <v>0.93660376518552046</v>
      </c>
      <c r="S15" s="117">
        <f t="shared" ref="S15:S46" si="17">E15</f>
        <v>0.45351267299999998</v>
      </c>
      <c r="T15" s="117">
        <f t="shared" ref="T15:T46" si="18">F15</f>
        <v>0.96658292499999998</v>
      </c>
      <c r="U15" s="115">
        <f>IF($AO$3="MULTIPLICATIVE",0,IF(2-(S15^2+T15^2)&gt;0,SQRT(2-(S15^2+T15^2))*R15,0))</f>
        <v>0</v>
      </c>
      <c r="V15" s="193">
        <f t="shared" si="0"/>
        <v>0.2507728904007126</v>
      </c>
      <c r="W15" s="194">
        <f>(V15+1)/2</f>
        <v>0.62538644520035636</v>
      </c>
      <c r="X15" s="194">
        <f>W15</f>
        <v>0.62538644520035636</v>
      </c>
      <c r="Y15" s="80">
        <f>X19</f>
        <v>0.62538644520035636</v>
      </c>
      <c r="Z15" s="80">
        <f>IF(MAX(W15:W19)=W15,Q15+1,Q15)</f>
        <v>1</v>
      </c>
      <c r="AA15" s="80">
        <f>IF(W15=MAX(W15:W19),S15*R15-G15,0)</f>
        <v>1.0469153360911496</v>
      </c>
      <c r="AB15" s="80">
        <f>IF(W15=MAX(W15:W19),T15*R15-H15,0)</f>
        <v>0.33639218391903347</v>
      </c>
      <c r="AC15" s="54">
        <f>IF(W15=MAX(W15:W19),U15-I15,0)</f>
        <v>0</v>
      </c>
      <c r="AD15" s="54">
        <f>Hoja1!$AA15^2+Hoja1!$AB15^2+AC15^2</f>
        <v>1.2091914223446616</v>
      </c>
      <c r="AE15" s="80">
        <f>IF(MAX(AD15:AD19)&gt;AE10,MAX(AD15:AD19),AE10)</f>
        <v>1.2091914223446616</v>
      </c>
      <c r="AF15" s="80">
        <f>SQRT(AE15)</f>
        <v>1.0996324032805971</v>
      </c>
      <c r="AG15" s="82">
        <f>IF(Y15=MIN(Y10:Y109),Y15,0)</f>
        <v>0.62538644520035636</v>
      </c>
      <c r="AH15" s="83">
        <f>IF(Hoja1!$AG15&gt;0,_xlfn.MAXIFS(W15:W19,Z105:Z109,0),0)</f>
        <v>0.62444279479189568</v>
      </c>
      <c r="AI15" s="80">
        <f>IF(AG15&gt;0,IF(AH15=Hoja1!$W15,Hoja1!$E15,Hoja1!$G15),0)</f>
        <v>-0.62215365899999997</v>
      </c>
      <c r="AJ15" s="54">
        <f>IF(AG15&gt;0,IF(AH15=Hoja1!$W15,Hoja1!$F15,Hoja1!$H15),0)</f>
        <v>0.56891302300000002</v>
      </c>
      <c r="AK15" s="52">
        <f>IF(AG15&gt;0,IF(AH15=Hoja1!$W15,Hoja1!$E15*Hoja1!$R15,Hoja1!$G15),0)</f>
        <v>-0.62215365899999997</v>
      </c>
      <c r="AL15" s="49">
        <f>IF(AG15&gt;0,IF(AH15=Hoja1!$W15,Hoja1!$F15*Hoja1!$R15,Hoja1!$H15),0)</f>
        <v>0.56891302300000002</v>
      </c>
      <c r="AM15" s="114">
        <f t="shared" ref="AM15:AN24" si="19">AM10</f>
        <v>4</v>
      </c>
      <c r="AN15" s="144">
        <f t="shared" si="19"/>
        <v>0.5</v>
      </c>
      <c r="AO15" s="123">
        <f>IF(AM15&gt;0,1/AM15,0)</f>
        <v>0.25</v>
      </c>
      <c r="AP15" s="127">
        <f>IF($AO$1="SUBTRACTIVE",AN15*AO15,AO15)</f>
        <v>0.125</v>
      </c>
      <c r="AQ15" s="52">
        <f>AQ10</f>
        <v>0.45674350274083708</v>
      </c>
      <c r="AR15" s="53">
        <f>AR10</f>
        <v>0.18842429118279269</v>
      </c>
      <c r="AS15" s="52">
        <f>IF(AG15&gt;0,G15+AQ15,0)</f>
        <v>-0.16541015625916289</v>
      </c>
      <c r="AT15" s="165">
        <f>IF(AG15&gt;0,H15+AR15,0)</f>
        <v>0.75733731418279271</v>
      </c>
    </row>
    <row r="16" spans="1:216" ht="19.5" thickBot="1" x14ac:dyDescent="0.3">
      <c r="A16" s="1">
        <v>0.24421569700000001</v>
      </c>
      <c r="B16" s="1">
        <v>0.67003739500000004</v>
      </c>
      <c r="C16" s="224"/>
      <c r="D16" s="220"/>
      <c r="E16" s="99">
        <f t="shared" ref="E16:F19" si="20">A$11</f>
        <v>0.45351267299999998</v>
      </c>
      <c r="F16" s="55">
        <f t="shared" si="20"/>
        <v>0.96658292499999998</v>
      </c>
      <c r="G16" s="62">
        <f t="shared" ref="G16:I16" si="21">G11</f>
        <v>0.97621461700000001</v>
      </c>
      <c r="H16" s="85">
        <f t="shared" si="21"/>
        <v>-0.20893725399999999</v>
      </c>
      <c r="I16" s="85">
        <f t="shared" si="21"/>
        <v>0</v>
      </c>
      <c r="J16" s="56">
        <f>IF($AO$1="SUBTRACTIVE",AA16+J11,IF(W16=MAX(W15:W19),P16*M16-G16+J11,J11))</f>
        <v>-7.5599378286474339E-2</v>
      </c>
      <c r="K16" s="122">
        <f>IF($AO$1="SUBTRACTIVE",AB16+K11,IF(W16=MAX(W15:W19),P16*N16-H16+K11,K11))</f>
        <v>0.64355454748586549</v>
      </c>
      <c r="L16" s="57">
        <v>0</v>
      </c>
      <c r="M16" s="137">
        <f>IF($AO$1="ADDICTIVE",IF(W16=MAX(W15:W19),$AO$2*S16*R16+G16,0),0)</f>
        <v>0</v>
      </c>
      <c r="N16" s="122">
        <f>IF($AO$1="ADDICTIVE",IF(W16=MAX(W15:W19),$AO$2*T16*R16+H16,0),0)</f>
        <v>0</v>
      </c>
      <c r="O16" s="128">
        <f>IF($AO$1="ADDICTIVE",IF(Y16=MAX(Y15:Y19),$AO$2*U16*R16+I16,0),0)</f>
        <v>0</v>
      </c>
      <c r="P16" s="57">
        <f t="shared" ref="P16:P18" si="22">IF(SQRT(M16^2+N16^2+O16^2) &lt;=0,0,1/SQRT(M16^2+N16^2+O16^2))</f>
        <v>0</v>
      </c>
      <c r="Q16" s="62">
        <f t="shared" ref="Q16:Q79" si="23">Z11</f>
        <v>1</v>
      </c>
      <c r="R16" s="56">
        <f t="shared" si="4"/>
        <v>0.93660376518552046</v>
      </c>
      <c r="S16" s="84">
        <f t="shared" si="17"/>
        <v>0.45351267299999998</v>
      </c>
      <c r="T16" s="84">
        <f t="shared" si="18"/>
        <v>0.96658292499999998</v>
      </c>
      <c r="U16" s="115">
        <f t="shared" si="5"/>
        <v>0</v>
      </c>
      <c r="V16" s="195">
        <f t="shared" si="0"/>
        <v>0.22550657395224974</v>
      </c>
      <c r="W16" s="196">
        <f t="shared" si="6"/>
        <v>0.61275328697612486</v>
      </c>
      <c r="X16" s="196">
        <f>IF(W16&gt;X15,W16,X15)</f>
        <v>0.62538644520035636</v>
      </c>
      <c r="Y16" s="75">
        <f>Y15</f>
        <v>0.62538644520035636</v>
      </c>
      <c r="Z16" s="82">
        <f>IF(MAX(W15:W19)=W16,Q16+1,Q16)</f>
        <v>1</v>
      </c>
      <c r="AA16" s="82">
        <f>IF(W16=MAX(W15:W19),S16*R16-G16,0)</f>
        <v>0</v>
      </c>
      <c r="AB16" s="82">
        <f>IF(W16=MAX(W15:W19),T16*R16-H16,0)</f>
        <v>0</v>
      </c>
      <c r="AC16" s="210">
        <f>IF(W16=MAX(W15:W19),U16-I16,0)</f>
        <v>0</v>
      </c>
      <c r="AD16" s="212">
        <f>Hoja1!$AA16^2+Hoja1!$AB16^2+AC16^2</f>
        <v>0</v>
      </c>
      <c r="AE16" s="75">
        <f>AE15</f>
        <v>1.2091914223446616</v>
      </c>
      <c r="AF16" s="76">
        <f>AF15</f>
        <v>1.0996324032805971</v>
      </c>
      <c r="AG16" s="78">
        <f>AG15</f>
        <v>0.62538644520035636</v>
      </c>
      <c r="AH16" s="78">
        <f>AH15</f>
        <v>0.62444279479189568</v>
      </c>
      <c r="AI16" s="80">
        <f>IF(AG15&gt;0,IF(AH15=Hoja1!$W16,Hoja1!$E16,Hoja1!$G16),0)</f>
        <v>0.97621461700000001</v>
      </c>
      <c r="AJ16" s="54">
        <f>IF(AG15&gt;0,IF(AH15=Hoja1!$W16,Hoja1!$F16,Hoja1!$H16),0)</f>
        <v>-0.20893725399999999</v>
      </c>
      <c r="AK16" s="52">
        <f>IF(AG15&gt;0,IF(AH15=Hoja1!$W16,Hoja1!$E16*Hoja1!$R16,Hoja1!$G16),0)</f>
        <v>0.97621461700000001</v>
      </c>
      <c r="AL16" s="49">
        <f>IF(AG15&gt;0,IF(AH15=Hoja1!$W16,Hoja1!$F16*Hoja1!$R16,Hoja1!$H16),0)</f>
        <v>-0.20893725399999999</v>
      </c>
      <c r="AM16" s="56">
        <f t="shared" si="19"/>
        <v>16</v>
      </c>
      <c r="AN16" s="145">
        <f t="shared" si="19"/>
        <v>0.5</v>
      </c>
      <c r="AO16" s="122">
        <f t="shared" si="8"/>
        <v>6.25E-2</v>
      </c>
      <c r="AP16" s="127">
        <f t="shared" ref="AP16:AP19" si="24">IF($AO$1="SUBTRACTIVE",AN16*AO16,AO16)</f>
        <v>3.125E-2</v>
      </c>
      <c r="AQ16" s="56">
        <f t="shared" ref="AQ16:AR16" si="25">AQ11</f>
        <v>-9.4901449938921772E-2</v>
      </c>
      <c r="AR16" s="57">
        <f t="shared" si="25"/>
        <v>0.38022963866138082</v>
      </c>
      <c r="AS16" s="56">
        <f>IF(AG15&gt;0,G16+AQ16,0)</f>
        <v>0.88131316706107821</v>
      </c>
      <c r="AT16" s="166">
        <f>IF(AG15&gt;0,H16+AR16,0)</f>
        <v>0.17129238466138083</v>
      </c>
    </row>
    <row r="17" spans="1:46" ht="19.5" thickBot="1" x14ac:dyDescent="0.3">
      <c r="A17" s="1">
        <v>0.31517991899999998</v>
      </c>
      <c r="B17" s="1">
        <v>8.7931176999999999E-2</v>
      </c>
      <c r="C17" s="224"/>
      <c r="D17" s="220"/>
      <c r="E17" s="99">
        <f t="shared" si="20"/>
        <v>0.45351267299999998</v>
      </c>
      <c r="F17" s="55">
        <f t="shared" si="20"/>
        <v>0.96658292499999998</v>
      </c>
      <c r="G17" s="62">
        <f t="shared" ref="G17:I17" si="26">G12</f>
        <v>0.20375289199999999</v>
      </c>
      <c r="H17" s="85">
        <f t="shared" si="26"/>
        <v>0.17931982299999999</v>
      </c>
      <c r="I17" s="85">
        <f t="shared" si="26"/>
        <v>0</v>
      </c>
      <c r="J17" s="56">
        <f>IF($AO$1="SUBTRACTIVE",AA17+J12,IF(W17=MAX(W15:W19),P17*M17-G17+J12,J12))</f>
        <v>0</v>
      </c>
      <c r="K17" s="122">
        <f>IF($AO$1="SUBTRACTIVE",AB17+K12,IF(W17=MAX(W15:W19),P17*N17-H17+K12,K12))</f>
        <v>0</v>
      </c>
      <c r="L17" s="57">
        <v>0</v>
      </c>
      <c r="M17" s="137">
        <f>IF($AO$1="ADDICTIVE",IF(W17=MAX(W15:W19),$AO$2*S17*R17+G17,0),0)</f>
        <v>0</v>
      </c>
      <c r="N17" s="122">
        <f>IF($AO$1="ADDICTIVE",IF(W17=MAX(W15:W19),$AO$2*T17*R17+H17,0),0)</f>
        <v>0</v>
      </c>
      <c r="O17" s="128">
        <f>IF($AO$1="ADDICTIVE",IF(Y17=MAX(Y15:Y19),$AO$2*U17*R17+I17,0),0)</f>
        <v>0</v>
      </c>
      <c r="P17" s="57">
        <f t="shared" si="22"/>
        <v>0</v>
      </c>
      <c r="Q17" s="62">
        <f t="shared" si="23"/>
        <v>0</v>
      </c>
      <c r="R17" s="56">
        <f t="shared" si="4"/>
        <v>0.93660376518552046</v>
      </c>
      <c r="S17" s="84">
        <f t="shared" si="17"/>
        <v>0.45351267299999998</v>
      </c>
      <c r="T17" s="84">
        <f t="shared" si="18"/>
        <v>0.96658292499999998</v>
      </c>
      <c r="U17" s="115">
        <f t="shared" si="5"/>
        <v>0</v>
      </c>
      <c r="V17" s="195">
        <f t="shared" si="0"/>
        <v>0.24888558958379137</v>
      </c>
      <c r="W17" s="196">
        <f t="shared" si="6"/>
        <v>0.62444279479189568</v>
      </c>
      <c r="X17" s="196">
        <f>IF(W17&gt;X16,W17,X16)</f>
        <v>0.62538644520035636</v>
      </c>
      <c r="Y17" s="75">
        <f t="shared" ref="Y17:Y19" si="27">Y16</f>
        <v>0.62538644520035636</v>
      </c>
      <c r="Z17" s="82">
        <f>IF(MAX(W15:W19)=W17,Q17+1,Q17)</f>
        <v>0</v>
      </c>
      <c r="AA17" s="82">
        <f>IF(W17=MAX(W15:W19),S17*R17-G17,0)</f>
        <v>0</v>
      </c>
      <c r="AB17" s="82">
        <f>IF(W17=MAX(W15:W19),T17*R17-H17,0)</f>
        <v>0</v>
      </c>
      <c r="AC17" s="210">
        <f>IF(W17=MAX(W15:W19),U17-I17,0)</f>
        <v>0</v>
      </c>
      <c r="AD17" s="212">
        <f>Hoja1!$AA17^2+Hoja1!$AB17^2+AC17^2</f>
        <v>0</v>
      </c>
      <c r="AE17" s="75">
        <f t="shared" ref="AE17:AF19" si="28">AE16</f>
        <v>1.2091914223446616</v>
      </c>
      <c r="AF17" s="75">
        <f t="shared" si="28"/>
        <v>1.0996324032805971</v>
      </c>
      <c r="AG17" s="78">
        <f t="shared" ref="AG17:AG19" si="29">AG16</f>
        <v>0.62538644520035636</v>
      </c>
      <c r="AH17" s="78">
        <f>AH16</f>
        <v>0.62444279479189568</v>
      </c>
      <c r="AI17" s="80">
        <f>IF(AG15&gt;0,IF(AH15=Hoja1!$W17,Hoja1!$E17,Hoja1!$G17),0)</f>
        <v>0.45351267299999998</v>
      </c>
      <c r="AJ17" s="54">
        <f>IF(AG15&gt;0,IF(AH15=Hoja1!$W17,Hoja1!$F17,Hoja1!$H17),0)</f>
        <v>0.96658292499999998</v>
      </c>
      <c r="AK17" s="52">
        <f>IF(AG15&gt;0,IF(AH15=Hoja1!$W17,Hoja1!$E17*Hoja1!$R17,Hoja1!$G17),0)</f>
        <v>0.4247616770911497</v>
      </c>
      <c r="AL17" s="49">
        <f>IF(AG15&gt;0,IF(AH15=Hoja1!$W17,Hoja1!$F17*Hoja1!$R17,Hoja1!$H17),0)</f>
        <v>0.90530520691903349</v>
      </c>
      <c r="AM17" s="56">
        <f t="shared" si="19"/>
        <v>0</v>
      </c>
      <c r="AN17" s="145">
        <f t="shared" si="19"/>
        <v>0.5</v>
      </c>
      <c r="AO17" s="122">
        <f t="shared" si="8"/>
        <v>0</v>
      </c>
      <c r="AP17" s="127">
        <f t="shared" si="24"/>
        <v>0</v>
      </c>
      <c r="AQ17" s="56">
        <f t="shared" ref="AQ17:AR17" si="30">AQ12</f>
        <v>0</v>
      </c>
      <c r="AR17" s="57">
        <f t="shared" si="30"/>
        <v>0</v>
      </c>
      <c r="AS17" s="56">
        <f>IF(AG15&gt;0,G17+AQ17,0)</f>
        <v>0.20375289199999999</v>
      </c>
      <c r="AT17" s="166">
        <f>IF(AG15&gt;0,H17+AR17,0)</f>
        <v>0.17931982299999999</v>
      </c>
    </row>
    <row r="18" spans="1:46" ht="19.5" thickBot="1" x14ac:dyDescent="0.3">
      <c r="A18" s="1">
        <v>0.34952639800000002</v>
      </c>
      <c r="B18" s="1">
        <v>0.54555937899999996</v>
      </c>
      <c r="C18" s="224"/>
      <c r="D18" s="220"/>
      <c r="E18" s="99">
        <f t="shared" si="20"/>
        <v>0.45351267299999998</v>
      </c>
      <c r="F18" s="55">
        <f t="shared" si="20"/>
        <v>0.96658292499999998</v>
      </c>
      <c r="G18" s="62">
        <f t="shared" ref="G18:I18" si="31">G13</f>
        <v>-0.51661166300000005</v>
      </c>
      <c r="H18" s="85">
        <f t="shared" si="31"/>
        <v>-0.851105322</v>
      </c>
      <c r="I18" s="85">
        <f t="shared" si="31"/>
        <v>0</v>
      </c>
      <c r="J18" s="56">
        <f>IF($AO$1="SUBTRACTIVE",AA18+J13,IF(W18=MAX(W15:W19),P18*M18-G18+J13,J13))</f>
        <v>0</v>
      </c>
      <c r="K18" s="122">
        <f>IF($AO$1="SUBTRACTIVE",AB18+K13,IF(W18=MAX(W15:W19),P18*N18-H18+K13,K13))</f>
        <v>0</v>
      </c>
      <c r="L18" s="57">
        <v>0</v>
      </c>
      <c r="M18" s="137">
        <f>IF($AO$1="ADDICTIVE",IF(W18=MAX(W15:W19),$AO$2*S18*R18+G18,0),0)</f>
        <v>0</v>
      </c>
      <c r="N18" s="122">
        <f>IF($AO$1="ADDICTIVE",IF(W18=MAX(W15:W19),$AO$2*T18*R18+H18,0),0)</f>
        <v>0</v>
      </c>
      <c r="O18" s="128">
        <f>IF($AO$1="ADDICTIVE",IF(Y18=MAX(Y14:Y18),$AO$2*U18*R18+I18,0),0)</f>
        <v>0</v>
      </c>
      <c r="P18" s="57">
        <f t="shared" si="22"/>
        <v>0</v>
      </c>
      <c r="Q18" s="62">
        <f t="shared" si="23"/>
        <v>0</v>
      </c>
      <c r="R18" s="56">
        <f t="shared" si="4"/>
        <v>0.93660376518552046</v>
      </c>
      <c r="S18" s="84">
        <f t="shared" si="17"/>
        <v>0.45351267299999998</v>
      </c>
      <c r="T18" s="84">
        <f t="shared" si="18"/>
        <v>0.96658292499999998</v>
      </c>
      <c r="U18" s="115">
        <f t="shared" si="5"/>
        <v>0</v>
      </c>
      <c r="V18" s="195">
        <f t="shared" si="0"/>
        <v>-0.98994691602382856</v>
      </c>
      <c r="W18" s="196">
        <f>(V18+1)/2</f>
        <v>5.0265419880857198E-3</v>
      </c>
      <c r="X18" s="196">
        <f>IF(W18&gt;X17,W18,X17)</f>
        <v>0.62538644520035636</v>
      </c>
      <c r="Y18" s="75">
        <f t="shared" si="27"/>
        <v>0.62538644520035636</v>
      </c>
      <c r="Z18" s="82">
        <f>IF(MAX(W15:W19)=W18,Q18+1,Q18)</f>
        <v>0</v>
      </c>
      <c r="AA18" s="82">
        <f>IF(W18=MAX(W15:W19),S18*R18-G18,0)</f>
        <v>0</v>
      </c>
      <c r="AB18" s="82">
        <f>IF(W18=MAX(W15:W19),T18*R18-H18,0)</f>
        <v>0</v>
      </c>
      <c r="AC18" s="210">
        <f>IF(W18=MAX(W15:W19),U18-I18,0)</f>
        <v>0</v>
      </c>
      <c r="AD18" s="212">
        <f>Hoja1!$AA18^2+Hoja1!$AB18^2+AC18^2</f>
        <v>0</v>
      </c>
      <c r="AE18" s="75">
        <f t="shared" si="28"/>
        <v>1.2091914223446616</v>
      </c>
      <c r="AF18" s="75">
        <f t="shared" si="28"/>
        <v>1.0996324032805971</v>
      </c>
      <c r="AG18" s="78">
        <f t="shared" si="29"/>
        <v>0.62538644520035636</v>
      </c>
      <c r="AH18" s="78">
        <f>AH17</f>
        <v>0.62444279479189568</v>
      </c>
      <c r="AI18" s="80">
        <f>IF(AG15&gt;0,IF(AH15=Hoja1!$W18,Hoja1!$E18,Hoja1!$G18),0)</f>
        <v>-0.51661166300000005</v>
      </c>
      <c r="AJ18" s="54">
        <f>IF(AG15&gt;0,IF(AH15=Hoja1!$W18,Hoja1!$F18,Hoja1!$H18),0)</f>
        <v>-0.851105322</v>
      </c>
      <c r="AK18" s="52">
        <f>IF(AG15&gt;0,IF(AH15=Hoja1!$W18,Hoja1!$E18*Hoja1!$R18,Hoja1!$G18),0)</f>
        <v>-0.51661166300000005</v>
      </c>
      <c r="AL18" s="49">
        <f>IF(AG15&gt;0,IF(AH15=Hoja1!$W18,Hoja1!$F18*Hoja1!$R18,Hoja1!$H18),0)</f>
        <v>-0.851105322</v>
      </c>
      <c r="AM18" s="56">
        <f t="shared" si="19"/>
        <v>0</v>
      </c>
      <c r="AN18" s="145">
        <f t="shared" si="19"/>
        <v>0.5</v>
      </c>
      <c r="AO18" s="122">
        <f t="shared" si="8"/>
        <v>0</v>
      </c>
      <c r="AP18" s="127">
        <f t="shared" si="24"/>
        <v>0</v>
      </c>
      <c r="AQ18" s="56">
        <f t="shared" ref="AQ18:AR18" si="32">AQ13</f>
        <v>0</v>
      </c>
      <c r="AR18" s="57">
        <f t="shared" si="32"/>
        <v>0</v>
      </c>
      <c r="AS18" s="56">
        <f>IF(AG15&gt;0,G18+AQ18,0)</f>
        <v>-0.51661166300000005</v>
      </c>
      <c r="AT18" s="166">
        <f>IF(AG15&gt;0,H18+AR18,0)</f>
        <v>-0.851105322</v>
      </c>
    </row>
    <row r="19" spans="1:46" ht="19.5" thickBot="1" x14ac:dyDescent="0.3">
      <c r="A19" s="1">
        <v>0.67010127399999997</v>
      </c>
      <c r="B19" s="1">
        <v>0.83871511700000001</v>
      </c>
      <c r="C19" s="224"/>
      <c r="D19" s="221"/>
      <c r="E19" s="102">
        <f t="shared" si="20"/>
        <v>0.45351267299999998</v>
      </c>
      <c r="F19" s="103">
        <f t="shared" si="20"/>
        <v>0.96658292499999998</v>
      </c>
      <c r="G19" s="62">
        <f t="shared" ref="G19:I19" si="33">G14</f>
        <v>-0.227678886</v>
      </c>
      <c r="H19" s="85">
        <f t="shared" si="33"/>
        <v>-0.95629731299999998</v>
      </c>
      <c r="I19" s="85">
        <f t="shared" si="33"/>
        <v>0</v>
      </c>
      <c r="J19" s="58">
        <f>IF($AO$1="SUBTRACTIVE",AA19+J14,IF(W19=MAX(W15:W19),P19*M19-G19+J14,J14))</f>
        <v>0</v>
      </c>
      <c r="K19" s="124">
        <f>IF($AO$1="SUBTRACTIVE",AB19+K14,IF(W19=MAX(W15:W19),P19*N19-H19+K14,K14))</f>
        <v>0</v>
      </c>
      <c r="L19" s="59">
        <v>0</v>
      </c>
      <c r="M19" s="138">
        <f>IF($AO$1="ADDICTIVE",IF(W19=MAX(W15:W19),$AO$2*S19*R19+G19,0),0)</f>
        <v>0</v>
      </c>
      <c r="N19" s="124">
        <f>IF($AO$1="ADDICTIVE",IF(W19=MAX(W15:W19),$AO$2*T19*R19+H19,0),0)</f>
        <v>0</v>
      </c>
      <c r="O19" s="129">
        <f>IF($AO$1="ADDICTIVE",IF(Y19=MAX(Y15:Y19),$AO$2*U19*R19+I19,0),0)</f>
        <v>0</v>
      </c>
      <c r="P19" s="59">
        <f>IF(SQRT(M19^2+N19^2+O19^2) &lt;=0,0,1/SQRT(M19^2+N19^2+O19^2))</f>
        <v>0</v>
      </c>
      <c r="Q19" s="62">
        <f t="shared" si="23"/>
        <v>0</v>
      </c>
      <c r="R19" s="58">
        <f t="shared" si="4"/>
        <v>0.93660376518552046</v>
      </c>
      <c r="S19" s="84">
        <f t="shared" si="17"/>
        <v>0.45351267299999998</v>
      </c>
      <c r="T19" s="84">
        <f t="shared" si="18"/>
        <v>0.96658292499999998</v>
      </c>
      <c r="U19" s="119">
        <f t="shared" si="5"/>
        <v>0</v>
      </c>
      <c r="V19" s="195">
        <f t="shared" si="0"/>
        <v>-0.96245020227718547</v>
      </c>
      <c r="W19" s="196">
        <f t="shared" si="6"/>
        <v>1.8774898861407263E-2</v>
      </c>
      <c r="X19" s="196">
        <f>IF(W19&gt;X18,W19,X18)</f>
        <v>0.62538644520035636</v>
      </c>
      <c r="Y19" s="75">
        <f t="shared" si="27"/>
        <v>0.62538644520035636</v>
      </c>
      <c r="Z19" s="82">
        <f>IF(MAX(W15:W19)=W19,Q19+1,Q19)</f>
        <v>0</v>
      </c>
      <c r="AA19" s="82">
        <f>IF(W19=MAX(W15:W19),S19*R19-G19,0)</f>
        <v>0</v>
      </c>
      <c r="AB19" s="82">
        <f>IF(W19=MAX(W15:W19),T19*R19-H19,0)</f>
        <v>0</v>
      </c>
      <c r="AC19" s="211">
        <f>IF(W19=MAX(W15:W19),U19-I19,0)</f>
        <v>0</v>
      </c>
      <c r="AD19" s="211">
        <f>Hoja1!$AA19^2+Hoja1!$AB19^2+AC19^2</f>
        <v>0</v>
      </c>
      <c r="AE19" s="75">
        <f t="shared" si="28"/>
        <v>1.2091914223446616</v>
      </c>
      <c r="AF19" s="75">
        <f t="shared" si="28"/>
        <v>1.0996324032805971</v>
      </c>
      <c r="AG19" s="78">
        <f t="shared" si="29"/>
        <v>0.62538644520035636</v>
      </c>
      <c r="AH19" s="78">
        <f>AH18</f>
        <v>0.62444279479189568</v>
      </c>
      <c r="AI19" s="80">
        <f>IF(AG15&gt;0,IF(AH15=Hoja1!$W19,Hoja1!$E19,Hoja1!$G19),0)</f>
        <v>-0.227678886</v>
      </c>
      <c r="AJ19" s="54">
        <f>IF(AG15&gt;0,IF(AH15=Hoja1!$W19,Hoja1!$F19,Hoja1!$H19),0)</f>
        <v>-0.95629731299999998</v>
      </c>
      <c r="AK19" s="52">
        <f>IF(AG15&gt;0,IF(AH15=Hoja1!$W19,Hoja1!$E19*Hoja1!$R19,Hoja1!$G19),0)</f>
        <v>-0.227678886</v>
      </c>
      <c r="AL19" s="49">
        <f>IF(AG15&gt;0,IF(AH15=Hoja1!$W19,Hoja1!$F19*Hoja1!$R19,Hoja1!$H19),0)</f>
        <v>-0.95629731299999998</v>
      </c>
      <c r="AM19" s="109">
        <f t="shared" si="19"/>
        <v>0</v>
      </c>
      <c r="AN19" s="62">
        <f t="shared" si="19"/>
        <v>0.5</v>
      </c>
      <c r="AO19" s="187">
        <f t="shared" si="8"/>
        <v>0</v>
      </c>
      <c r="AP19" s="106">
        <f t="shared" si="24"/>
        <v>0</v>
      </c>
      <c r="AQ19" s="58">
        <f t="shared" ref="AQ19:AR19" si="34">AQ14</f>
        <v>0</v>
      </c>
      <c r="AR19" s="59">
        <f t="shared" si="34"/>
        <v>0</v>
      </c>
      <c r="AS19" s="58">
        <f>IF(AG15&gt;0,G19+AQ19,0)</f>
        <v>-0.227678886</v>
      </c>
      <c r="AT19" s="167">
        <f>IF(AG15&gt;0,H19+AR19,0)</f>
        <v>-0.95629731299999998</v>
      </c>
    </row>
    <row r="20" spans="1:46" ht="19.5" thickBot="1" x14ac:dyDescent="0.3">
      <c r="A20" s="1">
        <v>0.81957016299999996</v>
      </c>
      <c r="B20" s="1">
        <v>0.55500570400000004</v>
      </c>
      <c r="C20" s="224"/>
      <c r="D20" s="213" t="s">
        <v>27</v>
      </c>
      <c r="E20" s="104">
        <f>$A$12</f>
        <v>0.83799856699999997</v>
      </c>
      <c r="F20" s="105">
        <f>$B$12</f>
        <v>0.30568903200000003</v>
      </c>
      <c r="G20" s="47">
        <f>G15</f>
        <v>-0.62215365899999997</v>
      </c>
      <c r="H20" s="71">
        <f>H15</f>
        <v>0.56891302300000002</v>
      </c>
      <c r="I20" s="71">
        <f>I15</f>
        <v>0</v>
      </c>
      <c r="J20" s="64">
        <f>IF($AO$1="SUBTRACTIVE",AA20+J15,IF(W20=MAX(W20:W24),P20*M20-G20+J15,J15))</f>
        <v>1.0469153360911496</v>
      </c>
      <c r="K20" s="121">
        <f>IF($AO$1="SUBTRACTIVE",AB20+K15,IF(W20=MAX(W20:W24),P20*N20-H20+K15,K15))</f>
        <v>0.33639218391903347</v>
      </c>
      <c r="L20" s="65">
        <v>0</v>
      </c>
      <c r="M20" s="64">
        <f t="shared" ref="M20" si="35">IF($AO$1="ADDICTIVE",IF(W20=MAX(W20:W24),$AO$2*S20*R20+G20,0),0)</f>
        <v>0</v>
      </c>
      <c r="N20" s="121">
        <f t="shared" ref="N20" si="36">IF($AO$1="ADDICTIVE",IF(W20=MAX(W20:W24),$AO$2*T20*R20+H20,0),0)</f>
        <v>0</v>
      </c>
      <c r="O20" s="126">
        <f t="shared" ref="O20" si="37">IF($AO$1="ADDICTIVE",IF(Y20=MAX(Y20:Y24),$AO$2*U20*R20+I20,0),0)</f>
        <v>0</v>
      </c>
      <c r="P20" s="65">
        <f t="shared" ref="P20:P29" si="38">IF(SQRT(M20^2+N20^2+O20^2) &lt;=0,0,1/SQRT(M20^2+N20^2+O20^2))</f>
        <v>0</v>
      </c>
      <c r="Q20" s="35">
        <f t="shared" ref="Q20:Q25" si="39">Z15</f>
        <v>1</v>
      </c>
      <c r="R20" s="15">
        <f t="shared" si="4"/>
        <v>1.1210597607306569</v>
      </c>
      <c r="S20" s="87">
        <f t="shared" si="17"/>
        <v>0.83799856699999997</v>
      </c>
      <c r="T20" s="87">
        <f t="shared" si="18"/>
        <v>0.30568903200000003</v>
      </c>
      <c r="U20" s="26">
        <f t="shared" si="5"/>
        <v>0</v>
      </c>
      <c r="V20" s="197">
        <f t="shared" si="0"/>
        <v>-0.3895160292837313</v>
      </c>
      <c r="W20" s="198">
        <f>(V20+1)/2</f>
        <v>0.30524198535813435</v>
      </c>
      <c r="X20" s="198">
        <f>W20</f>
        <v>0.30524198535813435</v>
      </c>
      <c r="Y20" s="35">
        <f t="shared" ref="Y20" si="40">X24</f>
        <v>0.92274974297784929</v>
      </c>
      <c r="Z20" s="35">
        <f>IF(MAX(W20:W24)=W20,Q20+1,Q20)</f>
        <v>1</v>
      </c>
      <c r="AA20" s="35">
        <f>IF(W20=MAX(W20:W24),S20*R20-G20,0)</f>
        <v>0</v>
      </c>
      <c r="AB20" s="35">
        <f>IF(W20=MAX(W20:W24),T20*R20-H20,0)</f>
        <v>0</v>
      </c>
      <c r="AC20" s="131">
        <f>IF(W20=MAX(W20:W24),U20-I20,0)</f>
        <v>0</v>
      </c>
      <c r="AD20" s="131">
        <f>Hoja1!$AA20^2+Hoja1!$AB20^2+AC20^2</f>
        <v>0</v>
      </c>
      <c r="AE20" s="35">
        <f>IF(MAX(AD20:AD24)&gt;AE15,MAX(AD20:AD24),AE15)</f>
        <v>1.2091914223446616</v>
      </c>
      <c r="AF20" s="35">
        <f>SQRT(AE20)</f>
        <v>1.0996324032805971</v>
      </c>
      <c r="AG20" s="35">
        <f>IF(Y20=MIN(Y10:Y109),Y20,0)</f>
        <v>0</v>
      </c>
      <c r="AH20" s="88">
        <f>IF(Hoja1!$AG20&gt;0,_xlfn.MAXIFS(W20:W24,Z105:Z109,0),0)</f>
        <v>0</v>
      </c>
      <c r="AI20" s="72">
        <f>IF(AG20&gt;0,IF(AH20=Hoja1!$W20,Hoja1!$E20,Hoja1!$G20),0)</f>
        <v>0</v>
      </c>
      <c r="AJ20" s="73">
        <f>IF(AG20&gt;0,IF(AH20=Hoja1!$W20,Hoja1!$F20,Hoja1!$H20),0)</f>
        <v>0</v>
      </c>
      <c r="AK20" s="52">
        <f>IF(AG20&gt;0,IF(AH20=Hoja1!$W20,Hoja1!$E20*Hoja1!$R20,Hoja1!$G20),0)</f>
        <v>0</v>
      </c>
      <c r="AL20" s="49">
        <f>IF(AG20&gt;0,IF(AH20=Hoja1!$W20,Hoja1!$F20*Hoja1!$R20,Hoja1!$H20),0)</f>
        <v>0</v>
      </c>
      <c r="AM20" s="64">
        <f t="shared" si="19"/>
        <v>4</v>
      </c>
      <c r="AN20" s="142">
        <f t="shared" si="19"/>
        <v>0.5</v>
      </c>
      <c r="AO20" s="121">
        <f t="shared" si="8"/>
        <v>0.25</v>
      </c>
      <c r="AP20" s="65">
        <f>IF($AO$11="SUBTRACTIVE",AN20*AO20,AO20)</f>
        <v>0.25</v>
      </c>
      <c r="AQ20" s="113">
        <f t="shared" ref="AQ20:AR20" si="41">AQ15</f>
        <v>0.45674350274083708</v>
      </c>
      <c r="AR20" s="65">
        <f t="shared" si="41"/>
        <v>0.18842429118279269</v>
      </c>
      <c r="AS20" s="64">
        <f t="shared" ref="AS20" si="42">IF(AG20&gt;0,G20+AQ20,0)</f>
        <v>0</v>
      </c>
      <c r="AT20" s="168">
        <f t="shared" ref="AT20" si="43">IF(AG20&gt;0,H20+AR20,0)</f>
        <v>0</v>
      </c>
    </row>
    <row r="21" spans="1:46" ht="19.5" thickBot="1" x14ac:dyDescent="0.3">
      <c r="A21" s="1">
        <v>0.63027812599999999</v>
      </c>
      <c r="B21" s="1">
        <v>0.72559330300000002</v>
      </c>
      <c r="C21" s="224"/>
      <c r="D21" s="214"/>
      <c r="E21" s="27">
        <f t="shared" ref="E21:E24" si="44">A$12</f>
        <v>0.83799856699999997</v>
      </c>
      <c r="F21" s="28">
        <f t="shared" ref="F21:F24" si="45">B$12</f>
        <v>0.30568903200000003</v>
      </c>
      <c r="G21" s="61">
        <f t="shared" ref="G21:I21" si="46">G16</f>
        <v>0.97621461700000001</v>
      </c>
      <c r="H21" s="74">
        <f t="shared" si="46"/>
        <v>-0.20893725399999999</v>
      </c>
      <c r="I21" s="74">
        <f t="shared" si="46"/>
        <v>0</v>
      </c>
      <c r="J21" s="2">
        <f>IF($AO$1="SUBTRACTIVE",AA21+J16,IF(W21=MAX(W20:W24),P21*M21-G21+J16,J16))</f>
        <v>-0.11236752227282099</v>
      </c>
      <c r="K21" s="107">
        <f>IF($AO$1="SUBTRACTIVE",AB21+K16,IF(W21=MAX(W20:W24),P21*N21-H21+K16,K16))</f>
        <v>1.1951874745577715</v>
      </c>
      <c r="L21" s="3">
        <v>0</v>
      </c>
      <c r="M21" s="2">
        <f t="shared" ref="M21" si="47">IF($AO$1="ADDICTIVE",IF(W21=MAX(W20:W24),$AO$2*S21*R21+G21,0),0)</f>
        <v>0</v>
      </c>
      <c r="N21" s="107">
        <f t="shared" ref="N21" si="48">IF($AO$1="ADDICTIVE",IF(W21=MAX(W20:W24),$AO$2*T21*R21+H21,0),0)</f>
        <v>0</v>
      </c>
      <c r="O21" s="20">
        <f t="shared" ref="O21" si="49">IF($AO$1="ADDICTIVE",IF(Y21=MAX(Y20:Y24),$AO$2*U21*R21+I21,0),0)</f>
        <v>0</v>
      </c>
      <c r="P21" s="3">
        <f t="shared" si="38"/>
        <v>0</v>
      </c>
      <c r="Q21" s="63">
        <f t="shared" si="39"/>
        <v>1</v>
      </c>
      <c r="R21" s="2">
        <f t="shared" si="4"/>
        <v>1.1210597607306569</v>
      </c>
      <c r="S21" s="90">
        <f t="shared" si="17"/>
        <v>0.83799856699999997</v>
      </c>
      <c r="T21" s="90">
        <f t="shared" si="18"/>
        <v>0.30568903200000003</v>
      </c>
      <c r="U21" s="26">
        <f t="shared" si="5"/>
        <v>0</v>
      </c>
      <c r="V21" s="199">
        <f t="shared" si="0"/>
        <v>0.84549948595569868</v>
      </c>
      <c r="W21" s="192">
        <f t="shared" si="6"/>
        <v>0.92274974297784929</v>
      </c>
      <c r="X21" s="192">
        <f>IF(W21&gt;X20,W21,X20)</f>
        <v>0.92274974297784929</v>
      </c>
      <c r="Y21" s="75">
        <f t="shared" ref="Y21:Y84" si="50">Y20</f>
        <v>0.92274974297784929</v>
      </c>
      <c r="Z21" s="63">
        <f>IF(MAX(W20:W24)=W21,Q21+1,Q21)</f>
        <v>2</v>
      </c>
      <c r="AA21" s="63">
        <f>IF(W21=MAX(W20:W24),S21*R21-G21,0)</f>
        <v>-3.6768143986346646E-2</v>
      </c>
      <c r="AB21" s="63">
        <f>IF(W21=MAX(W20:W24),T21*R21-H21,0)</f>
        <v>0.55163292707190614</v>
      </c>
      <c r="AC21" s="209">
        <f>IF(W21=MAX(W20:W24),U21-I21,0)</f>
        <v>0</v>
      </c>
      <c r="AD21" s="132">
        <f>Hoja1!$AA21^2+Hoja1!$AB21^2+AC21^2</f>
        <v>0.30565078264211964</v>
      </c>
      <c r="AE21" s="75">
        <f t="shared" ref="AE21:AE24" si="51">AE20</f>
        <v>1.2091914223446616</v>
      </c>
      <c r="AF21" s="76">
        <f t="shared" ref="AF21:AG84" si="52">AF20</f>
        <v>1.0996324032805971</v>
      </c>
      <c r="AG21" s="77">
        <f>AG20</f>
        <v>0</v>
      </c>
      <c r="AH21" s="78">
        <f t="shared" ref="AH21:AH84" si="53">AH20</f>
        <v>0</v>
      </c>
      <c r="AI21" s="72">
        <f>IF(AG20&gt;0,IF(AH20=Hoja1!$W21,Hoja1!$E21,Hoja1!$G21),0)</f>
        <v>0</v>
      </c>
      <c r="AJ21" s="73">
        <f>IF(AG20&gt;0,IF(AH20=Hoja1!$W21,Hoja1!$F21,Hoja1!$H21),0)</f>
        <v>0</v>
      </c>
      <c r="AK21" s="52">
        <f>IF(AG20&gt;0,IF(AH20=Hoja1!$W21,Hoja1!$E21*Hoja1!$R21,Hoja1!$G21),0)</f>
        <v>0</v>
      </c>
      <c r="AL21" s="49">
        <f>IF(AG20&gt;0,IF(AH20=Hoja1!$W21,Hoja1!$F21*Hoja1!$R21,Hoja1!$H21),0)</f>
        <v>0</v>
      </c>
      <c r="AM21" s="2">
        <f t="shared" si="19"/>
        <v>16</v>
      </c>
      <c r="AN21" s="143">
        <f t="shared" si="19"/>
        <v>0.5</v>
      </c>
      <c r="AO21" s="107">
        <f t="shared" si="8"/>
        <v>6.25E-2</v>
      </c>
      <c r="AP21" s="3">
        <f t="shared" ref="AP21:AP24" si="54">IF($AO$11="SUBTRACTIVE",AN21*AO21,AO21)</f>
        <v>6.25E-2</v>
      </c>
      <c r="AQ21" s="110">
        <f t="shared" ref="AQ21:AR21" si="55">AQ16</f>
        <v>-9.4901449938921772E-2</v>
      </c>
      <c r="AR21" s="3">
        <f t="shared" si="55"/>
        <v>0.38022963866138082</v>
      </c>
      <c r="AS21" s="2">
        <f t="shared" ref="AS21" si="56">IF(AG20&gt;0,G21+AQ21,0)</f>
        <v>0</v>
      </c>
      <c r="AT21" s="163">
        <f t="shared" ref="AT21" si="57">IF(AG20&gt;0,H21+AR21,0)</f>
        <v>0</v>
      </c>
    </row>
    <row r="22" spans="1:46" ht="19.5" thickBot="1" x14ac:dyDescent="0.3">
      <c r="A22" s="1">
        <v>0.94702351699999998</v>
      </c>
      <c r="B22" s="1">
        <v>0.58539031699999999</v>
      </c>
      <c r="C22" s="224"/>
      <c r="D22" s="214"/>
      <c r="E22" s="27">
        <f t="shared" si="44"/>
        <v>0.83799856699999997</v>
      </c>
      <c r="F22" s="28">
        <f t="shared" si="45"/>
        <v>0.30568903200000003</v>
      </c>
      <c r="G22" s="61">
        <f t="shared" ref="G22:I22" si="58">G17</f>
        <v>0.20375289199999999</v>
      </c>
      <c r="H22" s="74">
        <f t="shared" si="58"/>
        <v>0.17931982299999999</v>
      </c>
      <c r="I22" s="74">
        <f t="shared" si="58"/>
        <v>0</v>
      </c>
      <c r="J22" s="2">
        <f>IF($AO$1="SUBTRACTIVE",AA22+J17,IF(W22=MAX(W20:W24),P22*M22-G22+J17,J17))</f>
        <v>0</v>
      </c>
      <c r="K22" s="107">
        <f>IF($AO$1="SUBTRACTIVE",AB22+K17,IF(W22=MAX(W20:W24),P22*N22-H22+K17,K17))</f>
        <v>0</v>
      </c>
      <c r="L22" s="3">
        <v>0</v>
      </c>
      <c r="M22" s="2">
        <f t="shared" ref="M22" si="59">IF($AO$1="ADDICTIVE",IF(W22=MAX(W20:W24),$AO$2*S22*R22+G22,0),0)</f>
        <v>0</v>
      </c>
      <c r="N22" s="107">
        <f t="shared" ref="N22" si="60">IF($AO$1="ADDICTIVE",IF(W22=MAX(W20:W24),$AO$2*T22*R22+H22,0),0)</f>
        <v>0</v>
      </c>
      <c r="O22" s="20">
        <f t="shared" ref="O22" si="61">IF($AO$1="ADDICTIVE",IF(Y22=MAX(Y20:Y24),$AO$2*U22*R22+I22,0),0)</f>
        <v>0</v>
      </c>
      <c r="P22" s="3">
        <f t="shared" si="38"/>
        <v>0</v>
      </c>
      <c r="Q22" s="63">
        <f t="shared" si="39"/>
        <v>0</v>
      </c>
      <c r="R22" s="2">
        <f t="shared" si="4"/>
        <v>1.1210597607306569</v>
      </c>
      <c r="S22" s="90">
        <f t="shared" si="17"/>
        <v>0.83799856699999997</v>
      </c>
      <c r="T22" s="90">
        <f t="shared" si="18"/>
        <v>0.30568903200000003</v>
      </c>
      <c r="U22" s="26">
        <f t="shared" si="5"/>
        <v>0</v>
      </c>
      <c r="V22" s="199">
        <f t="shared" si="0"/>
        <v>0.25286706319385188</v>
      </c>
      <c r="W22" s="192">
        <f t="shared" si="6"/>
        <v>0.62643353159692594</v>
      </c>
      <c r="X22" s="192">
        <f>IF(W22&gt;X21,W22,X21)</f>
        <v>0.92274974297784929</v>
      </c>
      <c r="Y22" s="75">
        <f t="shared" si="50"/>
        <v>0.92274974297784929</v>
      </c>
      <c r="Z22" s="63">
        <f>IF(MAX(W20:W24)=W22,Q22+1,Q22)</f>
        <v>0</v>
      </c>
      <c r="AA22" s="63">
        <f>IF(W22=MAX(W20:W24),S22*R22-G22,0)</f>
        <v>0</v>
      </c>
      <c r="AB22" s="63">
        <f>IF(W22=MAX(W20:W24),T22*R22-H22,0)</f>
        <v>0</v>
      </c>
      <c r="AC22" s="209">
        <f>IF(W22=MAX(W20:W24),U22-I22,0)</f>
        <v>0</v>
      </c>
      <c r="AD22" s="132">
        <f>Hoja1!$AA22^2+Hoja1!$AB22^2+AC22^2</f>
        <v>0</v>
      </c>
      <c r="AE22" s="75">
        <f t="shared" si="51"/>
        <v>1.2091914223446616</v>
      </c>
      <c r="AF22" s="75">
        <f t="shared" si="52"/>
        <v>1.0996324032805971</v>
      </c>
      <c r="AG22" s="78">
        <f t="shared" si="52"/>
        <v>0</v>
      </c>
      <c r="AH22" s="78">
        <f t="shared" si="53"/>
        <v>0</v>
      </c>
      <c r="AI22" s="72">
        <f>IF(AG20&gt;0,IF(AH20=Hoja1!$W22,Hoja1!$E22,Hoja1!$G22),0)</f>
        <v>0</v>
      </c>
      <c r="AJ22" s="73">
        <f>IF(AG22&gt;0,IF(AH22=Hoja1!$W22,Hoja1!$F22,Hoja1!$H22),0)</f>
        <v>0</v>
      </c>
      <c r="AK22" s="52">
        <f>IF(AG20&gt;0,IF(AH20=Hoja1!$W22,Hoja1!$E22*Hoja1!$R22,Hoja1!$G22),0)</f>
        <v>0</v>
      </c>
      <c r="AL22" s="49">
        <f>IF(AG20&gt;0,IF(AH20=Hoja1!$W22,Hoja1!$F22*Hoja1!$R22,Hoja1!$H22),0)</f>
        <v>0</v>
      </c>
      <c r="AM22" s="2">
        <f t="shared" si="19"/>
        <v>0</v>
      </c>
      <c r="AN22" s="143">
        <f t="shared" si="19"/>
        <v>0.5</v>
      </c>
      <c r="AO22" s="107">
        <f t="shared" si="8"/>
        <v>0</v>
      </c>
      <c r="AP22" s="3">
        <f t="shared" si="54"/>
        <v>0</v>
      </c>
      <c r="AQ22" s="110">
        <f t="shared" ref="AQ22:AR22" si="62">AQ17</f>
        <v>0</v>
      </c>
      <c r="AR22" s="3">
        <f t="shared" si="62"/>
        <v>0</v>
      </c>
      <c r="AS22" s="2">
        <f t="shared" ref="AS22" si="63">IF(AG20&gt;0,G22+AQ22,0)</f>
        <v>0</v>
      </c>
      <c r="AT22" s="163">
        <f t="shared" ref="AT22" si="64">IF(AG20&gt;0,H22+AR22,0)</f>
        <v>0</v>
      </c>
    </row>
    <row r="23" spans="1:46" ht="19.5" thickBot="1" x14ac:dyDescent="0.3">
      <c r="A23" s="1">
        <v>0.2257258</v>
      </c>
      <c r="B23" s="1">
        <v>0.18537577099999999</v>
      </c>
      <c r="C23" s="224"/>
      <c r="D23" s="214"/>
      <c r="E23" s="27">
        <f t="shared" si="44"/>
        <v>0.83799856699999997</v>
      </c>
      <c r="F23" s="28">
        <f t="shared" si="45"/>
        <v>0.30568903200000003</v>
      </c>
      <c r="G23" s="61">
        <f t="shared" ref="G23:I23" si="65">G18</f>
        <v>-0.51661166300000005</v>
      </c>
      <c r="H23" s="74">
        <f t="shared" si="65"/>
        <v>-0.851105322</v>
      </c>
      <c r="I23" s="74">
        <f t="shared" si="65"/>
        <v>0</v>
      </c>
      <c r="J23" s="2">
        <f>IF($AO$1="SUBTRACTIVE",AA23+J18,IF(W23=MAX(W20:W24),P23*M23-G23+J18,J18))</f>
        <v>0</v>
      </c>
      <c r="K23" s="107">
        <f>IF($AO$1="SUBTRACTIVE",AB23+K18,IF(W23=MAX(W20:W24),P23*N23-H23+K18,K18))</f>
        <v>0</v>
      </c>
      <c r="L23" s="3">
        <v>0</v>
      </c>
      <c r="M23" s="2">
        <f t="shared" ref="M23" si="66">IF($AO$1="ADDICTIVE",IF(W23=MAX(W20:W24),$AO$2*S23*R23+G23,0),0)</f>
        <v>0</v>
      </c>
      <c r="N23" s="107">
        <f t="shared" ref="N23" si="67">IF($AO$1="ADDICTIVE",IF(W23=MAX(W20:W24),$AO$2*T23*R23+H23,0),0)</f>
        <v>0</v>
      </c>
      <c r="O23" s="20">
        <f t="shared" ref="O23:O24" si="68">IF($AO$1="ADDICTIVE",IF(Y23=MAX(Y19:Y23),$AO$2*U23*R23+I23,0),0)</f>
        <v>0</v>
      </c>
      <c r="P23" s="3">
        <f t="shared" si="38"/>
        <v>0</v>
      </c>
      <c r="Q23" s="63">
        <f t="shared" si="39"/>
        <v>0</v>
      </c>
      <c r="R23" s="2">
        <f t="shared" si="4"/>
        <v>1.1210597607306569</v>
      </c>
      <c r="S23" s="90">
        <f t="shared" si="17"/>
        <v>0.83799856699999997</v>
      </c>
      <c r="T23" s="90">
        <f t="shared" si="18"/>
        <v>0.30568903200000003</v>
      </c>
      <c r="U23" s="26">
        <f t="shared" si="5"/>
        <v>0</v>
      </c>
      <c r="V23" s="199">
        <f t="shared" si="0"/>
        <v>-0.77699911590093962</v>
      </c>
      <c r="W23" s="192">
        <f t="shared" si="6"/>
        <v>0.11150044204953019</v>
      </c>
      <c r="X23" s="192">
        <f>IF(W23&gt;X22,W23,X22)</f>
        <v>0.92274974297784929</v>
      </c>
      <c r="Y23" s="75">
        <f t="shared" si="50"/>
        <v>0.92274974297784929</v>
      </c>
      <c r="Z23" s="63">
        <f>IF(MAX(W20:W24)=W23,Q23+1,Q23)</f>
        <v>0</v>
      </c>
      <c r="AA23" s="63">
        <f>IF(W23=MAX(W20:W24),S23*R23-G23,0)</f>
        <v>0</v>
      </c>
      <c r="AB23" s="63">
        <f>IF(W23=MAX(W20:W24),T23*R23-H23,0)</f>
        <v>0</v>
      </c>
      <c r="AC23" s="209">
        <f>IF(W23=MAX(W20:W24),U23-I23,0)</f>
        <v>0</v>
      </c>
      <c r="AD23" s="132">
        <f>Hoja1!$AA23^2+Hoja1!$AB23^2+AC23^2</f>
        <v>0</v>
      </c>
      <c r="AE23" s="75">
        <f t="shared" si="51"/>
        <v>1.2091914223446616</v>
      </c>
      <c r="AF23" s="75">
        <f t="shared" si="52"/>
        <v>1.0996324032805971</v>
      </c>
      <c r="AG23" s="78">
        <f t="shared" si="52"/>
        <v>0</v>
      </c>
      <c r="AH23" s="78">
        <f t="shared" si="53"/>
        <v>0</v>
      </c>
      <c r="AI23" s="72">
        <f>IF(AG20&gt;0,IF(AH20=Hoja1!$W23,Hoja1!$E23,Hoja1!$G23),0)</f>
        <v>0</v>
      </c>
      <c r="AJ23" s="73">
        <f>IF(AG20&gt;0,IF(AH20=Hoja1!$W23,Hoja1!$F23,Hoja1!$H23),0)</f>
        <v>0</v>
      </c>
      <c r="AK23" s="52">
        <f>IF(AG20&gt;0,IF(AH20=Hoja1!$W23,Hoja1!$E23*Hoja1!$R23,Hoja1!$G23),0)</f>
        <v>0</v>
      </c>
      <c r="AL23" s="49">
        <f>IF(AG20&gt;0,IF(AH20=Hoja1!$W23,Hoja1!$F23*Hoja1!$R23,Hoja1!$H23),0)</f>
        <v>0</v>
      </c>
      <c r="AM23" s="2">
        <f t="shared" si="19"/>
        <v>0</v>
      </c>
      <c r="AN23" s="143">
        <f t="shared" si="19"/>
        <v>0.5</v>
      </c>
      <c r="AO23" s="107">
        <f t="shared" si="8"/>
        <v>0</v>
      </c>
      <c r="AP23" s="3">
        <f t="shared" si="54"/>
        <v>0</v>
      </c>
      <c r="AQ23" s="110">
        <f t="shared" ref="AQ23:AR23" si="69">AQ18</f>
        <v>0</v>
      </c>
      <c r="AR23" s="3">
        <f t="shared" si="69"/>
        <v>0</v>
      </c>
      <c r="AS23" s="2">
        <f t="shared" ref="AS23" si="70">IF(AG20&gt;0,G23+AQ23,0)</f>
        <v>0</v>
      </c>
      <c r="AT23" s="163">
        <f t="shared" ref="AT23" si="71">IF(AG20&gt;0,H23+AR23,0)</f>
        <v>0</v>
      </c>
    </row>
    <row r="24" spans="1:46" ht="19.5" thickBot="1" x14ac:dyDescent="0.3">
      <c r="A24" s="1">
        <v>0.37770105900000001</v>
      </c>
      <c r="B24" s="1">
        <v>0.64235842099999996</v>
      </c>
      <c r="C24" s="224"/>
      <c r="D24" s="215"/>
      <c r="E24" s="29">
        <f t="shared" si="44"/>
        <v>0.83799856699999997</v>
      </c>
      <c r="F24" s="30">
        <f t="shared" si="45"/>
        <v>0.30568903200000003</v>
      </c>
      <c r="G24" s="61">
        <f t="shared" ref="G24:I24" si="72">G19</f>
        <v>-0.227678886</v>
      </c>
      <c r="H24" s="74">
        <f t="shared" si="72"/>
        <v>-0.95629731299999998</v>
      </c>
      <c r="I24" s="74">
        <f t="shared" si="72"/>
        <v>0</v>
      </c>
      <c r="J24" s="4">
        <f>IF($AO$1="SUBTRACTIVE",AA24+J19,IF(W24=MAX(W20:W24),P24*M24-G24+J19,J19))</f>
        <v>0</v>
      </c>
      <c r="K24" s="108">
        <f>IF($AO$1="SUBTRACTIVE",AB24+K19,IF(W24=MAX(W20:W24),P24*N24-H24+K19,K19))</f>
        <v>0</v>
      </c>
      <c r="L24" s="5">
        <v>0</v>
      </c>
      <c r="M24" s="4">
        <f t="shared" ref="M24" si="73">IF($AO$1="ADDICTIVE",IF(W24=MAX(W20:W24),$AO$2*S24*R24+G24,0),0)</f>
        <v>0</v>
      </c>
      <c r="N24" s="108">
        <f t="shared" ref="N24" si="74">IF($AO$1="ADDICTIVE",IF(W24=MAX(W20:W24),$AO$2*T24*R24+H24,0),0)</f>
        <v>0</v>
      </c>
      <c r="O24" s="21">
        <f t="shared" si="68"/>
        <v>0</v>
      </c>
      <c r="P24" s="5">
        <f t="shared" si="38"/>
        <v>0</v>
      </c>
      <c r="Q24" s="63">
        <f t="shared" si="39"/>
        <v>0</v>
      </c>
      <c r="R24" s="4">
        <f t="shared" si="4"/>
        <v>1.1210597607306569</v>
      </c>
      <c r="S24" s="90">
        <f t="shared" si="17"/>
        <v>0.83799856699999997</v>
      </c>
      <c r="T24" s="90">
        <f t="shared" si="18"/>
        <v>0.30568903200000003</v>
      </c>
      <c r="U24" s="118">
        <f t="shared" si="5"/>
        <v>0</v>
      </c>
      <c r="V24" s="199">
        <f t="shared" si="0"/>
        <v>-0.54161107776776796</v>
      </c>
      <c r="W24" s="192">
        <f t="shared" si="6"/>
        <v>0.22919446111611602</v>
      </c>
      <c r="X24" s="192">
        <f>IF(W24&gt;X23,W24,X23)</f>
        <v>0.92274974297784929</v>
      </c>
      <c r="Y24" s="75">
        <f t="shared" si="50"/>
        <v>0.92274974297784929</v>
      </c>
      <c r="Z24" s="63">
        <f>IF(MAX(W20:W24)=W24,Q24+1,Q24)</f>
        <v>0</v>
      </c>
      <c r="AA24" s="63">
        <f>IF(W24=MAX(W20:W24),S24*R24-G24,0)</f>
        <v>0</v>
      </c>
      <c r="AB24" s="63">
        <f>IF(W24=MAX(W20:W24),T24*R24-H24,0)</f>
        <v>0</v>
      </c>
      <c r="AC24" s="133">
        <f>IF(W24=MAX(W20:W24),U24-I24,0)</f>
        <v>0</v>
      </c>
      <c r="AD24" s="133">
        <f>Hoja1!$AA24^2+Hoja1!$AB24^2+AC24^2</f>
        <v>0</v>
      </c>
      <c r="AE24" s="75">
        <f t="shared" si="51"/>
        <v>1.2091914223446616</v>
      </c>
      <c r="AF24" s="75">
        <f t="shared" si="52"/>
        <v>1.0996324032805971</v>
      </c>
      <c r="AG24" s="78">
        <f t="shared" si="52"/>
        <v>0</v>
      </c>
      <c r="AH24" s="78">
        <f t="shared" si="53"/>
        <v>0</v>
      </c>
      <c r="AI24" s="72">
        <f>IF(AG20&gt;0,IF(AH20=Hoja1!$W24,Hoja1!$E24,Hoja1!$G24),0)</f>
        <v>0</v>
      </c>
      <c r="AJ24" s="73">
        <f>IF(AG20&gt;0,IF(AH20=Hoja1!$W24,Hoja1!$F24,Hoja1!$H24),0)</f>
        <v>0</v>
      </c>
      <c r="AK24" s="52">
        <f>IF(AG20&gt;0,IF(AH20=Hoja1!$W24,Hoja1!$E24*Hoja1!$R24,Hoja1!$G24),0)</f>
        <v>0</v>
      </c>
      <c r="AL24" s="49">
        <f>IF(AG20&gt;0,IF(AH20=Hoja1!$W24,Hoja1!$F24*Hoja1!$R24,Hoja1!$H24),0)</f>
        <v>0</v>
      </c>
      <c r="AM24" s="4">
        <f t="shared" si="19"/>
        <v>0</v>
      </c>
      <c r="AN24" s="120">
        <f t="shared" si="19"/>
        <v>0.5</v>
      </c>
      <c r="AO24" s="108">
        <f t="shared" si="8"/>
        <v>0</v>
      </c>
      <c r="AP24" s="5">
        <f t="shared" si="54"/>
        <v>0</v>
      </c>
      <c r="AQ24" s="111">
        <f t="shared" ref="AQ24:AR24" si="75">AQ19</f>
        <v>0</v>
      </c>
      <c r="AR24" s="5">
        <f t="shared" si="75"/>
        <v>0</v>
      </c>
      <c r="AS24" s="4">
        <f t="shared" ref="AS24" si="76">IF(AG20&gt;0,G24+AQ24,0)</f>
        <v>0</v>
      </c>
      <c r="AT24" s="164">
        <f t="shared" ref="AT24" si="77">IF(AG20&gt;0,H24+AR24,0)</f>
        <v>0</v>
      </c>
    </row>
    <row r="25" spans="1:46" ht="19.5" thickBot="1" x14ac:dyDescent="0.3">
      <c r="A25" s="1">
        <v>0.25398081500000003</v>
      </c>
      <c r="B25" s="1">
        <v>0.698449561</v>
      </c>
      <c r="C25" s="224"/>
      <c r="D25" s="260" t="s">
        <v>28</v>
      </c>
      <c r="E25" s="22">
        <f>$A$13</f>
        <v>0.63932673100000004</v>
      </c>
      <c r="F25" s="23">
        <f>$B$13</f>
        <v>0.64812140799999995</v>
      </c>
      <c r="G25" s="100">
        <f t="shared" ref="G25:I25" si="78">G20</f>
        <v>-0.62215365899999997</v>
      </c>
      <c r="H25" s="92">
        <f t="shared" si="78"/>
        <v>0.56891302300000002</v>
      </c>
      <c r="I25" s="92">
        <f t="shared" si="78"/>
        <v>0</v>
      </c>
      <c r="J25" s="52">
        <f t="shared" ref="J25" si="79">IF($AO$1="SUBTRACTIVE",AA25+J20,IF(W25=MAX(W25:W29),P25*M25-G25+J20,J20))</f>
        <v>1.0469153360911496</v>
      </c>
      <c r="K25" s="123">
        <f t="shared" ref="K25" si="80">IF($AO$1="SUBTRACTIVE",AB25+K20,IF(W25=MAX(W25:W29),P25*N25-H25+K20,K20))</f>
        <v>0.33639218391903347</v>
      </c>
      <c r="L25" s="53">
        <v>0</v>
      </c>
      <c r="M25" s="136">
        <f t="shared" ref="M25" si="81">IF($AO$1="ADDICTIVE",IF(W25=MAX(W25:W29),$AO$2*S25*R25+G25,0),0)</f>
        <v>0</v>
      </c>
      <c r="N25" s="123">
        <f t="shared" ref="N25" si="82">IF($AO$1="ADDICTIVE",IF(W25=MAX(W25:W29),$AO$2*T25*R25+H25,0),0)</f>
        <v>0</v>
      </c>
      <c r="O25" s="130">
        <f t="shared" ref="O25" si="83">IF($AO$1="ADDICTIVE",IF(Y25=MAX(Y25:Y29),$AO$2*U25*R25+I25,0),0)</f>
        <v>0</v>
      </c>
      <c r="P25" s="53">
        <f t="shared" si="38"/>
        <v>0</v>
      </c>
      <c r="Q25" s="36">
        <f t="shared" si="39"/>
        <v>1</v>
      </c>
      <c r="R25" s="114">
        <f t="shared" si="4"/>
        <v>1.0984369190372396</v>
      </c>
      <c r="S25" s="91">
        <f t="shared" si="17"/>
        <v>0.63932673100000004</v>
      </c>
      <c r="T25" s="91">
        <f t="shared" si="18"/>
        <v>0.64812140799999995</v>
      </c>
      <c r="U25" s="115">
        <f t="shared" si="5"/>
        <v>0</v>
      </c>
      <c r="V25" s="200">
        <f t="shared" si="0"/>
        <v>-3.1892847367480853E-2</v>
      </c>
      <c r="W25" s="201">
        <f t="shared" si="6"/>
        <v>0.48405357631625956</v>
      </c>
      <c r="X25" s="201">
        <f>W25</f>
        <v>0.48405357631625956</v>
      </c>
      <c r="Y25" s="36">
        <f t="shared" ref="Y25" si="84">X29</f>
        <v>0.76840492444249064</v>
      </c>
      <c r="Z25" s="36">
        <f>IF(MAX(W25:W29)=W25,Q25+1,Q25)</f>
        <v>1</v>
      </c>
      <c r="AA25" s="80">
        <f>IF(W25=MAX(W25:W29),S25*R25-G25,0)</f>
        <v>0</v>
      </c>
      <c r="AB25" s="80">
        <f>IF(W25=MAX(W25:W29),T25*R25-H25,0)</f>
        <v>0</v>
      </c>
      <c r="AC25" s="54">
        <f t="shared" ref="AC25" si="85">IF(W25=MAX(W25:W29),U25-I25,0)</f>
        <v>0</v>
      </c>
      <c r="AD25" s="54">
        <f>Hoja1!$AA25^2+Hoja1!$AB25^2+AC25^2</f>
        <v>0</v>
      </c>
      <c r="AE25" s="80">
        <f>IF(MAX(AD25:AD29)&gt;AE20,MAX(AD25:AD29),AE20)</f>
        <v>1.2091914223446616</v>
      </c>
      <c r="AF25" s="80">
        <f>SQRT(AE25)</f>
        <v>1.0996324032805971</v>
      </c>
      <c r="AG25" s="82">
        <f>IF(Y25=MIN(Y10:Y109),Y25,0)</f>
        <v>0</v>
      </c>
      <c r="AH25" s="83">
        <f>IF(Hoja1!$AG25&gt;0,_xlfn.MAXIFS(W25:W29,Z105:Z109,0),0)</f>
        <v>0</v>
      </c>
      <c r="AI25" s="80">
        <f>IF(AG25&gt;0,IF(AH25=Hoja1!$W25,Hoja1!$E25,Hoja1!$G25),0)</f>
        <v>0</v>
      </c>
      <c r="AJ25" s="54">
        <f>IF(AG25&gt;0,IF(AH25=Hoja1!$W25,Hoja1!$F25,Hoja1!$H25),0)</f>
        <v>0</v>
      </c>
      <c r="AK25" s="52">
        <f>IF(AG25&gt;0,IF(AH25=Hoja1!$W25,Hoja1!$E25*Hoja1!$R25,Hoja1!$G25),0)</f>
        <v>0</v>
      </c>
      <c r="AL25" s="49">
        <f>IF(AG25&gt;0,IF(AH25=Hoja1!$W25,Hoja1!$F25*Hoja1!$R25,Hoja1!$H25),0)</f>
        <v>0</v>
      </c>
      <c r="AM25" s="114">
        <f t="shared" ref="AM25:AN88" si="86">AM20</f>
        <v>4</v>
      </c>
      <c r="AN25" s="144">
        <f t="shared" si="86"/>
        <v>0.5</v>
      </c>
      <c r="AO25" s="125">
        <f t="shared" si="8"/>
        <v>0.25</v>
      </c>
      <c r="AP25" s="127">
        <f t="shared" ref="AP25:AP88" si="87">IF($AO$1="SUBTRACTIVE",AN25*AO25,AO25)</f>
        <v>0.125</v>
      </c>
      <c r="AQ25" s="52">
        <f t="shared" ref="AQ25:AR25" si="88">AQ20</f>
        <v>0.45674350274083708</v>
      </c>
      <c r="AR25" s="53">
        <f t="shared" si="88"/>
        <v>0.18842429118279269</v>
      </c>
      <c r="AS25" s="52">
        <f t="shared" ref="AS25" si="89">IF(AG25&gt;0,G25+AQ25,0)</f>
        <v>0</v>
      </c>
      <c r="AT25" s="165">
        <f t="shared" ref="AT25" si="90">IF(AG25&gt;0,H25+AR25,0)</f>
        <v>0</v>
      </c>
    </row>
    <row r="26" spans="1:46" ht="19.5" thickBot="1" x14ac:dyDescent="0.3">
      <c r="A26" s="1">
        <v>0.84905092999999998</v>
      </c>
      <c r="B26" s="1">
        <v>0.62850867499999996</v>
      </c>
      <c r="C26" s="224"/>
      <c r="D26" s="261"/>
      <c r="E26" s="16">
        <f t="shared" ref="E26:E29" si="91">A$13</f>
        <v>0.63932673100000004</v>
      </c>
      <c r="F26" s="17">
        <f t="shared" ref="F26:F29" si="92">B$13</f>
        <v>0.64812140799999995</v>
      </c>
      <c r="G26" s="51">
        <f t="shared" ref="G26:I26" si="93">G21</f>
        <v>0.97621461700000001</v>
      </c>
      <c r="H26" s="46">
        <f t="shared" si="93"/>
        <v>-0.20893725399999999</v>
      </c>
      <c r="I26" s="46">
        <f t="shared" si="93"/>
        <v>0</v>
      </c>
      <c r="J26" s="56">
        <f t="shared" ref="J26" si="94">IF($AO$1="SUBTRACTIVE",AA26+J21,IF(W26=MAX(W25:W29),P26*M26-G26+J21,J21))</f>
        <v>-0.38632205461503089</v>
      </c>
      <c r="K26" s="122">
        <f t="shared" ref="K26" si="95">IF($AO$1="SUBTRACTIVE",AB26+K21,IF(W26=MAX(W25:W29),P26*N26-H26+K21,K21))</f>
        <v>2.1160452111233692</v>
      </c>
      <c r="L26" s="57">
        <v>0</v>
      </c>
      <c r="M26" s="137">
        <f t="shared" ref="M26" si="96">IF($AO$1="ADDICTIVE",IF(W26=MAX(W25:W29),$AO$2*S26*R26+G26,0),0)</f>
        <v>0</v>
      </c>
      <c r="N26" s="122">
        <f t="shared" ref="N26" si="97">IF($AO$1="ADDICTIVE",IF(W26=MAX(W25:W29),$AO$2*T26*R26+H26,0),0)</f>
        <v>0</v>
      </c>
      <c r="O26" s="128">
        <f t="shared" ref="O26" si="98">IF($AO$1="ADDICTIVE",IF(Y26=MAX(Y25:Y29),$AO$2*U26*R26+I26,0),0)</f>
        <v>0</v>
      </c>
      <c r="P26" s="57">
        <f t="shared" si="38"/>
        <v>0</v>
      </c>
      <c r="Q26" s="93">
        <f t="shared" si="23"/>
        <v>2</v>
      </c>
      <c r="R26" s="56">
        <f t="shared" si="4"/>
        <v>1.0984369190372396</v>
      </c>
      <c r="S26" s="95">
        <f t="shared" si="17"/>
        <v>0.63932673100000004</v>
      </c>
      <c r="T26" s="95">
        <f t="shared" si="18"/>
        <v>0.64812140799999995</v>
      </c>
      <c r="U26" s="115">
        <f t="shared" si="5"/>
        <v>0</v>
      </c>
      <c r="V26" s="202">
        <f t="shared" si="0"/>
        <v>0.53680984888498129</v>
      </c>
      <c r="W26" s="203">
        <f t="shared" si="6"/>
        <v>0.76840492444249064</v>
      </c>
      <c r="X26" s="203">
        <f>IF(W26&gt;X25,W26,X25)</f>
        <v>0.76840492444249064</v>
      </c>
      <c r="Y26" s="75">
        <f t="shared" ref="Y26:Y89" si="99">Y25</f>
        <v>0.76840492444249064</v>
      </c>
      <c r="Z26" s="93">
        <f>IF(MAX(W25:W29)=W26,Q26+1,Q26)</f>
        <v>3</v>
      </c>
      <c r="AA26" s="82">
        <f>IF(W26=MAX(W25:W29),S26*R26-G26,0)</f>
        <v>-0.2739545323422099</v>
      </c>
      <c r="AB26" s="82">
        <f>IF(W26=MAX(W25:W29),T26*R26-H26,0)</f>
        <v>0.92085773656559766</v>
      </c>
      <c r="AC26" s="210">
        <f t="shared" ref="AC26" si="100">IF(W26=MAX(W25:W29),U26-I26,0)</f>
        <v>0</v>
      </c>
      <c r="AD26" s="212">
        <f>Hoja1!$AA26^2+Hoja1!$AB26^2+AC26^2</f>
        <v>0.92303005678355465</v>
      </c>
      <c r="AE26" s="75">
        <f>AE25</f>
        <v>1.2091914223446616</v>
      </c>
      <c r="AF26" s="76">
        <f>AF25</f>
        <v>1.0996324032805971</v>
      </c>
      <c r="AG26" s="78">
        <f>AG25</f>
        <v>0</v>
      </c>
      <c r="AH26" s="78">
        <f t="shared" ref="AH26:AH29" si="101">AH25</f>
        <v>0</v>
      </c>
      <c r="AI26" s="80">
        <f>IF(AG25&gt;0,IF(AH25=Hoja1!$W26,Hoja1!$E26,Hoja1!$G26),0)</f>
        <v>0</v>
      </c>
      <c r="AJ26" s="54">
        <f>IF(AG25&gt;0,IF(AH25=Hoja1!$W26,Hoja1!$F26,Hoja1!$H26),0)</f>
        <v>0</v>
      </c>
      <c r="AK26" s="52">
        <f>IF(AG25&gt;0,IF(AH25=Hoja1!$W26,Hoja1!$E26*Hoja1!$R26,Hoja1!$G26),0)</f>
        <v>0</v>
      </c>
      <c r="AL26" s="49">
        <f>IF(AG25&gt;0,IF(AH25=Hoja1!$W26,Hoja1!$F26*Hoja1!$R26,Hoja1!$H26),0)</f>
        <v>0</v>
      </c>
      <c r="AM26" s="56">
        <f t="shared" si="86"/>
        <v>16</v>
      </c>
      <c r="AN26" s="145">
        <f t="shared" si="86"/>
        <v>0.5</v>
      </c>
      <c r="AO26" s="122">
        <f t="shared" si="8"/>
        <v>6.25E-2</v>
      </c>
      <c r="AP26" s="127">
        <f t="shared" si="87"/>
        <v>3.125E-2</v>
      </c>
      <c r="AQ26" s="56">
        <f t="shared" ref="AQ26:AR26" si="102">AQ21</f>
        <v>-9.4901449938921772E-2</v>
      </c>
      <c r="AR26" s="57">
        <f t="shared" si="102"/>
        <v>0.38022963866138082</v>
      </c>
      <c r="AS26" s="56">
        <f t="shared" ref="AS26" si="103">IF(AG25&gt;0,G26+AQ26,0)</f>
        <v>0</v>
      </c>
      <c r="AT26" s="166">
        <f t="shared" ref="AT26" si="104">IF(AG25&gt;0,H26+AR26,0)</f>
        <v>0</v>
      </c>
    </row>
    <row r="27" spans="1:46" ht="19.5" thickBot="1" x14ac:dyDescent="0.3">
      <c r="A27" s="1">
        <v>0.69639613300000003</v>
      </c>
      <c r="B27" s="1">
        <v>0.90330588999999994</v>
      </c>
      <c r="C27" s="224"/>
      <c r="D27" s="261"/>
      <c r="E27" s="16">
        <f t="shared" si="91"/>
        <v>0.63932673100000004</v>
      </c>
      <c r="F27" s="17">
        <f t="shared" si="92"/>
        <v>0.64812140799999995</v>
      </c>
      <c r="G27" s="51">
        <f t="shared" ref="G27:I27" si="105">G22</f>
        <v>0.20375289199999999</v>
      </c>
      <c r="H27" s="46">
        <f t="shared" si="105"/>
        <v>0.17931982299999999</v>
      </c>
      <c r="I27" s="46">
        <f t="shared" si="105"/>
        <v>0</v>
      </c>
      <c r="J27" s="56">
        <f t="shared" ref="J27" si="106">IF($AO$1="SUBTRACTIVE",AA27+J22,IF(W27=MAX(W25:W29),P27*M27-G27+J22,J22))</f>
        <v>0</v>
      </c>
      <c r="K27" s="122">
        <f t="shared" ref="K27" si="107">IF($AO$1="SUBTRACTIVE",AB27+K22,IF(W27=MAX(W25:W29),P27*N27-H27+K22,K22))</f>
        <v>0</v>
      </c>
      <c r="L27" s="57">
        <v>0</v>
      </c>
      <c r="M27" s="137">
        <f t="shared" ref="M27" si="108">IF($AO$1="ADDICTIVE",IF(W27=MAX(W25:W29),$AO$2*S27*R27+G27,0),0)</f>
        <v>0</v>
      </c>
      <c r="N27" s="122">
        <f t="shared" ref="N27" si="109">IF($AO$1="ADDICTIVE",IF(W27=MAX(W25:W29),$AO$2*T27*R27+H27,0),0)</f>
        <v>0</v>
      </c>
      <c r="O27" s="128">
        <f t="shared" ref="O27" si="110">IF($AO$1="ADDICTIVE",IF(Y27=MAX(Y25:Y29),$AO$2*U27*R27+I27,0),0)</f>
        <v>0</v>
      </c>
      <c r="P27" s="57">
        <f t="shared" si="38"/>
        <v>0</v>
      </c>
      <c r="Q27" s="93">
        <f t="shared" si="23"/>
        <v>0</v>
      </c>
      <c r="R27" s="56">
        <f t="shared" si="4"/>
        <v>1.0984369190372396</v>
      </c>
      <c r="S27" s="95">
        <f t="shared" si="17"/>
        <v>0.63932673100000004</v>
      </c>
      <c r="T27" s="95">
        <f t="shared" si="18"/>
        <v>0.64812140799999995</v>
      </c>
      <c r="U27" s="115">
        <f t="shared" si="5"/>
        <v>0</v>
      </c>
      <c r="V27" s="202">
        <f t="shared" si="0"/>
        <v>0.27074897810892712</v>
      </c>
      <c r="W27" s="203">
        <f t="shared" si="6"/>
        <v>0.63537448905446359</v>
      </c>
      <c r="X27" s="203">
        <f>IF(W27&gt;X26,W27,X26)</f>
        <v>0.76840492444249064</v>
      </c>
      <c r="Y27" s="75">
        <f t="shared" si="99"/>
        <v>0.76840492444249064</v>
      </c>
      <c r="Z27" s="93">
        <f>IF(MAX(W25:W29)=W27,Q27+1,Q27)</f>
        <v>0</v>
      </c>
      <c r="AA27" s="82">
        <f>IF(W27=MAX(W25:W29),S27*R27-G27,0)</f>
        <v>0</v>
      </c>
      <c r="AB27" s="82">
        <f>IF(W27=MAX(W25:W29),T27*R27-H27,0)</f>
        <v>0</v>
      </c>
      <c r="AC27" s="210">
        <f t="shared" ref="AC27" si="111">IF(W27=MAX(W25:W29),U27-I27,0)</f>
        <v>0</v>
      </c>
      <c r="AD27" s="212">
        <f>Hoja1!$AA27^2+Hoja1!$AB27^2+AC27^2</f>
        <v>0</v>
      </c>
      <c r="AE27" s="75">
        <f t="shared" ref="AE27:AF29" si="112">AE26</f>
        <v>1.2091914223446616</v>
      </c>
      <c r="AF27" s="75">
        <f t="shared" si="112"/>
        <v>1.0996324032805971</v>
      </c>
      <c r="AG27" s="78">
        <f t="shared" ref="AG27:AG29" si="113">AG26</f>
        <v>0</v>
      </c>
      <c r="AH27" s="78">
        <f t="shared" si="101"/>
        <v>0</v>
      </c>
      <c r="AI27" s="80">
        <f>IF(AG25&gt;0,IF(AH25=Hoja1!$W27,Hoja1!$E27,Hoja1!$G27),0)</f>
        <v>0</v>
      </c>
      <c r="AJ27" s="54">
        <f>IF(AG25&gt;0,IF(AH25=Hoja1!$W27,Hoja1!$F27,Hoja1!$H27),0)</f>
        <v>0</v>
      </c>
      <c r="AK27" s="52">
        <f>IF(AG25&gt;0,IF(AH25=Hoja1!$W27,Hoja1!$E27*Hoja1!$R27,Hoja1!$G27),0)</f>
        <v>0</v>
      </c>
      <c r="AL27" s="49">
        <f>IF(AG25&gt;0,IF(AH25=Hoja1!$W27,Hoja1!$F27*Hoja1!$R27,Hoja1!$H27),0)</f>
        <v>0</v>
      </c>
      <c r="AM27" s="56">
        <f t="shared" si="86"/>
        <v>0</v>
      </c>
      <c r="AN27" s="145">
        <f t="shared" si="86"/>
        <v>0.5</v>
      </c>
      <c r="AO27" s="122">
        <f t="shared" si="8"/>
        <v>0</v>
      </c>
      <c r="AP27" s="127">
        <f t="shared" si="87"/>
        <v>0</v>
      </c>
      <c r="AQ27" s="56">
        <f t="shared" ref="AQ27:AR27" si="114">AQ22</f>
        <v>0</v>
      </c>
      <c r="AR27" s="57">
        <f t="shared" si="114"/>
        <v>0</v>
      </c>
      <c r="AS27" s="56">
        <f t="shared" ref="AS27" si="115">IF(AG25&gt;0,G27+AQ27,0)</f>
        <v>0</v>
      </c>
      <c r="AT27" s="166">
        <f t="shared" ref="AT27" si="116">IF(AG25&gt;0,H27+AR27,0)</f>
        <v>0</v>
      </c>
    </row>
    <row r="28" spans="1:46" ht="19.5" thickBot="1" x14ac:dyDescent="0.3">
      <c r="A28" s="1">
        <v>0.59279031900000001</v>
      </c>
      <c r="B28" s="1">
        <v>5.4142951000000002E-2</v>
      </c>
      <c r="C28" s="224"/>
      <c r="D28" s="261"/>
      <c r="E28" s="16">
        <f t="shared" si="91"/>
        <v>0.63932673100000004</v>
      </c>
      <c r="F28" s="17">
        <f t="shared" si="92"/>
        <v>0.64812140799999995</v>
      </c>
      <c r="G28" s="51">
        <f t="shared" ref="G28:I28" si="117">G23</f>
        <v>-0.51661166300000005</v>
      </c>
      <c r="H28" s="46">
        <f t="shared" si="117"/>
        <v>-0.851105322</v>
      </c>
      <c r="I28" s="46">
        <f t="shared" si="117"/>
        <v>0</v>
      </c>
      <c r="J28" s="56">
        <f t="shared" ref="J28" si="118">IF($AO$1="SUBTRACTIVE",AA28+J23,IF(W28=MAX(W25:W29),P28*M28-G28+J23,J23))</f>
        <v>0</v>
      </c>
      <c r="K28" s="122">
        <f t="shared" ref="K28" si="119">IF($AO$1="SUBTRACTIVE",AB28+K23,IF(W28=MAX(W25:W29),P28*N28-H28+K23,K23))</f>
        <v>0</v>
      </c>
      <c r="L28" s="57">
        <v>0</v>
      </c>
      <c r="M28" s="137">
        <f t="shared" ref="M28" si="120">IF($AO$1="ADDICTIVE",IF(W28=MAX(W25:W29),$AO$2*S28*R28+G28,0),0)</f>
        <v>0</v>
      </c>
      <c r="N28" s="122">
        <f t="shared" ref="N28" si="121">IF($AO$1="ADDICTIVE",IF(W28=MAX(W25:W29),$AO$2*T28*R28+H28,0),0)</f>
        <v>0</v>
      </c>
      <c r="O28" s="128">
        <f t="shared" ref="O28:O29" si="122">IF($AO$1="ADDICTIVE",IF(Y28=MAX(Y24:Y28),$AO$2*U28*R28+I28,0),0)</f>
        <v>0</v>
      </c>
      <c r="P28" s="57">
        <f t="shared" si="38"/>
        <v>0</v>
      </c>
      <c r="Q28" s="93">
        <f t="shared" si="23"/>
        <v>0</v>
      </c>
      <c r="R28" s="56">
        <f t="shared" si="4"/>
        <v>1.0984369190372396</v>
      </c>
      <c r="S28" s="95">
        <f t="shared" si="17"/>
        <v>0.63932673100000004</v>
      </c>
      <c r="T28" s="95">
        <f t="shared" si="18"/>
        <v>0.64812140799999995</v>
      </c>
      <c r="U28" s="115">
        <f t="shared" si="5"/>
        <v>0</v>
      </c>
      <c r="V28" s="202">
        <f t="shared" si="0"/>
        <v>-0.96871506174597022</v>
      </c>
      <c r="W28" s="203">
        <f t="shared" si="6"/>
        <v>1.5642469127014891E-2</v>
      </c>
      <c r="X28" s="203">
        <f>IF(W28&gt;X27,W28,X27)</f>
        <v>0.76840492444249064</v>
      </c>
      <c r="Y28" s="75">
        <f t="shared" si="99"/>
        <v>0.76840492444249064</v>
      </c>
      <c r="Z28" s="93">
        <f>IF(MAX(W25:W29)=W28,Q28+1,Q28)</f>
        <v>0</v>
      </c>
      <c r="AA28" s="82">
        <f>IF(W28=MAX(W25:W29),S28*R28-G28,0)</f>
        <v>0</v>
      </c>
      <c r="AB28" s="82">
        <f>IF(W28=MAX(W25:W29),T28*R28-H28,0)</f>
        <v>0</v>
      </c>
      <c r="AC28" s="210">
        <f t="shared" ref="AC28" si="123">IF(W28=MAX(W25:W29),U28-I28,0)</f>
        <v>0</v>
      </c>
      <c r="AD28" s="212">
        <f>Hoja1!$AA28^2+Hoja1!$AB28^2+AC28^2</f>
        <v>0</v>
      </c>
      <c r="AE28" s="75">
        <f t="shared" si="112"/>
        <v>1.2091914223446616</v>
      </c>
      <c r="AF28" s="75">
        <f t="shared" si="112"/>
        <v>1.0996324032805971</v>
      </c>
      <c r="AG28" s="78">
        <f t="shared" si="113"/>
        <v>0</v>
      </c>
      <c r="AH28" s="78">
        <f t="shared" si="101"/>
        <v>0</v>
      </c>
      <c r="AI28" s="80">
        <f>IF(AG25&gt;0,IF(AH25=Hoja1!$W28,Hoja1!$E28,Hoja1!$G28),0)</f>
        <v>0</v>
      </c>
      <c r="AJ28" s="54">
        <f>IF(AG25&gt;0,IF(AH25=Hoja1!$W28,Hoja1!$F28,Hoja1!$H28),0)</f>
        <v>0</v>
      </c>
      <c r="AK28" s="52">
        <f>IF(AG25&gt;0,IF(AH25=Hoja1!$W28,Hoja1!$E28*Hoja1!$R28,Hoja1!$G28),0)</f>
        <v>0</v>
      </c>
      <c r="AL28" s="49">
        <f>IF(AG25&gt;0,IF(AH25=Hoja1!$W28,Hoja1!$F28*Hoja1!$R28,Hoja1!$H28),0)</f>
        <v>0</v>
      </c>
      <c r="AM28" s="56">
        <f t="shared" si="86"/>
        <v>0</v>
      </c>
      <c r="AN28" s="145">
        <f t="shared" si="86"/>
        <v>0.5</v>
      </c>
      <c r="AO28" s="122">
        <f t="shared" si="8"/>
        <v>0</v>
      </c>
      <c r="AP28" s="127">
        <f t="shared" si="87"/>
        <v>0</v>
      </c>
      <c r="AQ28" s="56">
        <f t="shared" ref="AQ28:AR28" si="124">AQ23</f>
        <v>0</v>
      </c>
      <c r="AR28" s="57">
        <f t="shared" si="124"/>
        <v>0</v>
      </c>
      <c r="AS28" s="56">
        <f t="shared" ref="AS28" si="125">IF(AG25&gt;0,G28+AQ28,0)</f>
        <v>0</v>
      </c>
      <c r="AT28" s="166">
        <f t="shared" ref="AT28" si="126">IF(AG25&gt;0,H28+AR28,0)</f>
        <v>0</v>
      </c>
    </row>
    <row r="29" spans="1:46" ht="19.5" thickBot="1" x14ac:dyDescent="0.3">
      <c r="A29" s="1">
        <v>5.3474477999999999E-2</v>
      </c>
      <c r="B29" s="1">
        <v>0.94685493099999996</v>
      </c>
      <c r="C29" s="224"/>
      <c r="D29" s="262"/>
      <c r="E29" s="18">
        <f t="shared" si="91"/>
        <v>0.63932673100000004</v>
      </c>
      <c r="F29" s="19">
        <f t="shared" si="92"/>
        <v>0.64812140799999995</v>
      </c>
      <c r="G29" s="51">
        <f t="shared" ref="G29:I29" si="127">G24</f>
        <v>-0.227678886</v>
      </c>
      <c r="H29" s="46">
        <f t="shared" si="127"/>
        <v>-0.95629731299999998</v>
      </c>
      <c r="I29" s="46">
        <f t="shared" si="127"/>
        <v>0</v>
      </c>
      <c r="J29" s="58">
        <f t="shared" ref="J29" si="128">IF($AO$1="SUBTRACTIVE",AA29+J24,IF(W29=MAX(W25:W29),P29*M29-G29+J24,J24))</f>
        <v>0</v>
      </c>
      <c r="K29" s="124">
        <f t="shared" ref="K29" si="129">IF($AO$1="SUBTRACTIVE",AB29+K24,IF(W29=MAX(W25:W29),P29*N29-H29+K24,K24))</f>
        <v>0</v>
      </c>
      <c r="L29" s="59">
        <v>0</v>
      </c>
      <c r="M29" s="138">
        <f t="shared" ref="M29" si="130">IF($AO$1="ADDICTIVE",IF(W29=MAX(W25:W29),$AO$2*S29*R29+G29,0),0)</f>
        <v>0</v>
      </c>
      <c r="N29" s="124">
        <f t="shared" ref="N29" si="131">IF($AO$1="ADDICTIVE",IF(W29=MAX(W25:W29),$AO$2*T29*R29+H29,0),0)</f>
        <v>0</v>
      </c>
      <c r="O29" s="129">
        <f t="shared" si="122"/>
        <v>0</v>
      </c>
      <c r="P29" s="59">
        <f t="shared" si="38"/>
        <v>0</v>
      </c>
      <c r="Q29" s="93">
        <f t="shared" si="23"/>
        <v>0</v>
      </c>
      <c r="R29" s="58">
        <f t="shared" si="4"/>
        <v>1.0984369190372396</v>
      </c>
      <c r="S29" s="95">
        <f t="shared" si="17"/>
        <v>0.63932673100000004</v>
      </c>
      <c r="T29" s="95">
        <f t="shared" si="18"/>
        <v>0.64812140799999995</v>
      </c>
      <c r="U29" s="119">
        <f t="shared" si="5"/>
        <v>0</v>
      </c>
      <c r="V29" s="202">
        <f t="shared" si="0"/>
        <v>-0.84069743830429577</v>
      </c>
      <c r="W29" s="203">
        <f t="shared" si="6"/>
        <v>7.9651280847852113E-2</v>
      </c>
      <c r="X29" s="203">
        <f>IF(W29&gt;X28,W29,X28)</f>
        <v>0.76840492444249064</v>
      </c>
      <c r="Y29" s="75">
        <f t="shared" si="99"/>
        <v>0.76840492444249064</v>
      </c>
      <c r="Z29" s="93">
        <f>IF(MAX(W25:W29)=W29,Q29+1,Q29)</f>
        <v>0</v>
      </c>
      <c r="AA29" s="82">
        <f>IF(W29=MAX(W25:W29),S29*R29-G29,0)</f>
        <v>0</v>
      </c>
      <c r="AB29" s="82">
        <f>IF(W29=MAX(W25:W29),T29*R29-H29,0)</f>
        <v>0</v>
      </c>
      <c r="AC29" s="211">
        <f t="shared" ref="AC29" si="132">IF(W29=MAX(W25:W29),U29-I29,0)</f>
        <v>0</v>
      </c>
      <c r="AD29" s="211">
        <f>Hoja1!$AA29^2+Hoja1!$AB29^2+AC29^2</f>
        <v>0</v>
      </c>
      <c r="AE29" s="75">
        <f t="shared" si="112"/>
        <v>1.2091914223446616</v>
      </c>
      <c r="AF29" s="75">
        <f t="shared" si="112"/>
        <v>1.0996324032805971</v>
      </c>
      <c r="AG29" s="78">
        <f t="shared" si="113"/>
        <v>0</v>
      </c>
      <c r="AH29" s="78">
        <f t="shared" si="101"/>
        <v>0</v>
      </c>
      <c r="AI29" s="80">
        <f>IF(AG25&gt;0,IF(AH25=Hoja1!$W29,Hoja1!$E29,Hoja1!$G29),0)</f>
        <v>0</v>
      </c>
      <c r="AJ29" s="54">
        <f>IF(AG25&gt;0,IF(AH25=Hoja1!$W29,Hoja1!$F29,Hoja1!$H29),0)</f>
        <v>0</v>
      </c>
      <c r="AK29" s="52">
        <f>IF(AG25&gt;0,IF(AH25=Hoja1!$W29,Hoja1!$E29*Hoja1!$R29,Hoja1!$G29),0)</f>
        <v>0</v>
      </c>
      <c r="AL29" s="49">
        <f>IF(AG25&gt;0,IF(AH25=Hoja1!$W29,Hoja1!$F29*Hoja1!$R29,Hoja1!$H29),0)</f>
        <v>0</v>
      </c>
      <c r="AM29" s="58">
        <f t="shared" si="86"/>
        <v>0</v>
      </c>
      <c r="AN29" s="146">
        <f t="shared" si="86"/>
        <v>0.5</v>
      </c>
      <c r="AO29" s="124">
        <f t="shared" si="8"/>
        <v>0</v>
      </c>
      <c r="AP29" s="106">
        <f t="shared" si="87"/>
        <v>0</v>
      </c>
      <c r="AQ29" s="58">
        <f t="shared" ref="AQ29:AR29" si="133">AQ24</f>
        <v>0</v>
      </c>
      <c r="AR29" s="59">
        <f t="shared" si="133"/>
        <v>0</v>
      </c>
      <c r="AS29" s="58">
        <f t="shared" ref="AS29" si="134">IF(AG25&gt;0,G29+AQ29,0)</f>
        <v>0</v>
      </c>
      <c r="AT29" s="167">
        <f t="shared" ref="AT29" si="135">IF(AG25&gt;0,H29+AR29,0)</f>
        <v>0</v>
      </c>
    </row>
    <row r="30" spans="1:46" ht="19.5" thickBot="1" x14ac:dyDescent="0.3">
      <c r="C30" s="224"/>
      <c r="D30" s="213" t="s">
        <v>29</v>
      </c>
      <c r="E30" s="24">
        <f>$A$14</f>
        <v>0.37521115300000002</v>
      </c>
      <c r="F30" s="25">
        <f>$B$14</f>
        <v>8.5127809999999998E-2</v>
      </c>
      <c r="G30" s="47">
        <f t="shared" ref="G30:I30" si="136">G25</f>
        <v>-0.62215365899999997</v>
      </c>
      <c r="H30" s="71">
        <f t="shared" si="136"/>
        <v>0.56891302300000002</v>
      </c>
      <c r="I30" s="71">
        <f t="shared" si="136"/>
        <v>0</v>
      </c>
      <c r="J30" s="64">
        <f t="shared" ref="J30" si="137">IF($AO$1="SUBTRACTIVE",AA30+J25,IF(W30=MAX(W30:W34),P30*M30-G30+J25,J25))</f>
        <v>1.0469153360911496</v>
      </c>
      <c r="K30" s="121">
        <f t="shared" ref="K30" si="138">IF($AO$1="SUBTRACTIVE",AB30+K25,IF(W30=MAX(W30:W34),P30*N30-H30+K25,K25))</f>
        <v>0.33639218391903347</v>
      </c>
      <c r="L30" s="65">
        <v>0</v>
      </c>
      <c r="M30" s="64">
        <f t="shared" ref="M30" si="139">IF($AO$1="ADDICTIVE",IF(W30=MAX(W30:W34),$AO$2*S30*R30+G30,0),0)</f>
        <v>0</v>
      </c>
      <c r="N30" s="121">
        <f t="shared" ref="N30" si="140">IF($AO$1="ADDICTIVE",IF(W30=MAX(W30:W34),$AO$2*T30*R30+H30,0),0)</f>
        <v>0</v>
      </c>
      <c r="O30" s="126">
        <f t="shared" ref="O30" si="141">IF($AO$1="ADDICTIVE",IF(Y30=MAX(Y30:Y34),$AO$2*U30*R30+I30,0),0)</f>
        <v>0</v>
      </c>
      <c r="P30" s="65">
        <f t="shared" ref="P30:P93" si="142">IF(SQRT(M30^2+N30^2+O30^2) &lt;=0,0,1/SQRT(M30^2+N30^2+O30^2))</f>
        <v>0</v>
      </c>
      <c r="Q30" s="35">
        <f t="shared" si="23"/>
        <v>1</v>
      </c>
      <c r="R30" s="15">
        <f t="shared" si="4"/>
        <v>2.5991114678580431</v>
      </c>
      <c r="S30" s="87">
        <f t="shared" si="17"/>
        <v>0.37521115300000002</v>
      </c>
      <c r="T30" s="87">
        <f t="shared" si="18"/>
        <v>8.5127809999999998E-2</v>
      </c>
      <c r="U30" s="26">
        <f t="shared" si="5"/>
        <v>0</v>
      </c>
      <c r="V30" s="197">
        <f t="shared" si="0"/>
        <v>-0.48085816106941193</v>
      </c>
      <c r="W30" s="198">
        <f t="shared" si="6"/>
        <v>0.25957091946529404</v>
      </c>
      <c r="X30" s="198">
        <f>W30</f>
        <v>0.25957091946529404</v>
      </c>
      <c r="Y30" s="35">
        <f t="shared" ref="Y30" si="143">X34</f>
        <v>0.95289548667459156</v>
      </c>
      <c r="Z30" s="35">
        <f>IF(MAX(W30:W34)=W30,Q30+1,Q30)</f>
        <v>1</v>
      </c>
      <c r="AA30" s="35">
        <f>IF(W30=MAX(W30:W34),S30*R30-G30,0)</f>
        <v>0</v>
      </c>
      <c r="AB30" s="35">
        <f>IF(W30=MAX(W30:W34),T30*R30-H30,0)</f>
        <v>0</v>
      </c>
      <c r="AC30" s="131">
        <f t="shared" ref="AC30" si="144">IF(W30=MAX(W30:W34),U30-I30,0)</f>
        <v>0</v>
      </c>
      <c r="AD30" s="131">
        <f>Hoja1!$AA30^2+Hoja1!$AB30^2+AC30^2</f>
        <v>0</v>
      </c>
      <c r="AE30" s="35">
        <f>IF(MAX(AD30:AD34)&gt;AE25,MAX(AD30:AD34),AE25)</f>
        <v>1.2091914223446616</v>
      </c>
      <c r="AF30" s="35">
        <f>SQRT(AE30)</f>
        <v>1.0996324032805971</v>
      </c>
      <c r="AG30" s="35">
        <f>IF(Y30=MIN(Y10:Y109),Y30,0)</f>
        <v>0</v>
      </c>
      <c r="AH30" s="88">
        <f>IF(Hoja1!$AG30&gt;0,_xlfn.MAXIFS(W30:W34,Z105:Z109,0),0)</f>
        <v>0</v>
      </c>
      <c r="AI30" s="72">
        <f>IF(AG30&gt;0,IF(AH30=Hoja1!$W30,Hoja1!$E30,Hoja1!$G30),0)</f>
        <v>0</v>
      </c>
      <c r="AJ30" s="73">
        <f>IF(AG30&gt;0,IF(AH30=Hoja1!$W30,Hoja1!$F30,Hoja1!$H30),0)</f>
        <v>0</v>
      </c>
      <c r="AK30" s="52">
        <f>IF(AG30&gt;0,IF(AH30=Hoja1!$W30,Hoja1!$E30*Hoja1!$R30,Hoja1!$G30),0)</f>
        <v>0</v>
      </c>
      <c r="AL30" s="49">
        <f>IF(AG30&gt;0,IF(AH30=Hoja1!$W30,Hoja1!$F30*Hoja1!$R30,Hoja1!$H30),0)</f>
        <v>0</v>
      </c>
      <c r="AM30" s="64">
        <f t="shared" si="86"/>
        <v>4</v>
      </c>
      <c r="AN30" s="148">
        <f t="shared" si="86"/>
        <v>0.5</v>
      </c>
      <c r="AO30" s="121">
        <f t="shared" si="8"/>
        <v>0.25</v>
      </c>
      <c r="AP30" s="65">
        <f t="shared" ref="AP30:AP93" si="145">IF($AO$11="SUBTRACTIVE",AN30*AO30,AO30)</f>
        <v>0.25</v>
      </c>
      <c r="AQ30" s="64">
        <f t="shared" ref="AQ30:AR30" si="146">AQ25</f>
        <v>0.45674350274083708</v>
      </c>
      <c r="AR30" s="65">
        <f t="shared" si="146"/>
        <v>0.18842429118279269</v>
      </c>
      <c r="AS30" s="64">
        <f t="shared" ref="AS30" si="147">IF(AG30&gt;0,G30+AQ30,0)</f>
        <v>0</v>
      </c>
      <c r="AT30" s="168">
        <f t="shared" ref="AT30" si="148">IF(AG30&gt;0,H30+AR30,0)</f>
        <v>0</v>
      </c>
    </row>
    <row r="31" spans="1:46" ht="19.5" thickBot="1" x14ac:dyDescent="0.3">
      <c r="C31" s="224"/>
      <c r="D31" s="214"/>
      <c r="E31" s="27">
        <f t="shared" ref="E31:E34" si="149">A$14</f>
        <v>0.37521115300000002</v>
      </c>
      <c r="F31" s="28">
        <f t="shared" ref="F31:F34" si="150">B$14</f>
        <v>8.5127809999999998E-2</v>
      </c>
      <c r="G31" s="61">
        <f t="shared" ref="G31:I31" si="151">G26</f>
        <v>0.97621461700000001</v>
      </c>
      <c r="H31" s="74">
        <f t="shared" si="151"/>
        <v>-0.20893725399999999</v>
      </c>
      <c r="I31" s="74">
        <f t="shared" si="151"/>
        <v>0</v>
      </c>
      <c r="J31" s="2">
        <f t="shared" ref="J31" si="152">IF($AO$1="SUBTRACTIVE",AA31+J26,IF(W31=MAX(W30:W34),P31*M31-G31+J26,J26))</f>
        <v>-0.38732106098449204</v>
      </c>
      <c r="K31" s="107">
        <f t="shared" ref="K31" si="153">IF($AO$1="SUBTRACTIVE",AB31+K26,IF(W31=MAX(W30:W34),P31*N31-H31+K26,K26))</f>
        <v>2.5462391323280098</v>
      </c>
      <c r="L31" s="3">
        <v>0</v>
      </c>
      <c r="M31" s="2">
        <f t="shared" ref="M31" si="154">IF($AO$1="ADDICTIVE",IF(W31=MAX(W30:W34),$AO$2*S31*R31+G31,0),0)</f>
        <v>0</v>
      </c>
      <c r="N31" s="107">
        <f t="shared" ref="N31" si="155">IF($AO$1="ADDICTIVE",IF(W31=MAX(W30:W34),$AO$2*T31*R31+H31,0),0)</f>
        <v>0</v>
      </c>
      <c r="O31" s="20">
        <f t="shared" ref="O31" si="156">IF($AO$1="ADDICTIVE",IF(Y31=MAX(Y30:Y34),$AO$2*U31*R31+I31,0),0)</f>
        <v>0</v>
      </c>
      <c r="P31" s="3">
        <f t="shared" si="142"/>
        <v>0</v>
      </c>
      <c r="Q31" s="63">
        <f>Z26</f>
        <v>3</v>
      </c>
      <c r="R31" s="2">
        <f t="shared" si="4"/>
        <v>2.5991114678580431</v>
      </c>
      <c r="S31" s="90">
        <f t="shared" si="17"/>
        <v>0.37521115300000002</v>
      </c>
      <c r="T31" s="90">
        <f t="shared" si="18"/>
        <v>8.5127809999999998E-2</v>
      </c>
      <c r="U31" s="26">
        <f t="shared" si="5"/>
        <v>0</v>
      </c>
      <c r="V31" s="199">
        <f t="shared" si="0"/>
        <v>0.90579097334918324</v>
      </c>
      <c r="W31" s="192">
        <f t="shared" si="6"/>
        <v>0.95289548667459156</v>
      </c>
      <c r="X31" s="192">
        <f>IF(W31&gt;X30,W31,X30)</f>
        <v>0.95289548667459156</v>
      </c>
      <c r="Y31" s="75">
        <f t="shared" ref="Y31" si="157">Y30</f>
        <v>0.95289548667459156</v>
      </c>
      <c r="Z31" s="63">
        <f>IF(MAX(W30:W34)=W31,Q31+1,Q31)</f>
        <v>4</v>
      </c>
      <c r="AA31" s="63">
        <f>IF(W31=MAX(W30:W34),S31*R31-G31,0)</f>
        <v>-9.9900636946115284E-4</v>
      </c>
      <c r="AB31" s="63">
        <f>IF(W31=MAX(W30:W34),T31*R31-H31,0)</f>
        <v>0.43019392120464062</v>
      </c>
      <c r="AC31" s="209">
        <f t="shared" ref="AC31" si="158">IF(W31=MAX(W30:W34),U31-I31,0)</f>
        <v>0</v>
      </c>
      <c r="AD31" s="132">
        <f>Hoja1!$AA31^2+Hoja1!$AB31^2+AC31^2</f>
        <v>0.18506780785515076</v>
      </c>
      <c r="AE31" s="75">
        <f t="shared" ref="AE31:AE34" si="159">AE30</f>
        <v>1.2091914223446616</v>
      </c>
      <c r="AF31" s="76">
        <f t="shared" ref="AF31:AF34" si="160">AF30</f>
        <v>1.0996324032805971</v>
      </c>
      <c r="AG31" s="77">
        <f t="shared" ref="AG31:AG94" si="161">AG30</f>
        <v>0</v>
      </c>
      <c r="AH31" s="78">
        <f t="shared" ref="AH31" si="162">AH30</f>
        <v>0</v>
      </c>
      <c r="AI31" s="72">
        <f>IF(AG30&gt;0,IF(AH30=Hoja1!$W31,Hoja1!$E31,Hoja1!$G31),0)</f>
        <v>0</v>
      </c>
      <c r="AJ31" s="73">
        <f>IF(AG30&gt;0,IF(AH30=Hoja1!$W31,Hoja1!$F31,Hoja1!$H31),0)</f>
        <v>0</v>
      </c>
      <c r="AK31" s="52">
        <f>IF(AG30&gt;0,IF(AH30=Hoja1!$W31,Hoja1!$E31*Hoja1!$R31,Hoja1!$G31),0)</f>
        <v>0</v>
      </c>
      <c r="AL31" s="49">
        <f>IF(AG30&gt;0,IF(AH30=Hoja1!$W31,Hoja1!$F31*Hoja1!$R31,Hoja1!$H31),0)</f>
        <v>0</v>
      </c>
      <c r="AM31" s="2">
        <f t="shared" si="86"/>
        <v>16</v>
      </c>
      <c r="AN31" s="143">
        <f t="shared" si="86"/>
        <v>0.5</v>
      </c>
      <c r="AO31" s="107">
        <f t="shared" si="8"/>
        <v>6.25E-2</v>
      </c>
      <c r="AP31" s="3">
        <f t="shared" si="145"/>
        <v>6.25E-2</v>
      </c>
      <c r="AQ31" s="2">
        <f t="shared" ref="AQ31:AR31" si="163">AQ26</f>
        <v>-9.4901449938921772E-2</v>
      </c>
      <c r="AR31" s="3">
        <f t="shared" si="163"/>
        <v>0.38022963866138082</v>
      </c>
      <c r="AS31" s="2">
        <f t="shared" ref="AS31" si="164">IF(AG30&gt;0,G31+AQ31,0)</f>
        <v>0</v>
      </c>
      <c r="AT31" s="163">
        <f t="shared" ref="AT31" si="165">IF(AG30&gt;0,H31+AR31,0)</f>
        <v>0</v>
      </c>
    </row>
    <row r="32" spans="1:46" ht="19.5" thickBot="1" x14ac:dyDescent="0.3">
      <c r="C32" s="224"/>
      <c r="D32" s="214"/>
      <c r="E32" s="27">
        <f t="shared" si="149"/>
        <v>0.37521115300000002</v>
      </c>
      <c r="F32" s="28">
        <f t="shared" si="150"/>
        <v>8.5127809999999998E-2</v>
      </c>
      <c r="G32" s="61">
        <f t="shared" ref="G32:I32" si="166">G27</f>
        <v>0.20375289199999999</v>
      </c>
      <c r="H32" s="74">
        <f t="shared" si="166"/>
        <v>0.17931982299999999</v>
      </c>
      <c r="I32" s="74">
        <f t="shared" si="166"/>
        <v>0</v>
      </c>
      <c r="J32" s="2">
        <f t="shared" ref="J32" si="167">IF($AO$1="SUBTRACTIVE",AA32+J27,IF(W32=MAX(W30:W34),P32*M32-G32+J27,J27))</f>
        <v>0</v>
      </c>
      <c r="K32" s="107">
        <f t="shared" ref="K32" si="168">IF($AO$1="SUBTRACTIVE",AB32+K27,IF(W32=MAX(W30:W34),P32*N32-H32+K27,K27))</f>
        <v>0</v>
      </c>
      <c r="L32" s="3">
        <v>0</v>
      </c>
      <c r="M32" s="2">
        <f t="shared" ref="M32" si="169">IF($AO$1="ADDICTIVE",IF(W32=MAX(W30:W34),$AO$2*S32*R32+G32,0),0)</f>
        <v>0</v>
      </c>
      <c r="N32" s="107">
        <f t="shared" ref="N32" si="170">IF($AO$1="ADDICTIVE",IF(W32=MAX(W30:W34),$AO$2*T32*R32+H32,0),0)</f>
        <v>0</v>
      </c>
      <c r="O32" s="20">
        <f t="shared" ref="O32" si="171">IF($AO$1="ADDICTIVE",IF(Y32=MAX(Y30:Y34),$AO$2*U32*R32+I32,0),0)</f>
        <v>0</v>
      </c>
      <c r="P32" s="3">
        <f t="shared" si="142"/>
        <v>0</v>
      </c>
      <c r="Q32" s="63">
        <f>Z27</f>
        <v>0</v>
      </c>
      <c r="R32" s="2">
        <f t="shared" si="4"/>
        <v>2.5991114678580431</v>
      </c>
      <c r="S32" s="90">
        <f t="shared" si="17"/>
        <v>0.37521115300000002</v>
      </c>
      <c r="T32" s="90">
        <f t="shared" si="18"/>
        <v>8.5127809999999998E-2</v>
      </c>
      <c r="U32" s="26">
        <f t="shared" si="5"/>
        <v>0</v>
      </c>
      <c r="V32" s="199">
        <f t="shared" si="0"/>
        <v>0.23837870739022426</v>
      </c>
      <c r="W32" s="192">
        <f t="shared" si="6"/>
        <v>0.61918935369511208</v>
      </c>
      <c r="X32" s="192">
        <f>IF(W32&gt;X31,W32,X31)</f>
        <v>0.95289548667459156</v>
      </c>
      <c r="Y32" s="75">
        <f t="shared" si="50"/>
        <v>0.95289548667459156</v>
      </c>
      <c r="Z32" s="63">
        <f>IF(MAX(W30:W34)=W32,Q32+1,Q32)</f>
        <v>0</v>
      </c>
      <c r="AA32" s="63">
        <f>IF(W32=MAX(W30:W34),S32*R32-G32,0)</f>
        <v>0</v>
      </c>
      <c r="AB32" s="63">
        <f>IF(W32=MAX(W30:W34),T32*R32-H32,0)</f>
        <v>0</v>
      </c>
      <c r="AC32" s="209">
        <f t="shared" ref="AC32" si="172">IF(W32=MAX(W30:W34),U32-I32,0)</f>
        <v>0</v>
      </c>
      <c r="AD32" s="132">
        <f>Hoja1!$AA32^2+Hoja1!$AB32^2+AC32^2</f>
        <v>0</v>
      </c>
      <c r="AE32" s="75">
        <f t="shared" si="159"/>
        <v>1.2091914223446616</v>
      </c>
      <c r="AF32" s="75">
        <f t="shared" si="160"/>
        <v>1.0996324032805971</v>
      </c>
      <c r="AG32" s="78">
        <f t="shared" si="161"/>
        <v>0</v>
      </c>
      <c r="AH32" s="78">
        <f t="shared" si="53"/>
        <v>0</v>
      </c>
      <c r="AI32" s="72">
        <f>IF(AG30&gt;0,IF(AH30=Hoja1!$W32,Hoja1!$E32,Hoja1!$G32),0)</f>
        <v>0</v>
      </c>
      <c r="AJ32" s="73">
        <f>IF(AG32&gt;0,IF(AH32=Hoja1!$W32,Hoja1!$F32,Hoja1!$H32),0)</f>
        <v>0</v>
      </c>
      <c r="AK32" s="52">
        <f>IF(AG30&gt;0,IF(AH30=Hoja1!$W32,Hoja1!$E32*Hoja1!$R32,Hoja1!$G32),0)</f>
        <v>0</v>
      </c>
      <c r="AL32" s="49">
        <f>IF(AG30&gt;0,IF(AH30=Hoja1!$W32,Hoja1!$F32*Hoja1!$R32,Hoja1!$H32),0)</f>
        <v>0</v>
      </c>
      <c r="AM32" s="2">
        <f t="shared" si="86"/>
        <v>0</v>
      </c>
      <c r="AN32" s="143">
        <f t="shared" si="86"/>
        <v>0.5</v>
      </c>
      <c r="AO32" s="107">
        <f t="shared" si="8"/>
        <v>0</v>
      </c>
      <c r="AP32" s="3">
        <f t="shared" si="145"/>
        <v>0</v>
      </c>
      <c r="AQ32" s="2">
        <f t="shared" ref="AQ32:AR32" si="173">AQ27</f>
        <v>0</v>
      </c>
      <c r="AR32" s="3">
        <f t="shared" si="173"/>
        <v>0</v>
      </c>
      <c r="AS32" s="2">
        <f t="shared" ref="AS32" si="174">IF(AG30&gt;0,G32+AQ32,0)</f>
        <v>0</v>
      </c>
      <c r="AT32" s="163">
        <f t="shared" ref="AT32" si="175">IF(AG30&gt;0,H32+AR32,0)</f>
        <v>0</v>
      </c>
    </row>
    <row r="33" spans="3:46" ht="19.5" thickBot="1" x14ac:dyDescent="0.3">
      <c r="C33" s="224"/>
      <c r="D33" s="214"/>
      <c r="E33" s="27">
        <f t="shared" si="149"/>
        <v>0.37521115300000002</v>
      </c>
      <c r="F33" s="28">
        <f t="shared" si="150"/>
        <v>8.5127809999999998E-2</v>
      </c>
      <c r="G33" s="61">
        <f t="shared" ref="G33:I33" si="176">G28</f>
        <v>-0.51661166300000005</v>
      </c>
      <c r="H33" s="74">
        <f t="shared" si="176"/>
        <v>-0.851105322</v>
      </c>
      <c r="I33" s="74">
        <f t="shared" si="176"/>
        <v>0</v>
      </c>
      <c r="J33" s="2">
        <f t="shared" ref="J33" si="177">IF($AO$1="SUBTRACTIVE",AA33+J28,IF(W33=MAX(W30:W34),P33*M33-G33+J28,J28))</f>
        <v>0</v>
      </c>
      <c r="K33" s="107">
        <f t="shared" ref="K33" si="178">IF($AO$1="SUBTRACTIVE",AB33+K28,IF(W33=MAX(W30:W34),P33*N33-H33+K28,K28))</f>
        <v>0</v>
      </c>
      <c r="L33" s="3">
        <v>0</v>
      </c>
      <c r="M33" s="2">
        <f t="shared" ref="M33" si="179">IF($AO$1="ADDICTIVE",IF(W33=MAX(W30:W34),$AO$2*S33*R33+G33,0),0)</f>
        <v>0</v>
      </c>
      <c r="N33" s="107">
        <f t="shared" ref="N33" si="180">IF($AO$1="ADDICTIVE",IF(W33=MAX(W30:W34),$AO$2*T33*R33+H33,0),0)</f>
        <v>0</v>
      </c>
      <c r="O33" s="20">
        <f t="shared" ref="O33:O34" si="181">IF($AO$1="ADDICTIVE",IF(Y33=MAX(Y29:Y33),$AO$2*U33*R33+I33,0),0)</f>
        <v>0</v>
      </c>
      <c r="P33" s="3">
        <f t="shared" si="142"/>
        <v>0</v>
      </c>
      <c r="Q33" s="63">
        <f>Z28</f>
        <v>0</v>
      </c>
      <c r="R33" s="2">
        <f t="shared" si="4"/>
        <v>2.5991114678580431</v>
      </c>
      <c r="S33" s="90">
        <f t="shared" si="17"/>
        <v>0.37521115300000002</v>
      </c>
      <c r="T33" s="90">
        <f t="shared" si="18"/>
        <v>8.5127809999999998E-2</v>
      </c>
      <c r="U33" s="26">
        <f t="shared" si="5"/>
        <v>0</v>
      </c>
      <c r="V33" s="199">
        <f t="shared" si="0"/>
        <v>-0.69212048537725568</v>
      </c>
      <c r="W33" s="192">
        <f t="shared" si="6"/>
        <v>0.15393975731137216</v>
      </c>
      <c r="X33" s="192">
        <f>IF(W33&gt;X32,W33,X32)</f>
        <v>0.95289548667459156</v>
      </c>
      <c r="Y33" s="75">
        <f t="shared" si="50"/>
        <v>0.95289548667459156</v>
      </c>
      <c r="Z33" s="63">
        <f>IF(MAX(W30:W34)=W33,Q33+1,Q33)</f>
        <v>0</v>
      </c>
      <c r="AA33" s="63">
        <f>IF(W33=MAX(W30:W34),S33*R33-G33,0)</f>
        <v>0</v>
      </c>
      <c r="AB33" s="63">
        <f>IF(W33=MAX(W30:W34),T33*R33-H33,0)</f>
        <v>0</v>
      </c>
      <c r="AC33" s="209">
        <f t="shared" ref="AC33" si="182">IF(W33=MAX(W30:W34),U33-I33,0)</f>
        <v>0</v>
      </c>
      <c r="AD33" s="132">
        <f>Hoja1!$AA33^2+Hoja1!$AB33^2+AC33^2</f>
        <v>0</v>
      </c>
      <c r="AE33" s="75">
        <f t="shared" si="159"/>
        <v>1.2091914223446616</v>
      </c>
      <c r="AF33" s="75">
        <f t="shared" si="160"/>
        <v>1.0996324032805971</v>
      </c>
      <c r="AG33" s="78">
        <f t="shared" si="161"/>
        <v>0</v>
      </c>
      <c r="AH33" s="78">
        <f t="shared" si="53"/>
        <v>0</v>
      </c>
      <c r="AI33" s="72">
        <f>IF(AG30&gt;0,IF(AH30=Hoja1!$W33,Hoja1!$E33,Hoja1!$G33),0)</f>
        <v>0</v>
      </c>
      <c r="AJ33" s="73">
        <f>IF(AG30&gt;0,IF(AH30=Hoja1!$W33,Hoja1!$F33,Hoja1!$H33),0)</f>
        <v>0</v>
      </c>
      <c r="AK33" s="52">
        <f>IF(AG30&gt;0,IF(AH30=Hoja1!$W33,Hoja1!$E33*Hoja1!$R33,Hoja1!$G33),0)</f>
        <v>0</v>
      </c>
      <c r="AL33" s="49">
        <f>IF(AG30&gt;0,IF(AH30=Hoja1!$W33,Hoja1!$F33*Hoja1!$R33,Hoja1!$H33),0)</f>
        <v>0</v>
      </c>
      <c r="AM33" s="2">
        <f t="shared" si="86"/>
        <v>0</v>
      </c>
      <c r="AN33" s="143">
        <f t="shared" si="86"/>
        <v>0.5</v>
      </c>
      <c r="AO33" s="107">
        <f t="shared" si="8"/>
        <v>0</v>
      </c>
      <c r="AP33" s="3">
        <f t="shared" si="145"/>
        <v>0</v>
      </c>
      <c r="AQ33" s="2">
        <f t="shared" ref="AQ33:AR33" si="183">AQ28</f>
        <v>0</v>
      </c>
      <c r="AR33" s="3">
        <f t="shared" si="183"/>
        <v>0</v>
      </c>
      <c r="AS33" s="2">
        <f t="shared" ref="AS33" si="184">IF(AG30&gt;0,G33+AQ33,0)</f>
        <v>0</v>
      </c>
      <c r="AT33" s="163">
        <f t="shared" ref="AT33" si="185">IF(AG30&gt;0,H33+AR33,0)</f>
        <v>0</v>
      </c>
    </row>
    <row r="34" spans="3:46" ht="19.5" thickBot="1" x14ac:dyDescent="0.3">
      <c r="C34" s="224"/>
      <c r="D34" s="215"/>
      <c r="E34" s="29">
        <f t="shared" si="149"/>
        <v>0.37521115300000002</v>
      </c>
      <c r="F34" s="30">
        <f t="shared" si="150"/>
        <v>8.5127809999999998E-2</v>
      </c>
      <c r="G34" s="61">
        <f t="shared" ref="G34:I34" si="186">G29</f>
        <v>-0.227678886</v>
      </c>
      <c r="H34" s="74">
        <f t="shared" si="186"/>
        <v>-0.95629731299999998</v>
      </c>
      <c r="I34" s="74">
        <f t="shared" si="186"/>
        <v>0</v>
      </c>
      <c r="J34" s="4">
        <f t="shared" ref="J34" si="187">IF($AO$1="SUBTRACTIVE",AA34+J29,IF(W34=MAX(W30:W34),P34*M34-G34+J29,J29))</f>
        <v>0</v>
      </c>
      <c r="K34" s="108">
        <f t="shared" ref="K34" si="188">IF($AO$1="SUBTRACTIVE",AB34+K29,IF(W34=MAX(W30:W34),P34*N34-H34+K29,K29))</f>
        <v>0</v>
      </c>
      <c r="L34" s="5">
        <v>0</v>
      </c>
      <c r="M34" s="4">
        <f t="shared" ref="M34" si="189">IF($AO$1="ADDICTIVE",IF(W34=MAX(W30:W34),$AO$2*S34*R34+G34,0),0)</f>
        <v>0</v>
      </c>
      <c r="N34" s="108">
        <f t="shared" ref="N34" si="190">IF($AO$1="ADDICTIVE",IF(W34=MAX(W30:W34),$AO$2*T34*R34+H34,0),0)</f>
        <v>0</v>
      </c>
      <c r="O34" s="21">
        <f t="shared" si="181"/>
        <v>0</v>
      </c>
      <c r="P34" s="5">
        <f t="shared" si="142"/>
        <v>0</v>
      </c>
      <c r="Q34" s="63">
        <f>Z29</f>
        <v>0</v>
      </c>
      <c r="R34" s="4">
        <f t="shared" si="4"/>
        <v>2.5991114678580431</v>
      </c>
      <c r="S34" s="90">
        <f t="shared" si="17"/>
        <v>0.37521115300000002</v>
      </c>
      <c r="T34" s="90">
        <f t="shared" si="18"/>
        <v>8.5127809999999998E-2</v>
      </c>
      <c r="U34" s="118">
        <f t="shared" si="5"/>
        <v>0</v>
      </c>
      <c r="V34" s="199">
        <f t="shared" si="0"/>
        <v>-0.43362316016930386</v>
      </c>
      <c r="W34" s="192">
        <f t="shared" si="6"/>
        <v>0.28318841991534804</v>
      </c>
      <c r="X34" s="192">
        <f>IF(W34&gt;X33,W34,X33)</f>
        <v>0.95289548667459156</v>
      </c>
      <c r="Y34" s="75">
        <f t="shared" si="50"/>
        <v>0.95289548667459156</v>
      </c>
      <c r="Z34" s="63">
        <f>IF(MAX(W30:W34)=W34,Q34+1,Q34)</f>
        <v>0</v>
      </c>
      <c r="AA34" s="63">
        <f>IF(W34=MAX(W30:W34),S34*R34-G34,0)</f>
        <v>0</v>
      </c>
      <c r="AB34" s="63">
        <f>IF(W34=MAX(W30:W34),T34*R34-H34,0)</f>
        <v>0</v>
      </c>
      <c r="AC34" s="133">
        <f t="shared" ref="AC34" si="191">IF(W34=MAX(W30:W34),U34-I34,0)</f>
        <v>0</v>
      </c>
      <c r="AD34" s="133">
        <f>Hoja1!$AA34^2+Hoja1!$AB34^2+AC34^2</f>
        <v>0</v>
      </c>
      <c r="AE34" s="75">
        <f t="shared" si="159"/>
        <v>1.2091914223446616</v>
      </c>
      <c r="AF34" s="75">
        <f t="shared" si="160"/>
        <v>1.0996324032805971</v>
      </c>
      <c r="AG34" s="78">
        <f t="shared" si="161"/>
        <v>0</v>
      </c>
      <c r="AH34" s="78">
        <f t="shared" si="53"/>
        <v>0</v>
      </c>
      <c r="AI34" s="72">
        <f>IF(AG30&gt;0,IF(AH30=Hoja1!$W34,Hoja1!$E34,Hoja1!$G34),0)</f>
        <v>0</v>
      </c>
      <c r="AJ34" s="73">
        <f>IF(AG30&gt;0,IF(AH30=Hoja1!$W34,Hoja1!$F34,Hoja1!$H34),0)</f>
        <v>0</v>
      </c>
      <c r="AK34" s="52">
        <f>IF(AG30&gt;0,IF(AH30=Hoja1!$W34,Hoja1!$E34*Hoja1!$R34,Hoja1!$G34),0)</f>
        <v>0</v>
      </c>
      <c r="AL34" s="49">
        <f>IF(AG30&gt;0,IF(AH30=Hoja1!$W34,Hoja1!$F34*Hoja1!$R34,Hoja1!$H34),0)</f>
        <v>0</v>
      </c>
      <c r="AM34" s="4">
        <f t="shared" si="86"/>
        <v>0</v>
      </c>
      <c r="AN34" s="120">
        <f t="shared" si="86"/>
        <v>0.5</v>
      </c>
      <c r="AO34" s="108">
        <f t="shared" si="8"/>
        <v>0</v>
      </c>
      <c r="AP34" s="5">
        <f t="shared" si="145"/>
        <v>0</v>
      </c>
      <c r="AQ34" s="4">
        <f t="shared" ref="AQ34:AR34" si="192">AQ29</f>
        <v>0</v>
      </c>
      <c r="AR34" s="5">
        <f t="shared" si="192"/>
        <v>0</v>
      </c>
      <c r="AS34" s="4">
        <f t="shared" ref="AS34" si="193">IF(AG30&gt;0,G34+AQ34,0)</f>
        <v>0</v>
      </c>
      <c r="AT34" s="164">
        <f t="shared" ref="AT34" si="194">IF(AG30&gt;0,H34+AR34,0)</f>
        <v>0</v>
      </c>
    </row>
    <row r="35" spans="3:46" ht="19.5" thickBot="1" x14ac:dyDescent="0.3">
      <c r="C35" s="224"/>
      <c r="D35" s="231" t="s">
        <v>30</v>
      </c>
      <c r="E35" s="101">
        <f>$A$15</f>
        <v>0.429022927</v>
      </c>
      <c r="F35" s="101">
        <f>$B$15</f>
        <v>0.19049585799999999</v>
      </c>
      <c r="G35" s="92">
        <f t="shared" ref="G35:I35" si="195">G30</f>
        <v>-0.62215365899999997</v>
      </c>
      <c r="H35" s="92">
        <f t="shared" si="195"/>
        <v>0.56891302300000002</v>
      </c>
      <c r="I35" s="92">
        <f t="shared" si="195"/>
        <v>0</v>
      </c>
      <c r="J35" s="52">
        <f t="shared" ref="J35" si="196">IF($AO$1="SUBTRACTIVE",AA35+J30,IF(W35=MAX(W35:W39),P35*M35-G35+J30,J30))</f>
        <v>1.0469153360911496</v>
      </c>
      <c r="K35" s="123">
        <f t="shared" ref="K35" si="197">IF($AO$1="SUBTRACTIVE",AB35+K30,IF(W35=MAX(W35:W39),P35*N35-H35+K30,K30))</f>
        <v>0.33639218391903347</v>
      </c>
      <c r="L35" s="53">
        <v>0</v>
      </c>
      <c r="M35" s="136">
        <f t="shared" ref="M35" si="198">IF($AO$1="ADDICTIVE",IF(W35=MAX(W35:W39),$AO$2*S35*R35+G35,0),0)</f>
        <v>0</v>
      </c>
      <c r="N35" s="123">
        <f t="shared" ref="N35" si="199">IF($AO$1="ADDICTIVE",IF(W35=MAX(W35:W39),$AO$2*T35*R35+H35,0),0)</f>
        <v>0</v>
      </c>
      <c r="O35" s="130">
        <f t="shared" ref="O35" si="200">IF($AO$1="ADDICTIVE",IF(Y35=MAX(Y35:Y39),$AO$2*U35*R35+I35,0),0)</f>
        <v>0</v>
      </c>
      <c r="P35" s="53">
        <f t="shared" si="142"/>
        <v>0</v>
      </c>
      <c r="Q35" s="36">
        <f>Z30</f>
        <v>1</v>
      </c>
      <c r="R35" s="114">
        <f t="shared" si="4"/>
        <v>2.1303164416221536</v>
      </c>
      <c r="S35" s="91">
        <f t="shared" si="17"/>
        <v>0.429022927</v>
      </c>
      <c r="T35" s="91">
        <f t="shared" si="18"/>
        <v>0.19049585799999999</v>
      </c>
      <c r="U35" s="115">
        <f t="shared" si="5"/>
        <v>0</v>
      </c>
      <c r="V35" s="200">
        <f t="shared" si="0"/>
        <v>-0.33774592746879983</v>
      </c>
      <c r="W35" s="201">
        <f t="shared" si="6"/>
        <v>0.33112703626560008</v>
      </c>
      <c r="X35" s="201">
        <f>W35</f>
        <v>0.33112703626560008</v>
      </c>
      <c r="Y35" s="36">
        <f t="shared" ref="Y35" si="201">X39</f>
        <v>0.90371282934581387</v>
      </c>
      <c r="Z35" s="36">
        <f>IF(MAX(W35:W39)=W35,Q35+1,Q35)</f>
        <v>1</v>
      </c>
      <c r="AA35" s="80">
        <f>IF(W35=MAX(W35:W39),S35*R35-G35,0)</f>
        <v>0</v>
      </c>
      <c r="AB35" s="80">
        <f>IF(W35=MAX(W35:W39),T35*R35-H35,0)</f>
        <v>0</v>
      </c>
      <c r="AC35" s="54">
        <f t="shared" ref="AC35" si="202">IF(W35=MAX(W35:W39),U35-I35,0)</f>
        <v>0</v>
      </c>
      <c r="AD35" s="54">
        <f>Hoja1!$AA35^2+Hoja1!$AB35^2+AC35^2</f>
        <v>0</v>
      </c>
      <c r="AE35" s="80">
        <f t="shared" ref="AE35" si="203">IF(MAX(AD35:AD39)&gt;AE30,MAX(AD35:AD39),AE30)</f>
        <v>1.2091914223446616</v>
      </c>
      <c r="AF35" s="80">
        <f t="shared" ref="AF35" si="204">SQRT(AE35)</f>
        <v>1.0996324032805971</v>
      </c>
      <c r="AG35" s="82">
        <f>IF(Y35=MIN(Y10:Y109),Y35,0)</f>
        <v>0</v>
      </c>
      <c r="AH35" s="83">
        <f>IF(Hoja1!$AG35&gt;0,_xlfn.MAXIFS(W35:W39,Z105:Z109,0),0)</f>
        <v>0</v>
      </c>
      <c r="AI35" s="80">
        <f>IF(AG35&gt;0,IF(AH35=Hoja1!$W35,Hoja1!$E35,Hoja1!$G35),0)</f>
        <v>0</v>
      </c>
      <c r="AJ35" s="54">
        <f>IF(AG35&gt;0,IF(AH35=Hoja1!$W35,Hoja1!$F35,Hoja1!$H35),0)</f>
        <v>0</v>
      </c>
      <c r="AK35" s="52">
        <f>IF(AG35&gt;0,IF(AH35=Hoja1!$W35,Hoja1!$E35*Hoja1!$R35,Hoja1!$G35),0)</f>
        <v>0</v>
      </c>
      <c r="AL35" s="49">
        <f>IF(AG35&gt;0,IF(AH35=Hoja1!$W35,Hoja1!$F35*Hoja1!$R35,Hoja1!$H35),0)</f>
        <v>0</v>
      </c>
      <c r="AM35" s="114">
        <f t="shared" si="86"/>
        <v>4</v>
      </c>
      <c r="AN35" s="144">
        <f t="shared" si="86"/>
        <v>0.5</v>
      </c>
      <c r="AO35" s="123">
        <f t="shared" si="8"/>
        <v>0.25</v>
      </c>
      <c r="AP35" s="127">
        <f t="shared" ref="AP35" si="205">IF($AO$1="SUBTRACTIVE",AN35*AO35,AO35)</f>
        <v>0.125</v>
      </c>
      <c r="AQ35" s="52">
        <f t="shared" ref="AQ35:AR35" si="206">AQ30</f>
        <v>0.45674350274083708</v>
      </c>
      <c r="AR35" s="53">
        <f t="shared" si="206"/>
        <v>0.18842429118279269</v>
      </c>
      <c r="AS35" s="52">
        <f t="shared" ref="AS35" si="207">IF(AG35&gt;0,G35+AQ35,0)</f>
        <v>0</v>
      </c>
      <c r="AT35" s="165">
        <f t="shared" ref="AT35" si="208">IF(AG35&gt;0,H35+AR35,0)</f>
        <v>0</v>
      </c>
    </row>
    <row r="36" spans="3:46" ht="19.5" thickBot="1" x14ac:dyDescent="0.3">
      <c r="C36" s="224"/>
      <c r="D36" s="232"/>
      <c r="E36" s="94">
        <f t="shared" ref="E36:F39" si="209">E35</f>
        <v>0.429022927</v>
      </c>
      <c r="F36" s="94">
        <f t="shared" si="209"/>
        <v>0.19049585799999999</v>
      </c>
      <c r="G36" s="46">
        <f t="shared" ref="G36:I36" si="210">G31</f>
        <v>0.97621461700000001</v>
      </c>
      <c r="H36" s="46">
        <f t="shared" si="210"/>
        <v>-0.20893725399999999</v>
      </c>
      <c r="I36" s="46">
        <f t="shared" si="210"/>
        <v>0</v>
      </c>
      <c r="J36" s="56">
        <f t="shared" ref="J36" si="211">IF($AO$1="SUBTRACTIVE",AA36+J31,IF(W36=MAX(W35:W39),P36*M36-G36+J31,J31))</f>
        <v>-0.44958108276353104</v>
      </c>
      <c r="K36" s="122">
        <f t="shared" ref="K36" si="212">IF($AO$1="SUBTRACTIVE",AB36+K31,IF(W36=MAX(W35:W39),P36*N36-H36+K31,K31))</f>
        <v>3.1609928446863287</v>
      </c>
      <c r="L36" s="57">
        <v>0</v>
      </c>
      <c r="M36" s="137">
        <f t="shared" ref="M36" si="213">IF($AO$1="ADDICTIVE",IF(W36=MAX(W35:W39),$AO$2*S36*R36+G36,0),0)</f>
        <v>0</v>
      </c>
      <c r="N36" s="122">
        <f t="shared" ref="N36" si="214">IF($AO$1="ADDICTIVE",IF(W36=MAX(W35:W39),$AO$2*T36*R36+H36,0),0)</f>
        <v>0</v>
      </c>
      <c r="O36" s="128">
        <f t="shared" ref="O36" si="215">IF($AO$1="ADDICTIVE",IF(Y36=MAX(Y35:Y39),$AO$2*U36*R36+I36,0),0)</f>
        <v>0</v>
      </c>
      <c r="P36" s="57">
        <f t="shared" si="142"/>
        <v>0</v>
      </c>
      <c r="Q36" s="93">
        <f t="shared" si="23"/>
        <v>4</v>
      </c>
      <c r="R36" s="56">
        <f t="shared" si="4"/>
        <v>2.1303164416221536</v>
      </c>
      <c r="S36" s="95">
        <f t="shared" si="17"/>
        <v>0.429022927</v>
      </c>
      <c r="T36" s="95">
        <f t="shared" si="18"/>
        <v>0.19049585799999999</v>
      </c>
      <c r="U36" s="115">
        <f t="shared" si="5"/>
        <v>0</v>
      </c>
      <c r="V36" s="202">
        <f t="shared" si="0"/>
        <v>0.80742565869162786</v>
      </c>
      <c r="W36" s="203">
        <f t="shared" si="6"/>
        <v>0.90371282934581387</v>
      </c>
      <c r="X36" s="203">
        <f>IF(W36&gt;X35,W36,X35)</f>
        <v>0.90371282934581387</v>
      </c>
      <c r="Y36" s="75">
        <f t="shared" ref="Y36" si="216">Y35</f>
        <v>0.90371282934581387</v>
      </c>
      <c r="Z36" s="93">
        <f>IF(MAX(W35:W39)=W36,Q36+1,Q36)</f>
        <v>5</v>
      </c>
      <c r="AA36" s="82">
        <f>IF(W36=MAX(W35:W39),S36*R36-G36,0)</f>
        <v>-6.2260021779038999E-2</v>
      </c>
      <c r="AB36" s="82">
        <f>IF(W36=MAX(W35:W39),T36*R36-H36,0)</f>
        <v>0.61475371235831899</v>
      </c>
      <c r="AC36" s="210">
        <f t="shared" ref="AC36" si="217">IF(W36=MAX(W35:W39),U36-I36,0)</f>
        <v>0</v>
      </c>
      <c r="AD36" s="212">
        <f>Hoja1!$AA36^2+Hoja1!$AB36^2+AC36^2</f>
        <v>0.38179843717026124</v>
      </c>
      <c r="AE36" s="75">
        <f t="shared" ref="AE36:AE39" si="218">AE35</f>
        <v>1.2091914223446616</v>
      </c>
      <c r="AF36" s="76">
        <f t="shared" ref="AF36:AF39" si="219">AF35</f>
        <v>1.0996324032805971</v>
      </c>
      <c r="AG36" s="78">
        <f t="shared" ref="AG36:AG99" si="220">AG35</f>
        <v>0</v>
      </c>
      <c r="AH36" s="78">
        <f t="shared" ref="AH36:AH39" si="221">AH35</f>
        <v>0</v>
      </c>
      <c r="AI36" s="80">
        <f>IF(AG35&gt;0,IF(AH35=Hoja1!$W36,Hoja1!$E36,Hoja1!$G36),0)</f>
        <v>0</v>
      </c>
      <c r="AJ36" s="54">
        <f>IF(AG35&gt;0,IF(AH35=Hoja1!$W36,Hoja1!$F36,Hoja1!$H36),0)</f>
        <v>0</v>
      </c>
      <c r="AK36" s="52">
        <f>IF(AG35&gt;0,IF(AH35=Hoja1!$W36,Hoja1!$E36*Hoja1!$R36,Hoja1!$G36),0)</f>
        <v>0</v>
      </c>
      <c r="AL36" s="49">
        <f>IF(AG35&gt;0,IF(AH35=Hoja1!$W36,Hoja1!$F36*Hoja1!$R36,Hoja1!$H36),0)</f>
        <v>0</v>
      </c>
      <c r="AM36" s="56">
        <f t="shared" si="86"/>
        <v>16</v>
      </c>
      <c r="AN36" s="145">
        <f t="shared" si="86"/>
        <v>0.5</v>
      </c>
      <c r="AO36" s="122">
        <f t="shared" si="8"/>
        <v>6.25E-2</v>
      </c>
      <c r="AP36" s="127">
        <f t="shared" si="87"/>
        <v>3.125E-2</v>
      </c>
      <c r="AQ36" s="56">
        <f t="shared" ref="AQ36:AR36" si="222">AQ31</f>
        <v>-9.4901449938921772E-2</v>
      </c>
      <c r="AR36" s="57">
        <f t="shared" si="222"/>
        <v>0.38022963866138082</v>
      </c>
      <c r="AS36" s="56">
        <f t="shared" ref="AS36" si="223">IF(AG35&gt;0,G36+AQ36,0)</f>
        <v>0</v>
      </c>
      <c r="AT36" s="166">
        <f t="shared" ref="AT36" si="224">IF(AG35&gt;0,H36+AR36,0)</f>
        <v>0</v>
      </c>
    </row>
    <row r="37" spans="3:46" ht="19.5" thickBot="1" x14ac:dyDescent="0.3">
      <c r="C37" s="224"/>
      <c r="D37" s="232"/>
      <c r="E37" s="94">
        <f t="shared" si="209"/>
        <v>0.429022927</v>
      </c>
      <c r="F37" s="94">
        <f t="shared" si="209"/>
        <v>0.19049585799999999</v>
      </c>
      <c r="G37" s="46">
        <f t="shared" ref="G37:I37" si="225">G32</f>
        <v>0.20375289199999999</v>
      </c>
      <c r="H37" s="46">
        <f t="shared" si="225"/>
        <v>0.17931982299999999</v>
      </c>
      <c r="I37" s="46">
        <f t="shared" si="225"/>
        <v>0</v>
      </c>
      <c r="J37" s="56">
        <f t="shared" ref="J37" si="226">IF($AO$1="SUBTRACTIVE",AA37+J32,IF(W37=MAX(W35:W39),P37*M37-G37+J32,J32))</f>
        <v>0</v>
      </c>
      <c r="K37" s="122">
        <f t="shared" ref="K37" si="227">IF($AO$1="SUBTRACTIVE",AB37+K32,IF(W37=MAX(W35:W39),P37*N37-H37+K32,K32))</f>
        <v>0</v>
      </c>
      <c r="L37" s="57">
        <v>0</v>
      </c>
      <c r="M37" s="137">
        <f t="shared" ref="M37" si="228">IF($AO$1="ADDICTIVE",IF(W37=MAX(W35:W39),$AO$2*S37*R37+G37,0),0)</f>
        <v>0</v>
      </c>
      <c r="N37" s="122">
        <f t="shared" ref="N37" si="229">IF($AO$1="ADDICTIVE",IF(W37=MAX(W35:W39),$AO$2*T37*R37+H37,0),0)</f>
        <v>0</v>
      </c>
      <c r="O37" s="128">
        <f t="shared" ref="O37" si="230">IF($AO$1="ADDICTIVE",IF(Y37=MAX(Y35:Y39),$AO$2*U37*R37+I37,0),0)</f>
        <v>0</v>
      </c>
      <c r="P37" s="57">
        <f t="shared" si="142"/>
        <v>0</v>
      </c>
      <c r="Q37" s="93">
        <f t="shared" si="23"/>
        <v>0</v>
      </c>
      <c r="R37" s="56">
        <f t="shared" si="4"/>
        <v>2.1303164416221536</v>
      </c>
      <c r="S37" s="95">
        <f t="shared" si="17"/>
        <v>0.429022927</v>
      </c>
      <c r="T37" s="95">
        <f t="shared" si="18"/>
        <v>0.19049585799999999</v>
      </c>
      <c r="U37" s="115">
        <f t="shared" si="5"/>
        <v>0</v>
      </c>
      <c r="V37" s="202">
        <f t="shared" si="0"/>
        <v>0.25899182741626081</v>
      </c>
      <c r="W37" s="203">
        <f t="shared" si="6"/>
        <v>0.62949591370813041</v>
      </c>
      <c r="X37" s="203">
        <f>IF(W37&gt;X36,W37,X36)</f>
        <v>0.90371282934581387</v>
      </c>
      <c r="Y37" s="75">
        <f t="shared" si="99"/>
        <v>0.90371282934581387</v>
      </c>
      <c r="Z37" s="93">
        <f>IF(MAX(W35:W39)=W37,Q37+1,Q37)</f>
        <v>0</v>
      </c>
      <c r="AA37" s="82">
        <f>IF(W37=MAX(W35:W39),S37*R37-G37,0)</f>
        <v>0</v>
      </c>
      <c r="AB37" s="82">
        <f>IF(W37=MAX(W35:W39),T37*R37-H37,0)</f>
        <v>0</v>
      </c>
      <c r="AC37" s="210">
        <f t="shared" ref="AC37" si="231">IF(W37=MAX(W35:W39),U37-I37,0)</f>
        <v>0</v>
      </c>
      <c r="AD37" s="212">
        <f>Hoja1!$AA37^2+Hoja1!$AB37^2+AC37^2</f>
        <v>0</v>
      </c>
      <c r="AE37" s="75">
        <f t="shared" si="218"/>
        <v>1.2091914223446616</v>
      </c>
      <c r="AF37" s="75">
        <f t="shared" si="219"/>
        <v>1.0996324032805971</v>
      </c>
      <c r="AG37" s="78">
        <f t="shared" si="220"/>
        <v>0</v>
      </c>
      <c r="AH37" s="78">
        <f t="shared" si="221"/>
        <v>0</v>
      </c>
      <c r="AI37" s="80">
        <f>IF(AG35&gt;0,IF(AH35=Hoja1!$W37,Hoja1!$E37,Hoja1!$G37),0)</f>
        <v>0</v>
      </c>
      <c r="AJ37" s="54">
        <f>IF(AG35&gt;0,IF(AH35=Hoja1!$W37,Hoja1!$F37,Hoja1!$H37),0)</f>
        <v>0</v>
      </c>
      <c r="AK37" s="52">
        <f>IF(AG35&gt;0,IF(AH35=Hoja1!$W37,Hoja1!$E37*Hoja1!$R37,Hoja1!$G37),0)</f>
        <v>0</v>
      </c>
      <c r="AL37" s="49">
        <f>IF(AG35&gt;0,IF(AH35=Hoja1!$W37,Hoja1!$F37*Hoja1!$R37,Hoja1!$H37),0)</f>
        <v>0</v>
      </c>
      <c r="AM37" s="56">
        <f t="shared" si="86"/>
        <v>0</v>
      </c>
      <c r="AN37" s="145">
        <f t="shared" si="86"/>
        <v>0.5</v>
      </c>
      <c r="AO37" s="122">
        <f t="shared" si="8"/>
        <v>0</v>
      </c>
      <c r="AP37" s="127">
        <f t="shared" si="87"/>
        <v>0</v>
      </c>
      <c r="AQ37" s="56">
        <f t="shared" ref="AQ37:AR37" si="232">AQ32</f>
        <v>0</v>
      </c>
      <c r="AR37" s="57">
        <f t="shared" si="232"/>
        <v>0</v>
      </c>
      <c r="AS37" s="56">
        <f t="shared" ref="AS37" si="233">IF(AG35&gt;0,G37+AQ37,0)</f>
        <v>0</v>
      </c>
      <c r="AT37" s="166">
        <f t="shared" ref="AT37" si="234">IF(AG35&gt;0,H37+AR37,0)</f>
        <v>0</v>
      </c>
    </row>
    <row r="38" spans="3:46" ht="19.5" thickBot="1" x14ac:dyDescent="0.3">
      <c r="C38" s="224"/>
      <c r="D38" s="232"/>
      <c r="E38" s="94">
        <f t="shared" si="209"/>
        <v>0.429022927</v>
      </c>
      <c r="F38" s="94">
        <f t="shared" si="209"/>
        <v>0.19049585799999999</v>
      </c>
      <c r="G38" s="46">
        <f t="shared" ref="G38:I38" si="235">G33</f>
        <v>-0.51661166300000005</v>
      </c>
      <c r="H38" s="46">
        <f t="shared" si="235"/>
        <v>-0.851105322</v>
      </c>
      <c r="I38" s="46">
        <f t="shared" si="235"/>
        <v>0</v>
      </c>
      <c r="J38" s="56">
        <f t="shared" ref="J38" si="236">IF($AO$1="SUBTRACTIVE",AA38+J33,IF(W38=MAX(W35:W39),P38*M38-G38+J33,J33))</f>
        <v>0</v>
      </c>
      <c r="K38" s="122">
        <f t="shared" ref="K38" si="237">IF($AO$1="SUBTRACTIVE",AB38+K33,IF(W38=MAX(W35:W39),P38*N38-H38+K33,K33))</f>
        <v>0</v>
      </c>
      <c r="L38" s="57">
        <v>0</v>
      </c>
      <c r="M38" s="137">
        <f t="shared" ref="M38" si="238">IF($AO$1="ADDICTIVE",IF(W38=MAX(W35:W39),$AO$2*S38*R38+G38,0),0)</f>
        <v>0</v>
      </c>
      <c r="N38" s="122">
        <f t="shared" ref="N38" si="239">IF($AO$1="ADDICTIVE",IF(W38=MAX(W35:W39),$AO$2*T38*R38+H38,0),0)</f>
        <v>0</v>
      </c>
      <c r="O38" s="128">
        <f t="shared" ref="O38:O39" si="240">IF($AO$1="ADDICTIVE",IF(Y38=MAX(Y34:Y38),$AO$2*U38*R38+I38,0),0)</f>
        <v>0</v>
      </c>
      <c r="P38" s="57">
        <f t="shared" si="142"/>
        <v>0</v>
      </c>
      <c r="Q38" s="93">
        <f t="shared" si="23"/>
        <v>0</v>
      </c>
      <c r="R38" s="56">
        <f t="shared" si="4"/>
        <v>2.1303164416221536</v>
      </c>
      <c r="S38" s="95">
        <f t="shared" si="17"/>
        <v>0.429022927</v>
      </c>
      <c r="T38" s="95">
        <f t="shared" si="18"/>
        <v>0.19049585799999999</v>
      </c>
      <c r="U38" s="115">
        <f t="shared" si="5"/>
        <v>0</v>
      </c>
      <c r="V38" s="202">
        <f t="shared" si="0"/>
        <v>-0.81755215080754939</v>
      </c>
      <c r="W38" s="203">
        <f t="shared" si="6"/>
        <v>9.1223924596225303E-2</v>
      </c>
      <c r="X38" s="203">
        <f>IF(W38&gt;X37,W38,X37)</f>
        <v>0.90371282934581387</v>
      </c>
      <c r="Y38" s="75">
        <f t="shared" si="99"/>
        <v>0.90371282934581387</v>
      </c>
      <c r="Z38" s="93">
        <f>IF(MAX(W35:W39)=W38,Q38+1,Q38)</f>
        <v>0</v>
      </c>
      <c r="AA38" s="82">
        <f>IF(W38=MAX(W35:W39),S38*R38-G38,0)</f>
        <v>0</v>
      </c>
      <c r="AB38" s="82">
        <f>IF(W38=MAX(W35:W39),T38*R38-H38,0)</f>
        <v>0</v>
      </c>
      <c r="AC38" s="210">
        <f t="shared" ref="AC38" si="241">IF(W38=MAX(W35:W39),U38-I38,0)</f>
        <v>0</v>
      </c>
      <c r="AD38" s="212">
        <f>Hoja1!$AA38^2+Hoja1!$AB38^2+AC38^2</f>
        <v>0</v>
      </c>
      <c r="AE38" s="75">
        <f t="shared" si="218"/>
        <v>1.2091914223446616</v>
      </c>
      <c r="AF38" s="75">
        <f t="shared" si="219"/>
        <v>1.0996324032805971</v>
      </c>
      <c r="AG38" s="78">
        <f t="shared" si="220"/>
        <v>0</v>
      </c>
      <c r="AH38" s="78">
        <f t="shared" si="221"/>
        <v>0</v>
      </c>
      <c r="AI38" s="80">
        <f>IF(AG35&gt;0,IF(AH35=Hoja1!$W38,Hoja1!$E38,Hoja1!$G38),0)</f>
        <v>0</v>
      </c>
      <c r="AJ38" s="54">
        <f>IF(AG35&gt;0,IF(AH35=Hoja1!$W38,Hoja1!$F38,Hoja1!$H38),0)</f>
        <v>0</v>
      </c>
      <c r="AK38" s="52">
        <f>IF(AG35&gt;0,IF(AH35=Hoja1!$W38,Hoja1!$E38*Hoja1!$R38,Hoja1!$G38),0)</f>
        <v>0</v>
      </c>
      <c r="AL38" s="49">
        <f>IF(AG35&gt;0,IF(AH35=Hoja1!$W38,Hoja1!$F38*Hoja1!$R38,Hoja1!$H38),0)</f>
        <v>0</v>
      </c>
      <c r="AM38" s="56">
        <f t="shared" si="86"/>
        <v>0</v>
      </c>
      <c r="AN38" s="145">
        <f t="shared" si="86"/>
        <v>0.5</v>
      </c>
      <c r="AO38" s="122">
        <f t="shared" si="8"/>
        <v>0</v>
      </c>
      <c r="AP38" s="127">
        <f t="shared" si="87"/>
        <v>0</v>
      </c>
      <c r="AQ38" s="56">
        <f t="shared" ref="AQ38:AR38" si="242">AQ33</f>
        <v>0</v>
      </c>
      <c r="AR38" s="57">
        <f t="shared" si="242"/>
        <v>0</v>
      </c>
      <c r="AS38" s="56">
        <f t="shared" ref="AS38" si="243">IF(AG35&gt;0,G38+AQ38,0)</f>
        <v>0</v>
      </c>
      <c r="AT38" s="166">
        <f t="shared" ref="AT38" si="244">IF(AG35&gt;0,H38+AR38,0)</f>
        <v>0</v>
      </c>
    </row>
    <row r="39" spans="3:46" ht="19.5" thickBot="1" x14ac:dyDescent="0.3">
      <c r="C39" s="224"/>
      <c r="D39" s="233"/>
      <c r="E39" s="94">
        <f t="shared" si="209"/>
        <v>0.429022927</v>
      </c>
      <c r="F39" s="94">
        <f t="shared" si="209"/>
        <v>0.19049585799999999</v>
      </c>
      <c r="G39" s="46">
        <f t="shared" ref="G39:I39" si="245">G34</f>
        <v>-0.227678886</v>
      </c>
      <c r="H39" s="46">
        <f t="shared" si="245"/>
        <v>-0.95629731299999998</v>
      </c>
      <c r="I39" s="46">
        <f t="shared" si="245"/>
        <v>0</v>
      </c>
      <c r="J39" s="58">
        <f t="shared" ref="J39" si="246">IF($AO$1="SUBTRACTIVE",AA39+J34,IF(W39=MAX(W35:W39),P39*M39-G39+J34,J34))</f>
        <v>0</v>
      </c>
      <c r="K39" s="124">
        <f t="shared" ref="K39" si="247">IF($AO$1="SUBTRACTIVE",AB39+K34,IF(W39=MAX(W35:W39),P39*N39-H39+K34,K34))</f>
        <v>0</v>
      </c>
      <c r="L39" s="59">
        <v>0</v>
      </c>
      <c r="M39" s="138">
        <f t="shared" ref="M39" si="248">IF($AO$1="ADDICTIVE",IF(W39=MAX(W35:W39),$AO$2*S39*R39+G39,0),0)</f>
        <v>0</v>
      </c>
      <c r="N39" s="124">
        <f t="shared" ref="N39" si="249">IF($AO$1="ADDICTIVE",IF(W39=MAX(W35:W39),$AO$2*T39*R39+H39,0),0)</f>
        <v>0</v>
      </c>
      <c r="O39" s="129">
        <f t="shared" si="240"/>
        <v>0</v>
      </c>
      <c r="P39" s="59">
        <f t="shared" si="142"/>
        <v>0</v>
      </c>
      <c r="Q39" s="93">
        <f t="shared" si="23"/>
        <v>0</v>
      </c>
      <c r="R39" s="58">
        <f t="shared" si="4"/>
        <v>2.1303164416221536</v>
      </c>
      <c r="S39" s="95">
        <f t="shared" si="17"/>
        <v>0.429022927</v>
      </c>
      <c r="T39" s="95">
        <f t="shared" si="18"/>
        <v>0.19049585799999999</v>
      </c>
      <c r="U39" s="119">
        <f t="shared" si="5"/>
        <v>0</v>
      </c>
      <c r="V39" s="202">
        <f t="shared" si="0"/>
        <v>-0.59616935279372618</v>
      </c>
      <c r="W39" s="203">
        <f t="shared" si="6"/>
        <v>0.20191532360313691</v>
      </c>
      <c r="X39" s="203">
        <f>IF(W39&gt;X38,W39,X38)</f>
        <v>0.90371282934581387</v>
      </c>
      <c r="Y39" s="75">
        <f t="shared" si="99"/>
        <v>0.90371282934581387</v>
      </c>
      <c r="Z39" s="93">
        <f>IF(MAX(W35:W39)=W39,Q39+1,Q39)</f>
        <v>0</v>
      </c>
      <c r="AA39" s="82">
        <f>IF(W39=MAX(W35:W39),S39*R39-G39,0)</f>
        <v>0</v>
      </c>
      <c r="AB39" s="82">
        <f>IF(W39=MAX(W35:W39),T39*R39-H39,0)</f>
        <v>0</v>
      </c>
      <c r="AC39" s="211">
        <f t="shared" ref="AC39" si="250">IF(W39=MAX(W35:W39),U39-I39,0)</f>
        <v>0</v>
      </c>
      <c r="AD39" s="211">
        <f>Hoja1!$AA39^2+Hoja1!$AB39^2+AC39^2</f>
        <v>0</v>
      </c>
      <c r="AE39" s="75">
        <f t="shared" si="218"/>
        <v>1.2091914223446616</v>
      </c>
      <c r="AF39" s="75">
        <f t="shared" si="219"/>
        <v>1.0996324032805971</v>
      </c>
      <c r="AG39" s="78">
        <f t="shared" si="220"/>
        <v>0</v>
      </c>
      <c r="AH39" s="78">
        <f t="shared" si="221"/>
        <v>0</v>
      </c>
      <c r="AI39" s="80">
        <f>IF(AG35&gt;0,IF(AH35=Hoja1!$W39,Hoja1!$E39,Hoja1!$G39),0)</f>
        <v>0</v>
      </c>
      <c r="AJ39" s="54">
        <f>IF(AG35&gt;0,IF(AH35=Hoja1!$W39,Hoja1!$F39,Hoja1!$H39),0)</f>
        <v>0</v>
      </c>
      <c r="AK39" s="52">
        <f>IF(AG35&gt;0,IF(AH35=Hoja1!$W39,Hoja1!$E39*Hoja1!$R39,Hoja1!$G39),0)</f>
        <v>0</v>
      </c>
      <c r="AL39" s="49">
        <f>IF(AG35&gt;0,IF(AH35=Hoja1!$W39,Hoja1!$F39*Hoja1!$R39,Hoja1!$H39),0)</f>
        <v>0</v>
      </c>
      <c r="AM39" s="58">
        <f t="shared" si="86"/>
        <v>0</v>
      </c>
      <c r="AN39" s="146">
        <f t="shared" si="86"/>
        <v>0.5</v>
      </c>
      <c r="AO39" s="124">
        <f t="shared" si="8"/>
        <v>0</v>
      </c>
      <c r="AP39" s="106">
        <f t="shared" si="87"/>
        <v>0</v>
      </c>
      <c r="AQ39" s="58">
        <f t="shared" ref="AQ39:AR39" si="251">AQ34</f>
        <v>0</v>
      </c>
      <c r="AR39" s="59">
        <f t="shared" si="251"/>
        <v>0</v>
      </c>
      <c r="AS39" s="58">
        <f t="shared" ref="AS39" si="252">IF(AG35&gt;0,G39+AQ39,0)</f>
        <v>0</v>
      </c>
      <c r="AT39" s="167">
        <f t="shared" ref="AT39" si="253">IF(AG35&gt;0,H39+AR39,0)</f>
        <v>0</v>
      </c>
    </row>
    <row r="40" spans="3:46" ht="19.5" thickBot="1" x14ac:dyDescent="0.3">
      <c r="C40" s="224"/>
      <c r="D40" s="234" t="s">
        <v>31</v>
      </c>
      <c r="E40" s="86">
        <f>$A$16</f>
        <v>0.24421569700000001</v>
      </c>
      <c r="F40" s="86">
        <f>$B$16</f>
        <v>0.67003739500000004</v>
      </c>
      <c r="G40" s="71">
        <f t="shared" ref="G40:I40" si="254">G35</f>
        <v>-0.62215365899999997</v>
      </c>
      <c r="H40" s="71">
        <f t="shared" si="254"/>
        <v>0.56891302300000002</v>
      </c>
      <c r="I40" s="71">
        <f t="shared" si="254"/>
        <v>0</v>
      </c>
      <c r="J40" s="64">
        <f t="shared" ref="J40" si="255">IF($AO$1="SUBTRACTIVE",AA40+J35,IF(W40=MAX(W40:W44),P40*M40-G40+J35,J35))</f>
        <v>2.0115126008660775</v>
      </c>
      <c r="K40" s="121">
        <f t="shared" ref="K40" si="256">IF($AO$1="SUBTRACTIVE",AB40+K35,IF(W40=MAX(W40:W44),P40*N40-H40+K35,K35))</f>
        <v>0.70701754590597254</v>
      </c>
      <c r="L40" s="65">
        <v>0</v>
      </c>
      <c r="M40" s="64">
        <f t="shared" ref="M40" si="257">IF($AO$1="ADDICTIVE",IF(W40=MAX(W40:W44),$AO$2*S40*R40+G40,0),0)</f>
        <v>0</v>
      </c>
      <c r="N40" s="121">
        <f t="shared" ref="N40" si="258">IF($AO$1="ADDICTIVE",IF(W40=MAX(W40:W44),$AO$2*T40*R40+H40,0),0)</f>
        <v>0</v>
      </c>
      <c r="O40" s="126">
        <f t="shared" ref="O40" si="259">IF($AO$1="ADDICTIVE",IF(Y40=MAX(Y40:Y44),$AO$2*U40*R40+I40,0),0)</f>
        <v>0</v>
      </c>
      <c r="P40" s="65">
        <f t="shared" si="142"/>
        <v>0</v>
      </c>
      <c r="Q40" s="35">
        <f t="shared" si="23"/>
        <v>1</v>
      </c>
      <c r="R40" s="15">
        <f t="shared" si="4"/>
        <v>1.4022178344045098</v>
      </c>
      <c r="S40" s="87">
        <f t="shared" si="17"/>
        <v>0.24421569700000001</v>
      </c>
      <c r="T40" s="87">
        <f t="shared" si="18"/>
        <v>0.67003739500000004</v>
      </c>
      <c r="U40" s="26">
        <f t="shared" si="5"/>
        <v>0</v>
      </c>
      <c r="V40" s="197">
        <f t="shared" si="0"/>
        <v>0.32146308049343242</v>
      </c>
      <c r="W40" s="198">
        <f t="shared" si="6"/>
        <v>0.66073154024671621</v>
      </c>
      <c r="X40" s="198">
        <f>W40</f>
        <v>0.66073154024671621</v>
      </c>
      <c r="Y40" s="35">
        <f t="shared" ref="Y40" si="260">X44</f>
        <v>0.66073154024671621</v>
      </c>
      <c r="Z40" s="35">
        <f>IF(MAX(W40:W44)=W40,Q40+1,Q40)</f>
        <v>2</v>
      </c>
      <c r="AA40" s="35">
        <f>IF(W40=MAX(W40:W44),S40*R40-G40,0)</f>
        <v>0.96459726477492791</v>
      </c>
      <c r="AB40" s="35">
        <f>IF(W40=MAX(W40:W44),T40*R40-H40,0)</f>
        <v>0.37062536198693907</v>
      </c>
      <c r="AC40" s="131">
        <f t="shared" ref="AC40" si="261">IF(W40=MAX(W40:W44),U40-I40,0)</f>
        <v>0</v>
      </c>
      <c r="AD40" s="131">
        <f>Hoja1!$AA40^2+Hoja1!$AB40^2+AC40^2</f>
        <v>1.067811042159222</v>
      </c>
      <c r="AE40" s="35">
        <f t="shared" ref="AE40" si="262">IF(MAX(AD40:AD44)&gt;AE35,MAX(AD40:AD44),AE35)</f>
        <v>1.2091914223446616</v>
      </c>
      <c r="AF40" s="35">
        <f t="shared" ref="AF40" si="263">SQRT(AE40)</f>
        <v>1.0996324032805971</v>
      </c>
      <c r="AG40" s="35">
        <f>IF(Y40=MIN(Y10:Y109),Y40,0)</f>
        <v>0</v>
      </c>
      <c r="AH40" s="88">
        <f>IF(Hoja1!$AG40&gt;0,_xlfn.MAXIFS(W40:W44,Z105:Z109,0),0)</f>
        <v>0</v>
      </c>
      <c r="AI40" s="72">
        <f>IF(AG40&gt;0,IF(AH40=Hoja1!$W40,Hoja1!$E40,Hoja1!$G40),0)</f>
        <v>0</v>
      </c>
      <c r="AJ40" s="73">
        <f>IF(AG40&gt;0,IF(AH40=Hoja1!$W40,Hoja1!$F40,Hoja1!$H40),0)</f>
        <v>0</v>
      </c>
      <c r="AK40" s="52">
        <f>IF(AG40&gt;0,IF(AH40=Hoja1!$W40,Hoja1!$E40*Hoja1!$R40,Hoja1!$G40),0)</f>
        <v>0</v>
      </c>
      <c r="AL40" s="49">
        <f>IF(AG40&gt;0,IF(AH40=Hoja1!$W40,Hoja1!$F40*Hoja1!$R40,Hoja1!$H40),0)</f>
        <v>0</v>
      </c>
      <c r="AM40" s="64">
        <f t="shared" si="86"/>
        <v>4</v>
      </c>
      <c r="AN40" s="148">
        <f t="shared" si="86"/>
        <v>0.5</v>
      </c>
      <c r="AO40" s="121">
        <f t="shared" si="8"/>
        <v>0.25</v>
      </c>
      <c r="AP40" s="65">
        <f t="shared" ref="AP40" si="264">IF($AO$11="SUBTRACTIVE",AN40*AO40,AO40)</f>
        <v>0.25</v>
      </c>
      <c r="AQ40" s="64">
        <f t="shared" ref="AQ40:AR40" si="265">AQ35</f>
        <v>0.45674350274083708</v>
      </c>
      <c r="AR40" s="65">
        <f t="shared" si="265"/>
        <v>0.18842429118279269</v>
      </c>
      <c r="AS40" s="64">
        <f t="shared" ref="AS40" si="266">IF(AG40&gt;0,G40+AQ40,0)</f>
        <v>0</v>
      </c>
      <c r="AT40" s="168">
        <f t="shared" ref="AT40" si="267">IF(AG40&gt;0,H40+AR40,0)</f>
        <v>0</v>
      </c>
    </row>
    <row r="41" spans="3:46" ht="19.5" thickBot="1" x14ac:dyDescent="0.3">
      <c r="C41" s="224"/>
      <c r="D41" s="235"/>
      <c r="E41" s="89">
        <f t="shared" ref="E41:F44" si="268">E40</f>
        <v>0.24421569700000001</v>
      </c>
      <c r="F41" s="89">
        <f t="shared" si="268"/>
        <v>0.67003739500000004</v>
      </c>
      <c r="G41" s="74">
        <f t="shared" ref="G41:I41" si="269">G36</f>
        <v>0.97621461700000001</v>
      </c>
      <c r="H41" s="74">
        <f t="shared" si="269"/>
        <v>-0.20893725399999999</v>
      </c>
      <c r="I41" s="74">
        <f t="shared" si="269"/>
        <v>0</v>
      </c>
      <c r="J41" s="2">
        <f t="shared" ref="J41" si="270">IF($AO$1="SUBTRACTIVE",AA41+J36,IF(W41=MAX(W40:W44),P41*M41-G41+J36,J36))</f>
        <v>-0.44958108276353104</v>
      </c>
      <c r="K41" s="107">
        <f t="shared" ref="K41" si="271">IF($AO$1="SUBTRACTIVE",AB41+K36,IF(W41=MAX(W40:W44),P41*N41-H41+K36,K36))</f>
        <v>3.1609928446863287</v>
      </c>
      <c r="L41" s="3">
        <v>0</v>
      </c>
      <c r="M41" s="2">
        <f t="shared" ref="M41" si="272">IF($AO$1="ADDICTIVE",IF(W41=MAX(W40:W44),$AO$2*S41*R41+G41,0),0)</f>
        <v>0</v>
      </c>
      <c r="N41" s="107">
        <f t="shared" ref="N41" si="273">IF($AO$1="ADDICTIVE",IF(W41=MAX(W40:W44),$AO$2*T41*R41+H41,0),0)</f>
        <v>0</v>
      </c>
      <c r="O41" s="20">
        <f t="shared" ref="O41" si="274">IF($AO$1="ADDICTIVE",IF(Y41=MAX(Y40:Y44),$AO$2*U41*R41+I41,0),0)</f>
        <v>0</v>
      </c>
      <c r="P41" s="3">
        <f t="shared" si="142"/>
        <v>0</v>
      </c>
      <c r="Q41" s="63">
        <f>Z36</f>
        <v>5</v>
      </c>
      <c r="R41" s="2">
        <f t="shared" si="4"/>
        <v>1.4022178344045098</v>
      </c>
      <c r="S41" s="90">
        <f t="shared" si="17"/>
        <v>0.24421569700000001</v>
      </c>
      <c r="T41" s="90">
        <f t="shared" si="18"/>
        <v>0.67003739500000004</v>
      </c>
      <c r="U41" s="26">
        <f t="shared" si="5"/>
        <v>0</v>
      </c>
      <c r="V41" s="199">
        <f t="shared" si="0"/>
        <v>0.13799388326890441</v>
      </c>
      <c r="W41" s="192">
        <f t="shared" si="6"/>
        <v>0.56899694163445225</v>
      </c>
      <c r="X41" s="192">
        <f>IF(W41&gt;X40,W41,X40)</f>
        <v>0.66073154024671621</v>
      </c>
      <c r="Y41" s="75">
        <f t="shared" ref="Y41" si="275">Y40</f>
        <v>0.66073154024671621</v>
      </c>
      <c r="Z41" s="63">
        <f>IF(MAX(W40:W44)=W41,Q41+1,Q41)</f>
        <v>5</v>
      </c>
      <c r="AA41" s="63">
        <f>IF(W41=MAX(W40:W44),S41*R41-G41,0)</f>
        <v>0</v>
      </c>
      <c r="AB41" s="63">
        <f>IF(W41=MAX(W40:W44),T41*R41-H41,0)</f>
        <v>0</v>
      </c>
      <c r="AC41" s="209">
        <f t="shared" ref="AC41" si="276">IF(W41=MAX(W40:W44),U41-I41,0)</f>
        <v>0</v>
      </c>
      <c r="AD41" s="132">
        <f>Hoja1!$AA41^2+Hoja1!$AB41^2+AC41^2</f>
        <v>0</v>
      </c>
      <c r="AE41" s="75">
        <f t="shared" ref="AE41:AE44" si="277">AE40</f>
        <v>1.2091914223446616</v>
      </c>
      <c r="AF41" s="76">
        <f t="shared" ref="AF41:AF44" si="278">AF40</f>
        <v>1.0996324032805971</v>
      </c>
      <c r="AG41" s="77">
        <f t="shared" ref="AG41" si="279">AG40</f>
        <v>0</v>
      </c>
      <c r="AH41" s="78">
        <f t="shared" ref="AH41" si="280">AH40</f>
        <v>0</v>
      </c>
      <c r="AI41" s="72">
        <f>IF(AG40&gt;0,IF(AH40=Hoja1!$W41,Hoja1!$E41,Hoja1!$G41),0)</f>
        <v>0</v>
      </c>
      <c r="AJ41" s="73">
        <f>IF(AG40&gt;0,IF(AH40=Hoja1!$W41,Hoja1!$F41,Hoja1!$H41),0)</f>
        <v>0</v>
      </c>
      <c r="AK41" s="52">
        <f>IF(AG40&gt;0,IF(AH40=Hoja1!$W41,Hoja1!$E41*Hoja1!$R41,Hoja1!$G41),0)</f>
        <v>0</v>
      </c>
      <c r="AL41" s="49">
        <f>IF(AG40&gt;0,IF(AH40=Hoja1!$W41,Hoja1!$F41*Hoja1!$R41,Hoja1!$H41),0)</f>
        <v>0</v>
      </c>
      <c r="AM41" s="2">
        <f t="shared" si="86"/>
        <v>16</v>
      </c>
      <c r="AN41" s="143">
        <f t="shared" si="86"/>
        <v>0.5</v>
      </c>
      <c r="AO41" s="107">
        <f t="shared" si="8"/>
        <v>6.25E-2</v>
      </c>
      <c r="AP41" s="3">
        <f t="shared" si="145"/>
        <v>6.25E-2</v>
      </c>
      <c r="AQ41" s="2">
        <f t="shared" ref="AQ41:AR41" si="281">AQ36</f>
        <v>-9.4901449938921772E-2</v>
      </c>
      <c r="AR41" s="3">
        <f t="shared" si="281"/>
        <v>0.38022963866138082</v>
      </c>
      <c r="AS41" s="2">
        <f t="shared" ref="AS41" si="282">IF(AG40&gt;0,G41+AQ41,0)</f>
        <v>0</v>
      </c>
      <c r="AT41" s="163">
        <f t="shared" ref="AT41" si="283">IF(AG40&gt;0,H41+AR41,0)</f>
        <v>0</v>
      </c>
    </row>
    <row r="42" spans="3:46" ht="19.5" thickBot="1" x14ac:dyDescent="0.3">
      <c r="C42" s="224"/>
      <c r="D42" s="235"/>
      <c r="E42" s="89">
        <f t="shared" si="268"/>
        <v>0.24421569700000001</v>
      </c>
      <c r="F42" s="89">
        <f t="shared" si="268"/>
        <v>0.67003739500000004</v>
      </c>
      <c r="G42" s="74">
        <f t="shared" ref="G42:I42" si="284">G37</f>
        <v>0.20375289199999999</v>
      </c>
      <c r="H42" s="74">
        <f t="shared" si="284"/>
        <v>0.17931982299999999</v>
      </c>
      <c r="I42" s="74">
        <f t="shared" si="284"/>
        <v>0</v>
      </c>
      <c r="J42" s="2">
        <f t="shared" ref="J42" si="285">IF($AO$1="SUBTRACTIVE",AA42+J37,IF(W42=MAX(W40:W44),P42*M42-G42+J37,J37))</f>
        <v>0</v>
      </c>
      <c r="K42" s="107">
        <f t="shared" ref="K42" si="286">IF($AO$1="SUBTRACTIVE",AB42+K37,IF(W42=MAX(W40:W44),P42*N42-H42+K37,K37))</f>
        <v>0</v>
      </c>
      <c r="L42" s="3">
        <v>0</v>
      </c>
      <c r="M42" s="2">
        <f t="shared" ref="M42" si="287">IF($AO$1="ADDICTIVE",IF(W42=MAX(W40:W44),$AO$2*S42*R42+G42,0),0)</f>
        <v>0</v>
      </c>
      <c r="N42" s="107">
        <f t="shared" ref="N42" si="288">IF($AO$1="ADDICTIVE",IF(W42=MAX(W40:W44),$AO$2*T42*R42+H42,0),0)</f>
        <v>0</v>
      </c>
      <c r="O42" s="20">
        <f t="shared" ref="O42" si="289">IF($AO$1="ADDICTIVE",IF(Y42=MAX(Y40:Y44),$AO$2*U42*R42+I42,0),0)</f>
        <v>0</v>
      </c>
      <c r="P42" s="3">
        <f t="shared" si="142"/>
        <v>0</v>
      </c>
      <c r="Q42" s="63">
        <f>Z37</f>
        <v>0</v>
      </c>
      <c r="R42" s="2">
        <f t="shared" si="4"/>
        <v>1.4022178344045098</v>
      </c>
      <c r="S42" s="90">
        <f t="shared" si="17"/>
        <v>0.24421569700000001</v>
      </c>
      <c r="T42" s="90">
        <f t="shared" si="18"/>
        <v>0.67003739500000004</v>
      </c>
      <c r="U42" s="26">
        <f t="shared" si="5"/>
        <v>0</v>
      </c>
      <c r="V42" s="199">
        <f t="shared" si="0"/>
        <v>0.23825173192111326</v>
      </c>
      <c r="W42" s="192">
        <f t="shared" si="6"/>
        <v>0.61912586596055663</v>
      </c>
      <c r="X42" s="192">
        <f>IF(W42&gt;X41,W42,X41)</f>
        <v>0.66073154024671621</v>
      </c>
      <c r="Y42" s="75">
        <f t="shared" si="50"/>
        <v>0.66073154024671621</v>
      </c>
      <c r="Z42" s="63">
        <f>IF(MAX(W40:W44)=W42,Q42+1,Q42)</f>
        <v>0</v>
      </c>
      <c r="AA42" s="63">
        <f>IF(W42=MAX(W40:W44),S42*R42-G42,0)</f>
        <v>0</v>
      </c>
      <c r="AB42" s="63">
        <f>IF(W42=MAX(W40:W44),T42*R42-H42,0)</f>
        <v>0</v>
      </c>
      <c r="AC42" s="209">
        <f t="shared" ref="AC42" si="290">IF(W42=MAX(W40:W44),U42-I42,0)</f>
        <v>0</v>
      </c>
      <c r="AD42" s="132">
        <f>Hoja1!$AA42^2+Hoja1!$AB42^2+AC42^2</f>
        <v>0</v>
      </c>
      <c r="AE42" s="75">
        <f t="shared" si="277"/>
        <v>1.2091914223446616</v>
      </c>
      <c r="AF42" s="75">
        <f t="shared" si="278"/>
        <v>1.0996324032805971</v>
      </c>
      <c r="AG42" s="78">
        <f t="shared" si="52"/>
        <v>0</v>
      </c>
      <c r="AH42" s="78">
        <f t="shared" si="53"/>
        <v>0</v>
      </c>
      <c r="AI42" s="72">
        <f>IF(AG40&gt;0,IF(AH40=Hoja1!$W42,Hoja1!$E42,Hoja1!$G42),0)</f>
        <v>0</v>
      </c>
      <c r="AJ42" s="73">
        <f>IF(AG42&gt;0,IF(AH42=Hoja1!$W42,Hoja1!$F42,Hoja1!$H42),0)</f>
        <v>0</v>
      </c>
      <c r="AK42" s="52">
        <f>IF(AG40&gt;0,IF(AH40=Hoja1!$W42,Hoja1!$E42*Hoja1!$R42,Hoja1!$G42),0)</f>
        <v>0</v>
      </c>
      <c r="AL42" s="49">
        <f>IF(AG40&gt;0,IF(AH40=Hoja1!$W42,Hoja1!$F42*Hoja1!$R42,Hoja1!$H42),0)</f>
        <v>0</v>
      </c>
      <c r="AM42" s="2">
        <f t="shared" si="86"/>
        <v>0</v>
      </c>
      <c r="AN42" s="143">
        <f t="shared" si="86"/>
        <v>0.5</v>
      </c>
      <c r="AO42" s="107">
        <f t="shared" si="8"/>
        <v>0</v>
      </c>
      <c r="AP42" s="3">
        <f t="shared" si="145"/>
        <v>0</v>
      </c>
      <c r="AQ42" s="2">
        <f t="shared" ref="AQ42:AR42" si="291">AQ37</f>
        <v>0</v>
      </c>
      <c r="AR42" s="3">
        <f t="shared" si="291"/>
        <v>0</v>
      </c>
      <c r="AS42" s="2">
        <f t="shared" ref="AS42" si="292">IF(AG40&gt;0,G42+AQ42,0)</f>
        <v>0</v>
      </c>
      <c r="AT42" s="163">
        <f t="shared" ref="AT42" si="293">IF(AG40&gt;0,H42+AR42,0)</f>
        <v>0</v>
      </c>
    </row>
    <row r="43" spans="3:46" ht="19.5" thickBot="1" x14ac:dyDescent="0.3">
      <c r="C43" s="224"/>
      <c r="D43" s="235"/>
      <c r="E43" s="89">
        <f t="shared" si="268"/>
        <v>0.24421569700000001</v>
      </c>
      <c r="F43" s="89">
        <f t="shared" si="268"/>
        <v>0.67003739500000004</v>
      </c>
      <c r="G43" s="74">
        <f t="shared" ref="G43:I43" si="294">G38</f>
        <v>-0.51661166300000005</v>
      </c>
      <c r="H43" s="74">
        <f t="shared" si="294"/>
        <v>-0.851105322</v>
      </c>
      <c r="I43" s="74">
        <f t="shared" si="294"/>
        <v>0</v>
      </c>
      <c r="J43" s="2">
        <f t="shared" ref="J43" si="295">IF($AO$1="SUBTRACTIVE",AA43+J38,IF(W43=MAX(W40:W44),P43*M43-G43+J38,J38))</f>
        <v>0</v>
      </c>
      <c r="K43" s="107">
        <f t="shared" ref="K43" si="296">IF($AO$1="SUBTRACTIVE",AB43+K38,IF(W43=MAX(W40:W44),P43*N43-H43+K38,K38))</f>
        <v>0</v>
      </c>
      <c r="L43" s="3">
        <v>0</v>
      </c>
      <c r="M43" s="2">
        <f t="shared" ref="M43" si="297">IF($AO$1="ADDICTIVE",IF(W43=MAX(W40:W44),$AO$2*S43*R43+G43,0),0)</f>
        <v>0</v>
      </c>
      <c r="N43" s="107">
        <f t="shared" ref="N43" si="298">IF($AO$1="ADDICTIVE",IF(W43=MAX(W40:W44),$AO$2*T43*R43+H43,0),0)</f>
        <v>0</v>
      </c>
      <c r="O43" s="20">
        <f t="shared" ref="O43:O44" si="299">IF($AO$1="ADDICTIVE",IF(Y43=MAX(Y39:Y43),$AO$2*U43*R43+I43,0),0)</f>
        <v>0</v>
      </c>
      <c r="P43" s="3">
        <f t="shared" si="142"/>
        <v>0</v>
      </c>
      <c r="Q43" s="63">
        <f>Z38</f>
        <v>0</v>
      </c>
      <c r="R43" s="2">
        <f t="shared" si="4"/>
        <v>1.4022178344045098</v>
      </c>
      <c r="S43" s="90">
        <f t="shared" si="17"/>
        <v>0.24421569700000001</v>
      </c>
      <c r="T43" s="90">
        <f t="shared" si="18"/>
        <v>0.67003739500000004</v>
      </c>
      <c r="U43" s="26">
        <f t="shared" si="5"/>
        <v>0</v>
      </c>
      <c r="V43" s="199">
        <f t="shared" si="0"/>
        <v>-0.97655648034877085</v>
      </c>
      <c r="W43" s="192">
        <f t="shared" si="6"/>
        <v>1.1721759825614575E-2</v>
      </c>
      <c r="X43" s="192">
        <f>IF(W43&gt;X42,W43,X42)</f>
        <v>0.66073154024671621</v>
      </c>
      <c r="Y43" s="75">
        <f t="shared" si="50"/>
        <v>0.66073154024671621</v>
      </c>
      <c r="Z43" s="63">
        <f>IF(MAX(W40:W44)=W43,Q43+1,Q43)</f>
        <v>0</v>
      </c>
      <c r="AA43" s="63">
        <f>IF(W43=MAX(W40:W44),S43*R43-G43,0)</f>
        <v>0</v>
      </c>
      <c r="AB43" s="63">
        <f>IF(W43=MAX(W40:W44),T43*R43-H43,0)</f>
        <v>0</v>
      </c>
      <c r="AC43" s="209">
        <f t="shared" ref="AC43" si="300">IF(W43=MAX(W40:W44),U43-I43,0)</f>
        <v>0</v>
      </c>
      <c r="AD43" s="132">
        <f>Hoja1!$AA43^2+Hoja1!$AB43^2+AC43^2</f>
        <v>0</v>
      </c>
      <c r="AE43" s="75">
        <f t="shared" si="277"/>
        <v>1.2091914223446616</v>
      </c>
      <c r="AF43" s="75">
        <f t="shared" si="278"/>
        <v>1.0996324032805971</v>
      </c>
      <c r="AG43" s="78">
        <f t="shared" si="52"/>
        <v>0</v>
      </c>
      <c r="AH43" s="78">
        <f t="shared" si="53"/>
        <v>0</v>
      </c>
      <c r="AI43" s="72">
        <f>IF(AG40&gt;0,IF(AH40=Hoja1!$W43,Hoja1!$E43,Hoja1!$G43),0)</f>
        <v>0</v>
      </c>
      <c r="AJ43" s="73">
        <f>IF(AG40&gt;0,IF(AH40=Hoja1!$W43,Hoja1!$F43,Hoja1!$H43),0)</f>
        <v>0</v>
      </c>
      <c r="AK43" s="52">
        <f>IF(AG40&gt;0,IF(AH40=Hoja1!$W43,Hoja1!$E43*Hoja1!$R43,Hoja1!$G43),0)</f>
        <v>0</v>
      </c>
      <c r="AL43" s="49">
        <f>IF(AG40&gt;0,IF(AH40=Hoja1!$W43,Hoja1!$F43*Hoja1!$R43,Hoja1!$H43),0)</f>
        <v>0</v>
      </c>
      <c r="AM43" s="2">
        <f t="shared" si="86"/>
        <v>0</v>
      </c>
      <c r="AN43" s="143">
        <f t="shared" si="86"/>
        <v>0.5</v>
      </c>
      <c r="AO43" s="107">
        <f t="shared" si="8"/>
        <v>0</v>
      </c>
      <c r="AP43" s="3">
        <f t="shared" si="145"/>
        <v>0</v>
      </c>
      <c r="AQ43" s="2">
        <f t="shared" ref="AQ43:AR43" si="301">AQ38</f>
        <v>0</v>
      </c>
      <c r="AR43" s="3">
        <f t="shared" si="301"/>
        <v>0</v>
      </c>
      <c r="AS43" s="2">
        <f t="shared" ref="AS43" si="302">IF(AG40&gt;0,G43+AQ43,0)</f>
        <v>0</v>
      </c>
      <c r="AT43" s="163">
        <f t="shared" ref="AT43" si="303">IF(AG40&gt;0,H43+AR43,0)</f>
        <v>0</v>
      </c>
    </row>
    <row r="44" spans="3:46" ht="19.5" thickBot="1" x14ac:dyDescent="0.3">
      <c r="C44" s="224"/>
      <c r="D44" s="236"/>
      <c r="E44" s="89">
        <f t="shared" si="268"/>
        <v>0.24421569700000001</v>
      </c>
      <c r="F44" s="89">
        <f t="shared" si="268"/>
        <v>0.67003739500000004</v>
      </c>
      <c r="G44" s="74">
        <f t="shared" ref="G44:I44" si="304">G39</f>
        <v>-0.227678886</v>
      </c>
      <c r="H44" s="74">
        <f t="shared" si="304"/>
        <v>-0.95629731299999998</v>
      </c>
      <c r="I44" s="74">
        <f t="shared" si="304"/>
        <v>0</v>
      </c>
      <c r="J44" s="4">
        <f t="shared" ref="J44" si="305">IF($AO$1="SUBTRACTIVE",AA44+J39,IF(W44=MAX(W40:W44),P44*M44-G44+J39,J39))</f>
        <v>0</v>
      </c>
      <c r="K44" s="108">
        <f t="shared" ref="K44" si="306">IF($AO$1="SUBTRACTIVE",AB44+K39,IF(W44=MAX(W40:W44),P44*N44-H44+K39,K39))</f>
        <v>0</v>
      </c>
      <c r="L44" s="5">
        <v>0</v>
      </c>
      <c r="M44" s="4">
        <f t="shared" ref="M44" si="307">IF($AO$1="ADDICTIVE",IF(W44=MAX(W40:W44),$AO$2*S44*R44+G44,0),0)</f>
        <v>0</v>
      </c>
      <c r="N44" s="108">
        <f t="shared" ref="N44" si="308">IF($AO$1="ADDICTIVE",IF(W44=MAX(W40:W44),$AO$2*T44*R44+H44,0),0)</f>
        <v>0</v>
      </c>
      <c r="O44" s="21">
        <f t="shared" si="299"/>
        <v>0</v>
      </c>
      <c r="P44" s="5">
        <f t="shared" si="142"/>
        <v>0</v>
      </c>
      <c r="Q44" s="63">
        <f>Z39</f>
        <v>0</v>
      </c>
      <c r="R44" s="4">
        <f t="shared" si="4"/>
        <v>1.4022178344045098</v>
      </c>
      <c r="S44" s="90">
        <f t="shared" si="17"/>
        <v>0.24421569700000001</v>
      </c>
      <c r="T44" s="90">
        <f t="shared" si="18"/>
        <v>0.67003739500000004</v>
      </c>
      <c r="U44" s="118">
        <f t="shared" si="5"/>
        <v>0</v>
      </c>
      <c r="V44" s="199">
        <f t="shared" si="0"/>
        <v>-0.97644521170402809</v>
      </c>
      <c r="W44" s="192">
        <f t="shared" si="6"/>
        <v>1.1777394147985953E-2</v>
      </c>
      <c r="X44" s="192">
        <f>IF(W44&gt;X43,W44,X43)</f>
        <v>0.66073154024671621</v>
      </c>
      <c r="Y44" s="75">
        <f t="shared" si="50"/>
        <v>0.66073154024671621</v>
      </c>
      <c r="Z44" s="63">
        <f>IF(MAX(W40:W44)=W44,Q44+1,Q44)</f>
        <v>0</v>
      </c>
      <c r="AA44" s="63">
        <f>IF(W44=MAX(W40:W44),S44*R44-G44,0)</f>
        <v>0</v>
      </c>
      <c r="AB44" s="63">
        <f>IF(W44=MAX(W40:W44),T44*R44-H44,0)</f>
        <v>0</v>
      </c>
      <c r="AC44" s="133">
        <f t="shared" ref="AC44" si="309">IF(W44=MAX(W40:W44),U44-I44,0)</f>
        <v>0</v>
      </c>
      <c r="AD44" s="133">
        <f>Hoja1!$AA44^2+Hoja1!$AB44^2+AC44^2</f>
        <v>0</v>
      </c>
      <c r="AE44" s="75">
        <f t="shared" si="277"/>
        <v>1.2091914223446616</v>
      </c>
      <c r="AF44" s="75">
        <f t="shared" si="278"/>
        <v>1.0996324032805971</v>
      </c>
      <c r="AG44" s="78">
        <f t="shared" si="52"/>
        <v>0</v>
      </c>
      <c r="AH44" s="78">
        <f t="shared" si="53"/>
        <v>0</v>
      </c>
      <c r="AI44" s="72">
        <f>IF(AG40&gt;0,IF(AH40=Hoja1!$W44,Hoja1!$E44,Hoja1!$G44),0)</f>
        <v>0</v>
      </c>
      <c r="AJ44" s="73">
        <f>IF(AG40&gt;0,IF(AH40=Hoja1!$W44,Hoja1!$F44,Hoja1!$H44),0)</f>
        <v>0</v>
      </c>
      <c r="AK44" s="52">
        <f>IF(AG40&gt;0,IF(AH40=Hoja1!$W44,Hoja1!$E44*Hoja1!$R44,Hoja1!$G44),0)</f>
        <v>0</v>
      </c>
      <c r="AL44" s="49">
        <f>IF(AG40&gt;0,IF(AH40=Hoja1!$W44,Hoja1!$F44*Hoja1!$R44,Hoja1!$H44),0)</f>
        <v>0</v>
      </c>
      <c r="AM44" s="4">
        <f t="shared" si="86"/>
        <v>0</v>
      </c>
      <c r="AN44" s="120">
        <f t="shared" si="86"/>
        <v>0.5</v>
      </c>
      <c r="AO44" s="108">
        <f t="shared" si="8"/>
        <v>0</v>
      </c>
      <c r="AP44" s="5">
        <f t="shared" si="145"/>
        <v>0</v>
      </c>
      <c r="AQ44" s="4">
        <f t="shared" ref="AQ44:AR44" si="310">AQ39</f>
        <v>0</v>
      </c>
      <c r="AR44" s="5">
        <f t="shared" si="310"/>
        <v>0</v>
      </c>
      <c r="AS44" s="4">
        <f t="shared" ref="AS44" si="311">IF(AG40&gt;0,G44+AQ44,0)</f>
        <v>0</v>
      </c>
      <c r="AT44" s="164">
        <f t="shared" ref="AT44" si="312">IF(AG40&gt;0,H44+AR44,0)</f>
        <v>0</v>
      </c>
    </row>
    <row r="45" spans="3:46" ht="19.5" thickBot="1" x14ac:dyDescent="0.3">
      <c r="C45" s="224"/>
      <c r="D45" s="231" t="s">
        <v>32</v>
      </c>
      <c r="E45" s="116">
        <f>$A$17</f>
        <v>0.31517991899999998</v>
      </c>
      <c r="F45" s="116">
        <f>$B$17</f>
        <v>8.7931176999999999E-2</v>
      </c>
      <c r="G45" s="92">
        <f t="shared" ref="G45:I45" si="313">G40</f>
        <v>-0.62215365899999997</v>
      </c>
      <c r="H45" s="92">
        <f t="shared" si="313"/>
        <v>0.56891302300000002</v>
      </c>
      <c r="I45" s="92">
        <f t="shared" si="313"/>
        <v>0</v>
      </c>
      <c r="J45" s="52">
        <f t="shared" ref="J45" si="314">IF($AO$1="SUBTRACTIVE",AA45+J40,IF(W45=MAX(W45:W49),P45*M45-G45+J40,J40))</f>
        <v>2.0115126008660775</v>
      </c>
      <c r="K45" s="123">
        <f t="shared" ref="K45" si="315">IF($AO$1="SUBTRACTIVE",AB45+K40,IF(W45=MAX(W45:W49),P45*N45-H45+K40,K40))</f>
        <v>0.70701754590597254</v>
      </c>
      <c r="L45" s="53">
        <v>0</v>
      </c>
      <c r="M45" s="136">
        <f t="shared" ref="M45" si="316">IF($AO$1="ADDICTIVE",IF(W45=MAX(W45:W49),$AO$2*S45*R45+G45,0),0)</f>
        <v>0</v>
      </c>
      <c r="N45" s="123">
        <f t="shared" ref="N45" si="317">IF($AO$1="ADDICTIVE",IF(W45=MAX(W45:W49),$AO$2*T45*R45+H45,0),0)</f>
        <v>0</v>
      </c>
      <c r="O45" s="130">
        <f t="shared" ref="O45" si="318">IF($AO$1="ADDICTIVE",IF(Y45=MAX(Y45:Y49),$AO$2*U45*R45+I45,0),0)</f>
        <v>0</v>
      </c>
      <c r="P45" s="53">
        <f t="shared" si="142"/>
        <v>0</v>
      </c>
      <c r="Q45" s="36">
        <f>Z40</f>
        <v>2</v>
      </c>
      <c r="R45" s="114">
        <f t="shared" si="4"/>
        <v>3.0560858111327414</v>
      </c>
      <c r="S45" s="91">
        <f t="shared" si="17"/>
        <v>0.31517991899999998</v>
      </c>
      <c r="T45" s="91">
        <f t="shared" si="18"/>
        <v>8.7931176999999999E-2</v>
      </c>
      <c r="U45" s="115">
        <f t="shared" si="5"/>
        <v>0</v>
      </c>
      <c r="V45" s="200">
        <f t="shared" si="0"/>
        <v>-0.44638762668934595</v>
      </c>
      <c r="W45" s="201">
        <f t="shared" si="6"/>
        <v>0.27680618665532702</v>
      </c>
      <c r="X45" s="201">
        <f>W45</f>
        <v>0.27680618665532702</v>
      </c>
      <c r="Y45" s="36">
        <f t="shared" ref="Y45" si="319">X49</f>
        <v>0.94207984299948699</v>
      </c>
      <c r="Z45" s="36">
        <f>IF(MAX(W45:W49)=W45,Q45+1,Q45)</f>
        <v>2</v>
      </c>
      <c r="AA45" s="80">
        <f>IF(W45=MAX(W45:W49),S45*R45-G45,0)</f>
        <v>0</v>
      </c>
      <c r="AB45" s="80">
        <f>IF(W45=MAX(W45:W49),T45*R45-H45,0)</f>
        <v>0</v>
      </c>
      <c r="AC45" s="54">
        <f t="shared" ref="AC45" si="320">IF(W45=MAX(W45:W49),U45-I45,0)</f>
        <v>0</v>
      </c>
      <c r="AD45" s="54">
        <f>Hoja1!$AA45^2+Hoja1!$AB45^2+AC45^2</f>
        <v>0</v>
      </c>
      <c r="AE45" s="80">
        <f t="shared" ref="AE45" si="321">IF(MAX(AD45:AD49)&gt;AE40,MAX(AD45:AD49),AE40)</f>
        <v>1.2091914223446616</v>
      </c>
      <c r="AF45" s="80">
        <f t="shared" ref="AF45" si="322">SQRT(AE45)</f>
        <v>1.0996324032805971</v>
      </c>
      <c r="AG45" s="82">
        <f>IF(Y45=MIN(Y10:Y109),Y45,0)</f>
        <v>0</v>
      </c>
      <c r="AH45" s="83">
        <f>IF(Hoja1!$AG45&gt;0,_xlfn.MAXIFS(W45:W49,Z105:Z109,0),0)</f>
        <v>0</v>
      </c>
      <c r="AI45" s="80">
        <f>IF(AG45&gt;0,IF(AH45=Hoja1!$W45,Hoja1!$E45,Hoja1!$G45),0)</f>
        <v>0</v>
      </c>
      <c r="AJ45" s="54">
        <f>IF(AG45&gt;0,IF(AH45=Hoja1!$W45,Hoja1!$F45,Hoja1!$H45),0)</f>
        <v>0</v>
      </c>
      <c r="AK45" s="52">
        <f>IF(AG45&gt;0,IF(AH45=Hoja1!$W45,Hoja1!$E45*Hoja1!$R45,Hoja1!$G45),0)</f>
        <v>0</v>
      </c>
      <c r="AL45" s="49">
        <f>IF(AG45&gt;0,IF(AH45=Hoja1!$W45,Hoja1!$F45*Hoja1!$R45,Hoja1!$H45),0)</f>
        <v>0</v>
      </c>
      <c r="AM45" s="114">
        <f t="shared" si="86"/>
        <v>4</v>
      </c>
      <c r="AN45" s="144">
        <f t="shared" si="86"/>
        <v>0.5</v>
      </c>
      <c r="AO45" s="123">
        <f t="shared" si="8"/>
        <v>0.25</v>
      </c>
      <c r="AP45" s="127">
        <f t="shared" ref="AP45" si="323">IF($AO$1="SUBTRACTIVE",AN45*AO45,AO45)</f>
        <v>0.125</v>
      </c>
      <c r="AQ45" s="52">
        <f t="shared" ref="AQ45:AR45" si="324">AQ40</f>
        <v>0.45674350274083708</v>
      </c>
      <c r="AR45" s="53">
        <f t="shared" si="324"/>
        <v>0.18842429118279269</v>
      </c>
      <c r="AS45" s="52">
        <f t="shared" ref="AS45" si="325">IF(AG45&gt;0,G45+AQ45,0)</f>
        <v>0</v>
      </c>
      <c r="AT45" s="165">
        <f t="shared" ref="AT45" si="326">IF(AG45&gt;0,H45+AR45,0)</f>
        <v>0</v>
      </c>
    </row>
    <row r="46" spans="3:46" ht="19.5" thickBot="1" x14ac:dyDescent="0.3">
      <c r="C46" s="224"/>
      <c r="D46" s="232"/>
      <c r="E46" s="94">
        <f t="shared" ref="E46:F49" si="327">E45</f>
        <v>0.31517991899999998</v>
      </c>
      <c r="F46" s="94">
        <f t="shared" si="327"/>
        <v>8.7931176999999999E-2</v>
      </c>
      <c r="G46" s="46">
        <f t="shared" ref="G46:I46" si="328">G41</f>
        <v>0.97621461700000001</v>
      </c>
      <c r="H46" s="46">
        <f t="shared" si="328"/>
        <v>-0.20893725399999999</v>
      </c>
      <c r="I46" s="46">
        <f t="shared" si="328"/>
        <v>0</v>
      </c>
      <c r="J46" s="56">
        <f t="shared" ref="J46" si="329">IF($AO$1="SUBTRACTIVE",AA46+J41,IF(W46=MAX(W45:W49),P46*M46-G46+J41,J41))</f>
        <v>-0.46257882135366435</v>
      </c>
      <c r="K46" s="122">
        <f t="shared" ref="K46" si="330">IF($AO$1="SUBTRACTIVE",AB46+K41,IF(W46=MAX(W45:W49),P46*N46-H46+K41,K41))</f>
        <v>3.6386553210722301</v>
      </c>
      <c r="L46" s="57">
        <v>0</v>
      </c>
      <c r="M46" s="137">
        <f t="shared" ref="M46" si="331">IF($AO$1="ADDICTIVE",IF(W46=MAX(W45:W49),$AO$2*S46*R46+G46,0),0)</f>
        <v>0</v>
      </c>
      <c r="N46" s="122">
        <f t="shared" ref="N46" si="332">IF($AO$1="ADDICTIVE",IF(W46=MAX(W45:W49),$AO$2*T46*R46+H46,0),0)</f>
        <v>0</v>
      </c>
      <c r="O46" s="128">
        <f t="shared" ref="O46" si="333">IF($AO$1="ADDICTIVE",IF(Y46=MAX(Y45:Y49),$AO$2*U46*R46+I46,0),0)</f>
        <v>0</v>
      </c>
      <c r="P46" s="57">
        <f t="shared" si="142"/>
        <v>0</v>
      </c>
      <c r="Q46" s="93">
        <f t="shared" si="23"/>
        <v>5</v>
      </c>
      <c r="R46" s="56">
        <f t="shared" si="4"/>
        <v>3.0560858111327414</v>
      </c>
      <c r="S46" s="95">
        <f t="shared" si="17"/>
        <v>0.31517991899999998</v>
      </c>
      <c r="T46" s="95">
        <f t="shared" si="18"/>
        <v>8.7931176999999999E-2</v>
      </c>
      <c r="U46" s="115">
        <f t="shared" si="5"/>
        <v>0</v>
      </c>
      <c r="V46" s="202">
        <f t="shared" si="0"/>
        <v>0.88415968599897388</v>
      </c>
      <c r="W46" s="203">
        <f t="shared" si="6"/>
        <v>0.94207984299948699</v>
      </c>
      <c r="X46" s="203">
        <f>IF(W46&gt;X45,W46,X45)</f>
        <v>0.94207984299948699</v>
      </c>
      <c r="Y46" s="75">
        <f t="shared" ref="Y46" si="334">Y45</f>
        <v>0.94207984299948699</v>
      </c>
      <c r="Z46" s="93">
        <f>IF(MAX(W45:W49)=W46,Q46+1,Q46)</f>
        <v>6</v>
      </c>
      <c r="AA46" s="82">
        <f>IF(W46=MAX(W45:W49),S46*R46-G46,0)</f>
        <v>-1.2997738590133312E-2</v>
      </c>
      <c r="AB46" s="82">
        <f>IF(W46=MAX(W45:W49),T46*R46-H46,0)</f>
        <v>0.47766247638590165</v>
      </c>
      <c r="AC46" s="210">
        <f t="shared" ref="AC46" si="335">IF(W46=MAX(W45:W49),U46-I46,0)</f>
        <v>0</v>
      </c>
      <c r="AD46" s="212">
        <f>Hoja1!$AA46^2+Hoja1!$AB46^2+AC46^2</f>
        <v>0.22833038255556951</v>
      </c>
      <c r="AE46" s="75">
        <f t="shared" ref="AE46:AE49" si="336">AE45</f>
        <v>1.2091914223446616</v>
      </c>
      <c r="AF46" s="76">
        <f t="shared" ref="AF46:AF49" si="337">AF45</f>
        <v>1.0996324032805971</v>
      </c>
      <c r="AG46" s="78">
        <f t="shared" ref="AG46:AG109" si="338">AG45</f>
        <v>0</v>
      </c>
      <c r="AH46" s="78">
        <f t="shared" ref="AH46:AH49" si="339">AH45</f>
        <v>0</v>
      </c>
      <c r="AI46" s="80">
        <f>IF(AG45&gt;0,IF(AH45=Hoja1!$W46,Hoja1!$E46,Hoja1!$G46),0)</f>
        <v>0</v>
      </c>
      <c r="AJ46" s="54">
        <f>IF(AG45&gt;0,IF(AH45=Hoja1!$W46,Hoja1!$F46,Hoja1!$H46),0)</f>
        <v>0</v>
      </c>
      <c r="AK46" s="52">
        <f>IF(AG45&gt;0,IF(AH45=Hoja1!$W46,Hoja1!$E46*Hoja1!$R46,Hoja1!$G46),0)</f>
        <v>0</v>
      </c>
      <c r="AL46" s="49">
        <f>IF(AG45&gt;0,IF(AH45=Hoja1!$W46,Hoja1!$F46*Hoja1!$R46,Hoja1!$H46),0)</f>
        <v>0</v>
      </c>
      <c r="AM46" s="56">
        <f t="shared" si="86"/>
        <v>16</v>
      </c>
      <c r="AN46" s="145">
        <f t="shared" si="86"/>
        <v>0.5</v>
      </c>
      <c r="AO46" s="122">
        <f t="shared" si="8"/>
        <v>6.25E-2</v>
      </c>
      <c r="AP46" s="127">
        <f t="shared" si="87"/>
        <v>3.125E-2</v>
      </c>
      <c r="AQ46" s="56">
        <f t="shared" ref="AQ46:AR46" si="340">AQ41</f>
        <v>-9.4901449938921772E-2</v>
      </c>
      <c r="AR46" s="57">
        <f t="shared" si="340"/>
        <v>0.38022963866138082</v>
      </c>
      <c r="AS46" s="56">
        <f t="shared" ref="AS46" si="341">IF(AG45&gt;0,G46+AQ46,0)</f>
        <v>0</v>
      </c>
      <c r="AT46" s="166">
        <f t="shared" ref="AT46" si="342">IF(AG45&gt;0,H46+AR46,0)</f>
        <v>0</v>
      </c>
    </row>
    <row r="47" spans="3:46" ht="19.5" thickBot="1" x14ac:dyDescent="0.3">
      <c r="C47" s="224"/>
      <c r="D47" s="232"/>
      <c r="E47" s="94">
        <f t="shared" si="327"/>
        <v>0.31517991899999998</v>
      </c>
      <c r="F47" s="94">
        <f t="shared" si="327"/>
        <v>8.7931176999999999E-2</v>
      </c>
      <c r="G47" s="46">
        <f t="shared" ref="G47:I47" si="343">G42</f>
        <v>0.20375289199999999</v>
      </c>
      <c r="H47" s="46">
        <f t="shared" si="343"/>
        <v>0.17931982299999999</v>
      </c>
      <c r="I47" s="46">
        <f t="shared" si="343"/>
        <v>0</v>
      </c>
      <c r="J47" s="56">
        <f t="shared" ref="J47" si="344">IF($AO$1="SUBTRACTIVE",AA47+J42,IF(W47=MAX(W45:W49),P47*M47-G47+J42,J42))</f>
        <v>0</v>
      </c>
      <c r="K47" s="122">
        <f t="shared" ref="K47" si="345">IF($AO$1="SUBTRACTIVE",AB47+K42,IF(W47=MAX(W45:W49),P47*N47-H47+K42,K42))</f>
        <v>0</v>
      </c>
      <c r="L47" s="57">
        <v>0</v>
      </c>
      <c r="M47" s="137">
        <f t="shared" ref="M47" si="346">IF($AO$1="ADDICTIVE",IF(W47=MAX(W45:W49),$AO$2*S47*R47+G47,0),0)</f>
        <v>0</v>
      </c>
      <c r="N47" s="122">
        <f t="shared" ref="N47" si="347">IF($AO$1="ADDICTIVE",IF(W47=MAX(W45:W49),$AO$2*T47*R47+H47,0),0)</f>
        <v>0</v>
      </c>
      <c r="O47" s="128">
        <f t="shared" ref="O47" si="348">IF($AO$1="ADDICTIVE",IF(Y47=MAX(Y45:Y49),$AO$2*U47*R47+I47,0),0)</f>
        <v>0</v>
      </c>
      <c r="P47" s="57">
        <f t="shared" si="142"/>
        <v>0</v>
      </c>
      <c r="Q47" s="93">
        <f t="shared" si="23"/>
        <v>0</v>
      </c>
      <c r="R47" s="56">
        <f t="shared" si="4"/>
        <v>3.0560858111327414</v>
      </c>
      <c r="S47" s="95">
        <f t="shared" ref="S47:S78" si="349">E47</f>
        <v>0.31517991899999998</v>
      </c>
      <c r="T47" s="95">
        <f t="shared" ref="T47:T78" si="350">F47</f>
        <v>8.7931176999999999E-2</v>
      </c>
      <c r="U47" s="115">
        <f t="shared" si="5"/>
        <v>0</v>
      </c>
      <c r="V47" s="202">
        <f t="shared" si="0"/>
        <v>0.24444598391309819</v>
      </c>
      <c r="W47" s="203">
        <f t="shared" si="6"/>
        <v>0.62222299195654907</v>
      </c>
      <c r="X47" s="203">
        <f>IF(W47&gt;X46,W47,X46)</f>
        <v>0.94207984299948699</v>
      </c>
      <c r="Y47" s="75">
        <f t="shared" si="99"/>
        <v>0.94207984299948699</v>
      </c>
      <c r="Z47" s="93">
        <f>IF(MAX(W45:W49)=W47,Q47+1,Q47)</f>
        <v>0</v>
      </c>
      <c r="AA47" s="82">
        <f>IF(W47=MAX(W45:W49),S47*R47-G47,0)</f>
        <v>0</v>
      </c>
      <c r="AB47" s="82">
        <f>IF(W47=MAX(W45:W49),T47*R47-H47,0)</f>
        <v>0</v>
      </c>
      <c r="AC47" s="210">
        <f t="shared" ref="AC47" si="351">IF(W47=MAX(W45:W49),U47-I47,0)</f>
        <v>0</v>
      </c>
      <c r="AD47" s="212">
        <f>Hoja1!$AA47^2+Hoja1!$AB47^2+AC47^2</f>
        <v>0</v>
      </c>
      <c r="AE47" s="75">
        <f t="shared" si="336"/>
        <v>1.2091914223446616</v>
      </c>
      <c r="AF47" s="75">
        <f t="shared" si="337"/>
        <v>1.0996324032805971</v>
      </c>
      <c r="AG47" s="78">
        <f t="shared" si="338"/>
        <v>0</v>
      </c>
      <c r="AH47" s="78">
        <f t="shared" si="339"/>
        <v>0</v>
      </c>
      <c r="AI47" s="80">
        <f>IF(AG45&gt;0,IF(AH45=Hoja1!$W47,Hoja1!$E47,Hoja1!$G47),0)</f>
        <v>0</v>
      </c>
      <c r="AJ47" s="54">
        <f>IF(AG45&gt;0,IF(AH45=Hoja1!$W47,Hoja1!$F47,Hoja1!$H47),0)</f>
        <v>0</v>
      </c>
      <c r="AK47" s="52">
        <f>IF(AG45&gt;0,IF(AH45=Hoja1!$W47,Hoja1!$E47*Hoja1!$R47,Hoja1!$G47),0)</f>
        <v>0</v>
      </c>
      <c r="AL47" s="49">
        <f>IF(AG45&gt;0,IF(AH45=Hoja1!$W47,Hoja1!$F47*Hoja1!$R47,Hoja1!$H47),0)</f>
        <v>0</v>
      </c>
      <c r="AM47" s="56">
        <f t="shared" si="86"/>
        <v>0</v>
      </c>
      <c r="AN47" s="145">
        <f t="shared" si="86"/>
        <v>0.5</v>
      </c>
      <c r="AO47" s="122">
        <f t="shared" si="8"/>
        <v>0</v>
      </c>
      <c r="AP47" s="127">
        <f t="shared" si="87"/>
        <v>0</v>
      </c>
      <c r="AQ47" s="56">
        <f t="shared" ref="AQ47:AR47" si="352">AQ42</f>
        <v>0</v>
      </c>
      <c r="AR47" s="57">
        <f t="shared" si="352"/>
        <v>0</v>
      </c>
      <c r="AS47" s="56">
        <f t="shared" ref="AS47" si="353">IF(AG45&gt;0,G47+AQ47,0)</f>
        <v>0</v>
      </c>
      <c r="AT47" s="166">
        <f t="shared" ref="AT47" si="354">IF(AG45&gt;0,H47+AR47,0)</f>
        <v>0</v>
      </c>
    </row>
    <row r="48" spans="3:46" ht="19.5" thickBot="1" x14ac:dyDescent="0.3">
      <c r="C48" s="224"/>
      <c r="D48" s="232"/>
      <c r="E48" s="94">
        <f t="shared" si="327"/>
        <v>0.31517991899999998</v>
      </c>
      <c r="F48" s="94">
        <f t="shared" si="327"/>
        <v>8.7931176999999999E-2</v>
      </c>
      <c r="G48" s="46">
        <f t="shared" ref="G48:I48" si="355">G43</f>
        <v>-0.51661166300000005</v>
      </c>
      <c r="H48" s="46">
        <f t="shared" si="355"/>
        <v>-0.851105322</v>
      </c>
      <c r="I48" s="46">
        <f t="shared" si="355"/>
        <v>0</v>
      </c>
      <c r="J48" s="56">
        <f t="shared" ref="J48" si="356">IF($AO$1="SUBTRACTIVE",AA48+J43,IF(W48=MAX(W45:W49),P48*M48-G48+J43,J43))</f>
        <v>0</v>
      </c>
      <c r="K48" s="122">
        <f t="shared" ref="K48" si="357">IF($AO$1="SUBTRACTIVE",AB48+K43,IF(W48=MAX(W45:W49),P48*N48-H48+K43,K43))</f>
        <v>0</v>
      </c>
      <c r="L48" s="57">
        <v>0</v>
      </c>
      <c r="M48" s="137">
        <f t="shared" ref="M48" si="358">IF($AO$1="ADDICTIVE",IF(W48=MAX(W45:W49),$AO$2*S48*R48+G48,0),0)</f>
        <v>0</v>
      </c>
      <c r="N48" s="122">
        <f t="shared" ref="N48" si="359">IF($AO$1="ADDICTIVE",IF(W48=MAX(W45:W49),$AO$2*T48*R48+H48,0),0)</f>
        <v>0</v>
      </c>
      <c r="O48" s="128">
        <f t="shared" ref="O48:O49" si="360">IF($AO$1="ADDICTIVE",IF(Y48=MAX(Y44:Y48),$AO$2*U48*R48+I48,0),0)</f>
        <v>0</v>
      </c>
      <c r="P48" s="57">
        <f t="shared" si="142"/>
        <v>0</v>
      </c>
      <c r="Q48" s="93">
        <f t="shared" si="23"/>
        <v>0</v>
      </c>
      <c r="R48" s="56">
        <f t="shared" si="4"/>
        <v>3.0560858111327414</v>
      </c>
      <c r="S48" s="95">
        <f t="shared" si="349"/>
        <v>0.31517991899999998</v>
      </c>
      <c r="T48" s="95">
        <f t="shared" si="350"/>
        <v>8.7931176999999999E-2</v>
      </c>
      <c r="U48" s="115">
        <f t="shared" si="5"/>
        <v>0</v>
      </c>
      <c r="V48" s="202">
        <f t="shared" si="0"/>
        <v>-0.72632254031326449</v>
      </c>
      <c r="W48" s="203">
        <f t="shared" si="6"/>
        <v>0.13683872984336776</v>
      </c>
      <c r="X48" s="203">
        <f>IF(W48&gt;X47,W48,X47)</f>
        <v>0.94207984299948699</v>
      </c>
      <c r="Y48" s="75">
        <f t="shared" si="99"/>
        <v>0.94207984299948699</v>
      </c>
      <c r="Z48" s="93">
        <f>IF(MAX(W45:W49)=W48,Q48+1,Q48)</f>
        <v>0</v>
      </c>
      <c r="AA48" s="82">
        <f>IF(W48=MAX(W45:W49),S48*R48-G48,0)</f>
        <v>0</v>
      </c>
      <c r="AB48" s="82">
        <f>IF(W48=MAX(W45:W49),T48*R48-H48,0)</f>
        <v>0</v>
      </c>
      <c r="AC48" s="210">
        <f t="shared" ref="AC48" si="361">IF(W48=MAX(W45:W49),U48-I48,0)</f>
        <v>0</v>
      </c>
      <c r="AD48" s="212">
        <f>Hoja1!$AA48^2+Hoja1!$AB48^2+AC48^2</f>
        <v>0</v>
      </c>
      <c r="AE48" s="75">
        <f t="shared" si="336"/>
        <v>1.2091914223446616</v>
      </c>
      <c r="AF48" s="75">
        <f t="shared" si="337"/>
        <v>1.0996324032805971</v>
      </c>
      <c r="AG48" s="78">
        <f t="shared" si="338"/>
        <v>0</v>
      </c>
      <c r="AH48" s="78">
        <f t="shared" si="339"/>
        <v>0</v>
      </c>
      <c r="AI48" s="80">
        <f>IF(AG45&gt;0,IF(AH45=Hoja1!$W48,Hoja1!$E48,Hoja1!$G48),0)</f>
        <v>0</v>
      </c>
      <c r="AJ48" s="54">
        <f>IF(AG45&gt;0,IF(AH45=Hoja1!$W48,Hoja1!$F48,Hoja1!$H48),0)</f>
        <v>0</v>
      </c>
      <c r="AK48" s="52">
        <f>IF(AG45&gt;0,IF(AH45=Hoja1!$W48,Hoja1!$E48*Hoja1!$R48,Hoja1!$G48),0)</f>
        <v>0</v>
      </c>
      <c r="AL48" s="49">
        <f>IF(AG45&gt;0,IF(AH45=Hoja1!$W48,Hoja1!$F48*Hoja1!$R48,Hoja1!$H48),0)</f>
        <v>0</v>
      </c>
      <c r="AM48" s="56">
        <f t="shared" si="86"/>
        <v>0</v>
      </c>
      <c r="AN48" s="145">
        <f t="shared" si="86"/>
        <v>0.5</v>
      </c>
      <c r="AO48" s="122">
        <f t="shared" si="8"/>
        <v>0</v>
      </c>
      <c r="AP48" s="127">
        <f t="shared" si="87"/>
        <v>0</v>
      </c>
      <c r="AQ48" s="56">
        <f t="shared" ref="AQ48:AR48" si="362">AQ43</f>
        <v>0</v>
      </c>
      <c r="AR48" s="57">
        <f t="shared" si="362"/>
        <v>0</v>
      </c>
      <c r="AS48" s="56">
        <f t="shared" ref="AS48" si="363">IF(AG45&gt;0,G48+AQ48,0)</f>
        <v>0</v>
      </c>
      <c r="AT48" s="166">
        <f t="shared" ref="AT48" si="364">IF(AG45&gt;0,H48+AR48,0)</f>
        <v>0</v>
      </c>
    </row>
    <row r="49" spans="3:46" ht="19.5" thickBot="1" x14ac:dyDescent="0.3">
      <c r="C49" s="224"/>
      <c r="D49" s="233"/>
      <c r="E49" s="94">
        <f t="shared" si="327"/>
        <v>0.31517991899999998</v>
      </c>
      <c r="F49" s="94">
        <f t="shared" si="327"/>
        <v>8.7931176999999999E-2</v>
      </c>
      <c r="G49" s="46">
        <f t="shared" ref="G49:I49" si="365">G44</f>
        <v>-0.227678886</v>
      </c>
      <c r="H49" s="46">
        <f t="shared" si="365"/>
        <v>-0.95629731299999998</v>
      </c>
      <c r="I49" s="46">
        <f t="shared" si="365"/>
        <v>0</v>
      </c>
      <c r="J49" s="58">
        <f t="shared" ref="J49" si="366">IF($AO$1="SUBTRACTIVE",AA49+J44,IF(W49=MAX(W45:W49),P49*M49-G49+J44,J44))</f>
        <v>0</v>
      </c>
      <c r="K49" s="124">
        <f t="shared" ref="K49" si="367">IF($AO$1="SUBTRACTIVE",AB49+K44,IF(W49=MAX(W45:W49),P49*N49-H49+K44,K44))</f>
        <v>0</v>
      </c>
      <c r="L49" s="59">
        <v>0</v>
      </c>
      <c r="M49" s="138">
        <f t="shared" ref="M49" si="368">IF($AO$1="ADDICTIVE",IF(W49=MAX(W45:W49),$AO$2*S49*R49+G49,0),0)</f>
        <v>0</v>
      </c>
      <c r="N49" s="124">
        <f t="shared" ref="N49" si="369">IF($AO$1="ADDICTIVE",IF(W49=MAX(W45:W49),$AO$2*T49*R49+H49,0),0)</f>
        <v>0</v>
      </c>
      <c r="O49" s="129">
        <f t="shared" si="360"/>
        <v>0</v>
      </c>
      <c r="P49" s="59">
        <f t="shared" si="142"/>
        <v>0</v>
      </c>
      <c r="Q49" s="93">
        <f t="shared" si="23"/>
        <v>0</v>
      </c>
      <c r="R49" s="58">
        <f t="shared" si="4"/>
        <v>3.0560858111327414</v>
      </c>
      <c r="S49" s="95">
        <f t="shared" si="349"/>
        <v>0.31517991899999998</v>
      </c>
      <c r="T49" s="95">
        <f t="shared" si="350"/>
        <v>8.7931176999999999E-2</v>
      </c>
      <c r="U49" s="119">
        <f t="shared" si="5"/>
        <v>0</v>
      </c>
      <c r="V49" s="202">
        <f t="shared" si="0"/>
        <v>-0.47628535395572102</v>
      </c>
      <c r="W49" s="203">
        <f t="shared" si="6"/>
        <v>0.26185732302213949</v>
      </c>
      <c r="X49" s="203">
        <f>IF(W49&gt;X48,W49,X48)</f>
        <v>0.94207984299948699</v>
      </c>
      <c r="Y49" s="75">
        <f t="shared" si="99"/>
        <v>0.94207984299948699</v>
      </c>
      <c r="Z49" s="93">
        <f>IF(MAX(W45:W49)=W49,Q49+1,Q49)</f>
        <v>0</v>
      </c>
      <c r="AA49" s="82">
        <f>IF(W49=MAX(W45:W49),S49*R49-G49,0)</f>
        <v>0</v>
      </c>
      <c r="AB49" s="82">
        <f>IF(W49=MAX(W45:W49),T49*R49-H49,0)</f>
        <v>0</v>
      </c>
      <c r="AC49" s="211">
        <f t="shared" ref="AC49" si="370">IF(W49=MAX(W45:W49),U49-I49,0)</f>
        <v>0</v>
      </c>
      <c r="AD49" s="211">
        <f>Hoja1!$AA49^2+Hoja1!$AB49^2+AC49^2</f>
        <v>0</v>
      </c>
      <c r="AE49" s="75">
        <f t="shared" si="336"/>
        <v>1.2091914223446616</v>
      </c>
      <c r="AF49" s="75">
        <f t="shared" si="337"/>
        <v>1.0996324032805971</v>
      </c>
      <c r="AG49" s="78">
        <f t="shared" si="338"/>
        <v>0</v>
      </c>
      <c r="AH49" s="78">
        <f t="shared" si="339"/>
        <v>0</v>
      </c>
      <c r="AI49" s="80">
        <f>IF(AG45&gt;0,IF(AH45=Hoja1!$W49,Hoja1!$E49,Hoja1!$G49),0)</f>
        <v>0</v>
      </c>
      <c r="AJ49" s="54">
        <f>IF(AG45&gt;0,IF(AH45=Hoja1!$W49,Hoja1!$F49,Hoja1!$H49),0)</f>
        <v>0</v>
      </c>
      <c r="AK49" s="52">
        <f>IF(AG45&gt;0,IF(AH45=Hoja1!$W49,Hoja1!$E49*Hoja1!$R49,Hoja1!$G49),0)</f>
        <v>0</v>
      </c>
      <c r="AL49" s="49">
        <f>IF(AG45&gt;0,IF(AH45=Hoja1!$W49,Hoja1!$F49*Hoja1!$R49,Hoja1!$H49),0)</f>
        <v>0</v>
      </c>
      <c r="AM49" s="58">
        <f t="shared" si="86"/>
        <v>0</v>
      </c>
      <c r="AN49" s="146">
        <f t="shared" si="86"/>
        <v>0.5</v>
      </c>
      <c r="AO49" s="124">
        <f t="shared" si="8"/>
        <v>0</v>
      </c>
      <c r="AP49" s="106">
        <f t="shared" si="87"/>
        <v>0</v>
      </c>
      <c r="AQ49" s="58">
        <f t="shared" ref="AQ49:AR49" si="371">AQ44</f>
        <v>0</v>
      </c>
      <c r="AR49" s="59">
        <f t="shared" si="371"/>
        <v>0</v>
      </c>
      <c r="AS49" s="58">
        <f t="shared" ref="AS49" si="372">IF(AG45&gt;0,G49+AQ49,0)</f>
        <v>0</v>
      </c>
      <c r="AT49" s="167">
        <f t="shared" ref="AT49" si="373">IF(AG45&gt;0,H49+AR49,0)</f>
        <v>0</v>
      </c>
    </row>
    <row r="50" spans="3:46" ht="19.5" thickBot="1" x14ac:dyDescent="0.3">
      <c r="C50" s="224"/>
      <c r="D50" s="234" t="s">
        <v>33</v>
      </c>
      <c r="E50" s="86">
        <f>$A$18</f>
        <v>0.34952639800000002</v>
      </c>
      <c r="F50" s="86">
        <f>$B$18</f>
        <v>0.54555937899999996</v>
      </c>
      <c r="G50" s="71">
        <f t="shared" ref="G50:I50" si="374">G45</f>
        <v>-0.62215365899999997</v>
      </c>
      <c r="H50" s="71">
        <f t="shared" si="374"/>
        <v>0.56891302300000002</v>
      </c>
      <c r="I50" s="71">
        <f t="shared" si="374"/>
        <v>0</v>
      </c>
      <c r="J50" s="64">
        <f t="shared" ref="J50" si="375">IF($AO$1="SUBTRACTIVE",AA50+J45,IF(W50=MAX(W50:W54),P50*M50-G50+J45,J45))</f>
        <v>2.0115126008660775</v>
      </c>
      <c r="K50" s="121">
        <f t="shared" ref="K50" si="376">IF($AO$1="SUBTRACTIVE",AB50+K45,IF(W50=MAX(W50:W54),P50*N50-H50+K45,K45))</f>
        <v>0.70701754590597254</v>
      </c>
      <c r="L50" s="65">
        <v>0</v>
      </c>
      <c r="M50" s="64">
        <f t="shared" ref="M50" si="377">IF($AO$1="ADDICTIVE",IF(W50=MAX(W50:W54),$AO$2*S50*R50+G50,0),0)</f>
        <v>0</v>
      </c>
      <c r="N50" s="121">
        <f t="shared" ref="N50" si="378">IF($AO$1="ADDICTIVE",IF(W50=MAX(W50:W54),$AO$2*T50*R50+H50,0),0)</f>
        <v>0</v>
      </c>
      <c r="O50" s="126">
        <f t="shared" ref="O50" si="379">IF($AO$1="ADDICTIVE",IF(Y50=MAX(Y50:Y54),$AO$2*U50*R50+I50,0),0)</f>
        <v>0</v>
      </c>
      <c r="P50" s="65">
        <f t="shared" si="142"/>
        <v>0</v>
      </c>
      <c r="Q50" s="35">
        <f t="shared" si="23"/>
        <v>2</v>
      </c>
      <c r="R50" s="15">
        <f t="shared" si="4"/>
        <v>1.5433941467714427</v>
      </c>
      <c r="S50" s="87">
        <f t="shared" si="349"/>
        <v>0.34952639800000002</v>
      </c>
      <c r="T50" s="87">
        <f t="shared" si="350"/>
        <v>0.54555937899999996</v>
      </c>
      <c r="U50" s="26">
        <f t="shared" si="5"/>
        <v>0</v>
      </c>
      <c r="V50" s="197">
        <f t="shared" si="0"/>
        <v>0.14340710341896881</v>
      </c>
      <c r="W50" s="198">
        <f t="shared" si="6"/>
        <v>0.57170355170948439</v>
      </c>
      <c r="X50" s="198">
        <f>W50</f>
        <v>0.57170355170948439</v>
      </c>
      <c r="Y50" s="35">
        <f t="shared" ref="Y50" si="380">X54</f>
        <v>0.6753489448339598</v>
      </c>
      <c r="Z50" s="35">
        <f>IF(MAX(W50:W54)=W50,Q50+1,Q50)</f>
        <v>2</v>
      </c>
      <c r="AA50" s="35">
        <f>IF(W50=MAX(W50:W54),S50*R50-G50,0)</f>
        <v>0</v>
      </c>
      <c r="AB50" s="35">
        <f>IF(W50=MAX(W50:W54),T50*R50-H50,0)</f>
        <v>0</v>
      </c>
      <c r="AC50" s="131">
        <f t="shared" ref="AC50" si="381">IF(W50=MAX(W50:W54),U50-I50,0)</f>
        <v>0</v>
      </c>
      <c r="AD50" s="131">
        <f>Hoja1!$AA50^2+Hoja1!$AB50^2+AC50^2</f>
        <v>0</v>
      </c>
      <c r="AE50" s="35">
        <f t="shared" ref="AE50" si="382">IF(MAX(AD50:AD54)&gt;AE45,MAX(AD50:AD54),AE45)</f>
        <v>1.2952539752176786</v>
      </c>
      <c r="AF50" s="35">
        <f t="shared" ref="AF50" si="383">SQRT(AE50)</f>
        <v>1.1380922525075368</v>
      </c>
      <c r="AG50" s="35">
        <f>IF(Y50=MIN(Y10:Y109),Y50,0)</f>
        <v>0</v>
      </c>
      <c r="AH50" s="88">
        <f>IF(Hoja1!$AG50&gt;0,_xlfn.MAXIFS(W50:W54,Z105:Z109,0),0)</f>
        <v>0</v>
      </c>
      <c r="AI50" s="72">
        <f>IF(AG50&gt;0,IF(AH50=Hoja1!$W50,Hoja1!$E50,Hoja1!$G50),0)</f>
        <v>0</v>
      </c>
      <c r="AJ50" s="73">
        <f>IF(AG50&gt;0,IF(AH50=Hoja1!$W50,Hoja1!$F50,Hoja1!$H50),0)</f>
        <v>0</v>
      </c>
      <c r="AK50" s="52">
        <f>IF(AG50&gt;0,IF(AH50=Hoja1!$W50,Hoja1!$E50*Hoja1!$R50,Hoja1!$G50),0)</f>
        <v>0</v>
      </c>
      <c r="AL50" s="49">
        <f>IF(AG50&gt;0,IF(AH50=Hoja1!$W50,Hoja1!$F50*Hoja1!$R50,Hoja1!$H50),0)</f>
        <v>0</v>
      </c>
      <c r="AM50" s="64">
        <f t="shared" si="86"/>
        <v>4</v>
      </c>
      <c r="AN50" s="148">
        <f t="shared" si="86"/>
        <v>0.5</v>
      </c>
      <c r="AO50" s="121">
        <f t="shared" si="8"/>
        <v>0.25</v>
      </c>
      <c r="AP50" s="65">
        <f t="shared" ref="AP50" si="384">IF($AO$11="SUBTRACTIVE",AN50*AO50,AO50)</f>
        <v>0.25</v>
      </c>
      <c r="AQ50" s="64">
        <f t="shared" ref="AQ50:AR50" si="385">AQ45</f>
        <v>0.45674350274083708</v>
      </c>
      <c r="AR50" s="65">
        <f t="shared" si="385"/>
        <v>0.18842429118279269</v>
      </c>
      <c r="AS50" s="64">
        <f t="shared" ref="AS50" si="386">IF(AG50&gt;0,G50+AQ50,0)</f>
        <v>0</v>
      </c>
      <c r="AT50" s="168">
        <f t="shared" ref="AT50" si="387">IF(AG50&gt;0,H50+AR50,0)</f>
        <v>0</v>
      </c>
    </row>
    <row r="51" spans="3:46" ht="19.5" thickBot="1" x14ac:dyDescent="0.3">
      <c r="C51" s="224"/>
      <c r="D51" s="235"/>
      <c r="E51" s="89">
        <f t="shared" ref="E51:F54" si="388">E50</f>
        <v>0.34952639800000002</v>
      </c>
      <c r="F51" s="89">
        <f t="shared" si="388"/>
        <v>0.54555937899999996</v>
      </c>
      <c r="G51" s="74">
        <f t="shared" ref="G51:I51" si="389">G46</f>
        <v>0.97621461700000001</v>
      </c>
      <c r="H51" s="74">
        <f t="shared" si="389"/>
        <v>-0.20893725399999999</v>
      </c>
      <c r="I51" s="74">
        <f t="shared" si="389"/>
        <v>0</v>
      </c>
      <c r="J51" s="2">
        <f t="shared" ref="J51" si="390">IF($AO$1="SUBTRACTIVE",AA51+J46,IF(W51=MAX(W50:W54),P51*M51-G51+J46,J46))</f>
        <v>-0.89933644153835868</v>
      </c>
      <c r="K51" s="107">
        <f t="shared" ref="K51" si="391">IF($AO$1="SUBTRACTIVE",AB51+K46,IF(W51=MAX(W50:W54),P51*N51-H51+K46,K46))</f>
        <v>4.689605727337093</v>
      </c>
      <c r="L51" s="3">
        <v>0</v>
      </c>
      <c r="M51" s="2">
        <f t="shared" ref="M51" si="392">IF($AO$1="ADDICTIVE",IF(W51=MAX(W50:W54),$AO$2*S51*R51+G51,0),0)</f>
        <v>0</v>
      </c>
      <c r="N51" s="107">
        <f t="shared" ref="N51" si="393">IF($AO$1="ADDICTIVE",IF(W51=MAX(W50:W54),$AO$2*T51*R51+H51,0),0)</f>
        <v>0</v>
      </c>
      <c r="O51" s="20">
        <f t="shared" ref="O51" si="394">IF($AO$1="ADDICTIVE",IF(Y51=MAX(Y50:Y54),$AO$2*U51*R51+I51,0),0)</f>
        <v>0</v>
      </c>
      <c r="P51" s="3">
        <f t="shared" si="142"/>
        <v>0</v>
      </c>
      <c r="Q51" s="63">
        <f>Z46</f>
        <v>6</v>
      </c>
      <c r="R51" s="2">
        <f t="shared" si="4"/>
        <v>1.5433941467714427</v>
      </c>
      <c r="S51" s="90">
        <f t="shared" si="349"/>
        <v>0.34952639800000002</v>
      </c>
      <c r="T51" s="90">
        <f t="shared" si="350"/>
        <v>0.54555937899999996</v>
      </c>
      <c r="U51" s="26">
        <f t="shared" si="5"/>
        <v>0</v>
      </c>
      <c r="V51" s="199">
        <f t="shared" si="0"/>
        <v>0.35069788966791954</v>
      </c>
      <c r="W51" s="192">
        <f t="shared" si="6"/>
        <v>0.6753489448339598</v>
      </c>
      <c r="X51" s="192">
        <f>IF(W51&gt;X50,W51,X50)</f>
        <v>0.6753489448339598</v>
      </c>
      <c r="Y51" s="75">
        <f t="shared" ref="Y51" si="395">Y50</f>
        <v>0.6753489448339598</v>
      </c>
      <c r="Z51" s="63">
        <f>IF(MAX(W50:W54)=W51,Q51+1,Q51)</f>
        <v>7</v>
      </c>
      <c r="AA51" s="63">
        <f>IF(W51=MAX(W50:W54),S51*R51-G51,0)</f>
        <v>-0.43675762018469433</v>
      </c>
      <c r="AB51" s="63">
        <f>IF(W51=MAX(W50:W54),T51*R51-H51,0)</f>
        <v>1.0509504062648631</v>
      </c>
      <c r="AC51" s="209">
        <f t="shared" ref="AC51" si="396">IF(W51=MAX(W50:W54),U51-I51,0)</f>
        <v>0</v>
      </c>
      <c r="AD51" s="132">
        <f>Hoja1!$AA51^2+Hoja1!$AB51^2+AC51^2</f>
        <v>1.2952539752176786</v>
      </c>
      <c r="AE51" s="75">
        <f t="shared" ref="AE51:AE54" si="397">AE50</f>
        <v>1.2952539752176786</v>
      </c>
      <c r="AF51" s="76">
        <f t="shared" ref="AF51:AF54" si="398">AF50</f>
        <v>1.1380922525075368</v>
      </c>
      <c r="AG51" s="77">
        <f t="shared" ref="AG51" si="399">AG50</f>
        <v>0</v>
      </c>
      <c r="AH51" s="78">
        <f t="shared" ref="AH51" si="400">AH50</f>
        <v>0</v>
      </c>
      <c r="AI51" s="72">
        <f>IF(AG50&gt;0,IF(AH50=Hoja1!$W51,Hoja1!$E51,Hoja1!$G51),0)</f>
        <v>0</v>
      </c>
      <c r="AJ51" s="73">
        <f>IF(AG50&gt;0,IF(AH50=Hoja1!$W51,Hoja1!$F51,Hoja1!$H51),0)</f>
        <v>0</v>
      </c>
      <c r="AK51" s="52">
        <f>IF(AG50&gt;0,IF(AH50=Hoja1!$W51,Hoja1!$E51*Hoja1!$R51,Hoja1!$G51),0)</f>
        <v>0</v>
      </c>
      <c r="AL51" s="49">
        <f>IF(AG50&gt;0,IF(AH50=Hoja1!$W51,Hoja1!$F51*Hoja1!$R51,Hoja1!$H51),0)</f>
        <v>0</v>
      </c>
      <c r="AM51" s="2">
        <f t="shared" si="86"/>
        <v>16</v>
      </c>
      <c r="AN51" s="143">
        <f t="shared" si="86"/>
        <v>0.5</v>
      </c>
      <c r="AO51" s="107">
        <f t="shared" si="8"/>
        <v>6.25E-2</v>
      </c>
      <c r="AP51" s="3">
        <f t="shared" si="145"/>
        <v>6.25E-2</v>
      </c>
      <c r="AQ51" s="2">
        <f t="shared" ref="AQ51:AR51" si="401">AQ46</f>
        <v>-9.4901449938921772E-2</v>
      </c>
      <c r="AR51" s="3">
        <f t="shared" si="401"/>
        <v>0.38022963866138082</v>
      </c>
      <c r="AS51" s="2">
        <f t="shared" ref="AS51" si="402">IF(AG50&gt;0,G51+AQ51,0)</f>
        <v>0</v>
      </c>
      <c r="AT51" s="163">
        <f t="shared" ref="AT51" si="403">IF(AG50&gt;0,H51+AR51,0)</f>
        <v>0</v>
      </c>
    </row>
    <row r="52" spans="3:46" ht="19.5" thickBot="1" x14ac:dyDescent="0.3">
      <c r="C52" s="224"/>
      <c r="D52" s="235"/>
      <c r="E52" s="89">
        <f t="shared" si="388"/>
        <v>0.34952639800000002</v>
      </c>
      <c r="F52" s="89">
        <f t="shared" si="388"/>
        <v>0.54555937899999996</v>
      </c>
      <c r="G52" s="74">
        <f t="shared" ref="G52:I52" si="404">G47</f>
        <v>0.20375289199999999</v>
      </c>
      <c r="H52" s="74">
        <f t="shared" si="404"/>
        <v>0.17931982299999999</v>
      </c>
      <c r="I52" s="74">
        <f t="shared" si="404"/>
        <v>0</v>
      </c>
      <c r="J52" s="2">
        <f t="shared" ref="J52" si="405">IF($AO$1="SUBTRACTIVE",AA52+J47,IF(W52=MAX(W50:W54),P52*M52-G52+J47,J47))</f>
        <v>0</v>
      </c>
      <c r="K52" s="107">
        <f t="shared" ref="K52" si="406">IF($AO$1="SUBTRACTIVE",AB52+K47,IF(W52=MAX(W50:W54),P52*N52-H52+K47,K47))</f>
        <v>0</v>
      </c>
      <c r="L52" s="3">
        <v>0</v>
      </c>
      <c r="M52" s="2">
        <f t="shared" ref="M52" si="407">IF($AO$1="ADDICTIVE",IF(W52=MAX(W50:W54),$AO$2*S52*R52+G52,0),0)</f>
        <v>0</v>
      </c>
      <c r="N52" s="107">
        <f t="shared" ref="N52" si="408">IF($AO$1="ADDICTIVE",IF(W52=MAX(W50:W54),$AO$2*T52*R52+H52,0),0)</f>
        <v>0</v>
      </c>
      <c r="O52" s="20">
        <f t="shared" ref="O52" si="409">IF($AO$1="ADDICTIVE",IF(Y52=MAX(Y50:Y54),$AO$2*U52*R52+I52,0),0)</f>
        <v>0</v>
      </c>
      <c r="P52" s="3">
        <f t="shared" si="142"/>
        <v>0</v>
      </c>
      <c r="Q52" s="63">
        <f>Z47</f>
        <v>0</v>
      </c>
      <c r="R52" s="2">
        <f t="shared" si="4"/>
        <v>1.5433941467714427</v>
      </c>
      <c r="S52" s="90">
        <f t="shared" si="349"/>
        <v>0.34952639800000002</v>
      </c>
      <c r="T52" s="90">
        <f t="shared" si="350"/>
        <v>0.54555937899999996</v>
      </c>
      <c r="U52" s="26">
        <f t="shared" si="5"/>
        <v>0</v>
      </c>
      <c r="V52" s="199">
        <f t="shared" si="0"/>
        <v>0.26090557263856062</v>
      </c>
      <c r="W52" s="192">
        <f t="shared" si="6"/>
        <v>0.63045278631928037</v>
      </c>
      <c r="X52" s="192">
        <f>IF(W52&gt;X51,W52,X51)</f>
        <v>0.6753489448339598</v>
      </c>
      <c r="Y52" s="75">
        <f t="shared" si="50"/>
        <v>0.6753489448339598</v>
      </c>
      <c r="Z52" s="63">
        <f>IF(MAX(W50:W54)=W52,Q52+1,Q52)</f>
        <v>0</v>
      </c>
      <c r="AA52" s="63">
        <f>IF(W52=MAX(W50:W54),S52*R52-G52,0)</f>
        <v>0</v>
      </c>
      <c r="AB52" s="63">
        <f>IF(W52=MAX(W50:W54),T52*R52-H52,0)</f>
        <v>0</v>
      </c>
      <c r="AC52" s="209">
        <f t="shared" ref="AC52" si="410">IF(W52=MAX(W50:W54),U52-I52,0)</f>
        <v>0</v>
      </c>
      <c r="AD52" s="132">
        <f>Hoja1!$AA52^2+Hoja1!$AB52^2+AC52^2</f>
        <v>0</v>
      </c>
      <c r="AE52" s="75">
        <f t="shared" si="397"/>
        <v>1.2952539752176786</v>
      </c>
      <c r="AF52" s="75">
        <f t="shared" si="398"/>
        <v>1.1380922525075368</v>
      </c>
      <c r="AG52" s="78">
        <f t="shared" si="161"/>
        <v>0</v>
      </c>
      <c r="AH52" s="78">
        <f t="shared" si="53"/>
        <v>0</v>
      </c>
      <c r="AI52" s="72">
        <f>IF(AG50&gt;0,IF(AH50=Hoja1!$W52,Hoja1!$E52,Hoja1!$G52),0)</f>
        <v>0</v>
      </c>
      <c r="AJ52" s="73">
        <f>IF(AG52&gt;0,IF(AH52=Hoja1!$W52,Hoja1!$F52,Hoja1!$H52),0)</f>
        <v>0</v>
      </c>
      <c r="AK52" s="52">
        <f>IF(AG50&gt;0,IF(AH50=Hoja1!$W52,Hoja1!$E52*Hoja1!$R52,Hoja1!$G52),0)</f>
        <v>0</v>
      </c>
      <c r="AL52" s="49">
        <f>IF(AG50&gt;0,IF(AH50=Hoja1!$W52,Hoja1!$F52*Hoja1!$R52,Hoja1!$H52),0)</f>
        <v>0</v>
      </c>
      <c r="AM52" s="2">
        <f t="shared" si="86"/>
        <v>0</v>
      </c>
      <c r="AN52" s="143">
        <f t="shared" si="86"/>
        <v>0.5</v>
      </c>
      <c r="AO52" s="107">
        <f t="shared" si="8"/>
        <v>0</v>
      </c>
      <c r="AP52" s="3">
        <f t="shared" si="145"/>
        <v>0</v>
      </c>
      <c r="AQ52" s="2">
        <f t="shared" ref="AQ52:AR52" si="411">AQ47</f>
        <v>0</v>
      </c>
      <c r="AR52" s="3">
        <f t="shared" si="411"/>
        <v>0</v>
      </c>
      <c r="AS52" s="2">
        <f t="shared" ref="AS52" si="412">IF(AG50&gt;0,G52+AQ52,0)</f>
        <v>0</v>
      </c>
      <c r="AT52" s="163">
        <f t="shared" ref="AT52" si="413">IF(AG50&gt;0,H52+AR52,0)</f>
        <v>0</v>
      </c>
    </row>
    <row r="53" spans="3:46" ht="19.5" thickBot="1" x14ac:dyDescent="0.3">
      <c r="C53" s="224"/>
      <c r="D53" s="235"/>
      <c r="E53" s="89">
        <f t="shared" si="388"/>
        <v>0.34952639800000002</v>
      </c>
      <c r="F53" s="89">
        <f t="shared" si="388"/>
        <v>0.54555937899999996</v>
      </c>
      <c r="G53" s="74">
        <f t="shared" ref="G53:I53" si="414">G48</f>
        <v>-0.51661166300000005</v>
      </c>
      <c r="H53" s="74">
        <f t="shared" si="414"/>
        <v>-0.851105322</v>
      </c>
      <c r="I53" s="74">
        <f t="shared" si="414"/>
        <v>0</v>
      </c>
      <c r="J53" s="2">
        <f t="shared" ref="J53" si="415">IF($AO$1="SUBTRACTIVE",AA53+J48,IF(W53=MAX(W50:W54),P53*M53-G53+J48,J48))</f>
        <v>0</v>
      </c>
      <c r="K53" s="107">
        <f t="shared" ref="K53" si="416">IF($AO$1="SUBTRACTIVE",AB53+K48,IF(W53=MAX(W50:W54),P53*N53-H53+K48,K48))</f>
        <v>0</v>
      </c>
      <c r="L53" s="3">
        <v>0</v>
      </c>
      <c r="M53" s="2">
        <f t="shared" ref="M53" si="417">IF($AO$1="ADDICTIVE",IF(W53=MAX(W50:W54),$AO$2*S53*R53+G53,0),0)</f>
        <v>0</v>
      </c>
      <c r="N53" s="107">
        <f t="shared" ref="N53" si="418">IF($AO$1="ADDICTIVE",IF(W53=MAX(W50:W54),$AO$2*T53*R53+H53,0),0)</f>
        <v>0</v>
      </c>
      <c r="O53" s="20">
        <f t="shared" ref="O53:O54" si="419">IF($AO$1="ADDICTIVE",IF(Y53=MAX(Y49:Y53),$AO$2*U53*R53+I53,0),0)</f>
        <v>0</v>
      </c>
      <c r="P53" s="3">
        <f t="shared" si="142"/>
        <v>0</v>
      </c>
      <c r="Q53" s="63">
        <f>Z48</f>
        <v>0</v>
      </c>
      <c r="R53" s="2">
        <f t="shared" si="4"/>
        <v>1.5433941467714427</v>
      </c>
      <c r="S53" s="90">
        <f t="shared" si="349"/>
        <v>0.34952639800000002</v>
      </c>
      <c r="T53" s="90">
        <f t="shared" si="350"/>
        <v>0.54555937899999996</v>
      </c>
      <c r="U53" s="26">
        <f t="shared" si="5"/>
        <v>0</v>
      </c>
      <c r="V53" s="199">
        <f t="shared" si="0"/>
        <v>-0.9953316513283621</v>
      </c>
      <c r="W53" s="192">
        <f t="shared" si="6"/>
        <v>2.3341743358189504E-3</v>
      </c>
      <c r="X53" s="192">
        <f>IF(W53&gt;X52,W53,X52)</f>
        <v>0.6753489448339598</v>
      </c>
      <c r="Y53" s="75">
        <f t="shared" si="50"/>
        <v>0.6753489448339598</v>
      </c>
      <c r="Z53" s="63">
        <f>IF(MAX(W50:W54)=W53,Q53+1,Q53)</f>
        <v>0</v>
      </c>
      <c r="AA53" s="63">
        <f>IF(W53=MAX(W50:W54),S53*R53-G53,0)</f>
        <v>0</v>
      </c>
      <c r="AB53" s="63">
        <f>IF(W53=MAX(W50:W54),T53*R53-H53,0)</f>
        <v>0</v>
      </c>
      <c r="AC53" s="209">
        <f t="shared" ref="AC53" si="420">IF(W53=MAX(W50:W54),U53-I53,0)</f>
        <v>0</v>
      </c>
      <c r="AD53" s="132">
        <f>Hoja1!$AA53^2+Hoja1!$AB53^2+AC53^2</f>
        <v>0</v>
      </c>
      <c r="AE53" s="75">
        <f t="shared" si="397"/>
        <v>1.2952539752176786</v>
      </c>
      <c r="AF53" s="75">
        <f t="shared" si="398"/>
        <v>1.1380922525075368</v>
      </c>
      <c r="AG53" s="78">
        <f t="shared" si="161"/>
        <v>0</v>
      </c>
      <c r="AH53" s="78">
        <f t="shared" si="53"/>
        <v>0</v>
      </c>
      <c r="AI53" s="72">
        <f>IF(AG50&gt;0,IF(AH50=Hoja1!$W53,Hoja1!$E53,Hoja1!$G53),0)</f>
        <v>0</v>
      </c>
      <c r="AJ53" s="73">
        <f>IF(AG50&gt;0,IF(AH50=Hoja1!$W53,Hoja1!$F53,Hoja1!$H53),0)</f>
        <v>0</v>
      </c>
      <c r="AK53" s="52">
        <f>IF(AG50&gt;0,IF(AH50=Hoja1!$W53,Hoja1!$E53*Hoja1!$R53,Hoja1!$G53),0)</f>
        <v>0</v>
      </c>
      <c r="AL53" s="49">
        <f>IF(AG50&gt;0,IF(AH50=Hoja1!$W53,Hoja1!$F53*Hoja1!$R53,Hoja1!$H53),0)</f>
        <v>0</v>
      </c>
      <c r="AM53" s="2">
        <f t="shared" si="86"/>
        <v>0</v>
      </c>
      <c r="AN53" s="143">
        <f t="shared" si="86"/>
        <v>0.5</v>
      </c>
      <c r="AO53" s="107">
        <f t="shared" si="8"/>
        <v>0</v>
      </c>
      <c r="AP53" s="3">
        <f t="shared" si="145"/>
        <v>0</v>
      </c>
      <c r="AQ53" s="2">
        <f t="shared" ref="AQ53:AR53" si="421">AQ48</f>
        <v>0</v>
      </c>
      <c r="AR53" s="3">
        <f t="shared" si="421"/>
        <v>0</v>
      </c>
      <c r="AS53" s="2">
        <f t="shared" ref="AS53" si="422">IF(AG50&gt;0,G53+AQ53,0)</f>
        <v>0</v>
      </c>
      <c r="AT53" s="163">
        <f t="shared" ref="AT53" si="423">IF(AG50&gt;0,H53+AR53,0)</f>
        <v>0</v>
      </c>
    </row>
    <row r="54" spans="3:46" ht="19.5" thickBot="1" x14ac:dyDescent="0.3">
      <c r="C54" s="224"/>
      <c r="D54" s="236"/>
      <c r="E54" s="89">
        <f t="shared" si="388"/>
        <v>0.34952639800000002</v>
      </c>
      <c r="F54" s="89">
        <f t="shared" si="388"/>
        <v>0.54555937899999996</v>
      </c>
      <c r="G54" s="74">
        <f t="shared" ref="G54:I54" si="424">G49</f>
        <v>-0.227678886</v>
      </c>
      <c r="H54" s="74">
        <f t="shared" si="424"/>
        <v>-0.95629731299999998</v>
      </c>
      <c r="I54" s="74">
        <f t="shared" si="424"/>
        <v>0</v>
      </c>
      <c r="J54" s="4">
        <f t="shared" ref="J54" si="425">IF($AO$1="SUBTRACTIVE",AA54+J49,IF(W54=MAX(W50:W54),P54*M54-G54+J49,J49))</f>
        <v>0</v>
      </c>
      <c r="K54" s="108">
        <f t="shared" ref="K54" si="426">IF($AO$1="SUBTRACTIVE",AB54+K49,IF(W54=MAX(W50:W54),P54*N54-H54+K49,K49))</f>
        <v>0</v>
      </c>
      <c r="L54" s="5">
        <v>0</v>
      </c>
      <c r="M54" s="4">
        <f t="shared" ref="M54" si="427">IF($AO$1="ADDICTIVE",IF(W54=MAX(W50:W54),$AO$2*S54*R54+G54,0),0)</f>
        <v>0</v>
      </c>
      <c r="N54" s="108">
        <f t="shared" ref="N54" si="428">IF($AO$1="ADDICTIVE",IF(W54=MAX(W50:W54),$AO$2*T54*R54+H54,0),0)</f>
        <v>0</v>
      </c>
      <c r="O54" s="21">
        <f t="shared" si="419"/>
        <v>0</v>
      </c>
      <c r="P54" s="5">
        <f t="shared" si="142"/>
        <v>0</v>
      </c>
      <c r="Q54" s="63">
        <f>Z49</f>
        <v>0</v>
      </c>
      <c r="R54" s="4">
        <f t="shared" si="4"/>
        <v>1.5433941467714427</v>
      </c>
      <c r="S54" s="90">
        <f t="shared" si="349"/>
        <v>0.34952639800000002</v>
      </c>
      <c r="T54" s="90">
        <f t="shared" si="350"/>
        <v>0.54555937899999996</v>
      </c>
      <c r="U54" s="118">
        <f t="shared" si="5"/>
        <v>0</v>
      </c>
      <c r="V54" s="199">
        <f t="shared" si="0"/>
        <v>-0.9280378831013627</v>
      </c>
      <c r="W54" s="192">
        <f t="shared" si="6"/>
        <v>3.5981058449318648E-2</v>
      </c>
      <c r="X54" s="192">
        <f>IF(W54&gt;X53,W54,X53)</f>
        <v>0.6753489448339598</v>
      </c>
      <c r="Y54" s="75">
        <f t="shared" si="50"/>
        <v>0.6753489448339598</v>
      </c>
      <c r="Z54" s="63">
        <f>IF(MAX(W50:W54)=W54,Q54+1,Q54)</f>
        <v>0</v>
      </c>
      <c r="AA54" s="63">
        <f>IF(W54=MAX(W50:W54),S54*R54-G54,0)</f>
        <v>0</v>
      </c>
      <c r="AB54" s="63">
        <f>IF(W54=MAX(W50:W54),T54*R54-H54,0)</f>
        <v>0</v>
      </c>
      <c r="AC54" s="133">
        <f t="shared" ref="AC54" si="429">IF(W54=MAX(W50:W54),U54-I54,0)</f>
        <v>0</v>
      </c>
      <c r="AD54" s="133">
        <f>Hoja1!$AA54^2+Hoja1!$AB54^2+AC54^2</f>
        <v>0</v>
      </c>
      <c r="AE54" s="75">
        <f t="shared" si="397"/>
        <v>1.2952539752176786</v>
      </c>
      <c r="AF54" s="75">
        <f t="shared" si="398"/>
        <v>1.1380922525075368</v>
      </c>
      <c r="AG54" s="78">
        <f t="shared" si="161"/>
        <v>0</v>
      </c>
      <c r="AH54" s="78">
        <f t="shared" si="53"/>
        <v>0</v>
      </c>
      <c r="AI54" s="72">
        <f>IF(AG50&gt;0,IF(AH50=Hoja1!$W54,Hoja1!$E54,Hoja1!$G54),0)</f>
        <v>0</v>
      </c>
      <c r="AJ54" s="73">
        <f>IF(AG50&gt;0,IF(AH50=Hoja1!$W54,Hoja1!$F54,Hoja1!$H54),0)</f>
        <v>0</v>
      </c>
      <c r="AK54" s="52">
        <f>IF(AG50&gt;0,IF(AH50=Hoja1!$W54,Hoja1!$E54*Hoja1!$R54,Hoja1!$G54),0)</f>
        <v>0</v>
      </c>
      <c r="AL54" s="49">
        <f>IF(AG50&gt;0,IF(AH50=Hoja1!$W54,Hoja1!$F54*Hoja1!$R54,Hoja1!$H54),0)</f>
        <v>0</v>
      </c>
      <c r="AM54" s="4">
        <f t="shared" si="86"/>
        <v>0</v>
      </c>
      <c r="AN54" s="120">
        <f t="shared" si="86"/>
        <v>0.5</v>
      </c>
      <c r="AO54" s="108">
        <f t="shared" si="8"/>
        <v>0</v>
      </c>
      <c r="AP54" s="5">
        <f t="shared" si="145"/>
        <v>0</v>
      </c>
      <c r="AQ54" s="4">
        <f t="shared" ref="AQ54:AR54" si="430">AQ49</f>
        <v>0</v>
      </c>
      <c r="AR54" s="5">
        <f t="shared" si="430"/>
        <v>0</v>
      </c>
      <c r="AS54" s="4">
        <f t="shared" ref="AS54" si="431">IF(AG50&gt;0,G54+AQ54,0)</f>
        <v>0</v>
      </c>
      <c r="AT54" s="164">
        <f t="shared" ref="AT54" si="432">IF(AG50&gt;0,H54+AR54,0)</f>
        <v>0</v>
      </c>
    </row>
    <row r="55" spans="3:46" ht="19.5" thickBot="1" x14ac:dyDescent="0.3">
      <c r="C55" s="224"/>
      <c r="D55" s="231" t="s">
        <v>34</v>
      </c>
      <c r="E55" s="116">
        <f>$A$19</f>
        <v>0.67010127399999997</v>
      </c>
      <c r="F55" s="116">
        <f>$B$19</f>
        <v>0.83871511700000001</v>
      </c>
      <c r="G55" s="92">
        <f t="shared" ref="G55:I55" si="433">G50</f>
        <v>-0.62215365899999997</v>
      </c>
      <c r="H55" s="92">
        <f t="shared" si="433"/>
        <v>0.56891302300000002</v>
      </c>
      <c r="I55" s="92">
        <f t="shared" si="433"/>
        <v>0</v>
      </c>
      <c r="J55" s="52">
        <f t="shared" ref="J55" si="434">IF($AO$1="SUBTRACTIVE",AA55+J50,IF(W55=MAX(W55:W59),P55*M55-G55+J50,J50))</f>
        <v>2.0115126008660775</v>
      </c>
      <c r="K55" s="123">
        <f t="shared" ref="K55" si="435">IF($AO$1="SUBTRACTIVE",AB55+K50,IF(W55=MAX(W55:W59),P55*N55-H55+K50,K50))</f>
        <v>0.70701754590597254</v>
      </c>
      <c r="L55" s="53">
        <v>0</v>
      </c>
      <c r="M55" s="136">
        <f t="shared" ref="M55" si="436">IF($AO$1="ADDICTIVE",IF(W55=MAX(W55:W59),$AO$2*S55*R55+G55,0),0)</f>
        <v>0</v>
      </c>
      <c r="N55" s="123">
        <f t="shared" ref="N55" si="437">IF($AO$1="ADDICTIVE",IF(W55=MAX(W55:W59),$AO$2*T55*R55+H55,0),0)</f>
        <v>0</v>
      </c>
      <c r="O55" s="130">
        <f t="shared" ref="O55" si="438">IF($AO$1="ADDICTIVE",IF(Y55=MAX(Y55:Y59),$AO$2*U55*R55+I55,0),0)</f>
        <v>0</v>
      </c>
      <c r="P55" s="53">
        <f t="shared" si="142"/>
        <v>0</v>
      </c>
      <c r="Q55" s="36">
        <f>Z50</f>
        <v>2</v>
      </c>
      <c r="R55" s="114">
        <f t="shared" si="4"/>
        <v>0.93150144727774076</v>
      </c>
      <c r="S55" s="91">
        <f t="shared" si="349"/>
        <v>0.67010127399999997</v>
      </c>
      <c r="T55" s="91">
        <f t="shared" si="350"/>
        <v>0.83871511700000001</v>
      </c>
      <c r="U55" s="115">
        <f t="shared" si="5"/>
        <v>0</v>
      </c>
      <c r="V55" s="200">
        <f t="shared" si="0"/>
        <v>5.6122955797771525E-2</v>
      </c>
      <c r="W55" s="201">
        <f t="shared" si="6"/>
        <v>0.5280614778988858</v>
      </c>
      <c r="X55" s="201">
        <f>W55</f>
        <v>0.5280614778988858</v>
      </c>
      <c r="Y55" s="36">
        <f t="shared" ref="Y55" si="439">X59</f>
        <v>0.72305911811513868</v>
      </c>
      <c r="Z55" s="36">
        <f>IF(MAX(W55:W59)=W55,Q55+1,Q55)</f>
        <v>2</v>
      </c>
      <c r="AA55" s="80">
        <f>IF(W55=MAX(W55:W59),S55*R55-G55,0)</f>
        <v>0</v>
      </c>
      <c r="AB55" s="80">
        <f>IF(W55=MAX(W55:W59),T55*R55-H55,0)</f>
        <v>0</v>
      </c>
      <c r="AC55" s="54">
        <f t="shared" ref="AC55" si="440">IF(W55=MAX(W55:W59),U55-I55,0)</f>
        <v>0</v>
      </c>
      <c r="AD55" s="54">
        <f>Hoja1!$AA55^2+Hoja1!$AB55^2+AC55^2</f>
        <v>0</v>
      </c>
      <c r="AE55" s="80">
        <f t="shared" ref="AE55" si="441">IF(MAX(AD55:AD59)&gt;AE50,MAX(AD55:AD59),AE50)</f>
        <v>1.2952539752176786</v>
      </c>
      <c r="AF55" s="80">
        <f t="shared" ref="AF55" si="442">SQRT(AE55)</f>
        <v>1.1380922525075368</v>
      </c>
      <c r="AG55" s="82">
        <f>IF(Y55=MIN(Y10:Y109),Y55,0)</f>
        <v>0</v>
      </c>
      <c r="AH55" s="83">
        <f>IF(Hoja1!$AG55&gt;0,_xlfn.MAXIFS(W55:W59,Z105:Z109,0),0)</f>
        <v>0</v>
      </c>
      <c r="AI55" s="80">
        <f>IF(AG55&gt;0,IF(AH55=Hoja1!$W55,Hoja1!$E55,Hoja1!$G55),0)</f>
        <v>0</v>
      </c>
      <c r="AJ55" s="54">
        <f>IF(AG55&gt;0,IF(AH55=Hoja1!$W55,Hoja1!$F55,Hoja1!$H55),0)</f>
        <v>0</v>
      </c>
      <c r="AK55" s="52">
        <f>IF(AG55&gt;0,IF(AH55=Hoja1!$W55,Hoja1!$E55*Hoja1!$R55,Hoja1!$G55),0)</f>
        <v>0</v>
      </c>
      <c r="AL55" s="49">
        <f>IF(AG55&gt;0,IF(AH55=Hoja1!$W55,Hoja1!$F55*Hoja1!$R55,Hoja1!$H55),0)</f>
        <v>0</v>
      </c>
      <c r="AM55" s="114">
        <f t="shared" si="86"/>
        <v>4</v>
      </c>
      <c r="AN55" s="144">
        <f t="shared" si="86"/>
        <v>0.5</v>
      </c>
      <c r="AO55" s="123">
        <f t="shared" si="8"/>
        <v>0.25</v>
      </c>
      <c r="AP55" s="127">
        <f t="shared" ref="AP55" si="443">IF($AO$1="SUBTRACTIVE",AN55*AO55,AO55)</f>
        <v>0.125</v>
      </c>
      <c r="AQ55" s="52">
        <f t="shared" ref="AQ55:AR55" si="444">AQ50</f>
        <v>0.45674350274083708</v>
      </c>
      <c r="AR55" s="53">
        <f t="shared" si="444"/>
        <v>0.18842429118279269</v>
      </c>
      <c r="AS55" s="52">
        <f t="shared" ref="AS55" si="445">IF(AG55&gt;0,G55+AQ55,0)</f>
        <v>0</v>
      </c>
      <c r="AT55" s="165">
        <f t="shared" ref="AT55" si="446">IF(AG55&gt;0,H55+AR55,0)</f>
        <v>0</v>
      </c>
    </row>
    <row r="56" spans="3:46" ht="19.5" thickBot="1" x14ac:dyDescent="0.3">
      <c r="C56" s="224"/>
      <c r="D56" s="232"/>
      <c r="E56" s="94">
        <f t="shared" ref="E56:F59" si="447">E55</f>
        <v>0.67010127399999997</v>
      </c>
      <c r="F56" s="94">
        <f t="shared" si="447"/>
        <v>0.83871511700000001</v>
      </c>
      <c r="G56" s="46">
        <f t="shared" ref="G56:I56" si="448">G51</f>
        <v>0.97621461700000001</v>
      </c>
      <c r="H56" s="46">
        <f t="shared" si="448"/>
        <v>-0.20893725399999999</v>
      </c>
      <c r="I56" s="46">
        <f t="shared" si="448"/>
        <v>0</v>
      </c>
      <c r="J56" s="56">
        <f t="shared" ref="J56" si="449">IF($AO$1="SUBTRACTIVE",AA56+J51,IF(W56=MAX(W55:W59),P56*M56-G56+J51,J51))</f>
        <v>-1.2513507519847007</v>
      </c>
      <c r="K56" s="122">
        <f t="shared" ref="K56" si="450">IF($AO$1="SUBTRACTIVE",AB56+K51,IF(W56=MAX(W55:W59),P56*N56-H56+K51,K51))</f>
        <v>5.6798073266763129</v>
      </c>
      <c r="L56" s="57">
        <v>0</v>
      </c>
      <c r="M56" s="137">
        <f t="shared" ref="M56" si="451">IF($AO$1="ADDICTIVE",IF(W56=MAX(W55:W59),$AO$2*S56*R56+G56,0),0)</f>
        <v>0</v>
      </c>
      <c r="N56" s="122">
        <f t="shared" ref="N56" si="452">IF($AO$1="ADDICTIVE",IF(W56=MAX(W55:W59),$AO$2*T56*R56+H56,0),0)</f>
        <v>0</v>
      </c>
      <c r="O56" s="128">
        <f t="shared" ref="O56" si="453">IF($AO$1="ADDICTIVE",IF(Y56=MAX(Y55:Y59),$AO$2*U56*R56+I56,0),0)</f>
        <v>0</v>
      </c>
      <c r="P56" s="57">
        <f t="shared" si="142"/>
        <v>0</v>
      </c>
      <c r="Q56" s="93">
        <f t="shared" si="23"/>
        <v>7</v>
      </c>
      <c r="R56" s="56">
        <f t="shared" si="4"/>
        <v>0.93150144727774076</v>
      </c>
      <c r="S56" s="95">
        <f t="shared" si="349"/>
        <v>0.67010127399999997</v>
      </c>
      <c r="T56" s="95">
        <f t="shared" si="350"/>
        <v>0.83871511700000001</v>
      </c>
      <c r="U56" s="115">
        <f t="shared" si="5"/>
        <v>0</v>
      </c>
      <c r="V56" s="202">
        <f t="shared" si="0"/>
        <v>0.44611823623027747</v>
      </c>
      <c r="W56" s="203">
        <f t="shared" si="6"/>
        <v>0.72305911811513868</v>
      </c>
      <c r="X56" s="203">
        <f>IF(W56&gt;X55,W56,X55)</f>
        <v>0.72305911811513868</v>
      </c>
      <c r="Y56" s="75">
        <f t="shared" ref="Y56" si="454">Y55</f>
        <v>0.72305911811513868</v>
      </c>
      <c r="Z56" s="93">
        <f>IF(MAX(W55:W59)=W56,Q56+1,Q56)</f>
        <v>8</v>
      </c>
      <c r="AA56" s="82">
        <f>IF(W56=MAX(W55:W59),S56*R56-G56,0)</f>
        <v>-0.35201431044634213</v>
      </c>
      <c r="AB56" s="82">
        <f>IF(W56=MAX(W55:W59),T56*R56-H56,0)</f>
        <v>0.9902015993392197</v>
      </c>
      <c r="AC56" s="210">
        <f t="shared" ref="AC56" si="455">IF(W56=MAX(W55:W59),U56-I56,0)</f>
        <v>0</v>
      </c>
      <c r="AD56" s="212">
        <f>Hoja1!$AA56^2+Hoja1!$AB56^2+AC56^2</f>
        <v>1.1044132820929624</v>
      </c>
      <c r="AE56" s="75">
        <f t="shared" ref="AE56:AE59" si="456">AE55</f>
        <v>1.2952539752176786</v>
      </c>
      <c r="AF56" s="76">
        <f t="shared" ref="AF56:AF59" si="457">AF55</f>
        <v>1.1380922525075368</v>
      </c>
      <c r="AG56" s="78">
        <f t="shared" ref="AG56" si="458">AG55</f>
        <v>0</v>
      </c>
      <c r="AH56" s="78">
        <f t="shared" ref="AH56:AH59" si="459">AH55</f>
        <v>0</v>
      </c>
      <c r="AI56" s="80">
        <f>IF(AG55&gt;0,IF(AH55=Hoja1!$W56,Hoja1!$E56,Hoja1!$G56),0)</f>
        <v>0</v>
      </c>
      <c r="AJ56" s="54">
        <f>IF(AG55&gt;0,IF(AH55=Hoja1!$W56,Hoja1!$F56,Hoja1!$H56),0)</f>
        <v>0</v>
      </c>
      <c r="AK56" s="52">
        <f>IF(AG55&gt;0,IF(AH55=Hoja1!$W56,Hoja1!$E56*Hoja1!$R56,Hoja1!$G56),0)</f>
        <v>0</v>
      </c>
      <c r="AL56" s="49">
        <f>IF(AG55&gt;0,IF(AH55=Hoja1!$W56,Hoja1!$F56*Hoja1!$R56,Hoja1!$H56),0)</f>
        <v>0</v>
      </c>
      <c r="AM56" s="56">
        <f t="shared" si="86"/>
        <v>16</v>
      </c>
      <c r="AN56" s="145">
        <f t="shared" si="86"/>
        <v>0.5</v>
      </c>
      <c r="AO56" s="122">
        <f t="shared" si="8"/>
        <v>6.25E-2</v>
      </c>
      <c r="AP56" s="127">
        <f t="shared" si="87"/>
        <v>3.125E-2</v>
      </c>
      <c r="AQ56" s="56">
        <f t="shared" ref="AQ56:AR56" si="460">AQ51</f>
        <v>-9.4901449938921772E-2</v>
      </c>
      <c r="AR56" s="57">
        <f t="shared" si="460"/>
        <v>0.38022963866138082</v>
      </c>
      <c r="AS56" s="56">
        <f t="shared" ref="AS56" si="461">IF(AG55&gt;0,G56+AQ56,0)</f>
        <v>0</v>
      </c>
      <c r="AT56" s="166">
        <f t="shared" ref="AT56" si="462">IF(AG55&gt;0,H56+AR56,0)</f>
        <v>0</v>
      </c>
    </row>
    <row r="57" spans="3:46" ht="19.5" thickBot="1" x14ac:dyDescent="0.3">
      <c r="C57" s="224"/>
      <c r="D57" s="232"/>
      <c r="E57" s="94">
        <f t="shared" si="447"/>
        <v>0.67010127399999997</v>
      </c>
      <c r="F57" s="94">
        <f t="shared" si="447"/>
        <v>0.83871511700000001</v>
      </c>
      <c r="G57" s="46">
        <f t="shared" ref="G57:I57" si="463">G52</f>
        <v>0.20375289199999999</v>
      </c>
      <c r="H57" s="46">
        <f t="shared" si="463"/>
        <v>0.17931982299999999</v>
      </c>
      <c r="I57" s="46">
        <f t="shared" si="463"/>
        <v>0</v>
      </c>
      <c r="J57" s="56">
        <f t="shared" ref="J57" si="464">IF($AO$1="SUBTRACTIVE",AA57+J52,IF(W57=MAX(W55:W59),P57*M57-G57+J52,J52))</f>
        <v>0</v>
      </c>
      <c r="K57" s="122">
        <f t="shared" ref="K57" si="465">IF($AO$1="SUBTRACTIVE",AB57+K52,IF(W57=MAX(W55:W59),P57*N57-H57+K52,K52))</f>
        <v>0</v>
      </c>
      <c r="L57" s="57">
        <v>0</v>
      </c>
      <c r="M57" s="137">
        <f t="shared" ref="M57" si="466">IF($AO$1="ADDICTIVE",IF(W57=MAX(W55:W59),$AO$2*S57*R57+G57,0),0)</f>
        <v>0</v>
      </c>
      <c r="N57" s="122">
        <f t="shared" ref="N57" si="467">IF($AO$1="ADDICTIVE",IF(W57=MAX(W55:W59),$AO$2*T57*R57+H57,0),0)</f>
        <v>0</v>
      </c>
      <c r="O57" s="128">
        <f t="shared" ref="O57" si="468">IF($AO$1="ADDICTIVE",IF(Y57=MAX(Y55:Y59),$AO$2*U57*R57+I57,0),0)</f>
        <v>0</v>
      </c>
      <c r="P57" s="57">
        <f t="shared" si="142"/>
        <v>0</v>
      </c>
      <c r="Q57" s="93">
        <f t="shared" si="23"/>
        <v>0</v>
      </c>
      <c r="R57" s="56">
        <f t="shared" si="4"/>
        <v>0.93150144727774076</v>
      </c>
      <c r="S57" s="95">
        <f t="shared" si="349"/>
        <v>0.67010127399999997</v>
      </c>
      <c r="T57" s="95">
        <f t="shared" si="350"/>
        <v>0.83871511700000001</v>
      </c>
      <c r="U57" s="115">
        <f t="shared" si="5"/>
        <v>0</v>
      </c>
      <c r="V57" s="202">
        <f t="shared" si="0"/>
        <v>0.2672788017700341</v>
      </c>
      <c r="W57" s="203">
        <f t="shared" si="6"/>
        <v>0.63363940088501702</v>
      </c>
      <c r="X57" s="203">
        <f>IF(W57&gt;X56,W57,X56)</f>
        <v>0.72305911811513868</v>
      </c>
      <c r="Y57" s="75">
        <f t="shared" si="99"/>
        <v>0.72305911811513868</v>
      </c>
      <c r="Z57" s="93">
        <f>IF(MAX(W55:W59)=W57,Q57+1,Q57)</f>
        <v>0</v>
      </c>
      <c r="AA57" s="82">
        <f>IF(W57=MAX(W55:W59),S57*R57-G57,0)</f>
        <v>0</v>
      </c>
      <c r="AB57" s="82">
        <f>IF(W57=MAX(W55:W59),T57*R57-H57,0)</f>
        <v>0</v>
      </c>
      <c r="AC57" s="210">
        <f t="shared" ref="AC57" si="469">IF(W57=MAX(W55:W59),U57-I57,0)</f>
        <v>0</v>
      </c>
      <c r="AD57" s="212">
        <f>Hoja1!$AA57^2+Hoja1!$AB57^2+AC57^2</f>
        <v>0</v>
      </c>
      <c r="AE57" s="75">
        <f t="shared" si="456"/>
        <v>1.2952539752176786</v>
      </c>
      <c r="AF57" s="75">
        <f t="shared" si="457"/>
        <v>1.1380922525075368</v>
      </c>
      <c r="AG57" s="78">
        <f t="shared" si="220"/>
        <v>0</v>
      </c>
      <c r="AH57" s="78">
        <f t="shared" si="459"/>
        <v>0</v>
      </c>
      <c r="AI57" s="80">
        <f>IF(AG55&gt;0,IF(AH55=Hoja1!$W57,Hoja1!$E57,Hoja1!$G57),0)</f>
        <v>0</v>
      </c>
      <c r="AJ57" s="54">
        <f>IF(AG55&gt;0,IF(AH55=Hoja1!$W57,Hoja1!$F57,Hoja1!$H57),0)</f>
        <v>0</v>
      </c>
      <c r="AK57" s="52">
        <f>IF(AG55&gt;0,IF(AH55=Hoja1!$W57,Hoja1!$E57*Hoja1!$R57,Hoja1!$G57),0)</f>
        <v>0</v>
      </c>
      <c r="AL57" s="49">
        <f>IF(AG55&gt;0,IF(AH55=Hoja1!$W57,Hoja1!$F57*Hoja1!$R57,Hoja1!$H57),0)</f>
        <v>0</v>
      </c>
      <c r="AM57" s="56">
        <f t="shared" si="86"/>
        <v>0</v>
      </c>
      <c r="AN57" s="145">
        <f t="shared" si="86"/>
        <v>0.5</v>
      </c>
      <c r="AO57" s="122">
        <f t="shared" si="8"/>
        <v>0</v>
      </c>
      <c r="AP57" s="127">
        <f t="shared" si="87"/>
        <v>0</v>
      </c>
      <c r="AQ57" s="56">
        <f t="shared" ref="AQ57:AR57" si="470">AQ52</f>
        <v>0</v>
      </c>
      <c r="AR57" s="57">
        <f t="shared" si="470"/>
        <v>0</v>
      </c>
      <c r="AS57" s="56">
        <f t="shared" ref="AS57" si="471">IF(AG55&gt;0,G57+AQ57,0)</f>
        <v>0</v>
      </c>
      <c r="AT57" s="166">
        <f t="shared" ref="AT57" si="472">IF(AG55&gt;0,H57+AR57,0)</f>
        <v>0</v>
      </c>
    </row>
    <row r="58" spans="3:46" ht="19.5" thickBot="1" x14ac:dyDescent="0.3">
      <c r="C58" s="224"/>
      <c r="D58" s="232"/>
      <c r="E58" s="94">
        <f t="shared" si="447"/>
        <v>0.67010127399999997</v>
      </c>
      <c r="F58" s="94">
        <f t="shared" si="447"/>
        <v>0.83871511700000001</v>
      </c>
      <c r="G58" s="46">
        <f t="shared" ref="G58:I58" si="473">G53</f>
        <v>-0.51661166300000005</v>
      </c>
      <c r="H58" s="46">
        <f t="shared" si="473"/>
        <v>-0.851105322</v>
      </c>
      <c r="I58" s="46">
        <f t="shared" si="473"/>
        <v>0</v>
      </c>
      <c r="J58" s="56">
        <f t="shared" ref="J58" si="474">IF($AO$1="SUBTRACTIVE",AA58+J53,IF(W58=MAX(W55:W59),P58*M58-G58+J53,J53))</f>
        <v>0</v>
      </c>
      <c r="K58" s="122">
        <f t="shared" ref="K58" si="475">IF($AO$1="SUBTRACTIVE",AB58+K53,IF(W58=MAX(W55:W59),P58*N58-H58+K53,K53))</f>
        <v>0</v>
      </c>
      <c r="L58" s="57">
        <v>0</v>
      </c>
      <c r="M58" s="137">
        <f t="shared" ref="M58" si="476">IF($AO$1="ADDICTIVE",IF(W58=MAX(W55:W59),$AO$2*S58*R58+G58,0),0)</f>
        <v>0</v>
      </c>
      <c r="N58" s="122">
        <f t="shared" ref="N58" si="477">IF($AO$1="ADDICTIVE",IF(W58=MAX(W55:W59),$AO$2*T58*R58+H58,0),0)</f>
        <v>0</v>
      </c>
      <c r="O58" s="128">
        <f t="shared" ref="O58:O59" si="478">IF($AO$1="ADDICTIVE",IF(Y58=MAX(Y54:Y58),$AO$2*U58*R58+I58,0),0)</f>
        <v>0</v>
      </c>
      <c r="P58" s="57">
        <f t="shared" si="142"/>
        <v>0</v>
      </c>
      <c r="Q58" s="93">
        <f t="shared" si="23"/>
        <v>0</v>
      </c>
      <c r="R58" s="56">
        <f t="shared" si="4"/>
        <v>0.93150144727774076</v>
      </c>
      <c r="S58" s="95">
        <f t="shared" si="349"/>
        <v>0.67010127399999997</v>
      </c>
      <c r="T58" s="95">
        <f t="shared" si="350"/>
        <v>0.83871511700000001</v>
      </c>
      <c r="U58" s="115">
        <f t="shared" si="5"/>
        <v>0</v>
      </c>
      <c r="V58" s="202">
        <f t="shared" si="0"/>
        <v>-0.98740740062085075</v>
      </c>
      <c r="W58" s="203">
        <f t="shared" si="6"/>
        <v>6.2962996895746248E-3</v>
      </c>
      <c r="X58" s="203">
        <f>IF(W58&gt;X57,W58,X57)</f>
        <v>0.72305911811513868</v>
      </c>
      <c r="Y58" s="75">
        <f t="shared" si="99"/>
        <v>0.72305911811513868</v>
      </c>
      <c r="Z58" s="93">
        <f>IF(MAX(W55:W59)=W58,Q58+1,Q58)</f>
        <v>0</v>
      </c>
      <c r="AA58" s="82">
        <f>IF(W58=MAX(W55:W59),S58*R58-G58,0)</f>
        <v>0</v>
      </c>
      <c r="AB58" s="82">
        <f>IF(W58=MAX(W55:W59),T58*R58-H58,0)</f>
        <v>0</v>
      </c>
      <c r="AC58" s="210">
        <f t="shared" ref="AC58" si="479">IF(W58=MAX(W55:W59),U58-I58,0)</f>
        <v>0</v>
      </c>
      <c r="AD58" s="212">
        <f>Hoja1!$AA58^2+Hoja1!$AB58^2+AC58^2</f>
        <v>0</v>
      </c>
      <c r="AE58" s="75">
        <f t="shared" si="456"/>
        <v>1.2952539752176786</v>
      </c>
      <c r="AF58" s="75">
        <f t="shared" si="457"/>
        <v>1.1380922525075368</v>
      </c>
      <c r="AG58" s="78">
        <f t="shared" si="220"/>
        <v>0</v>
      </c>
      <c r="AH58" s="78">
        <f t="shared" si="459"/>
        <v>0</v>
      </c>
      <c r="AI58" s="80">
        <f>IF(AG55&gt;0,IF(AH55=Hoja1!$W58,Hoja1!$E58,Hoja1!$G58),0)</f>
        <v>0</v>
      </c>
      <c r="AJ58" s="54">
        <f>IF(AG55&gt;0,IF(AH55=Hoja1!$W58,Hoja1!$F58,Hoja1!$H58),0)</f>
        <v>0</v>
      </c>
      <c r="AK58" s="52">
        <f>IF(AG55&gt;0,IF(AH55=Hoja1!$W58,Hoja1!$E58*Hoja1!$R58,Hoja1!$G58),0)</f>
        <v>0</v>
      </c>
      <c r="AL58" s="49">
        <f>IF(AG55&gt;0,IF(AH55=Hoja1!$W58,Hoja1!$F58*Hoja1!$R58,Hoja1!$H58),0)</f>
        <v>0</v>
      </c>
      <c r="AM58" s="56">
        <f t="shared" si="86"/>
        <v>0</v>
      </c>
      <c r="AN58" s="145">
        <f t="shared" si="86"/>
        <v>0.5</v>
      </c>
      <c r="AO58" s="122">
        <f t="shared" si="8"/>
        <v>0</v>
      </c>
      <c r="AP58" s="127">
        <f t="shared" si="87"/>
        <v>0</v>
      </c>
      <c r="AQ58" s="56">
        <f t="shared" ref="AQ58:AR58" si="480">AQ53</f>
        <v>0</v>
      </c>
      <c r="AR58" s="57">
        <f t="shared" si="480"/>
        <v>0</v>
      </c>
      <c r="AS58" s="56">
        <f t="shared" ref="AS58" si="481">IF(AG55&gt;0,G58+AQ58,0)</f>
        <v>0</v>
      </c>
      <c r="AT58" s="166">
        <f t="shared" ref="AT58" si="482">IF(AG55&gt;0,H58+AR58,0)</f>
        <v>0</v>
      </c>
    </row>
    <row r="59" spans="3:46" ht="19.5" thickBot="1" x14ac:dyDescent="0.3">
      <c r="C59" s="224"/>
      <c r="D59" s="233"/>
      <c r="E59" s="94">
        <f t="shared" si="447"/>
        <v>0.67010127399999997</v>
      </c>
      <c r="F59" s="94">
        <f t="shared" si="447"/>
        <v>0.83871511700000001</v>
      </c>
      <c r="G59" s="46">
        <f t="shared" ref="G59:I59" si="483">G54</f>
        <v>-0.227678886</v>
      </c>
      <c r="H59" s="46">
        <f t="shared" si="483"/>
        <v>-0.95629731299999998</v>
      </c>
      <c r="I59" s="46">
        <f t="shared" si="483"/>
        <v>0</v>
      </c>
      <c r="J59" s="58">
        <f t="shared" ref="J59" si="484">IF($AO$1="SUBTRACTIVE",AA59+J54,IF(W59=MAX(W55:W59),P59*M59-G59+J54,J54))</f>
        <v>0</v>
      </c>
      <c r="K59" s="124">
        <f t="shared" ref="K59" si="485">IF($AO$1="SUBTRACTIVE",AB59+K54,IF(W59=MAX(W55:W59),P59*N59-H59+K54,K54))</f>
        <v>0</v>
      </c>
      <c r="L59" s="59">
        <v>0</v>
      </c>
      <c r="M59" s="138">
        <f t="shared" ref="M59" si="486">IF($AO$1="ADDICTIVE",IF(W59=MAX(W55:W59),$AO$2*S59*R59+G59,0),0)</f>
        <v>0</v>
      </c>
      <c r="N59" s="124">
        <f t="shared" ref="N59" si="487">IF($AO$1="ADDICTIVE",IF(W59=MAX(W55:W59),$AO$2*T59*R59+H59,0),0)</f>
        <v>0</v>
      </c>
      <c r="O59" s="129">
        <f t="shared" si="478"/>
        <v>0</v>
      </c>
      <c r="P59" s="59">
        <f t="shared" si="142"/>
        <v>0</v>
      </c>
      <c r="Q59" s="93">
        <f t="shared" si="23"/>
        <v>0</v>
      </c>
      <c r="R59" s="58">
        <f t="shared" si="4"/>
        <v>0.93150144727774076</v>
      </c>
      <c r="S59" s="95">
        <f t="shared" si="349"/>
        <v>0.67010127399999997</v>
      </c>
      <c r="T59" s="95">
        <f t="shared" si="350"/>
        <v>0.83871511700000001</v>
      </c>
      <c r="U59" s="119">
        <f t="shared" si="5"/>
        <v>0</v>
      </c>
      <c r="V59" s="202">
        <f t="shared" si="0"/>
        <v>-0.88923822462759516</v>
      </c>
      <c r="W59" s="203">
        <f t="shared" si="6"/>
        <v>5.5380887686202418E-2</v>
      </c>
      <c r="X59" s="203">
        <f>IF(W59&gt;X58,W59,X58)</f>
        <v>0.72305911811513868</v>
      </c>
      <c r="Y59" s="75">
        <f t="shared" si="99"/>
        <v>0.72305911811513868</v>
      </c>
      <c r="Z59" s="93">
        <f>IF(MAX(W55:W59)=W59,Q59+1,Q59)</f>
        <v>0</v>
      </c>
      <c r="AA59" s="82">
        <f>IF(W59=MAX(W55:W59),S59*R59-G59,0)</f>
        <v>0</v>
      </c>
      <c r="AB59" s="82">
        <f>IF(W59=MAX(W55:W59),T59*R59-H59,0)</f>
        <v>0</v>
      </c>
      <c r="AC59" s="211">
        <f t="shared" ref="AC59" si="488">IF(W59=MAX(W55:W59),U59-I59,0)</f>
        <v>0</v>
      </c>
      <c r="AD59" s="211">
        <f>Hoja1!$AA59^2+Hoja1!$AB59^2+AC59^2</f>
        <v>0</v>
      </c>
      <c r="AE59" s="75">
        <f t="shared" si="456"/>
        <v>1.2952539752176786</v>
      </c>
      <c r="AF59" s="75">
        <f t="shared" si="457"/>
        <v>1.1380922525075368</v>
      </c>
      <c r="AG59" s="78">
        <f t="shared" si="220"/>
        <v>0</v>
      </c>
      <c r="AH59" s="78">
        <f t="shared" si="459"/>
        <v>0</v>
      </c>
      <c r="AI59" s="80">
        <f>IF(AG55&gt;0,IF(AH55=Hoja1!$W59,Hoja1!$E59,Hoja1!$G59),0)</f>
        <v>0</v>
      </c>
      <c r="AJ59" s="54">
        <f>IF(AG55&gt;0,IF(AH55=Hoja1!$W59,Hoja1!$F59,Hoja1!$H59),0)</f>
        <v>0</v>
      </c>
      <c r="AK59" s="52">
        <f>IF(AG55&gt;0,IF(AH55=Hoja1!$W59,Hoja1!$E59*Hoja1!$R59,Hoja1!$G59),0)</f>
        <v>0</v>
      </c>
      <c r="AL59" s="49">
        <f>IF(AG55&gt;0,IF(AH55=Hoja1!$W59,Hoja1!$F59*Hoja1!$R59,Hoja1!$H59),0)</f>
        <v>0</v>
      </c>
      <c r="AM59" s="58">
        <f t="shared" si="86"/>
        <v>0</v>
      </c>
      <c r="AN59" s="146">
        <f t="shared" si="86"/>
        <v>0.5</v>
      </c>
      <c r="AO59" s="124">
        <f t="shared" si="8"/>
        <v>0</v>
      </c>
      <c r="AP59" s="106">
        <f t="shared" si="87"/>
        <v>0</v>
      </c>
      <c r="AQ59" s="58">
        <f t="shared" ref="AQ59:AR59" si="489">AQ54</f>
        <v>0</v>
      </c>
      <c r="AR59" s="59">
        <f t="shared" si="489"/>
        <v>0</v>
      </c>
      <c r="AS59" s="58">
        <f t="shared" ref="AS59" si="490">IF(AG55&gt;0,G59+AQ59,0)</f>
        <v>0</v>
      </c>
      <c r="AT59" s="167">
        <f t="shared" ref="AT59" si="491">IF(AG55&gt;0,H59+AR59,0)</f>
        <v>0</v>
      </c>
    </row>
    <row r="60" spans="3:46" ht="19.5" thickBot="1" x14ac:dyDescent="0.3">
      <c r="C60" s="224"/>
      <c r="D60" s="234" t="s">
        <v>35</v>
      </c>
      <c r="E60" s="86">
        <f>$A$20</f>
        <v>0.81957016299999996</v>
      </c>
      <c r="F60" s="86">
        <f>$B$20</f>
        <v>0.55500570400000004</v>
      </c>
      <c r="G60" s="71">
        <f t="shared" ref="G60:I60" si="492">G55</f>
        <v>-0.62215365899999997</v>
      </c>
      <c r="H60" s="71">
        <f t="shared" si="492"/>
        <v>0.56891302300000002</v>
      </c>
      <c r="I60" s="71">
        <f t="shared" si="492"/>
        <v>0</v>
      </c>
      <c r="J60" s="64">
        <f t="shared" ref="J60" si="493">IF($AO$1="SUBTRACTIVE",AA60+J55,IF(W60=MAX(W60:W64),P60*M60-G60+J55,J55))</f>
        <v>2.0115126008660775</v>
      </c>
      <c r="K60" s="121">
        <f t="shared" ref="K60" si="494">IF($AO$1="SUBTRACTIVE",AB60+K55,IF(W60=MAX(W60:W64),P60*N60-H60+K55,K55))</f>
        <v>0.70701754590597254</v>
      </c>
      <c r="L60" s="65">
        <v>0</v>
      </c>
      <c r="M60" s="64">
        <f t="shared" ref="M60" si="495">IF($AO$1="ADDICTIVE",IF(W60=MAX(W60:W64),$AO$2*S60*R60+G60,0),0)</f>
        <v>0</v>
      </c>
      <c r="N60" s="121">
        <f t="shared" ref="N60" si="496">IF($AO$1="ADDICTIVE",IF(W60=MAX(W60:W64),$AO$2*T60*R60+H60,0),0)</f>
        <v>0</v>
      </c>
      <c r="O60" s="126">
        <f t="shared" ref="O60" si="497">IF($AO$1="ADDICTIVE",IF(Y60=MAX(Y60:Y64),$AO$2*U60*R60+I60,0),0)</f>
        <v>0</v>
      </c>
      <c r="P60" s="65">
        <f t="shared" si="142"/>
        <v>0</v>
      </c>
      <c r="Q60" s="35">
        <f t="shared" si="23"/>
        <v>2</v>
      </c>
      <c r="R60" s="15">
        <f t="shared" si="4"/>
        <v>1.0102934884941575</v>
      </c>
      <c r="S60" s="87">
        <f t="shared" si="349"/>
        <v>0.81957016299999996</v>
      </c>
      <c r="T60" s="87">
        <f t="shared" si="350"/>
        <v>0.55500570400000004</v>
      </c>
      <c r="U60" s="26">
        <f t="shared" si="5"/>
        <v>0</v>
      </c>
      <c r="V60" s="197">
        <f t="shared" si="0"/>
        <v>-0.19614706928262102</v>
      </c>
      <c r="W60" s="198">
        <f t="shared" si="6"/>
        <v>0.40192646535868948</v>
      </c>
      <c r="X60" s="198">
        <f>W60</f>
        <v>0.40192646535868948</v>
      </c>
      <c r="Y60" s="35">
        <f t="shared" ref="Y60" si="498">X64</f>
        <v>0.84557846748126408</v>
      </c>
      <c r="Z60" s="35">
        <f>IF(MAX(W60:W64)=W60,Q60+1,Q60)</f>
        <v>2</v>
      </c>
      <c r="AA60" s="35">
        <f>IF(W60=MAX(W60:W64),S60*R60-G60,0)</f>
        <v>0</v>
      </c>
      <c r="AB60" s="35">
        <f>IF(W60=MAX(W60:W64),T60*R60-H60,0)</f>
        <v>0</v>
      </c>
      <c r="AC60" s="131">
        <f t="shared" ref="AC60" si="499">IF(W60=MAX(W60:W64),U60-I60,0)</f>
        <v>0</v>
      </c>
      <c r="AD60" s="131">
        <f>Hoja1!$AA60^2+Hoja1!$AB60^2+AC60^2</f>
        <v>0</v>
      </c>
      <c r="AE60" s="35">
        <f t="shared" ref="AE60" si="500">IF(MAX(AD60:AD64)&gt;AE55,MAX(AD60:AD64),AE55)</f>
        <v>1.2952539752176786</v>
      </c>
      <c r="AF60" s="35">
        <f t="shared" ref="AF60" si="501">SQRT(AE60)</f>
        <v>1.1380922525075368</v>
      </c>
      <c r="AG60" s="35">
        <f>IF(Y60=MIN(Y10:Y109),Y60,0)</f>
        <v>0</v>
      </c>
      <c r="AH60" s="88">
        <f>IF(Hoja1!$AG60&gt;0,_xlfn.MAXIFS(W60:W64,Z105:Z109,0),0)</f>
        <v>0</v>
      </c>
      <c r="AI60" s="72">
        <f>IF(AG60&gt;0,IF(AH60=Hoja1!$W60,Hoja1!$E60,Hoja1!$G60),0)</f>
        <v>0</v>
      </c>
      <c r="AJ60" s="73">
        <f>IF(AG60&gt;0,IF(AH60=Hoja1!$W60,Hoja1!$F60,Hoja1!$H60),0)</f>
        <v>0</v>
      </c>
      <c r="AK60" s="52">
        <f>IF(AG60&gt;0,IF(AH60=Hoja1!$W60,Hoja1!$E60*Hoja1!$R60,Hoja1!$G60),0)</f>
        <v>0</v>
      </c>
      <c r="AL60" s="49">
        <f>IF(AG60&gt;0,IF(AH60=Hoja1!$W60,Hoja1!$F60*Hoja1!$R60,Hoja1!$H60),0)</f>
        <v>0</v>
      </c>
      <c r="AM60" s="64">
        <f t="shared" si="86"/>
        <v>4</v>
      </c>
      <c r="AN60" s="148">
        <f t="shared" si="86"/>
        <v>0.5</v>
      </c>
      <c r="AO60" s="121">
        <f t="shared" si="8"/>
        <v>0.25</v>
      </c>
      <c r="AP60" s="65">
        <f t="shared" ref="AP60" si="502">IF($AO$11="SUBTRACTIVE",AN60*AO60,AO60)</f>
        <v>0.25</v>
      </c>
      <c r="AQ60" s="64">
        <f t="shared" ref="AQ60:AR60" si="503">AQ55</f>
        <v>0.45674350274083708</v>
      </c>
      <c r="AR60" s="65">
        <f t="shared" si="503"/>
        <v>0.18842429118279269</v>
      </c>
      <c r="AS60" s="64">
        <f t="shared" ref="AS60" si="504">IF(AG60&gt;0,G60+AQ60,0)</f>
        <v>0</v>
      </c>
      <c r="AT60" s="168">
        <f t="shared" ref="AT60" si="505">IF(AG60&gt;0,H60+AR60,0)</f>
        <v>0</v>
      </c>
    </row>
    <row r="61" spans="3:46" ht="19.5" thickBot="1" x14ac:dyDescent="0.3">
      <c r="C61" s="224"/>
      <c r="D61" s="235"/>
      <c r="E61" s="89">
        <f t="shared" ref="E61:F64" si="506">E60</f>
        <v>0.81957016299999996</v>
      </c>
      <c r="F61" s="89">
        <f t="shared" si="506"/>
        <v>0.55500570400000004</v>
      </c>
      <c r="G61" s="74">
        <f t="shared" ref="G61:I61" si="507">G56</f>
        <v>0.97621461700000001</v>
      </c>
      <c r="H61" s="74">
        <f t="shared" si="507"/>
        <v>-0.20893725399999999</v>
      </c>
      <c r="I61" s="74">
        <f t="shared" si="507"/>
        <v>0</v>
      </c>
      <c r="J61" s="2">
        <f t="shared" ref="J61" si="508">IF($AO$1="SUBTRACTIVE",AA61+J56,IF(W61=MAX(W60:W64),P61*M61-G61+J56,J56))</f>
        <v>-1.3995589699417055</v>
      </c>
      <c r="K61" s="107">
        <f t="shared" ref="K61" si="509">IF($AO$1="SUBTRACTIVE",AB61+K56,IF(W61=MAX(W60:W64),P61*N61-H61+K56,K56))</f>
        <v>6.4494632295046284</v>
      </c>
      <c r="L61" s="3">
        <v>0</v>
      </c>
      <c r="M61" s="2">
        <f t="shared" ref="M61" si="510">IF($AO$1="ADDICTIVE",IF(W61=MAX(W60:W64),$AO$2*S61*R61+G61,0),0)</f>
        <v>0</v>
      </c>
      <c r="N61" s="107">
        <f t="shared" ref="N61" si="511">IF($AO$1="ADDICTIVE",IF(W61=MAX(W60:W64),$AO$2*T61*R61+H61,0),0)</f>
        <v>0</v>
      </c>
      <c r="O61" s="20">
        <f t="shared" ref="O61" si="512">IF($AO$1="ADDICTIVE",IF(Y61=MAX(Y60:Y64),$AO$2*U61*R61+I61,0),0)</f>
        <v>0</v>
      </c>
      <c r="P61" s="3">
        <f t="shared" si="142"/>
        <v>0</v>
      </c>
      <c r="Q61" s="63">
        <f>Z56</f>
        <v>8</v>
      </c>
      <c r="R61" s="2">
        <f t="shared" si="4"/>
        <v>1.0102934884941575</v>
      </c>
      <c r="S61" s="90">
        <f t="shared" si="349"/>
        <v>0.81957016299999996</v>
      </c>
      <c r="T61" s="90">
        <f t="shared" si="350"/>
        <v>0.55500570400000004</v>
      </c>
      <c r="U61" s="26">
        <f t="shared" si="5"/>
        <v>0</v>
      </c>
      <c r="V61" s="199">
        <f t="shared" si="0"/>
        <v>0.69115693496252806</v>
      </c>
      <c r="W61" s="192">
        <f t="shared" si="6"/>
        <v>0.84557846748126408</v>
      </c>
      <c r="X61" s="192">
        <f>IF(W61&gt;X60,W61,X60)</f>
        <v>0.84557846748126408</v>
      </c>
      <c r="Y61" s="75">
        <f t="shared" ref="Y61" si="513">Y60</f>
        <v>0.84557846748126408</v>
      </c>
      <c r="Z61" s="63">
        <f>IF(MAX(W60:W64)=W61,Q61+1,Q61)</f>
        <v>9</v>
      </c>
      <c r="AA61" s="63">
        <f>IF(W61=MAX(W60:W64),S61*R61-G61,0)</f>
        <v>-0.14820821795700478</v>
      </c>
      <c r="AB61" s="63">
        <f>IF(W61=MAX(W60:W64),T61*R61-H61,0)</f>
        <v>0.76965590282831575</v>
      </c>
      <c r="AC61" s="209">
        <f t="shared" ref="AC61" si="514">IF(W61=MAX(W60:W64),U61-I61,0)</f>
        <v>0</v>
      </c>
      <c r="AD61" s="132">
        <f>Hoja1!$AA61^2+Hoja1!$AB61^2+AC61^2</f>
        <v>0.61433588462846078</v>
      </c>
      <c r="AE61" s="75">
        <f t="shared" ref="AE61:AE64" si="515">AE60</f>
        <v>1.2952539752176786</v>
      </c>
      <c r="AF61" s="76">
        <f t="shared" ref="AF61:AF64" si="516">AF60</f>
        <v>1.1380922525075368</v>
      </c>
      <c r="AG61" s="77">
        <f t="shared" ref="AG61" si="517">AG60</f>
        <v>0</v>
      </c>
      <c r="AH61" s="78">
        <f t="shared" ref="AH61" si="518">AH60</f>
        <v>0</v>
      </c>
      <c r="AI61" s="72">
        <f>IF(AG60&gt;0,IF(AH60=Hoja1!$W61,Hoja1!$E61,Hoja1!$G61),0)</f>
        <v>0</v>
      </c>
      <c r="AJ61" s="73">
        <f>IF(AG60&gt;0,IF(AH60=Hoja1!$W61,Hoja1!$F61,Hoja1!$H61),0)</f>
        <v>0</v>
      </c>
      <c r="AK61" s="52">
        <f>IF(AG60&gt;0,IF(AH60=Hoja1!$W61,Hoja1!$E61*Hoja1!$R61,Hoja1!$G61),0)</f>
        <v>0</v>
      </c>
      <c r="AL61" s="49">
        <f>IF(AG60&gt;0,IF(AH60=Hoja1!$W61,Hoja1!$F61*Hoja1!$R61,Hoja1!$H61),0)</f>
        <v>0</v>
      </c>
      <c r="AM61" s="2">
        <f t="shared" si="86"/>
        <v>16</v>
      </c>
      <c r="AN61" s="143">
        <f t="shared" si="86"/>
        <v>0.5</v>
      </c>
      <c r="AO61" s="107">
        <f t="shared" si="8"/>
        <v>6.25E-2</v>
      </c>
      <c r="AP61" s="3">
        <f t="shared" si="145"/>
        <v>6.25E-2</v>
      </c>
      <c r="AQ61" s="2">
        <f t="shared" ref="AQ61:AR61" si="519">AQ56</f>
        <v>-9.4901449938921772E-2</v>
      </c>
      <c r="AR61" s="3">
        <f t="shared" si="519"/>
        <v>0.38022963866138082</v>
      </c>
      <c r="AS61" s="2">
        <f t="shared" ref="AS61" si="520">IF(AG60&gt;0,G61+AQ61,0)</f>
        <v>0</v>
      </c>
      <c r="AT61" s="163">
        <f t="shared" ref="AT61" si="521">IF(AG60&gt;0,H61+AR61,0)</f>
        <v>0</v>
      </c>
    </row>
    <row r="62" spans="3:46" ht="19.5" thickBot="1" x14ac:dyDescent="0.3">
      <c r="C62" s="224"/>
      <c r="D62" s="235"/>
      <c r="E62" s="89">
        <f t="shared" si="506"/>
        <v>0.81957016299999996</v>
      </c>
      <c r="F62" s="89">
        <f t="shared" si="506"/>
        <v>0.55500570400000004</v>
      </c>
      <c r="G62" s="74">
        <f t="shared" ref="G62:I62" si="522">G57</f>
        <v>0.20375289199999999</v>
      </c>
      <c r="H62" s="74">
        <f t="shared" si="522"/>
        <v>0.17931982299999999</v>
      </c>
      <c r="I62" s="74">
        <f t="shared" si="522"/>
        <v>0</v>
      </c>
      <c r="J62" s="2">
        <f t="shared" ref="J62" si="523">IF($AO$1="SUBTRACTIVE",AA62+J57,IF(W62=MAX(W60:W64),P62*M62-G62+J57,J57))</f>
        <v>0</v>
      </c>
      <c r="K62" s="107">
        <f t="shared" ref="K62" si="524">IF($AO$1="SUBTRACTIVE",AB62+K57,IF(W62=MAX(W60:W64),P62*N62-H62+K57,K57))</f>
        <v>0</v>
      </c>
      <c r="L62" s="3">
        <v>0</v>
      </c>
      <c r="M62" s="2">
        <f t="shared" ref="M62" si="525">IF($AO$1="ADDICTIVE",IF(W62=MAX(W60:W64),$AO$2*S62*R62+G62,0),0)</f>
        <v>0</v>
      </c>
      <c r="N62" s="107">
        <f t="shared" ref="N62" si="526">IF($AO$1="ADDICTIVE",IF(W62=MAX(W60:W64),$AO$2*T62*R62+H62,0),0)</f>
        <v>0</v>
      </c>
      <c r="O62" s="20">
        <f t="shared" ref="O62" si="527">IF($AO$1="ADDICTIVE",IF(Y62=MAX(Y60:Y64),$AO$2*U62*R62+I62,0),0)</f>
        <v>0</v>
      </c>
      <c r="P62" s="3">
        <f t="shared" si="142"/>
        <v>0</v>
      </c>
      <c r="Q62" s="63">
        <f>Z57</f>
        <v>0</v>
      </c>
      <c r="R62" s="2">
        <f t="shared" si="4"/>
        <v>1.0102934884941575</v>
      </c>
      <c r="S62" s="90">
        <f t="shared" si="349"/>
        <v>0.81957016299999996</v>
      </c>
      <c r="T62" s="90">
        <f t="shared" si="350"/>
        <v>0.55500570400000004</v>
      </c>
      <c r="U62" s="26">
        <f t="shared" si="5"/>
        <v>0</v>
      </c>
      <c r="V62" s="199">
        <f t="shared" si="0"/>
        <v>0.26925666726020903</v>
      </c>
      <c r="W62" s="192">
        <f t="shared" si="6"/>
        <v>0.63462833363010451</v>
      </c>
      <c r="X62" s="192">
        <f>IF(W62&gt;X61,W62,X61)</f>
        <v>0.84557846748126408</v>
      </c>
      <c r="Y62" s="75">
        <f t="shared" si="50"/>
        <v>0.84557846748126408</v>
      </c>
      <c r="Z62" s="63">
        <f>IF(MAX(W60:W64)=W62,Q62+1,Q62)</f>
        <v>0</v>
      </c>
      <c r="AA62" s="63">
        <f>IF(W62=MAX(W60:W64),S62*R62-G62,0)</f>
        <v>0</v>
      </c>
      <c r="AB62" s="63">
        <f>IF(W62=MAX(W60:W64),T62*R62-H62,0)</f>
        <v>0</v>
      </c>
      <c r="AC62" s="209">
        <f t="shared" ref="AC62" si="528">IF(W62=MAX(W60:W64),U62-I62,0)</f>
        <v>0</v>
      </c>
      <c r="AD62" s="132">
        <f>Hoja1!$AA62^2+Hoja1!$AB62^2+AC62^2</f>
        <v>0</v>
      </c>
      <c r="AE62" s="75">
        <f t="shared" si="515"/>
        <v>1.2952539752176786</v>
      </c>
      <c r="AF62" s="75">
        <f t="shared" si="516"/>
        <v>1.1380922525075368</v>
      </c>
      <c r="AG62" s="78">
        <f t="shared" si="52"/>
        <v>0</v>
      </c>
      <c r="AH62" s="78">
        <f t="shared" si="53"/>
        <v>0</v>
      </c>
      <c r="AI62" s="72">
        <f>IF(AG60&gt;0,IF(AH60=Hoja1!$W62,Hoja1!$E62,Hoja1!$G62),0)</f>
        <v>0</v>
      </c>
      <c r="AJ62" s="73">
        <f>IF(AG62&gt;0,IF(AH62=Hoja1!$W62,Hoja1!$F62,Hoja1!$H62),0)</f>
        <v>0</v>
      </c>
      <c r="AK62" s="52">
        <f>IF(AG60&gt;0,IF(AH60=Hoja1!$W62,Hoja1!$E62*Hoja1!$R62,Hoja1!$G62),0)</f>
        <v>0</v>
      </c>
      <c r="AL62" s="49">
        <f>IF(AG60&gt;0,IF(AH60=Hoja1!$W62,Hoja1!$F62*Hoja1!$R62,Hoja1!$H62),0)</f>
        <v>0</v>
      </c>
      <c r="AM62" s="2">
        <f t="shared" si="86"/>
        <v>0</v>
      </c>
      <c r="AN62" s="143">
        <f t="shared" si="86"/>
        <v>0.5</v>
      </c>
      <c r="AO62" s="107">
        <f t="shared" si="8"/>
        <v>0</v>
      </c>
      <c r="AP62" s="3">
        <f t="shared" si="145"/>
        <v>0</v>
      </c>
      <c r="AQ62" s="2">
        <f t="shared" ref="AQ62:AR62" si="529">AQ57</f>
        <v>0</v>
      </c>
      <c r="AR62" s="3">
        <f t="shared" si="529"/>
        <v>0</v>
      </c>
      <c r="AS62" s="2">
        <f t="shared" ref="AS62" si="530">IF(AG60&gt;0,G62+AQ62,0)</f>
        <v>0</v>
      </c>
      <c r="AT62" s="163">
        <f t="shared" ref="AT62" si="531">IF(AG60&gt;0,H62+AR62,0)</f>
        <v>0</v>
      </c>
    </row>
    <row r="63" spans="3:46" ht="19.5" thickBot="1" x14ac:dyDescent="0.3">
      <c r="C63" s="224"/>
      <c r="D63" s="235"/>
      <c r="E63" s="89">
        <f t="shared" si="506"/>
        <v>0.81957016299999996</v>
      </c>
      <c r="F63" s="89">
        <f t="shared" si="506"/>
        <v>0.55500570400000004</v>
      </c>
      <c r="G63" s="74">
        <f t="shared" ref="G63:I63" si="532">G58</f>
        <v>-0.51661166300000005</v>
      </c>
      <c r="H63" s="74">
        <f t="shared" si="532"/>
        <v>-0.851105322</v>
      </c>
      <c r="I63" s="74">
        <f t="shared" si="532"/>
        <v>0</v>
      </c>
      <c r="J63" s="2">
        <f t="shared" ref="J63" si="533">IF($AO$1="SUBTRACTIVE",AA63+J58,IF(W63=MAX(W60:W64),P63*M63-G63+J58,J58))</f>
        <v>0</v>
      </c>
      <c r="K63" s="107">
        <f t="shared" ref="K63" si="534">IF($AO$1="SUBTRACTIVE",AB63+K58,IF(W63=MAX(W60:W64),P63*N63-H63+K58,K58))</f>
        <v>0</v>
      </c>
      <c r="L63" s="3">
        <v>0</v>
      </c>
      <c r="M63" s="2">
        <f t="shared" ref="M63" si="535">IF($AO$1="ADDICTIVE",IF(W63=MAX(W60:W64),$AO$2*S63*R63+G63,0),0)</f>
        <v>0</v>
      </c>
      <c r="N63" s="107">
        <f t="shared" ref="N63" si="536">IF($AO$1="ADDICTIVE",IF(W63=MAX(W60:W64),$AO$2*T63*R63+H63,0),0)</f>
        <v>0</v>
      </c>
      <c r="O63" s="20">
        <f t="shared" ref="O63:O64" si="537">IF($AO$1="ADDICTIVE",IF(Y63=MAX(Y59:Y63),$AO$2*U63*R63+I63,0),0)</f>
        <v>0</v>
      </c>
      <c r="P63" s="3">
        <f t="shared" si="142"/>
        <v>0</v>
      </c>
      <c r="Q63" s="63">
        <f>Z58</f>
        <v>0</v>
      </c>
      <c r="R63" s="2">
        <f t="shared" si="4"/>
        <v>1.0102934884941575</v>
      </c>
      <c r="S63" s="90">
        <f t="shared" si="349"/>
        <v>0.81957016299999996</v>
      </c>
      <c r="T63" s="90">
        <f t="shared" si="350"/>
        <v>0.55500570400000004</v>
      </c>
      <c r="U63" s="26">
        <f t="shared" si="5"/>
        <v>0</v>
      </c>
      <c r="V63" s="199">
        <f t="shared" si="0"/>
        <v>-0.90498838894667211</v>
      </c>
      <c r="W63" s="192">
        <f t="shared" si="6"/>
        <v>4.7505805526663947E-2</v>
      </c>
      <c r="X63" s="192">
        <f>IF(W63&gt;X62,W63,X62)</f>
        <v>0.84557846748126408</v>
      </c>
      <c r="Y63" s="75">
        <f t="shared" si="50"/>
        <v>0.84557846748126408</v>
      </c>
      <c r="Z63" s="63">
        <f>IF(MAX(W60:W64)=W63,Q63+1,Q63)</f>
        <v>0</v>
      </c>
      <c r="AA63" s="63">
        <f>IF(W63=MAX(W60:W64),S63*R63-G63,0)</f>
        <v>0</v>
      </c>
      <c r="AB63" s="63">
        <f>IF(W63=MAX(W60:W64),T63*R63-H63,0)</f>
        <v>0</v>
      </c>
      <c r="AC63" s="209">
        <f t="shared" ref="AC63" si="538">IF(W63=MAX(W60:W64),U63-I63,0)</f>
        <v>0</v>
      </c>
      <c r="AD63" s="132">
        <f>Hoja1!$AA63^2+Hoja1!$AB63^2+AC63^2</f>
        <v>0</v>
      </c>
      <c r="AE63" s="75">
        <f t="shared" si="515"/>
        <v>1.2952539752176786</v>
      </c>
      <c r="AF63" s="75">
        <f t="shared" si="516"/>
        <v>1.1380922525075368</v>
      </c>
      <c r="AG63" s="78">
        <f t="shared" si="52"/>
        <v>0</v>
      </c>
      <c r="AH63" s="78">
        <f t="shared" si="53"/>
        <v>0</v>
      </c>
      <c r="AI63" s="72">
        <f>IF(AG60&gt;0,IF(AH60=Hoja1!$W63,Hoja1!$E63,Hoja1!$G63),0)</f>
        <v>0</v>
      </c>
      <c r="AJ63" s="73">
        <f>IF(AG60&gt;0,IF(AH60=Hoja1!$W63,Hoja1!$F63,Hoja1!$H63),0)</f>
        <v>0</v>
      </c>
      <c r="AK63" s="52">
        <f>IF(AG60&gt;0,IF(AH60=Hoja1!$W63,Hoja1!$E63*Hoja1!$R63,Hoja1!$G63),0)</f>
        <v>0</v>
      </c>
      <c r="AL63" s="49">
        <f>IF(AG60&gt;0,IF(AH60=Hoja1!$W63,Hoja1!$F63*Hoja1!$R63,Hoja1!$H63),0)</f>
        <v>0</v>
      </c>
      <c r="AM63" s="2">
        <f t="shared" si="86"/>
        <v>0</v>
      </c>
      <c r="AN63" s="143">
        <f t="shared" si="86"/>
        <v>0.5</v>
      </c>
      <c r="AO63" s="107">
        <f t="shared" si="8"/>
        <v>0</v>
      </c>
      <c r="AP63" s="3">
        <f t="shared" si="145"/>
        <v>0</v>
      </c>
      <c r="AQ63" s="2">
        <f t="shared" ref="AQ63:AR63" si="539">AQ58</f>
        <v>0</v>
      </c>
      <c r="AR63" s="3">
        <f t="shared" si="539"/>
        <v>0</v>
      </c>
      <c r="AS63" s="2">
        <f t="shared" ref="AS63" si="540">IF(AG60&gt;0,G63+AQ63,0)</f>
        <v>0</v>
      </c>
      <c r="AT63" s="163">
        <f t="shared" ref="AT63" si="541">IF(AG60&gt;0,H63+AR63,0)</f>
        <v>0</v>
      </c>
    </row>
    <row r="64" spans="3:46" ht="19.5" thickBot="1" x14ac:dyDescent="0.3">
      <c r="C64" s="224"/>
      <c r="D64" s="236"/>
      <c r="E64" s="89">
        <f t="shared" si="506"/>
        <v>0.81957016299999996</v>
      </c>
      <c r="F64" s="89">
        <f t="shared" si="506"/>
        <v>0.55500570400000004</v>
      </c>
      <c r="G64" s="74">
        <f t="shared" ref="G64:I64" si="542">G59</f>
        <v>-0.227678886</v>
      </c>
      <c r="H64" s="74">
        <f t="shared" si="542"/>
        <v>-0.95629731299999998</v>
      </c>
      <c r="I64" s="74">
        <f t="shared" si="542"/>
        <v>0</v>
      </c>
      <c r="J64" s="4">
        <f t="shared" ref="J64" si="543">IF($AO$1="SUBTRACTIVE",AA64+J59,IF(W64=MAX(W60:W64),P64*M64-G64+J59,J59))</f>
        <v>0</v>
      </c>
      <c r="K64" s="108">
        <f t="shared" ref="K64" si="544">IF($AO$1="SUBTRACTIVE",AB64+K59,IF(W64=MAX(W60:W64),P64*N64-H64+K59,K59))</f>
        <v>0</v>
      </c>
      <c r="L64" s="5">
        <v>0</v>
      </c>
      <c r="M64" s="4">
        <f t="shared" ref="M64" si="545">IF($AO$1="ADDICTIVE",IF(W64=MAX(W60:W64),$AO$2*S64*R64+G64,0),0)</f>
        <v>0</v>
      </c>
      <c r="N64" s="108">
        <f t="shared" ref="N64" si="546">IF($AO$1="ADDICTIVE",IF(W64=MAX(W60:W64),$AO$2*T64*R64+H64,0),0)</f>
        <v>0</v>
      </c>
      <c r="O64" s="21">
        <f t="shared" si="537"/>
        <v>0</v>
      </c>
      <c r="P64" s="5">
        <f t="shared" si="142"/>
        <v>0</v>
      </c>
      <c r="Q64" s="63">
        <f>Z59</f>
        <v>0</v>
      </c>
      <c r="R64" s="4">
        <f t="shared" si="4"/>
        <v>1.0102934884941575</v>
      </c>
      <c r="S64" s="90">
        <f t="shared" si="349"/>
        <v>0.81957016299999996</v>
      </c>
      <c r="T64" s="90">
        <f t="shared" si="350"/>
        <v>0.55500570400000004</v>
      </c>
      <c r="U64" s="118">
        <f t="shared" si="5"/>
        <v>0</v>
      </c>
      <c r="V64" s="199">
        <f t="shared" si="0"/>
        <v>-0.72473331175848965</v>
      </c>
      <c r="W64" s="192">
        <f t="shared" si="6"/>
        <v>0.13763334412075517</v>
      </c>
      <c r="X64" s="192">
        <f>IF(W64&gt;X63,W64,X63)</f>
        <v>0.84557846748126408</v>
      </c>
      <c r="Y64" s="75">
        <f t="shared" si="50"/>
        <v>0.84557846748126408</v>
      </c>
      <c r="Z64" s="63">
        <f>IF(MAX(W60:W64)=W64,Q64+1,Q64)</f>
        <v>0</v>
      </c>
      <c r="AA64" s="63">
        <f>IF(W64=MAX(W60:W64),S64*R64-G64,0)</f>
        <v>0</v>
      </c>
      <c r="AB64" s="63">
        <f>IF(W64=MAX(W60:W64),T64*R64-H64,0)</f>
        <v>0</v>
      </c>
      <c r="AC64" s="133">
        <f t="shared" ref="AC64" si="547">IF(W64=MAX(W60:W64),U64-I64,0)</f>
        <v>0</v>
      </c>
      <c r="AD64" s="133">
        <f>Hoja1!$AA64^2+Hoja1!$AB64^2+AC64^2</f>
        <v>0</v>
      </c>
      <c r="AE64" s="75">
        <f t="shared" si="515"/>
        <v>1.2952539752176786</v>
      </c>
      <c r="AF64" s="75">
        <f t="shared" si="516"/>
        <v>1.1380922525075368</v>
      </c>
      <c r="AG64" s="78">
        <f t="shared" si="52"/>
        <v>0</v>
      </c>
      <c r="AH64" s="78">
        <f t="shared" si="53"/>
        <v>0</v>
      </c>
      <c r="AI64" s="72">
        <f>IF(AG60&gt;0,IF(AH60=Hoja1!$W64,Hoja1!$E64,Hoja1!$G64),0)</f>
        <v>0</v>
      </c>
      <c r="AJ64" s="73">
        <f>IF(AG60&gt;0,IF(AH60=Hoja1!$W64,Hoja1!$F64,Hoja1!$H64),0)</f>
        <v>0</v>
      </c>
      <c r="AK64" s="52">
        <f>IF(AG60&gt;0,IF(AH60=Hoja1!$W64,Hoja1!$E64*Hoja1!$R64,Hoja1!$G64),0)</f>
        <v>0</v>
      </c>
      <c r="AL64" s="49">
        <f>IF(AG60&gt;0,IF(AH60=Hoja1!$W64,Hoja1!$F64*Hoja1!$R64,Hoja1!$H64),0)</f>
        <v>0</v>
      </c>
      <c r="AM64" s="4">
        <f t="shared" si="86"/>
        <v>0</v>
      </c>
      <c r="AN64" s="120">
        <f t="shared" si="86"/>
        <v>0.5</v>
      </c>
      <c r="AO64" s="108">
        <f t="shared" si="8"/>
        <v>0</v>
      </c>
      <c r="AP64" s="5">
        <f t="shared" si="145"/>
        <v>0</v>
      </c>
      <c r="AQ64" s="4">
        <f t="shared" ref="AQ64:AR64" si="548">AQ59</f>
        <v>0</v>
      </c>
      <c r="AR64" s="5">
        <f t="shared" si="548"/>
        <v>0</v>
      </c>
      <c r="AS64" s="4">
        <f t="shared" ref="AS64" si="549">IF(AG60&gt;0,G64+AQ64,0)</f>
        <v>0</v>
      </c>
      <c r="AT64" s="164">
        <f t="shared" ref="AT64" si="550">IF(AG60&gt;0,H64+AR64,0)</f>
        <v>0</v>
      </c>
    </row>
    <row r="65" spans="3:46" ht="19.5" thickBot="1" x14ac:dyDescent="0.3">
      <c r="C65" s="224"/>
      <c r="D65" s="231" t="s">
        <v>36</v>
      </c>
      <c r="E65" s="116">
        <f>$A$21</f>
        <v>0.63027812599999999</v>
      </c>
      <c r="F65" s="116">
        <f>$B$21</f>
        <v>0.72559330300000002</v>
      </c>
      <c r="G65" s="92">
        <f t="shared" ref="G65:I65" si="551">G60</f>
        <v>-0.62215365899999997</v>
      </c>
      <c r="H65" s="92">
        <f t="shared" si="551"/>
        <v>0.56891302300000002</v>
      </c>
      <c r="I65" s="92">
        <f t="shared" si="551"/>
        <v>0</v>
      </c>
      <c r="J65" s="52">
        <f t="shared" ref="J65" si="552">IF($AO$1="SUBTRACTIVE",AA65+J60,IF(W65=MAX(W65:W69),P65*M65-G65+J60,J60))</f>
        <v>2.0115126008660775</v>
      </c>
      <c r="K65" s="123">
        <f t="shared" ref="K65" si="553">IF($AO$1="SUBTRACTIVE",AB65+K60,IF(W65=MAX(W65:W69),P65*N65-H65+K60,K60))</f>
        <v>0.70701754590597254</v>
      </c>
      <c r="L65" s="53">
        <v>0</v>
      </c>
      <c r="M65" s="136">
        <f t="shared" ref="M65" si="554">IF($AO$1="ADDICTIVE",IF(W65=MAX(W65:W69),$AO$2*S65*R65+G65,0),0)</f>
        <v>0</v>
      </c>
      <c r="N65" s="123">
        <f t="shared" ref="N65" si="555">IF($AO$1="ADDICTIVE",IF(W65=MAX(W65:W69),$AO$2*T65*R65+H65,0),0)</f>
        <v>0</v>
      </c>
      <c r="O65" s="130">
        <f t="shared" ref="O65" si="556">IF($AO$1="ADDICTIVE",IF(Y65=MAX(Y65:Y69),$AO$2*U65*R65+I65,0),0)</f>
        <v>0</v>
      </c>
      <c r="P65" s="53">
        <f t="shared" si="142"/>
        <v>0</v>
      </c>
      <c r="Q65" s="36">
        <f>Z60</f>
        <v>2</v>
      </c>
      <c r="R65" s="114">
        <f t="shared" si="4"/>
        <v>1.0404615325279671</v>
      </c>
      <c r="S65" s="91">
        <f t="shared" si="349"/>
        <v>0.63027812599999999</v>
      </c>
      <c r="T65" s="91">
        <f t="shared" si="350"/>
        <v>0.72559330300000002</v>
      </c>
      <c r="U65" s="115">
        <f t="shared" si="5"/>
        <v>0</v>
      </c>
      <c r="V65" s="200">
        <f t="shared" si="0"/>
        <v>2.1505962397619809E-2</v>
      </c>
      <c r="W65" s="201">
        <f t="shared" si="6"/>
        <v>0.51075298119880985</v>
      </c>
      <c r="X65" s="201">
        <f>W65</f>
        <v>0.51075298119880985</v>
      </c>
      <c r="Y65" s="36">
        <f t="shared" ref="Y65" si="557">X69</f>
        <v>0.74122229095662928</v>
      </c>
      <c r="Z65" s="36">
        <f>IF(MAX(W65:W69)=W65,Q65+1,Q65)</f>
        <v>2</v>
      </c>
      <c r="AA65" s="80">
        <f>IF(W65=MAX(W65:W69),S65*R65-G65,0)</f>
        <v>0</v>
      </c>
      <c r="AB65" s="80">
        <f>IF(W65=MAX(W65:W69),T65*R65-H65,0)</f>
        <v>0</v>
      </c>
      <c r="AC65" s="54">
        <f t="shared" ref="AC65" si="558">IF(W65=MAX(W65:W69),U65-I65,0)</f>
        <v>0</v>
      </c>
      <c r="AD65" s="54">
        <f>Hoja1!$AA65^2+Hoja1!$AB65^2+AC65^2</f>
        <v>0</v>
      </c>
      <c r="AE65" s="80">
        <f t="shared" ref="AE65" si="559">IF(MAX(AD65:AD69)&gt;AE60,MAX(AD65:AD69),AE60)</f>
        <v>1.2952539752176786</v>
      </c>
      <c r="AF65" s="80">
        <f t="shared" ref="AF65" si="560">SQRT(AE65)</f>
        <v>1.1380922525075368</v>
      </c>
      <c r="AG65" s="82">
        <f>IF(Y65=MIN(Y10:Y109),Y65,0)</f>
        <v>0</v>
      </c>
      <c r="AH65" s="83">
        <f>IF(Hoja1!$AG65&gt;0,_xlfn.MAXIFS(W65:W69,Z105:Z109,0),0)</f>
        <v>0</v>
      </c>
      <c r="AI65" s="80">
        <f>IF(AG65&gt;0,IF(AH65=Hoja1!$W65,Hoja1!$E65,Hoja1!$G65),0)</f>
        <v>0</v>
      </c>
      <c r="AJ65" s="54">
        <f>IF(AG65&gt;0,IF(AH65=Hoja1!$W65,Hoja1!$F65,Hoja1!$H65),0)</f>
        <v>0</v>
      </c>
      <c r="AK65" s="52">
        <f>IF(AG65&gt;0,IF(AH65=Hoja1!$W65,Hoja1!$E65*Hoja1!$R65,Hoja1!$G65),0)</f>
        <v>0</v>
      </c>
      <c r="AL65" s="49">
        <f>IF(AG65&gt;0,IF(AH65=Hoja1!$W65,Hoja1!$F65*Hoja1!$R65,Hoja1!$H65),0)</f>
        <v>0</v>
      </c>
      <c r="AM65" s="114">
        <f t="shared" si="86"/>
        <v>4</v>
      </c>
      <c r="AN65" s="144">
        <f t="shared" si="86"/>
        <v>0.5</v>
      </c>
      <c r="AO65" s="123">
        <f t="shared" si="8"/>
        <v>0.25</v>
      </c>
      <c r="AP65" s="127">
        <f t="shared" ref="AP65" si="561">IF($AO$1="SUBTRACTIVE",AN65*AO65,AO65)</f>
        <v>0.125</v>
      </c>
      <c r="AQ65" s="52">
        <f t="shared" ref="AQ65:AR65" si="562">AQ60</f>
        <v>0.45674350274083708</v>
      </c>
      <c r="AR65" s="53">
        <f t="shared" si="562"/>
        <v>0.18842429118279269</v>
      </c>
      <c r="AS65" s="52">
        <f t="shared" ref="AS65" si="563">IF(AG65&gt;0,G65+AQ65,0)</f>
        <v>0</v>
      </c>
      <c r="AT65" s="165">
        <f t="shared" ref="AT65" si="564">IF(AG65&gt;0,H65+AR65,0)</f>
        <v>0</v>
      </c>
    </row>
    <row r="66" spans="3:46" ht="19.5" thickBot="1" x14ac:dyDescent="0.3">
      <c r="C66" s="224"/>
      <c r="D66" s="232"/>
      <c r="E66" s="94">
        <f t="shared" ref="E66:F69" si="565">E65</f>
        <v>0.63027812599999999</v>
      </c>
      <c r="F66" s="94">
        <f t="shared" si="565"/>
        <v>0.72559330300000002</v>
      </c>
      <c r="G66" s="46">
        <f t="shared" ref="G66:I66" si="566">G61</f>
        <v>0.97621461700000001</v>
      </c>
      <c r="H66" s="46">
        <f t="shared" si="566"/>
        <v>-0.20893725399999999</v>
      </c>
      <c r="I66" s="46">
        <f t="shared" si="566"/>
        <v>0</v>
      </c>
      <c r="J66" s="56">
        <f t="shared" ref="J66" si="567">IF($AO$1="SUBTRACTIVE",AA66+J61,IF(W66=MAX(W65:W69),P66*M66-G66+J61,J61))</f>
        <v>-1.7199934420448904</v>
      </c>
      <c r="K66" s="122">
        <f t="shared" ref="K66" si="568">IF($AO$1="SUBTRACTIVE",AB66+K61,IF(W66=MAX(W65:W69),P66*N66-H66+K61,K61))</f>
        <v>7.4133524035360381</v>
      </c>
      <c r="L66" s="57">
        <v>0</v>
      </c>
      <c r="M66" s="137">
        <f t="shared" ref="M66" si="569">IF($AO$1="ADDICTIVE",IF(W66=MAX(W65:W69),$AO$2*S66*R66+G66,0),0)</f>
        <v>0</v>
      </c>
      <c r="N66" s="122">
        <f t="shared" ref="N66" si="570">IF($AO$1="ADDICTIVE",IF(W66=MAX(W65:W69),$AO$2*T66*R66+H66,0),0)</f>
        <v>0</v>
      </c>
      <c r="O66" s="128">
        <f t="shared" ref="O66" si="571">IF($AO$1="ADDICTIVE",IF(Y66=MAX(Y65:Y69),$AO$2*U66*R66+I66,0),0)</f>
        <v>0</v>
      </c>
      <c r="P66" s="57">
        <f t="shared" si="142"/>
        <v>0</v>
      </c>
      <c r="Q66" s="93">
        <f t="shared" si="23"/>
        <v>9</v>
      </c>
      <c r="R66" s="56">
        <f t="shared" si="4"/>
        <v>1.0404615325279671</v>
      </c>
      <c r="S66" s="95">
        <f t="shared" si="349"/>
        <v>0.63027812599999999</v>
      </c>
      <c r="T66" s="95">
        <f t="shared" si="350"/>
        <v>0.72559330300000002</v>
      </c>
      <c r="U66" s="115">
        <f t="shared" si="5"/>
        <v>0</v>
      </c>
      <c r="V66" s="202">
        <f t="shared" si="0"/>
        <v>0.48244458191325862</v>
      </c>
      <c r="W66" s="203">
        <f t="shared" si="6"/>
        <v>0.74122229095662928</v>
      </c>
      <c r="X66" s="203">
        <f>IF(W66&gt;X65,W66,X65)</f>
        <v>0.74122229095662928</v>
      </c>
      <c r="Y66" s="75">
        <f t="shared" ref="Y66" si="572">Y65</f>
        <v>0.74122229095662928</v>
      </c>
      <c r="Z66" s="93">
        <f>IF(MAX(W65:W69)=W66,Q66+1,Q66)</f>
        <v>10</v>
      </c>
      <c r="AA66" s="82">
        <f>IF(W66=MAX(W65:W69),S66*R66-G66,0)</f>
        <v>-0.32043447210318488</v>
      </c>
      <c r="AB66" s="82">
        <f>IF(W66=MAX(W65:W69),T66*R66-H66,0)</f>
        <v>0.96388917403140961</v>
      </c>
      <c r="AC66" s="210">
        <f t="shared" ref="AC66" si="573">IF(W66=MAX(W65:W69),U66-I66,0)</f>
        <v>0</v>
      </c>
      <c r="AD66" s="212">
        <f>Hoja1!$AA66^2+Hoja1!$AB66^2+AC66^2</f>
        <v>1.0317605907269998</v>
      </c>
      <c r="AE66" s="75">
        <f t="shared" ref="AE66:AE69" si="574">AE65</f>
        <v>1.2952539752176786</v>
      </c>
      <c r="AF66" s="76">
        <f t="shared" ref="AF66:AF69" si="575">AF65</f>
        <v>1.1380922525075368</v>
      </c>
      <c r="AG66" s="78">
        <f t="shared" ref="AG66" si="576">AG65</f>
        <v>0</v>
      </c>
      <c r="AH66" s="78">
        <f t="shared" ref="AH66:AH69" si="577">AH65</f>
        <v>0</v>
      </c>
      <c r="AI66" s="80">
        <f>IF(AG65&gt;0,IF(AH65=Hoja1!$W66,Hoja1!$E66,Hoja1!$G66),0)</f>
        <v>0</v>
      </c>
      <c r="AJ66" s="54">
        <f>IF(AG65&gt;0,IF(AH65=Hoja1!$W66,Hoja1!$F66,Hoja1!$H66),0)</f>
        <v>0</v>
      </c>
      <c r="AK66" s="52">
        <f>IF(AG65&gt;0,IF(AH65=Hoja1!$W66,Hoja1!$E66*Hoja1!$R66,Hoja1!$G66),0)</f>
        <v>0</v>
      </c>
      <c r="AL66" s="49">
        <f>IF(AG65&gt;0,IF(AH65=Hoja1!$W66,Hoja1!$F66*Hoja1!$R66,Hoja1!$H66),0)</f>
        <v>0</v>
      </c>
      <c r="AM66" s="56">
        <f t="shared" si="86"/>
        <v>16</v>
      </c>
      <c r="AN66" s="145">
        <f t="shared" si="86"/>
        <v>0.5</v>
      </c>
      <c r="AO66" s="122">
        <f t="shared" si="8"/>
        <v>6.25E-2</v>
      </c>
      <c r="AP66" s="127">
        <f t="shared" si="87"/>
        <v>3.125E-2</v>
      </c>
      <c r="AQ66" s="56">
        <f t="shared" ref="AQ66:AR66" si="578">AQ61</f>
        <v>-9.4901449938921772E-2</v>
      </c>
      <c r="AR66" s="57">
        <f t="shared" si="578"/>
        <v>0.38022963866138082</v>
      </c>
      <c r="AS66" s="56">
        <f t="shared" ref="AS66" si="579">IF(AG65&gt;0,G66+AQ66,0)</f>
        <v>0</v>
      </c>
      <c r="AT66" s="166">
        <f t="shared" ref="AT66" si="580">IF(AG65&gt;0,H66+AR66,0)</f>
        <v>0</v>
      </c>
    </row>
    <row r="67" spans="3:46" ht="19.5" thickBot="1" x14ac:dyDescent="0.3">
      <c r="C67" s="224"/>
      <c r="D67" s="232"/>
      <c r="E67" s="94">
        <f t="shared" si="565"/>
        <v>0.63027812599999999</v>
      </c>
      <c r="F67" s="94">
        <f t="shared" si="565"/>
        <v>0.72559330300000002</v>
      </c>
      <c r="G67" s="46">
        <f t="shared" ref="G67:I67" si="581">G62</f>
        <v>0.20375289199999999</v>
      </c>
      <c r="H67" s="46">
        <f t="shared" si="581"/>
        <v>0.17931982299999999</v>
      </c>
      <c r="I67" s="46">
        <f t="shared" si="581"/>
        <v>0</v>
      </c>
      <c r="J67" s="56">
        <f t="shared" ref="J67" si="582">IF($AO$1="SUBTRACTIVE",AA67+J62,IF(W67=MAX(W65:W69),P67*M67-G67+J62,J62))</f>
        <v>0</v>
      </c>
      <c r="K67" s="122">
        <f t="shared" ref="K67" si="583">IF($AO$1="SUBTRACTIVE",AB67+K62,IF(W67=MAX(W65:W69),P67*N67-H67+K62,K62))</f>
        <v>0</v>
      </c>
      <c r="L67" s="57">
        <v>0</v>
      </c>
      <c r="M67" s="137">
        <f t="shared" ref="M67" si="584">IF($AO$1="ADDICTIVE",IF(W67=MAX(W65:W69),$AO$2*S67*R67+G67,0),0)</f>
        <v>0</v>
      </c>
      <c r="N67" s="122">
        <f t="shared" ref="N67" si="585">IF($AO$1="ADDICTIVE",IF(W67=MAX(W65:W69),$AO$2*T67*R67+H67,0),0)</f>
        <v>0</v>
      </c>
      <c r="O67" s="128">
        <f t="shared" ref="O67" si="586">IF($AO$1="ADDICTIVE",IF(Y67=MAX(Y65:Y69),$AO$2*U67*R67+I67,0),0)</f>
        <v>0</v>
      </c>
      <c r="P67" s="57">
        <f t="shared" si="142"/>
        <v>0</v>
      </c>
      <c r="Q67" s="93">
        <f t="shared" si="23"/>
        <v>0</v>
      </c>
      <c r="R67" s="56">
        <f t="shared" si="4"/>
        <v>1.0404615325279671</v>
      </c>
      <c r="S67" s="95">
        <f t="shared" si="349"/>
        <v>0.63027812599999999</v>
      </c>
      <c r="T67" s="95">
        <f t="shared" si="350"/>
        <v>0.72559330300000002</v>
      </c>
      <c r="U67" s="115">
        <f t="shared" si="5"/>
        <v>0</v>
      </c>
      <c r="V67" s="202">
        <f t="shared" si="0"/>
        <v>0.26899494571244764</v>
      </c>
      <c r="W67" s="203">
        <f t="shared" si="6"/>
        <v>0.63449747285622382</v>
      </c>
      <c r="X67" s="203">
        <f>IF(W67&gt;X66,W67,X66)</f>
        <v>0.74122229095662928</v>
      </c>
      <c r="Y67" s="75">
        <f t="shared" si="99"/>
        <v>0.74122229095662928</v>
      </c>
      <c r="Z67" s="93">
        <f>IF(MAX(W65:W69)=W67,Q67+1,Q67)</f>
        <v>0</v>
      </c>
      <c r="AA67" s="82">
        <f>IF(W67=MAX(W65:W69),S67*R67-G67,0)</f>
        <v>0</v>
      </c>
      <c r="AB67" s="82">
        <f>IF(W67=MAX(W65:W69),T67*R67-H67,0)</f>
        <v>0</v>
      </c>
      <c r="AC67" s="210">
        <f t="shared" ref="AC67" si="587">IF(W67=MAX(W65:W69),U67-I67,0)</f>
        <v>0</v>
      </c>
      <c r="AD67" s="212">
        <f>Hoja1!$AA67^2+Hoja1!$AB67^2+AC67^2</f>
        <v>0</v>
      </c>
      <c r="AE67" s="75">
        <f t="shared" si="574"/>
        <v>1.2952539752176786</v>
      </c>
      <c r="AF67" s="75">
        <f t="shared" si="575"/>
        <v>1.1380922525075368</v>
      </c>
      <c r="AG67" s="78">
        <f t="shared" si="338"/>
        <v>0</v>
      </c>
      <c r="AH67" s="78">
        <f t="shared" si="577"/>
        <v>0</v>
      </c>
      <c r="AI67" s="80">
        <f>IF(AG65&gt;0,IF(AH65=Hoja1!$W67,Hoja1!$E67,Hoja1!$G67),0)</f>
        <v>0</v>
      </c>
      <c r="AJ67" s="54">
        <f>IF(AG65&gt;0,IF(AH65=Hoja1!$W67,Hoja1!$F67,Hoja1!$H67),0)</f>
        <v>0</v>
      </c>
      <c r="AK67" s="52">
        <f>IF(AG65&gt;0,IF(AH65=Hoja1!$W67,Hoja1!$E67*Hoja1!$R67,Hoja1!$G67),0)</f>
        <v>0</v>
      </c>
      <c r="AL67" s="49">
        <f>IF(AG65&gt;0,IF(AH65=Hoja1!$W67,Hoja1!$F67*Hoja1!$R67,Hoja1!$H67),0)</f>
        <v>0</v>
      </c>
      <c r="AM67" s="56">
        <f t="shared" si="86"/>
        <v>0</v>
      </c>
      <c r="AN67" s="145">
        <f t="shared" si="86"/>
        <v>0.5</v>
      </c>
      <c r="AO67" s="122">
        <f t="shared" si="8"/>
        <v>0</v>
      </c>
      <c r="AP67" s="127">
        <f t="shared" si="87"/>
        <v>0</v>
      </c>
      <c r="AQ67" s="56">
        <f t="shared" ref="AQ67:AR67" si="588">AQ62</f>
        <v>0</v>
      </c>
      <c r="AR67" s="57">
        <f t="shared" si="588"/>
        <v>0</v>
      </c>
      <c r="AS67" s="56">
        <f t="shared" ref="AS67" si="589">IF(AG65&gt;0,G67+AQ67,0)</f>
        <v>0</v>
      </c>
      <c r="AT67" s="166">
        <f t="shared" ref="AT67" si="590">IF(AG65&gt;0,H67+AR67,0)</f>
        <v>0</v>
      </c>
    </row>
    <row r="68" spans="3:46" ht="19.5" thickBot="1" x14ac:dyDescent="0.3">
      <c r="C68" s="224"/>
      <c r="D68" s="232"/>
      <c r="E68" s="94">
        <f t="shared" si="565"/>
        <v>0.63027812599999999</v>
      </c>
      <c r="F68" s="94">
        <f t="shared" si="565"/>
        <v>0.72559330300000002</v>
      </c>
      <c r="G68" s="46">
        <f t="shared" ref="G68:I68" si="591">G63</f>
        <v>-0.51661166300000005</v>
      </c>
      <c r="H68" s="46">
        <f t="shared" si="591"/>
        <v>-0.851105322</v>
      </c>
      <c r="I68" s="46">
        <f t="shared" si="591"/>
        <v>0</v>
      </c>
      <c r="J68" s="56">
        <f t="shared" ref="J68" si="592">IF($AO$1="SUBTRACTIVE",AA68+J63,IF(W68=MAX(W65:W69),P68*M68-G68+J63,J63))</f>
        <v>0</v>
      </c>
      <c r="K68" s="122">
        <f t="shared" ref="K68" si="593">IF($AO$1="SUBTRACTIVE",AB68+K63,IF(W68=MAX(W65:W69),P68*N68-H68+K63,K63))</f>
        <v>0</v>
      </c>
      <c r="L68" s="57">
        <v>0</v>
      </c>
      <c r="M68" s="137">
        <f t="shared" ref="M68" si="594">IF($AO$1="ADDICTIVE",IF(W68=MAX(W65:W69),$AO$2*S68*R68+G68,0),0)</f>
        <v>0</v>
      </c>
      <c r="N68" s="122">
        <f t="shared" ref="N68" si="595">IF($AO$1="ADDICTIVE",IF(W68=MAX(W65:W69),$AO$2*T68*R68+H68,0),0)</f>
        <v>0</v>
      </c>
      <c r="O68" s="128">
        <f t="shared" ref="O68:O69" si="596">IF($AO$1="ADDICTIVE",IF(Y68=MAX(Y64:Y68),$AO$2*U68*R68+I68,0),0)</f>
        <v>0</v>
      </c>
      <c r="P68" s="57">
        <f t="shared" si="142"/>
        <v>0</v>
      </c>
      <c r="Q68" s="93">
        <f t="shared" si="23"/>
        <v>0</v>
      </c>
      <c r="R68" s="56">
        <f t="shared" si="4"/>
        <v>1.0404615325279671</v>
      </c>
      <c r="S68" s="95">
        <f t="shared" si="349"/>
        <v>0.63027812599999999</v>
      </c>
      <c r="T68" s="95">
        <f t="shared" si="350"/>
        <v>0.72559330300000002</v>
      </c>
      <c r="U68" s="115">
        <f t="shared" si="5"/>
        <v>0</v>
      </c>
      <c r="V68" s="202">
        <f t="shared" si="0"/>
        <v>-0.98132726821037597</v>
      </c>
      <c r="W68" s="203">
        <f t="shared" si="6"/>
        <v>9.3363658948120154E-3</v>
      </c>
      <c r="X68" s="203">
        <f>IF(W68&gt;X67,W68,X67)</f>
        <v>0.74122229095662928</v>
      </c>
      <c r="Y68" s="75">
        <f t="shared" si="99"/>
        <v>0.74122229095662928</v>
      </c>
      <c r="Z68" s="93">
        <f>IF(MAX(W65:W69)=W68,Q68+1,Q68)</f>
        <v>0</v>
      </c>
      <c r="AA68" s="82">
        <f>IF(W68=MAX(W65:W69),S68*R68-G68,0)</f>
        <v>0</v>
      </c>
      <c r="AB68" s="82">
        <f>IF(W68=MAX(W65:W69),T68*R68-H68,0)</f>
        <v>0</v>
      </c>
      <c r="AC68" s="210">
        <f t="shared" ref="AC68" si="597">IF(W68=MAX(W65:W69),U68-I68,0)</f>
        <v>0</v>
      </c>
      <c r="AD68" s="212">
        <f>Hoja1!$AA68^2+Hoja1!$AB68^2+AC68^2</f>
        <v>0</v>
      </c>
      <c r="AE68" s="75">
        <f t="shared" si="574"/>
        <v>1.2952539752176786</v>
      </c>
      <c r="AF68" s="75">
        <f t="shared" si="575"/>
        <v>1.1380922525075368</v>
      </c>
      <c r="AG68" s="78">
        <f t="shared" si="338"/>
        <v>0</v>
      </c>
      <c r="AH68" s="78">
        <f t="shared" si="577"/>
        <v>0</v>
      </c>
      <c r="AI68" s="80">
        <f>IF(AG65&gt;0,IF(AH65=Hoja1!$W68,Hoja1!$E68,Hoja1!$G68),0)</f>
        <v>0</v>
      </c>
      <c r="AJ68" s="54">
        <f>IF(AG65&gt;0,IF(AH65=Hoja1!$W68,Hoja1!$F68,Hoja1!$H68),0)</f>
        <v>0</v>
      </c>
      <c r="AK68" s="52">
        <f>IF(AG65&gt;0,IF(AH65=Hoja1!$W68,Hoja1!$E68*Hoja1!$R68,Hoja1!$G68),0)</f>
        <v>0</v>
      </c>
      <c r="AL68" s="49">
        <f>IF(AG65&gt;0,IF(AH65=Hoja1!$W68,Hoja1!$F68*Hoja1!$R68,Hoja1!$H68),0)</f>
        <v>0</v>
      </c>
      <c r="AM68" s="56">
        <f t="shared" si="86"/>
        <v>0</v>
      </c>
      <c r="AN68" s="145">
        <f t="shared" si="86"/>
        <v>0.5</v>
      </c>
      <c r="AO68" s="122">
        <f t="shared" si="8"/>
        <v>0</v>
      </c>
      <c r="AP68" s="127">
        <f t="shared" si="87"/>
        <v>0</v>
      </c>
      <c r="AQ68" s="56">
        <f t="shared" ref="AQ68:AR68" si="598">AQ63</f>
        <v>0</v>
      </c>
      <c r="AR68" s="57">
        <f t="shared" si="598"/>
        <v>0</v>
      </c>
      <c r="AS68" s="56">
        <f t="shared" ref="AS68" si="599">IF(AG65&gt;0,G68+AQ68,0)</f>
        <v>0</v>
      </c>
      <c r="AT68" s="166">
        <f t="shared" ref="AT68" si="600">IF(AG65&gt;0,H68+AR68,0)</f>
        <v>0</v>
      </c>
    </row>
    <row r="69" spans="3:46" ht="19.5" thickBot="1" x14ac:dyDescent="0.3">
      <c r="C69" s="224"/>
      <c r="D69" s="233"/>
      <c r="E69" s="94">
        <f t="shared" si="565"/>
        <v>0.63027812599999999</v>
      </c>
      <c r="F69" s="94">
        <f t="shared" si="565"/>
        <v>0.72559330300000002</v>
      </c>
      <c r="G69" s="46">
        <f t="shared" ref="G69:I69" si="601">G64</f>
        <v>-0.227678886</v>
      </c>
      <c r="H69" s="46">
        <f t="shared" si="601"/>
        <v>-0.95629731299999998</v>
      </c>
      <c r="I69" s="46">
        <f t="shared" si="601"/>
        <v>0</v>
      </c>
      <c r="J69" s="58">
        <f t="shared" ref="J69" si="602">IF($AO$1="SUBTRACTIVE",AA69+J64,IF(W69=MAX(W65:W69),P69*M69-G69+J64,J64))</f>
        <v>0</v>
      </c>
      <c r="K69" s="124">
        <f t="shared" ref="K69" si="603">IF($AO$1="SUBTRACTIVE",AB69+K64,IF(W69=MAX(W65:W69),P69*N69-H69+K64,K64))</f>
        <v>0</v>
      </c>
      <c r="L69" s="59">
        <v>0</v>
      </c>
      <c r="M69" s="138">
        <f t="shared" ref="M69" si="604">IF($AO$1="ADDICTIVE",IF(W69=MAX(W65:W69),$AO$2*S69*R69+G69,0),0)</f>
        <v>0</v>
      </c>
      <c r="N69" s="124">
        <f t="shared" ref="N69" si="605">IF($AO$1="ADDICTIVE",IF(W69=MAX(W65:W69),$AO$2*T69*R69+H69,0),0)</f>
        <v>0</v>
      </c>
      <c r="O69" s="129">
        <f t="shared" si="596"/>
        <v>0</v>
      </c>
      <c r="P69" s="59">
        <f t="shared" si="142"/>
        <v>0</v>
      </c>
      <c r="Q69" s="93">
        <f t="shared" si="23"/>
        <v>0</v>
      </c>
      <c r="R69" s="58">
        <f t="shared" si="4"/>
        <v>1.0404615325279671</v>
      </c>
      <c r="S69" s="95">
        <f t="shared" si="349"/>
        <v>0.63027812599999999</v>
      </c>
      <c r="T69" s="95">
        <f t="shared" si="350"/>
        <v>0.72559330300000002</v>
      </c>
      <c r="U69" s="119">
        <f t="shared" si="5"/>
        <v>0</v>
      </c>
      <c r="V69" s="202">
        <f t="shared" si="0"/>
        <v>-0.87126578542125332</v>
      </c>
      <c r="W69" s="203">
        <f t="shared" si="6"/>
        <v>6.4367107289373338E-2</v>
      </c>
      <c r="X69" s="203">
        <f>IF(W69&gt;X68,W69,X68)</f>
        <v>0.74122229095662928</v>
      </c>
      <c r="Y69" s="75">
        <f t="shared" si="99"/>
        <v>0.74122229095662928</v>
      </c>
      <c r="Z69" s="93">
        <f>IF(MAX(W65:W69)=W69,Q69+1,Q69)</f>
        <v>0</v>
      </c>
      <c r="AA69" s="82">
        <f>IF(W69=MAX(W65:W69),S69*R69-G69,0)</f>
        <v>0</v>
      </c>
      <c r="AB69" s="82">
        <f>IF(W69=MAX(W65:W69),T69*R69-H69,0)</f>
        <v>0</v>
      </c>
      <c r="AC69" s="211">
        <f t="shared" ref="AC69" si="606">IF(W69=MAX(W65:W69),U69-I69,0)</f>
        <v>0</v>
      </c>
      <c r="AD69" s="211">
        <f>Hoja1!$AA69^2+Hoja1!$AB69^2+AC69^2</f>
        <v>0</v>
      </c>
      <c r="AE69" s="75">
        <f t="shared" si="574"/>
        <v>1.2952539752176786</v>
      </c>
      <c r="AF69" s="75">
        <f t="shared" si="575"/>
        <v>1.1380922525075368</v>
      </c>
      <c r="AG69" s="78">
        <f t="shared" si="338"/>
        <v>0</v>
      </c>
      <c r="AH69" s="78">
        <f t="shared" si="577"/>
        <v>0</v>
      </c>
      <c r="AI69" s="80">
        <f>IF(AG65&gt;0,IF(AH65=Hoja1!$W69,Hoja1!$E69,Hoja1!$G69),0)</f>
        <v>0</v>
      </c>
      <c r="AJ69" s="54">
        <f>IF(AG65&gt;0,IF(AH65=Hoja1!$W69,Hoja1!$F69,Hoja1!$H69),0)</f>
        <v>0</v>
      </c>
      <c r="AK69" s="52">
        <f>IF(AG65&gt;0,IF(AH65=Hoja1!$W69,Hoja1!$E69*Hoja1!$R69,Hoja1!$G69),0)</f>
        <v>0</v>
      </c>
      <c r="AL69" s="49">
        <f>IF(AG65&gt;0,IF(AH65=Hoja1!$W69,Hoja1!$F69*Hoja1!$R69,Hoja1!$H69),0)</f>
        <v>0</v>
      </c>
      <c r="AM69" s="58">
        <f t="shared" si="86"/>
        <v>0</v>
      </c>
      <c r="AN69" s="146">
        <f t="shared" si="86"/>
        <v>0.5</v>
      </c>
      <c r="AO69" s="124">
        <f t="shared" si="8"/>
        <v>0</v>
      </c>
      <c r="AP69" s="106">
        <f t="shared" si="87"/>
        <v>0</v>
      </c>
      <c r="AQ69" s="58">
        <f t="shared" ref="AQ69:AR69" si="607">AQ64</f>
        <v>0</v>
      </c>
      <c r="AR69" s="59">
        <f t="shared" si="607"/>
        <v>0</v>
      </c>
      <c r="AS69" s="58">
        <f t="shared" ref="AS69" si="608">IF(AG65&gt;0,G69+AQ69,0)</f>
        <v>0</v>
      </c>
      <c r="AT69" s="167">
        <f t="shared" ref="AT69" si="609">IF(AG65&gt;0,H69+AR69,0)</f>
        <v>0</v>
      </c>
    </row>
    <row r="70" spans="3:46" ht="19.5" thickBot="1" x14ac:dyDescent="0.3">
      <c r="C70" s="224"/>
      <c r="D70" s="234" t="s">
        <v>37</v>
      </c>
      <c r="E70" s="86">
        <f>$A$22</f>
        <v>0.94702351699999998</v>
      </c>
      <c r="F70" s="86">
        <f>$B$22</f>
        <v>0.58539031699999999</v>
      </c>
      <c r="G70" s="71">
        <f t="shared" ref="G70:I70" si="610">G65</f>
        <v>-0.62215365899999997</v>
      </c>
      <c r="H70" s="71">
        <f t="shared" si="610"/>
        <v>0.56891302300000002</v>
      </c>
      <c r="I70" s="71">
        <f t="shared" si="610"/>
        <v>0</v>
      </c>
      <c r="J70" s="64">
        <f t="shared" ref="J70" si="611">IF($AO$1="SUBTRACTIVE",AA70+J65,IF(W70=MAX(W70:W74),P70*M70-G70+J65,J65))</f>
        <v>2.0115126008660775</v>
      </c>
      <c r="K70" s="121">
        <f t="shared" ref="K70" si="612">IF($AO$1="SUBTRACTIVE",AB70+K65,IF(W70=MAX(W70:W74),P70*N70-H70+K65,K65))</f>
        <v>0.70701754590597254</v>
      </c>
      <c r="L70" s="65">
        <v>0</v>
      </c>
      <c r="M70" s="64">
        <f t="shared" ref="M70" si="613">IF($AO$1="ADDICTIVE",IF(W70=MAX(W70:W74),$AO$2*S70*R70+G70,0),0)</f>
        <v>0</v>
      </c>
      <c r="N70" s="121">
        <f t="shared" ref="N70" si="614">IF($AO$1="ADDICTIVE",IF(W70=MAX(W70:W74),$AO$2*T70*R70+H70,0),0)</f>
        <v>0</v>
      </c>
      <c r="O70" s="126">
        <f t="shared" ref="O70" si="615">IF($AO$1="ADDICTIVE",IF(Y70=MAX(Y70:Y74),$AO$2*U70*R70+I70,0),0)</f>
        <v>0</v>
      </c>
      <c r="P70" s="65">
        <f t="shared" si="142"/>
        <v>0</v>
      </c>
      <c r="Q70" s="35">
        <f t="shared" si="23"/>
        <v>2</v>
      </c>
      <c r="R70" s="15">
        <f t="shared" si="4"/>
        <v>0.89819480523681949</v>
      </c>
      <c r="S70" s="87">
        <f t="shared" si="349"/>
        <v>0.94702351699999998</v>
      </c>
      <c r="T70" s="87">
        <f t="shared" si="350"/>
        <v>0.58539031699999999</v>
      </c>
      <c r="U70" s="26">
        <f t="shared" si="5"/>
        <v>0</v>
      </c>
      <c r="V70" s="197">
        <f t="shared" si="0"/>
        <v>-0.230079759214596</v>
      </c>
      <c r="W70" s="198">
        <f t="shared" si="6"/>
        <v>0.384960120392702</v>
      </c>
      <c r="X70" s="198">
        <f>W70</f>
        <v>0.384960120392702</v>
      </c>
      <c r="Y70" s="35">
        <f t="shared" ref="Y70" si="616">X74</f>
        <v>0.86026070645529884</v>
      </c>
      <c r="Z70" s="35">
        <f>IF(MAX(W70:W74)=W70,Q70+1,Q70)</f>
        <v>2</v>
      </c>
      <c r="AA70" s="35">
        <f>IF(W70=MAX(W70:W74),S70*R70-G70,0)</f>
        <v>0</v>
      </c>
      <c r="AB70" s="35">
        <f>IF(W70=MAX(W70:W74),T70*R70-H70,0)</f>
        <v>0</v>
      </c>
      <c r="AC70" s="131">
        <f t="shared" ref="AC70" si="617">IF(W70=MAX(W70:W74),U70-I70,0)</f>
        <v>0</v>
      </c>
      <c r="AD70" s="131">
        <f>Hoja1!$AA70^2+Hoja1!$AB70^2+AC70^2</f>
        <v>0</v>
      </c>
      <c r="AE70" s="35">
        <f t="shared" ref="AE70" si="618">IF(MAX(AD70:AD74)&gt;AE65,MAX(AD70:AD74),AE65)</f>
        <v>1.2952539752176786</v>
      </c>
      <c r="AF70" s="35">
        <f t="shared" ref="AF70" si="619">SQRT(AE70)</f>
        <v>1.1380922525075368</v>
      </c>
      <c r="AG70" s="35">
        <f>IF(Y70=MIN(Y10:Y109),Y70,0)</f>
        <v>0</v>
      </c>
      <c r="AH70" s="88">
        <f>IF(Hoja1!$AG70&gt;0,_xlfn.MAXIFS(W70:W74,Z105:Z109,0),0)</f>
        <v>0</v>
      </c>
      <c r="AI70" s="72">
        <f>IF(AG70&gt;0,IF(AH70=Hoja1!$W70,Hoja1!$E70,Hoja1!$G70),0)</f>
        <v>0</v>
      </c>
      <c r="AJ70" s="73">
        <f>IF(AG70&gt;0,IF(AH70=Hoja1!$W70,Hoja1!$F70,Hoja1!$H70),0)</f>
        <v>0</v>
      </c>
      <c r="AK70" s="52">
        <f>IF(AG70&gt;0,IF(AH70=Hoja1!$W70,Hoja1!$E70*Hoja1!$R70,Hoja1!$G70),0)</f>
        <v>0</v>
      </c>
      <c r="AL70" s="49">
        <f>IF(AG70&gt;0,IF(AH70=Hoja1!$W70,Hoja1!$F70*Hoja1!$R70,Hoja1!$H70),0)</f>
        <v>0</v>
      </c>
      <c r="AM70" s="64">
        <f t="shared" si="86"/>
        <v>4</v>
      </c>
      <c r="AN70" s="148">
        <f t="shared" si="86"/>
        <v>0.5</v>
      </c>
      <c r="AO70" s="121">
        <f t="shared" si="8"/>
        <v>0.25</v>
      </c>
      <c r="AP70" s="65">
        <f t="shared" ref="AP70" si="620">IF($AO$11="SUBTRACTIVE",AN70*AO70,AO70)</f>
        <v>0.25</v>
      </c>
      <c r="AQ70" s="64">
        <f t="shared" ref="AQ70:AR70" si="621">AQ65</f>
        <v>0.45674350274083708</v>
      </c>
      <c r="AR70" s="65">
        <f t="shared" si="621"/>
        <v>0.18842429118279269</v>
      </c>
      <c r="AS70" s="64">
        <f t="shared" ref="AS70" si="622">IF(AG70&gt;0,G70+AQ70,0)</f>
        <v>0</v>
      </c>
      <c r="AT70" s="168">
        <f t="shared" ref="AT70" si="623">IF(AG70&gt;0,H70+AR70,0)</f>
        <v>0</v>
      </c>
    </row>
    <row r="71" spans="3:46" ht="19.5" thickBot="1" x14ac:dyDescent="0.3">
      <c r="C71" s="224"/>
      <c r="D71" s="235"/>
      <c r="E71" s="89">
        <f t="shared" ref="E71:F74" si="624">E70</f>
        <v>0.94702351699999998</v>
      </c>
      <c r="F71" s="89">
        <f t="shared" si="624"/>
        <v>0.58539031699999999</v>
      </c>
      <c r="G71" s="74">
        <f t="shared" ref="G71:I71" si="625">G66</f>
        <v>0.97621461700000001</v>
      </c>
      <c r="H71" s="74">
        <f t="shared" si="625"/>
        <v>-0.20893725399999999</v>
      </c>
      <c r="I71" s="74">
        <f t="shared" si="625"/>
        <v>0</v>
      </c>
      <c r="J71" s="2">
        <f t="shared" ref="J71" si="626">IF($AO$1="SUBTRACTIVE",AA71+J66,IF(W71=MAX(W70:W74),P71*M71-G71+J66,J66))</f>
        <v>-1.8455964556383875</v>
      </c>
      <c r="K71" s="107">
        <f t="shared" ref="K71" si="627">IF($AO$1="SUBTRACTIVE",AB71+K66,IF(W71=MAX(W70:W74),P71*N71-H71+K66,K66))</f>
        <v>8.1480841993013726</v>
      </c>
      <c r="L71" s="3">
        <v>0</v>
      </c>
      <c r="M71" s="2">
        <f t="shared" ref="M71" si="628">IF($AO$1="ADDICTIVE",IF(W71=MAX(W70:W74),$AO$2*S71*R71+G71,0),0)</f>
        <v>0</v>
      </c>
      <c r="N71" s="107">
        <f t="shared" ref="N71" si="629">IF($AO$1="ADDICTIVE",IF(W71=MAX(W70:W74),$AO$2*T71*R71+H71,0),0)</f>
        <v>0</v>
      </c>
      <c r="O71" s="20">
        <f t="shared" ref="O71" si="630">IF($AO$1="ADDICTIVE",IF(Y71=MAX(Y70:Y74),$AO$2*U71*R71+I71,0),0)</f>
        <v>0</v>
      </c>
      <c r="P71" s="3">
        <f t="shared" si="142"/>
        <v>0</v>
      </c>
      <c r="Q71" s="63">
        <f>Z66</f>
        <v>10</v>
      </c>
      <c r="R71" s="2">
        <f t="shared" si="4"/>
        <v>0.89819480523681949</v>
      </c>
      <c r="S71" s="90">
        <f t="shared" si="349"/>
        <v>0.94702351699999998</v>
      </c>
      <c r="T71" s="90">
        <f t="shared" si="350"/>
        <v>0.58539031699999999</v>
      </c>
      <c r="U71" s="26">
        <f t="shared" si="5"/>
        <v>0</v>
      </c>
      <c r="V71" s="199">
        <f t="shared" si="0"/>
        <v>0.72052141291059768</v>
      </c>
      <c r="W71" s="192">
        <f t="shared" si="6"/>
        <v>0.86026070645529884</v>
      </c>
      <c r="X71" s="192">
        <f>IF(W71&gt;X70,W71,X70)</f>
        <v>0.86026070645529884</v>
      </c>
      <c r="Y71" s="75">
        <f t="shared" ref="Y71" si="631">Y70</f>
        <v>0.86026070645529884</v>
      </c>
      <c r="Z71" s="63">
        <f>IF(MAX(W70:W74)=W71,Q71+1,Q71)</f>
        <v>11</v>
      </c>
      <c r="AA71" s="63">
        <f>IF(W71=MAX(W70:W74),S71*R71-G71,0)</f>
        <v>-0.12560301359349724</v>
      </c>
      <c r="AB71" s="63">
        <f>IF(W71=MAX(W70:W74),T71*R71-H71,0)</f>
        <v>0.73473179576533498</v>
      </c>
      <c r="AC71" s="209">
        <f t="shared" ref="AC71" si="632">IF(W71=MAX(W70:W74),U71-I71,0)</f>
        <v>0</v>
      </c>
      <c r="AD71" s="132">
        <f>Hoja1!$AA71^2+Hoja1!$AB71^2+AC71^2</f>
        <v>0.5556069287323222</v>
      </c>
      <c r="AE71" s="75">
        <f t="shared" ref="AE71:AE74" si="633">AE70</f>
        <v>1.2952539752176786</v>
      </c>
      <c r="AF71" s="76">
        <f t="shared" ref="AF71:AF74" si="634">AF70</f>
        <v>1.1380922525075368</v>
      </c>
      <c r="AG71" s="77">
        <f t="shared" ref="AG71" si="635">AG70</f>
        <v>0</v>
      </c>
      <c r="AH71" s="78">
        <f t="shared" ref="AH71" si="636">AH70</f>
        <v>0</v>
      </c>
      <c r="AI71" s="72">
        <f>IF(AG70&gt;0,IF(AH70=Hoja1!$W71,Hoja1!$E71,Hoja1!$G71),0)</f>
        <v>0</v>
      </c>
      <c r="AJ71" s="73">
        <f>IF(AG70&gt;0,IF(AH70=Hoja1!$W71,Hoja1!$F71,Hoja1!$H71),0)</f>
        <v>0</v>
      </c>
      <c r="AK71" s="52">
        <f>IF(AG70&gt;0,IF(AH70=Hoja1!$W71,Hoja1!$E71*Hoja1!$R71,Hoja1!$G71),0)</f>
        <v>0</v>
      </c>
      <c r="AL71" s="49">
        <f>IF(AG70&gt;0,IF(AH70=Hoja1!$W71,Hoja1!$F71*Hoja1!$R71,Hoja1!$H71),0)</f>
        <v>0</v>
      </c>
      <c r="AM71" s="2">
        <f t="shared" si="86"/>
        <v>16</v>
      </c>
      <c r="AN71" s="143">
        <f t="shared" si="86"/>
        <v>0.5</v>
      </c>
      <c r="AO71" s="107">
        <f t="shared" si="8"/>
        <v>6.25E-2</v>
      </c>
      <c r="AP71" s="3">
        <f t="shared" si="145"/>
        <v>6.25E-2</v>
      </c>
      <c r="AQ71" s="2">
        <f t="shared" ref="AQ71:AR71" si="637">AQ66</f>
        <v>-9.4901449938921772E-2</v>
      </c>
      <c r="AR71" s="3">
        <f t="shared" si="637"/>
        <v>0.38022963866138082</v>
      </c>
      <c r="AS71" s="2">
        <f t="shared" ref="AS71" si="638">IF(AG70&gt;0,G71+AQ71,0)</f>
        <v>0</v>
      </c>
      <c r="AT71" s="163">
        <f t="shared" ref="AT71" si="639">IF(AG70&gt;0,H71+AR71,0)</f>
        <v>0</v>
      </c>
    </row>
    <row r="72" spans="3:46" ht="19.5" thickBot="1" x14ac:dyDescent="0.3">
      <c r="C72" s="224"/>
      <c r="D72" s="235"/>
      <c r="E72" s="89">
        <f t="shared" si="624"/>
        <v>0.94702351699999998</v>
      </c>
      <c r="F72" s="89">
        <f t="shared" si="624"/>
        <v>0.58539031699999999</v>
      </c>
      <c r="G72" s="74">
        <f t="shared" ref="G72:I72" si="640">G67</f>
        <v>0.20375289199999999</v>
      </c>
      <c r="H72" s="74">
        <f t="shared" si="640"/>
        <v>0.17931982299999999</v>
      </c>
      <c r="I72" s="74">
        <f t="shared" si="640"/>
        <v>0</v>
      </c>
      <c r="J72" s="2">
        <f t="shared" ref="J72" si="641">IF($AO$1="SUBTRACTIVE",AA72+J67,IF(W72=MAX(W70:W74),P72*M72-G72+J67,J67))</f>
        <v>0</v>
      </c>
      <c r="K72" s="107">
        <f t="shared" ref="K72" si="642">IF($AO$1="SUBTRACTIVE",AB72+K67,IF(W72=MAX(W70:W74),P72*N72-H72+K67,K67))</f>
        <v>0</v>
      </c>
      <c r="L72" s="3">
        <v>0</v>
      </c>
      <c r="M72" s="2">
        <f t="shared" ref="M72" si="643">IF($AO$1="ADDICTIVE",IF(W72=MAX(W70:W74),$AO$2*S72*R72+G72,0),0)</f>
        <v>0</v>
      </c>
      <c r="N72" s="107">
        <f t="shared" ref="N72" si="644">IF($AO$1="ADDICTIVE",IF(W72=MAX(W70:W74),$AO$2*T72*R72+H72,0),0)</f>
        <v>0</v>
      </c>
      <c r="O72" s="20">
        <f t="shared" ref="O72" si="645">IF($AO$1="ADDICTIVE",IF(Y72=MAX(Y70:Y74),$AO$2*U72*R72+I72,0),0)</f>
        <v>0</v>
      </c>
      <c r="P72" s="3">
        <f t="shared" si="142"/>
        <v>0</v>
      </c>
      <c r="Q72" s="63">
        <f>Z67</f>
        <v>0</v>
      </c>
      <c r="R72" s="2">
        <f t="shared" si="4"/>
        <v>0.89819480523681949</v>
      </c>
      <c r="S72" s="90">
        <f t="shared" si="349"/>
        <v>0.94702351699999998</v>
      </c>
      <c r="T72" s="90">
        <f t="shared" si="350"/>
        <v>0.58539031699999999</v>
      </c>
      <c r="U72" s="26">
        <f t="shared" si="5"/>
        <v>0</v>
      </c>
      <c r="V72" s="199">
        <f t="shared" si="0"/>
        <v>0.26759995832655797</v>
      </c>
      <c r="W72" s="192">
        <f t="shared" si="6"/>
        <v>0.63379997916327901</v>
      </c>
      <c r="X72" s="192">
        <f>IF(W72&gt;X71,W72,X71)</f>
        <v>0.86026070645529884</v>
      </c>
      <c r="Y72" s="75">
        <f t="shared" si="50"/>
        <v>0.86026070645529884</v>
      </c>
      <c r="Z72" s="63">
        <f>IF(MAX(W70:W74)=W72,Q72+1,Q72)</f>
        <v>0</v>
      </c>
      <c r="AA72" s="63">
        <f>IF(W72=MAX(W70:W74),S72*R72-G72,0)</f>
        <v>0</v>
      </c>
      <c r="AB72" s="63">
        <f>IF(W72=MAX(W70:W74),T72*R72-H72,0)</f>
        <v>0</v>
      </c>
      <c r="AC72" s="209">
        <f t="shared" ref="AC72" si="646">IF(W72=MAX(W70:W74),U72-I72,0)</f>
        <v>0</v>
      </c>
      <c r="AD72" s="132">
        <f>Hoja1!$AA72^2+Hoja1!$AB72^2+AC72^2</f>
        <v>0</v>
      </c>
      <c r="AE72" s="75">
        <f t="shared" si="633"/>
        <v>1.2952539752176786</v>
      </c>
      <c r="AF72" s="75">
        <f t="shared" si="634"/>
        <v>1.1380922525075368</v>
      </c>
      <c r="AG72" s="78">
        <f t="shared" si="161"/>
        <v>0</v>
      </c>
      <c r="AH72" s="78">
        <f t="shared" si="53"/>
        <v>0</v>
      </c>
      <c r="AI72" s="72">
        <f>IF(AG70&gt;0,IF(AH70=Hoja1!$W72,Hoja1!$E72,Hoja1!$G72),0)</f>
        <v>0</v>
      </c>
      <c r="AJ72" s="73">
        <f>IF(AG72&gt;0,IF(AH72=Hoja1!$W72,Hoja1!$F72,Hoja1!$H72),0)</f>
        <v>0</v>
      </c>
      <c r="AK72" s="52">
        <f>IF(AG70&gt;0,IF(AH70=Hoja1!$W72,Hoja1!$E72*Hoja1!$R72,Hoja1!$G72),0)</f>
        <v>0</v>
      </c>
      <c r="AL72" s="49">
        <f>IF(AG70&gt;0,IF(AH70=Hoja1!$W72,Hoja1!$F72*Hoja1!$R72,Hoja1!$H72),0)</f>
        <v>0</v>
      </c>
      <c r="AM72" s="2">
        <f t="shared" si="86"/>
        <v>0</v>
      </c>
      <c r="AN72" s="143">
        <f t="shared" si="86"/>
        <v>0.5</v>
      </c>
      <c r="AO72" s="107">
        <f t="shared" si="8"/>
        <v>0</v>
      </c>
      <c r="AP72" s="3">
        <f t="shared" si="145"/>
        <v>0</v>
      </c>
      <c r="AQ72" s="2">
        <f t="shared" ref="AQ72:AR72" si="647">AQ67</f>
        <v>0</v>
      </c>
      <c r="AR72" s="3">
        <f t="shared" si="647"/>
        <v>0</v>
      </c>
      <c r="AS72" s="2">
        <f t="shared" ref="AS72" si="648">IF(AG70&gt;0,G72+AQ72,0)</f>
        <v>0</v>
      </c>
      <c r="AT72" s="163">
        <f t="shared" ref="AT72" si="649">IF(AG70&gt;0,H72+AR72,0)</f>
        <v>0</v>
      </c>
    </row>
    <row r="73" spans="3:46" ht="19.5" thickBot="1" x14ac:dyDescent="0.3">
      <c r="C73" s="224"/>
      <c r="D73" s="235"/>
      <c r="E73" s="89">
        <f t="shared" si="624"/>
        <v>0.94702351699999998</v>
      </c>
      <c r="F73" s="89">
        <f t="shared" si="624"/>
        <v>0.58539031699999999</v>
      </c>
      <c r="G73" s="74">
        <f t="shared" ref="G73:I73" si="650">G68</f>
        <v>-0.51661166300000005</v>
      </c>
      <c r="H73" s="74">
        <f t="shared" si="650"/>
        <v>-0.851105322</v>
      </c>
      <c r="I73" s="74">
        <f t="shared" si="650"/>
        <v>0</v>
      </c>
      <c r="J73" s="2">
        <f t="shared" ref="J73" si="651">IF($AO$1="SUBTRACTIVE",AA73+J68,IF(W73=MAX(W70:W74),P73*M73-G73+J68,J68))</f>
        <v>0</v>
      </c>
      <c r="K73" s="107">
        <f t="shared" ref="K73" si="652">IF($AO$1="SUBTRACTIVE",AB73+K68,IF(W73=MAX(W70:W74),P73*N73-H73+K68,K68))</f>
        <v>0</v>
      </c>
      <c r="L73" s="3">
        <v>0</v>
      </c>
      <c r="M73" s="2">
        <f t="shared" ref="M73" si="653">IF($AO$1="ADDICTIVE",IF(W73=MAX(W70:W74),$AO$2*S73*R73+G73,0),0)</f>
        <v>0</v>
      </c>
      <c r="N73" s="107">
        <f t="shared" ref="N73" si="654">IF($AO$1="ADDICTIVE",IF(W73=MAX(W70:W74),$AO$2*T73*R73+H73,0),0)</f>
        <v>0</v>
      </c>
      <c r="O73" s="20">
        <f t="shared" ref="O73:O74" si="655">IF($AO$1="ADDICTIVE",IF(Y73=MAX(Y69:Y73),$AO$2*U73*R73+I73,0),0)</f>
        <v>0</v>
      </c>
      <c r="P73" s="3">
        <f t="shared" si="142"/>
        <v>0</v>
      </c>
      <c r="Q73" s="63">
        <f>Z68</f>
        <v>0</v>
      </c>
      <c r="R73" s="2">
        <f t="shared" si="4"/>
        <v>0.89819480523681949</v>
      </c>
      <c r="S73" s="90">
        <f t="shared" si="349"/>
        <v>0.94702351699999998</v>
      </c>
      <c r="T73" s="90">
        <f t="shared" si="350"/>
        <v>0.58539031699999999</v>
      </c>
      <c r="U73" s="26">
        <f t="shared" si="5"/>
        <v>0</v>
      </c>
      <c r="V73" s="199">
        <f t="shared" si="0"/>
        <v>-0.88694240777795774</v>
      </c>
      <c r="W73" s="192">
        <f t="shared" si="6"/>
        <v>5.6528796111021129E-2</v>
      </c>
      <c r="X73" s="192">
        <f>IF(W73&gt;X72,W73,X72)</f>
        <v>0.86026070645529884</v>
      </c>
      <c r="Y73" s="75">
        <f t="shared" si="50"/>
        <v>0.86026070645529884</v>
      </c>
      <c r="Z73" s="63">
        <f>IF(MAX(W70:W74)=W73,Q73+1,Q73)</f>
        <v>0</v>
      </c>
      <c r="AA73" s="63">
        <f>IF(W73=MAX(W70:W74),S73*R73-G73,0)</f>
        <v>0</v>
      </c>
      <c r="AB73" s="63">
        <f>IF(W73=MAX(W70:W74),T73*R73-H73,0)</f>
        <v>0</v>
      </c>
      <c r="AC73" s="209">
        <f t="shared" ref="AC73" si="656">IF(W73=MAX(W70:W74),U73-I73,0)</f>
        <v>0</v>
      </c>
      <c r="AD73" s="132">
        <f>Hoja1!$AA73^2+Hoja1!$AB73^2+AC73^2</f>
        <v>0</v>
      </c>
      <c r="AE73" s="75">
        <f t="shared" si="633"/>
        <v>1.2952539752176786</v>
      </c>
      <c r="AF73" s="75">
        <f t="shared" si="634"/>
        <v>1.1380922525075368</v>
      </c>
      <c r="AG73" s="78">
        <f t="shared" si="161"/>
        <v>0</v>
      </c>
      <c r="AH73" s="78">
        <f t="shared" si="53"/>
        <v>0</v>
      </c>
      <c r="AI73" s="72">
        <f>IF(AG70&gt;0,IF(AH70=Hoja1!$W73,Hoja1!$E73,Hoja1!$G73),0)</f>
        <v>0</v>
      </c>
      <c r="AJ73" s="73">
        <f>IF(AG70&gt;0,IF(AH70=Hoja1!$W73,Hoja1!$F73,Hoja1!$H73),0)</f>
        <v>0</v>
      </c>
      <c r="AK73" s="52">
        <f>IF(AG70&gt;0,IF(AH70=Hoja1!$W73,Hoja1!$E73*Hoja1!$R73,Hoja1!$G73),0)</f>
        <v>0</v>
      </c>
      <c r="AL73" s="49">
        <f>IF(AG70&gt;0,IF(AH70=Hoja1!$W73,Hoja1!$F73*Hoja1!$R73,Hoja1!$H73),0)</f>
        <v>0</v>
      </c>
      <c r="AM73" s="2">
        <f t="shared" si="86"/>
        <v>0</v>
      </c>
      <c r="AN73" s="143">
        <f t="shared" si="86"/>
        <v>0.5</v>
      </c>
      <c r="AO73" s="107">
        <f t="shared" si="8"/>
        <v>0</v>
      </c>
      <c r="AP73" s="3">
        <f t="shared" si="145"/>
        <v>0</v>
      </c>
      <c r="AQ73" s="2">
        <f t="shared" ref="AQ73:AR73" si="657">AQ68</f>
        <v>0</v>
      </c>
      <c r="AR73" s="3">
        <f t="shared" si="657"/>
        <v>0</v>
      </c>
      <c r="AS73" s="2">
        <f t="shared" ref="AS73" si="658">IF(AG70&gt;0,G73+AQ73,0)</f>
        <v>0</v>
      </c>
      <c r="AT73" s="163">
        <f t="shared" ref="AT73" si="659">IF(AG70&gt;0,H73+AR73,0)</f>
        <v>0</v>
      </c>
    </row>
    <row r="74" spans="3:46" ht="19.5" thickBot="1" x14ac:dyDescent="0.3">
      <c r="C74" s="224"/>
      <c r="D74" s="236"/>
      <c r="E74" s="89">
        <f t="shared" si="624"/>
        <v>0.94702351699999998</v>
      </c>
      <c r="F74" s="89">
        <f t="shared" si="624"/>
        <v>0.58539031699999999</v>
      </c>
      <c r="G74" s="74">
        <f t="shared" ref="G74:I74" si="660">G69</f>
        <v>-0.227678886</v>
      </c>
      <c r="H74" s="74">
        <f t="shared" si="660"/>
        <v>-0.95629731299999998</v>
      </c>
      <c r="I74" s="74">
        <f t="shared" si="660"/>
        <v>0</v>
      </c>
      <c r="J74" s="4">
        <f t="shared" ref="J74" si="661">IF($AO$1="SUBTRACTIVE",AA74+J69,IF(W74=MAX(W70:W74),P74*M74-G74+J69,J69))</f>
        <v>0</v>
      </c>
      <c r="K74" s="108">
        <f t="shared" ref="K74" si="662">IF($AO$1="SUBTRACTIVE",AB74+K69,IF(W74=MAX(W70:W74),P74*N74-H74+K69,K69))</f>
        <v>0</v>
      </c>
      <c r="L74" s="5">
        <v>0</v>
      </c>
      <c r="M74" s="4">
        <f t="shared" ref="M74" si="663">IF($AO$1="ADDICTIVE",IF(W74=MAX(W70:W74),$AO$2*S74*R74+G74,0),0)</f>
        <v>0</v>
      </c>
      <c r="N74" s="108">
        <f t="shared" ref="N74" si="664">IF($AO$1="ADDICTIVE",IF(W74=MAX(W70:W74),$AO$2*T74*R74+H74,0),0)</f>
        <v>0</v>
      </c>
      <c r="O74" s="21">
        <f t="shared" si="655"/>
        <v>0</v>
      </c>
      <c r="P74" s="5">
        <f t="shared" si="142"/>
        <v>0</v>
      </c>
      <c r="Q74" s="63">
        <f>Z69</f>
        <v>0</v>
      </c>
      <c r="R74" s="4">
        <f t="shared" si="4"/>
        <v>0.89819480523681949</v>
      </c>
      <c r="S74" s="90">
        <f t="shared" si="349"/>
        <v>0.94702351699999998</v>
      </c>
      <c r="T74" s="90">
        <f t="shared" si="350"/>
        <v>0.58539031699999999</v>
      </c>
      <c r="U74" s="118">
        <f t="shared" si="5"/>
        <v>0</v>
      </c>
      <c r="V74" s="199">
        <f t="shared" ref="V74:V137" si="665">SUMPRODUCT(S74:U74,G74:I74)*R74</f>
        <v>-0.69648220976252251</v>
      </c>
      <c r="W74" s="192">
        <f t="shared" si="6"/>
        <v>0.15175889511873875</v>
      </c>
      <c r="X74" s="192">
        <f>IF(W74&gt;X73,W74,X73)</f>
        <v>0.86026070645529884</v>
      </c>
      <c r="Y74" s="75">
        <f t="shared" si="50"/>
        <v>0.86026070645529884</v>
      </c>
      <c r="Z74" s="63">
        <f>IF(MAX(W70:W74)=W74,Q74+1,Q74)</f>
        <v>0</v>
      </c>
      <c r="AA74" s="63">
        <f>IF(W74=MAX(W70:W74),S74*R74-G74,0)</f>
        <v>0</v>
      </c>
      <c r="AB74" s="63">
        <f>IF(W74=MAX(W70:W74),T74*R74-H74,0)</f>
        <v>0</v>
      </c>
      <c r="AC74" s="133">
        <f t="shared" ref="AC74" si="666">IF(W74=MAX(W70:W74),U74-I74,0)</f>
        <v>0</v>
      </c>
      <c r="AD74" s="133">
        <f>Hoja1!$AA74^2+Hoja1!$AB74^2+AC74^2</f>
        <v>0</v>
      </c>
      <c r="AE74" s="75">
        <f t="shared" si="633"/>
        <v>1.2952539752176786</v>
      </c>
      <c r="AF74" s="75">
        <f t="shared" si="634"/>
        <v>1.1380922525075368</v>
      </c>
      <c r="AG74" s="78">
        <f t="shared" si="161"/>
        <v>0</v>
      </c>
      <c r="AH74" s="78">
        <f t="shared" si="53"/>
        <v>0</v>
      </c>
      <c r="AI74" s="72">
        <f>IF(AG70&gt;0,IF(AH70=Hoja1!$W74,Hoja1!$E74,Hoja1!$G74),0)</f>
        <v>0</v>
      </c>
      <c r="AJ74" s="73">
        <f>IF(AG70&gt;0,IF(AH70=Hoja1!$W74,Hoja1!$F74,Hoja1!$H74),0)</f>
        <v>0</v>
      </c>
      <c r="AK74" s="52">
        <f>IF(AG70&gt;0,IF(AH70=Hoja1!$W74,Hoja1!$E74*Hoja1!$R74,Hoja1!$G74),0)</f>
        <v>0</v>
      </c>
      <c r="AL74" s="49">
        <f>IF(AG70&gt;0,IF(AH70=Hoja1!$W74,Hoja1!$F74*Hoja1!$R74,Hoja1!$H74),0)</f>
        <v>0</v>
      </c>
      <c r="AM74" s="4">
        <f t="shared" si="86"/>
        <v>0</v>
      </c>
      <c r="AN74" s="120">
        <f t="shared" si="86"/>
        <v>0.5</v>
      </c>
      <c r="AO74" s="108">
        <f t="shared" si="8"/>
        <v>0</v>
      </c>
      <c r="AP74" s="5">
        <f t="shared" si="145"/>
        <v>0</v>
      </c>
      <c r="AQ74" s="4">
        <f t="shared" ref="AQ74:AR74" si="667">AQ69</f>
        <v>0</v>
      </c>
      <c r="AR74" s="5">
        <f t="shared" si="667"/>
        <v>0</v>
      </c>
      <c r="AS74" s="4">
        <f t="shared" ref="AS74" si="668">IF(AG70&gt;0,G74+AQ74,0)</f>
        <v>0</v>
      </c>
      <c r="AT74" s="164">
        <f t="shared" ref="AT74" si="669">IF(AG70&gt;0,H74+AR74,0)</f>
        <v>0</v>
      </c>
    </row>
    <row r="75" spans="3:46" ht="19.5" thickBot="1" x14ac:dyDescent="0.3">
      <c r="C75" s="224"/>
      <c r="D75" s="231" t="s">
        <v>38</v>
      </c>
      <c r="E75" s="116">
        <f>$A$23</f>
        <v>0.2257258</v>
      </c>
      <c r="F75" s="116">
        <f>$B$23</f>
        <v>0.18537577099999999</v>
      </c>
      <c r="G75" s="92">
        <f t="shared" ref="G75:I75" si="670">G70</f>
        <v>-0.62215365899999997</v>
      </c>
      <c r="H75" s="92">
        <f t="shared" si="670"/>
        <v>0.56891302300000002</v>
      </c>
      <c r="I75" s="92">
        <f t="shared" si="670"/>
        <v>0</v>
      </c>
      <c r="J75" s="52">
        <f t="shared" ref="J75" si="671">IF($AO$1="SUBTRACTIVE",AA75+J70,IF(W75=MAX(W75:W79),P75*M75-G75+J70,J70))</f>
        <v>2.0115126008660775</v>
      </c>
      <c r="K75" s="123">
        <f t="shared" ref="K75" si="672">IF($AO$1="SUBTRACTIVE",AB75+K70,IF(W75=MAX(W75:W79),P75*N75-H75+K70,K70))</f>
        <v>0.70701754590597254</v>
      </c>
      <c r="L75" s="53">
        <v>0</v>
      </c>
      <c r="M75" s="136">
        <f t="shared" ref="M75" si="673">IF($AO$1="ADDICTIVE",IF(W75=MAX(W75:W79),$AO$2*S75*R75+G75,0),0)</f>
        <v>0</v>
      </c>
      <c r="N75" s="123">
        <f t="shared" ref="N75" si="674">IF($AO$1="ADDICTIVE",IF(W75=MAX(W75:W79),$AO$2*T75*R75+H75,0),0)</f>
        <v>0</v>
      </c>
      <c r="O75" s="130">
        <f t="shared" ref="O75" si="675">IF($AO$1="ADDICTIVE",IF(Y75=MAX(Y75:Y79),$AO$2*U75*R75+I75,0),0)</f>
        <v>0</v>
      </c>
      <c r="P75" s="53">
        <f t="shared" si="142"/>
        <v>0</v>
      </c>
      <c r="Q75" s="36">
        <f>Z70</f>
        <v>2</v>
      </c>
      <c r="R75" s="114">
        <f t="shared" ref="R75:R138" si="676">IF($AO$3="MULTIPLICATIVE",1/SQRT(S75^2+T75^2),1/SQRT(2))</f>
        <v>3.4236074275152042</v>
      </c>
      <c r="S75" s="91">
        <f t="shared" si="349"/>
        <v>0.2257258</v>
      </c>
      <c r="T75" s="91">
        <f t="shared" si="350"/>
        <v>0.18537577099999999</v>
      </c>
      <c r="U75" s="115">
        <f t="shared" ref="U75:U138" si="677">IF($AO$3="MULTIPLICATIVE",0,IF(2-(S75^2+T75^2)&gt;0,SQRT(2-(S75^2+T75^2))*R75,0))</f>
        <v>0</v>
      </c>
      <c r="V75" s="200">
        <f t="shared" si="665"/>
        <v>-0.11973533624250832</v>
      </c>
      <c r="W75" s="201">
        <f t="shared" ref="W75:W109" si="678">(V75+1)/2</f>
        <v>0.44013233187874584</v>
      </c>
      <c r="X75" s="201">
        <f>W75</f>
        <v>0.44013233187874584</v>
      </c>
      <c r="Y75" s="36">
        <f t="shared" ref="Y75" si="679">X79</f>
        <v>0.81090621401022744</v>
      </c>
      <c r="Z75" s="36">
        <f>IF(MAX(W75:W79)=W75,Q75+1,Q75)</f>
        <v>2</v>
      </c>
      <c r="AA75" s="80">
        <f>IF(W75=MAX(W75:W79),S75*R75-G75,0)</f>
        <v>0</v>
      </c>
      <c r="AB75" s="80">
        <f>IF(W75=MAX(W75:W79),T75*R75-H75,0)</f>
        <v>0</v>
      </c>
      <c r="AC75" s="54">
        <f t="shared" ref="AC75" si="680">IF(W75=MAX(W75:W79),U75-I75,0)</f>
        <v>0</v>
      </c>
      <c r="AD75" s="54">
        <f>Hoja1!$AA75^2+Hoja1!$AB75^2+AC75^2</f>
        <v>0</v>
      </c>
      <c r="AE75" s="80">
        <f t="shared" ref="AE75" si="681">IF(MAX(AD75:AD79)&gt;AE70,MAX(AD75:AD79),AE70)</f>
        <v>1.2952539752176786</v>
      </c>
      <c r="AF75" s="80">
        <f t="shared" ref="AF75" si="682">SQRT(AE75)</f>
        <v>1.1380922525075368</v>
      </c>
      <c r="AG75" s="82">
        <f>IF(Y75=MIN(Y10:Y109),Y75,0)</f>
        <v>0</v>
      </c>
      <c r="AH75" s="83">
        <f>IF(Hoja1!$AG75&gt;0,_xlfn.MAXIFS(W75:W79,Z105:Z109,0),0)</f>
        <v>0</v>
      </c>
      <c r="AI75" s="80">
        <f>IF(AG75&gt;0,IF(AH75=Hoja1!$W75,Hoja1!$E75,Hoja1!$G75),0)</f>
        <v>0</v>
      </c>
      <c r="AJ75" s="54">
        <f>IF(AG75&gt;0,IF(AH75=Hoja1!$W75,Hoja1!$F75,Hoja1!$H75),0)</f>
        <v>0</v>
      </c>
      <c r="AK75" s="52">
        <f>IF(AG75&gt;0,IF(AH75=Hoja1!$W75,Hoja1!$E75*Hoja1!$R75,Hoja1!$G75),0)</f>
        <v>0</v>
      </c>
      <c r="AL75" s="49">
        <f>IF(AG75&gt;0,IF(AH75=Hoja1!$W75,Hoja1!$F75*Hoja1!$R75,Hoja1!$H75),0)</f>
        <v>0</v>
      </c>
      <c r="AM75" s="114">
        <f t="shared" si="86"/>
        <v>4</v>
      </c>
      <c r="AN75" s="144">
        <f t="shared" si="86"/>
        <v>0.5</v>
      </c>
      <c r="AO75" s="123">
        <f t="shared" ref="AO75:AO138" si="683">IF(AM75&gt;0,1/AM75,0)</f>
        <v>0.25</v>
      </c>
      <c r="AP75" s="127">
        <f t="shared" ref="AP75" si="684">IF($AO$1="SUBTRACTIVE",AN75*AO75,AO75)</f>
        <v>0.125</v>
      </c>
      <c r="AQ75" s="52">
        <f t="shared" ref="AQ75:AR75" si="685">AQ70</f>
        <v>0.45674350274083708</v>
      </c>
      <c r="AR75" s="53">
        <f t="shared" si="685"/>
        <v>0.18842429118279269</v>
      </c>
      <c r="AS75" s="52">
        <f t="shared" ref="AS75" si="686">IF(AG75&gt;0,G75+AQ75,0)</f>
        <v>0</v>
      </c>
      <c r="AT75" s="165">
        <f t="shared" ref="AT75" si="687">IF(AG75&gt;0,H75+AR75,0)</f>
        <v>0</v>
      </c>
    </row>
    <row r="76" spans="3:46" ht="19.5" thickBot="1" x14ac:dyDescent="0.3">
      <c r="C76" s="224"/>
      <c r="D76" s="232"/>
      <c r="E76" s="94">
        <f t="shared" ref="E76:F79" si="688">E75</f>
        <v>0.2257258</v>
      </c>
      <c r="F76" s="94">
        <f t="shared" si="688"/>
        <v>0.18537577099999999</v>
      </c>
      <c r="G76" s="46">
        <f t="shared" ref="G76:I76" si="689">G71</f>
        <v>0.97621461700000001</v>
      </c>
      <c r="H76" s="46">
        <f t="shared" si="689"/>
        <v>-0.20893725399999999</v>
      </c>
      <c r="I76" s="46">
        <f t="shared" si="689"/>
        <v>0</v>
      </c>
      <c r="J76" s="56">
        <f t="shared" ref="J76" si="690">IF($AO$1="SUBTRACTIVE",AA76+J71,IF(W76=MAX(W75:W79),P76*M76-G76+J71,J71))</f>
        <v>-2.0490145471765757</v>
      </c>
      <c r="K76" s="122">
        <f t="shared" ref="K76" si="691">IF($AO$1="SUBTRACTIVE",AB76+K71,IF(W76=MAX(W75:W79),P76*N76-H76+K71,K71))</f>
        <v>8.9916753197783308</v>
      </c>
      <c r="L76" s="57">
        <v>0</v>
      </c>
      <c r="M76" s="137">
        <f t="shared" ref="M76" si="692">IF($AO$1="ADDICTIVE",IF(W76=MAX(W75:W79),$AO$2*S76*R76+G76,0),0)</f>
        <v>0</v>
      </c>
      <c r="N76" s="122">
        <f t="shared" ref="N76" si="693">IF($AO$1="ADDICTIVE",IF(W76=MAX(W75:W79),$AO$2*T76*R76+H76,0),0)</f>
        <v>0</v>
      </c>
      <c r="O76" s="128">
        <f t="shared" ref="O76" si="694">IF($AO$1="ADDICTIVE",IF(Y76=MAX(Y75:Y79),$AO$2*U76*R76+I76,0),0)</f>
        <v>0</v>
      </c>
      <c r="P76" s="57">
        <f t="shared" si="142"/>
        <v>0</v>
      </c>
      <c r="Q76" s="93">
        <f t="shared" si="23"/>
        <v>11</v>
      </c>
      <c r="R76" s="56">
        <f t="shared" si="676"/>
        <v>3.4236074275152042</v>
      </c>
      <c r="S76" s="95">
        <f t="shared" si="349"/>
        <v>0.2257258</v>
      </c>
      <c r="T76" s="95">
        <f t="shared" si="350"/>
        <v>0.18537577099999999</v>
      </c>
      <c r="U76" s="115">
        <f t="shared" si="677"/>
        <v>0</v>
      </c>
      <c r="V76" s="202">
        <f t="shared" si="665"/>
        <v>0.62181242802045489</v>
      </c>
      <c r="W76" s="203">
        <f t="shared" si="678"/>
        <v>0.81090621401022744</v>
      </c>
      <c r="X76" s="203">
        <f>IF(W76&gt;X75,W76,X75)</f>
        <v>0.81090621401022744</v>
      </c>
      <c r="Y76" s="75">
        <f t="shared" ref="Y76" si="695">Y75</f>
        <v>0.81090621401022744</v>
      </c>
      <c r="Z76" s="93">
        <f>IF(MAX(W75:W79)=W76,Q76+1,Q76)</f>
        <v>12</v>
      </c>
      <c r="AA76" s="82">
        <f>IF(W76=MAX(W75:W79),S76*R76-G76,0)</f>
        <v>-0.20341809153818846</v>
      </c>
      <c r="AB76" s="82">
        <f>IF(W76=MAX(W75:W79),T76*R76-H76,0)</f>
        <v>0.8435911204769575</v>
      </c>
      <c r="AC76" s="210">
        <f t="shared" ref="AC76" si="696">IF(W76=MAX(W75:W79),U76-I76,0)</f>
        <v>0</v>
      </c>
      <c r="AD76" s="212">
        <f>Hoja1!$AA76^2+Hoja1!$AB76^2+AC76^2</f>
        <v>0.75302489851260745</v>
      </c>
      <c r="AE76" s="75">
        <f t="shared" ref="AE76:AE79" si="697">AE75</f>
        <v>1.2952539752176786</v>
      </c>
      <c r="AF76" s="76">
        <f t="shared" ref="AF76:AF79" si="698">AF75</f>
        <v>1.1380922525075368</v>
      </c>
      <c r="AG76" s="78">
        <f t="shared" ref="AG76" si="699">AG75</f>
        <v>0</v>
      </c>
      <c r="AH76" s="78">
        <f t="shared" ref="AH76:AH79" si="700">AH75</f>
        <v>0</v>
      </c>
      <c r="AI76" s="80">
        <f>IF(AG75&gt;0,IF(AH75=Hoja1!$W76,Hoja1!$E76,Hoja1!$G76),0)</f>
        <v>0</v>
      </c>
      <c r="AJ76" s="54">
        <f>IF(AG75&gt;0,IF(AH75=Hoja1!$W76,Hoja1!$F76,Hoja1!$H76),0)</f>
        <v>0</v>
      </c>
      <c r="AK76" s="52">
        <f>IF(AG75&gt;0,IF(AH75=Hoja1!$W76,Hoja1!$E76*Hoja1!$R76,Hoja1!$G76),0)</f>
        <v>0</v>
      </c>
      <c r="AL76" s="49">
        <f>IF(AG75&gt;0,IF(AH75=Hoja1!$W76,Hoja1!$F76*Hoja1!$R76,Hoja1!$H76),0)</f>
        <v>0</v>
      </c>
      <c r="AM76" s="56">
        <f t="shared" si="86"/>
        <v>16</v>
      </c>
      <c r="AN76" s="145">
        <f t="shared" si="86"/>
        <v>0.5</v>
      </c>
      <c r="AO76" s="122">
        <f t="shared" si="683"/>
        <v>6.25E-2</v>
      </c>
      <c r="AP76" s="127">
        <f t="shared" si="87"/>
        <v>3.125E-2</v>
      </c>
      <c r="AQ76" s="56">
        <f t="shared" ref="AQ76:AR76" si="701">AQ71</f>
        <v>-9.4901449938921772E-2</v>
      </c>
      <c r="AR76" s="57">
        <f t="shared" si="701"/>
        <v>0.38022963866138082</v>
      </c>
      <c r="AS76" s="56">
        <f t="shared" ref="AS76" si="702">IF(AG75&gt;0,G76+AQ76,0)</f>
        <v>0</v>
      </c>
      <c r="AT76" s="166">
        <f t="shared" ref="AT76" si="703">IF(AG75&gt;0,H76+AR76,0)</f>
        <v>0</v>
      </c>
    </row>
    <row r="77" spans="3:46" ht="19.5" thickBot="1" x14ac:dyDescent="0.3">
      <c r="C77" s="224"/>
      <c r="D77" s="232"/>
      <c r="E77" s="94">
        <f t="shared" si="688"/>
        <v>0.2257258</v>
      </c>
      <c r="F77" s="94">
        <f t="shared" si="688"/>
        <v>0.18537577099999999</v>
      </c>
      <c r="G77" s="46">
        <f t="shared" ref="G77:I77" si="704">G72</f>
        <v>0.20375289199999999</v>
      </c>
      <c r="H77" s="46">
        <f t="shared" si="704"/>
        <v>0.17931982299999999</v>
      </c>
      <c r="I77" s="46">
        <f t="shared" si="704"/>
        <v>0</v>
      </c>
      <c r="J77" s="56">
        <f t="shared" ref="J77" si="705">IF($AO$1="SUBTRACTIVE",AA77+J72,IF(W77=MAX(W75:W79),P77*M77-G77+J72,J72))</f>
        <v>0</v>
      </c>
      <c r="K77" s="122">
        <f t="shared" ref="K77" si="706">IF($AO$1="SUBTRACTIVE",AB77+K72,IF(W77=MAX(W75:W79),P77*N77-H77+K72,K72))</f>
        <v>0</v>
      </c>
      <c r="L77" s="57">
        <v>0</v>
      </c>
      <c r="M77" s="137">
        <f t="shared" ref="M77" si="707">IF($AO$1="ADDICTIVE",IF(W77=MAX(W75:W79),$AO$2*S77*R77+G77,0),0)</f>
        <v>0</v>
      </c>
      <c r="N77" s="122">
        <f t="shared" ref="N77" si="708">IF($AO$1="ADDICTIVE",IF(W77=MAX(W75:W79),$AO$2*T77*R77+H77,0),0)</f>
        <v>0</v>
      </c>
      <c r="O77" s="128">
        <f t="shared" ref="O77" si="709">IF($AO$1="ADDICTIVE",IF(Y77=MAX(Y75:Y79),$AO$2*U77*R77+I77,0),0)</f>
        <v>0</v>
      </c>
      <c r="P77" s="57">
        <f t="shared" si="142"/>
        <v>0</v>
      </c>
      <c r="Q77" s="93">
        <f t="shared" si="23"/>
        <v>0</v>
      </c>
      <c r="R77" s="56">
        <f t="shared" si="676"/>
        <v>3.4236074275152042</v>
      </c>
      <c r="S77" s="95">
        <f t="shared" si="349"/>
        <v>0.2257258</v>
      </c>
      <c r="T77" s="95">
        <f t="shared" si="350"/>
        <v>0.18537577099999999</v>
      </c>
      <c r="U77" s="115">
        <f t="shared" si="677"/>
        <v>0</v>
      </c>
      <c r="V77" s="202">
        <f t="shared" si="665"/>
        <v>0.27126554599330938</v>
      </c>
      <c r="W77" s="203">
        <f t="shared" si="678"/>
        <v>0.63563277299665466</v>
      </c>
      <c r="X77" s="203">
        <f>IF(W77&gt;X76,W77,X76)</f>
        <v>0.81090621401022744</v>
      </c>
      <c r="Y77" s="75">
        <f t="shared" si="99"/>
        <v>0.81090621401022744</v>
      </c>
      <c r="Z77" s="93">
        <f>IF(MAX(W75:W79)=W77,Q77+1,Q77)</f>
        <v>0</v>
      </c>
      <c r="AA77" s="82">
        <f>IF(W77=MAX(W75:W79),S77*R77-G77,0)</f>
        <v>0</v>
      </c>
      <c r="AB77" s="82">
        <f>IF(W77=MAX(W75:W79),T77*R77-H77,0)</f>
        <v>0</v>
      </c>
      <c r="AC77" s="210">
        <f t="shared" ref="AC77" si="710">IF(W77=MAX(W75:W79),U77-I77,0)</f>
        <v>0</v>
      </c>
      <c r="AD77" s="212">
        <f>Hoja1!$AA77^2+Hoja1!$AB77^2+AC77^2</f>
        <v>0</v>
      </c>
      <c r="AE77" s="75">
        <f t="shared" si="697"/>
        <v>1.2952539752176786</v>
      </c>
      <c r="AF77" s="75">
        <f t="shared" si="698"/>
        <v>1.1380922525075368</v>
      </c>
      <c r="AG77" s="78">
        <f t="shared" si="220"/>
        <v>0</v>
      </c>
      <c r="AH77" s="78">
        <f t="shared" si="700"/>
        <v>0</v>
      </c>
      <c r="AI77" s="80">
        <f>IF(AG75&gt;0,IF(AH75=Hoja1!$W77,Hoja1!$E77,Hoja1!$G77),0)</f>
        <v>0</v>
      </c>
      <c r="AJ77" s="54">
        <f>IF(AG75&gt;0,IF(AH75=Hoja1!$W77,Hoja1!$F77,Hoja1!$H77),0)</f>
        <v>0</v>
      </c>
      <c r="AK77" s="52">
        <f>IF(AG75&gt;0,IF(AH75=Hoja1!$W77,Hoja1!$E77*Hoja1!$R77,Hoja1!$G77),0)</f>
        <v>0</v>
      </c>
      <c r="AL77" s="49">
        <f>IF(AG75&gt;0,IF(AH75=Hoja1!$W77,Hoja1!$F77*Hoja1!$R77,Hoja1!$H77),0)</f>
        <v>0</v>
      </c>
      <c r="AM77" s="56">
        <f t="shared" si="86"/>
        <v>0</v>
      </c>
      <c r="AN77" s="145">
        <f t="shared" si="86"/>
        <v>0.5</v>
      </c>
      <c r="AO77" s="122">
        <f t="shared" si="683"/>
        <v>0</v>
      </c>
      <c r="AP77" s="127">
        <f t="shared" si="87"/>
        <v>0</v>
      </c>
      <c r="AQ77" s="56">
        <f t="shared" ref="AQ77:AR77" si="711">AQ72</f>
        <v>0</v>
      </c>
      <c r="AR77" s="57">
        <f t="shared" si="711"/>
        <v>0</v>
      </c>
      <c r="AS77" s="56">
        <f t="shared" ref="AS77" si="712">IF(AG75&gt;0,G77+AQ77,0)</f>
        <v>0</v>
      </c>
      <c r="AT77" s="166">
        <f t="shared" ref="AT77" si="713">IF(AG75&gt;0,H77+AR77,0)</f>
        <v>0</v>
      </c>
    </row>
    <row r="78" spans="3:46" ht="19.5" thickBot="1" x14ac:dyDescent="0.3">
      <c r="C78" s="224"/>
      <c r="D78" s="232"/>
      <c r="E78" s="94">
        <f t="shared" si="688"/>
        <v>0.2257258</v>
      </c>
      <c r="F78" s="94">
        <f t="shared" si="688"/>
        <v>0.18537577099999999</v>
      </c>
      <c r="G78" s="46">
        <f t="shared" ref="G78:I78" si="714">G73</f>
        <v>-0.51661166300000005</v>
      </c>
      <c r="H78" s="46">
        <f t="shared" si="714"/>
        <v>-0.851105322</v>
      </c>
      <c r="I78" s="46">
        <f t="shared" si="714"/>
        <v>0</v>
      </c>
      <c r="J78" s="56">
        <f t="shared" ref="J78" si="715">IF($AO$1="SUBTRACTIVE",AA78+J73,IF(W78=MAX(W75:W79),P78*M78-G78+J73,J73))</f>
        <v>0</v>
      </c>
      <c r="K78" s="122">
        <f t="shared" ref="K78" si="716">IF($AO$1="SUBTRACTIVE",AB78+K73,IF(W78=MAX(W75:W79),P78*N78-H78+K73,K73))</f>
        <v>0</v>
      </c>
      <c r="L78" s="57">
        <v>0</v>
      </c>
      <c r="M78" s="137">
        <f t="shared" ref="M78" si="717">IF($AO$1="ADDICTIVE",IF(W78=MAX(W75:W79),$AO$2*S78*R78+G78,0),0)</f>
        <v>0</v>
      </c>
      <c r="N78" s="122">
        <f t="shared" ref="N78" si="718">IF($AO$1="ADDICTIVE",IF(W78=MAX(W75:W79),$AO$2*T78*R78+H78,0),0)</f>
        <v>0</v>
      </c>
      <c r="O78" s="128">
        <f t="shared" ref="O78:O79" si="719">IF($AO$1="ADDICTIVE",IF(Y78=MAX(Y74:Y78),$AO$2*U78*R78+I78,0),0)</f>
        <v>0</v>
      </c>
      <c r="P78" s="57">
        <f t="shared" si="142"/>
        <v>0</v>
      </c>
      <c r="Q78" s="93">
        <f t="shared" si="23"/>
        <v>0</v>
      </c>
      <c r="R78" s="56">
        <f t="shared" si="676"/>
        <v>3.4236074275152042</v>
      </c>
      <c r="S78" s="95">
        <f t="shared" si="349"/>
        <v>0.2257258</v>
      </c>
      <c r="T78" s="95">
        <f t="shared" si="350"/>
        <v>0.18537577099999999</v>
      </c>
      <c r="U78" s="115">
        <f t="shared" si="677"/>
        <v>0</v>
      </c>
      <c r="V78" s="202">
        <f t="shared" si="665"/>
        <v>-0.93939298156586426</v>
      </c>
      <c r="W78" s="203">
        <f t="shared" si="678"/>
        <v>3.030350921706787E-2</v>
      </c>
      <c r="X78" s="203">
        <f>IF(W78&gt;X77,W78,X77)</f>
        <v>0.81090621401022744</v>
      </c>
      <c r="Y78" s="75">
        <f t="shared" si="99"/>
        <v>0.81090621401022744</v>
      </c>
      <c r="Z78" s="93">
        <f>IF(MAX(W75:W79)=W78,Q78+1,Q78)</f>
        <v>0</v>
      </c>
      <c r="AA78" s="82">
        <f>IF(W78=MAX(W75:W79),S78*R78-G78,0)</f>
        <v>0</v>
      </c>
      <c r="AB78" s="82">
        <f>IF(W78=MAX(W75:W79),T78*R78-H78,0)</f>
        <v>0</v>
      </c>
      <c r="AC78" s="210">
        <f t="shared" ref="AC78" si="720">IF(W78=MAX(W75:W79),U78-I78,0)</f>
        <v>0</v>
      </c>
      <c r="AD78" s="212">
        <f>Hoja1!$AA78^2+Hoja1!$AB78^2+AC78^2</f>
        <v>0</v>
      </c>
      <c r="AE78" s="75">
        <f t="shared" si="697"/>
        <v>1.2952539752176786</v>
      </c>
      <c r="AF78" s="75">
        <f t="shared" si="698"/>
        <v>1.1380922525075368</v>
      </c>
      <c r="AG78" s="78">
        <f t="shared" si="220"/>
        <v>0</v>
      </c>
      <c r="AH78" s="78">
        <f t="shared" si="700"/>
        <v>0</v>
      </c>
      <c r="AI78" s="80">
        <f>IF(AG75&gt;0,IF(AH75=Hoja1!$W78,Hoja1!$E78,Hoja1!$G78),0)</f>
        <v>0</v>
      </c>
      <c r="AJ78" s="54">
        <f>IF(AG75&gt;0,IF(AH75=Hoja1!$W78,Hoja1!$F78,Hoja1!$H78),0)</f>
        <v>0</v>
      </c>
      <c r="AK78" s="52">
        <f>IF(AG75&gt;0,IF(AH75=Hoja1!$W78,Hoja1!$E78*Hoja1!$R78,Hoja1!$G78),0)</f>
        <v>0</v>
      </c>
      <c r="AL78" s="49">
        <f>IF(AG75&gt;0,IF(AH75=Hoja1!$W78,Hoja1!$F78*Hoja1!$R78,Hoja1!$H78),0)</f>
        <v>0</v>
      </c>
      <c r="AM78" s="56">
        <f t="shared" si="86"/>
        <v>0</v>
      </c>
      <c r="AN78" s="145">
        <f t="shared" si="86"/>
        <v>0.5</v>
      </c>
      <c r="AO78" s="122">
        <f t="shared" si="683"/>
        <v>0</v>
      </c>
      <c r="AP78" s="127">
        <f t="shared" si="87"/>
        <v>0</v>
      </c>
      <c r="AQ78" s="56">
        <f t="shared" ref="AQ78:AR78" si="721">AQ73</f>
        <v>0</v>
      </c>
      <c r="AR78" s="57">
        <f t="shared" si="721"/>
        <v>0</v>
      </c>
      <c r="AS78" s="56">
        <f t="shared" ref="AS78" si="722">IF(AG75&gt;0,G78+AQ78,0)</f>
        <v>0</v>
      </c>
      <c r="AT78" s="166">
        <f t="shared" ref="AT78" si="723">IF(AG75&gt;0,H78+AR78,0)</f>
        <v>0</v>
      </c>
    </row>
    <row r="79" spans="3:46" ht="19.5" thickBot="1" x14ac:dyDescent="0.3">
      <c r="C79" s="224"/>
      <c r="D79" s="233"/>
      <c r="E79" s="94">
        <f t="shared" si="688"/>
        <v>0.2257258</v>
      </c>
      <c r="F79" s="94">
        <f t="shared" si="688"/>
        <v>0.18537577099999999</v>
      </c>
      <c r="G79" s="46">
        <f t="shared" ref="G79:I79" si="724">G74</f>
        <v>-0.227678886</v>
      </c>
      <c r="H79" s="46">
        <f t="shared" si="724"/>
        <v>-0.95629731299999998</v>
      </c>
      <c r="I79" s="46">
        <f t="shared" si="724"/>
        <v>0</v>
      </c>
      <c r="J79" s="58">
        <f t="shared" ref="J79" si="725">IF($AO$1="SUBTRACTIVE",AA79+J74,IF(W79=MAX(W75:W79),P79*M79-G79+J74,J74))</f>
        <v>0</v>
      </c>
      <c r="K79" s="124">
        <f t="shared" ref="K79" si="726">IF($AO$1="SUBTRACTIVE",AB79+K74,IF(W79=MAX(W75:W79),P79*N79-H79+K74,K74))</f>
        <v>0</v>
      </c>
      <c r="L79" s="59">
        <v>0</v>
      </c>
      <c r="M79" s="138">
        <f t="shared" ref="M79" si="727">IF($AO$1="ADDICTIVE",IF(W79=MAX(W75:W79),$AO$2*S79*R79+G79,0),0)</f>
        <v>0</v>
      </c>
      <c r="N79" s="124">
        <f t="shared" ref="N79" si="728">IF($AO$1="ADDICTIVE",IF(W79=MAX(W75:W79),$AO$2*T79*R79+H79,0),0)</f>
        <v>0</v>
      </c>
      <c r="O79" s="129">
        <f t="shared" si="719"/>
        <v>0</v>
      </c>
      <c r="P79" s="59">
        <f t="shared" si="142"/>
        <v>0</v>
      </c>
      <c r="Q79" s="93">
        <f t="shared" si="23"/>
        <v>0</v>
      </c>
      <c r="R79" s="58">
        <f t="shared" si="676"/>
        <v>3.4236074275152042</v>
      </c>
      <c r="S79" s="95">
        <f t="shared" ref="S79:S109" si="729">E79</f>
        <v>0.2257258</v>
      </c>
      <c r="T79" s="95">
        <f t="shared" ref="T79:T109" si="730">F79</f>
        <v>0.18537577099999999</v>
      </c>
      <c r="U79" s="119">
        <f t="shared" si="677"/>
        <v>0</v>
      </c>
      <c r="V79" s="202">
        <f t="shared" si="665"/>
        <v>-0.78286723921879109</v>
      </c>
      <c r="W79" s="203">
        <f t="shared" si="678"/>
        <v>0.10856638039060446</v>
      </c>
      <c r="X79" s="203">
        <f>IF(W79&gt;X78,W79,X78)</f>
        <v>0.81090621401022744</v>
      </c>
      <c r="Y79" s="75">
        <f t="shared" si="99"/>
        <v>0.81090621401022744</v>
      </c>
      <c r="Z79" s="93">
        <f>IF(MAX(W75:W79)=W79,Q79+1,Q79)</f>
        <v>0</v>
      </c>
      <c r="AA79" s="82">
        <f>IF(W79=MAX(W75:W79),S79*R79-G79,0)</f>
        <v>0</v>
      </c>
      <c r="AB79" s="82">
        <f>IF(W79=MAX(W75:W79),T79*R79-H79,0)</f>
        <v>0</v>
      </c>
      <c r="AC79" s="211">
        <f t="shared" ref="AC79" si="731">IF(W79=MAX(W75:W79),U79-I79,0)</f>
        <v>0</v>
      </c>
      <c r="AD79" s="211">
        <f>Hoja1!$AA79^2+Hoja1!$AB79^2+AC79^2</f>
        <v>0</v>
      </c>
      <c r="AE79" s="75">
        <f t="shared" si="697"/>
        <v>1.2952539752176786</v>
      </c>
      <c r="AF79" s="75">
        <f t="shared" si="698"/>
        <v>1.1380922525075368</v>
      </c>
      <c r="AG79" s="78">
        <f t="shared" si="220"/>
        <v>0</v>
      </c>
      <c r="AH79" s="78">
        <f t="shared" si="700"/>
        <v>0</v>
      </c>
      <c r="AI79" s="80">
        <f>IF(AG75&gt;0,IF(AH75=Hoja1!$W79,Hoja1!$E79,Hoja1!$G79),0)</f>
        <v>0</v>
      </c>
      <c r="AJ79" s="54">
        <f>IF(AG75&gt;0,IF(AH75=Hoja1!$W79,Hoja1!$F79,Hoja1!$H79),0)</f>
        <v>0</v>
      </c>
      <c r="AK79" s="52">
        <f>IF(AG75&gt;0,IF(AH75=Hoja1!$W79,Hoja1!$E79*Hoja1!$R79,Hoja1!$G79),0)</f>
        <v>0</v>
      </c>
      <c r="AL79" s="49">
        <f>IF(AG75&gt;0,IF(AH75=Hoja1!$W79,Hoja1!$F79*Hoja1!$R79,Hoja1!$H79),0)</f>
        <v>0</v>
      </c>
      <c r="AM79" s="58">
        <f t="shared" si="86"/>
        <v>0</v>
      </c>
      <c r="AN79" s="146">
        <f t="shared" si="86"/>
        <v>0.5</v>
      </c>
      <c r="AO79" s="124">
        <f t="shared" si="683"/>
        <v>0</v>
      </c>
      <c r="AP79" s="106">
        <f t="shared" si="87"/>
        <v>0</v>
      </c>
      <c r="AQ79" s="58">
        <f t="shared" ref="AQ79:AR79" si="732">AQ74</f>
        <v>0</v>
      </c>
      <c r="AR79" s="59">
        <f t="shared" si="732"/>
        <v>0</v>
      </c>
      <c r="AS79" s="58">
        <f t="shared" ref="AS79" si="733">IF(AG75&gt;0,G79+AQ79,0)</f>
        <v>0</v>
      </c>
      <c r="AT79" s="167">
        <f t="shared" ref="AT79" si="734">IF(AG75&gt;0,H79+AR79,0)</f>
        <v>0</v>
      </c>
    </row>
    <row r="80" spans="3:46" ht="19.5" thickBot="1" x14ac:dyDescent="0.3">
      <c r="C80" s="224"/>
      <c r="D80" s="234" t="s">
        <v>39</v>
      </c>
      <c r="E80" s="86">
        <f>$A$24</f>
        <v>0.37770105900000001</v>
      </c>
      <c r="F80" s="86">
        <f>$B$24</f>
        <v>0.64235842099999996</v>
      </c>
      <c r="G80" s="71">
        <f t="shared" ref="G80:I80" si="735">G75</f>
        <v>-0.62215365899999997</v>
      </c>
      <c r="H80" s="71">
        <f t="shared" si="735"/>
        <v>0.56891302300000002</v>
      </c>
      <c r="I80" s="71">
        <f t="shared" si="735"/>
        <v>0</v>
      </c>
      <c r="J80" s="64">
        <f t="shared" ref="J80" si="736">IF($AO$1="SUBTRACTIVE",AA80+J75,IF(W80=MAX(W80:W84),P80*M80-G80+J75,J75))</f>
        <v>2.0115126008660775</v>
      </c>
      <c r="K80" s="121">
        <f t="shared" ref="K80" si="737">IF($AO$1="SUBTRACTIVE",AB80+K75,IF(W80=MAX(W80:W84),P80*N80-H80+K75,K75))</f>
        <v>0.70701754590597254</v>
      </c>
      <c r="L80" s="65">
        <v>0</v>
      </c>
      <c r="M80" s="64">
        <f t="shared" ref="M80" si="738">IF($AO$1="ADDICTIVE",IF(W80=MAX(W80:W84),$AO$2*S80*R80+G80,0),0)</f>
        <v>0</v>
      </c>
      <c r="N80" s="121">
        <f t="shared" ref="N80" si="739">IF($AO$1="ADDICTIVE",IF(W80=MAX(W80:W84),$AO$2*T80*R80+H80,0),0)</f>
        <v>0</v>
      </c>
      <c r="O80" s="126">
        <f t="shared" ref="O80" si="740">IF($AO$1="ADDICTIVE",IF(Y80=MAX(Y80:Y84),$AO$2*U80*R80+I80,0),0)</f>
        <v>0</v>
      </c>
      <c r="P80" s="65">
        <f t="shared" si="142"/>
        <v>0</v>
      </c>
      <c r="Q80" s="35">
        <f t="shared" ref="Q80" si="741">Z75</f>
        <v>2</v>
      </c>
      <c r="R80" s="15">
        <f t="shared" si="676"/>
        <v>1.3419706996898186</v>
      </c>
      <c r="S80" s="87">
        <f t="shared" si="729"/>
        <v>0.37770105900000001</v>
      </c>
      <c r="T80" s="87">
        <f t="shared" si="730"/>
        <v>0.64235842099999996</v>
      </c>
      <c r="U80" s="26">
        <f t="shared" si="677"/>
        <v>0</v>
      </c>
      <c r="V80" s="197">
        <f t="shared" si="665"/>
        <v>0.175070780360703</v>
      </c>
      <c r="W80" s="198">
        <f t="shared" si="678"/>
        <v>0.5875353901803515</v>
      </c>
      <c r="X80" s="198">
        <f>W80</f>
        <v>0.5875353901803515</v>
      </c>
      <c r="Y80" s="35">
        <f t="shared" ref="Y80" si="742">X84</f>
        <v>0.65734921151672998</v>
      </c>
      <c r="Z80" s="35">
        <f>IF(MAX(W80:W84)=W80,Q80+1,Q80)</f>
        <v>2</v>
      </c>
      <c r="AA80" s="35">
        <f>IF(W80=MAX(W80:W84),S80*R80-G80,0)</f>
        <v>0</v>
      </c>
      <c r="AB80" s="35">
        <f>IF(W80=MAX(W80:W84),T80*R80-H80,0)</f>
        <v>0</v>
      </c>
      <c r="AC80" s="131">
        <f t="shared" ref="AC80" si="743">IF(W80=MAX(W80:W84),U80-I80,0)</f>
        <v>0</v>
      </c>
      <c r="AD80" s="131">
        <f>Hoja1!$AA80^2+Hoja1!$AB80^2+AC80^2</f>
        <v>0</v>
      </c>
      <c r="AE80" s="35">
        <f t="shared" ref="AE80" si="744">IF(MAX(AD80:AD84)&gt;AE75,MAX(AD80:AD84),AE75)</f>
        <v>1.3672529084865974</v>
      </c>
      <c r="AF80" s="35">
        <f t="shared" ref="AF80" si="745">SQRT(AE80)</f>
        <v>1.1692959028777092</v>
      </c>
      <c r="AG80" s="35">
        <f>IF(Y80=MIN(Y10:Y109),Y80,0)</f>
        <v>0</v>
      </c>
      <c r="AH80" s="88">
        <f>IF(Hoja1!$AG80&gt;0,_xlfn.MAXIFS(W80:W84,Z105:Z109,0),0)</f>
        <v>0</v>
      </c>
      <c r="AI80" s="72">
        <f>IF(AG80&gt;0,IF(AH80=Hoja1!$W80,Hoja1!$E80,Hoja1!$G80),0)</f>
        <v>0</v>
      </c>
      <c r="AJ80" s="73">
        <f>IF(AG80&gt;0,IF(AH80=Hoja1!$W80,Hoja1!$F80,Hoja1!$H80),0)</f>
        <v>0</v>
      </c>
      <c r="AK80" s="52">
        <f>IF(AG80&gt;0,IF(AH80=Hoja1!$W80,Hoja1!$E80*Hoja1!$R80,Hoja1!$G80),0)</f>
        <v>0</v>
      </c>
      <c r="AL80" s="49">
        <f>IF(AG80&gt;0,IF(AH80=Hoja1!$W80,Hoja1!$F80*Hoja1!$R80,Hoja1!$H80),0)</f>
        <v>0</v>
      </c>
      <c r="AM80" s="64">
        <f t="shared" si="86"/>
        <v>4</v>
      </c>
      <c r="AN80" s="148">
        <f t="shared" si="86"/>
        <v>0.5</v>
      </c>
      <c r="AO80" s="121">
        <f t="shared" si="683"/>
        <v>0.25</v>
      </c>
      <c r="AP80" s="65">
        <f t="shared" ref="AP80" si="746">IF($AO$11="SUBTRACTIVE",AN80*AO80,AO80)</f>
        <v>0.25</v>
      </c>
      <c r="AQ80" s="64">
        <f t="shared" ref="AQ80:AR80" si="747">AQ75</f>
        <v>0.45674350274083708</v>
      </c>
      <c r="AR80" s="65">
        <f t="shared" si="747"/>
        <v>0.18842429118279269</v>
      </c>
      <c r="AS80" s="64">
        <f t="shared" ref="AS80" si="748">IF(AG80&gt;0,G80+AQ80,0)</f>
        <v>0</v>
      </c>
      <c r="AT80" s="168">
        <f t="shared" ref="AT80" si="749">IF(AG80&gt;0,H80+AR80,0)</f>
        <v>0</v>
      </c>
    </row>
    <row r="81" spans="3:46" ht="19.5" thickBot="1" x14ac:dyDescent="0.3">
      <c r="C81" s="224"/>
      <c r="D81" s="235"/>
      <c r="E81" s="89">
        <f t="shared" ref="E81:F84" si="750">E80</f>
        <v>0.37770105900000001</v>
      </c>
      <c r="F81" s="89">
        <f t="shared" si="750"/>
        <v>0.64235842099999996</v>
      </c>
      <c r="G81" s="74">
        <f t="shared" ref="G81:I81" si="751">G76</f>
        <v>0.97621461700000001</v>
      </c>
      <c r="H81" s="74">
        <f t="shared" si="751"/>
        <v>-0.20893725399999999</v>
      </c>
      <c r="I81" s="74">
        <f t="shared" si="751"/>
        <v>0</v>
      </c>
      <c r="J81" s="2">
        <f t="shared" ref="J81" si="752">IF($AO$1="SUBTRACTIVE",AA81+J76,IF(W81=MAX(W80:W84),P81*M81-G81+J76,J76))</f>
        <v>-2.5183654097567603</v>
      </c>
      <c r="K81" s="107">
        <f t="shared" ref="K81" si="753">IF($AO$1="SUBTRACTIVE",AB81+K76,IF(W81=MAX(W80:W84),P81*N81-H81+K76,K76))</f>
        <v>10.062638753459348</v>
      </c>
      <c r="L81" s="3">
        <v>0</v>
      </c>
      <c r="M81" s="2">
        <f t="shared" ref="M81" si="754">IF($AO$1="ADDICTIVE",IF(W81=MAX(W80:W84),$AO$2*S81*R81+G81,0),0)</f>
        <v>0</v>
      </c>
      <c r="N81" s="107">
        <f t="shared" ref="N81" si="755">IF($AO$1="ADDICTIVE",IF(W81=MAX(W80:W84),$AO$2*T81*R81+H81,0),0)</f>
        <v>0</v>
      </c>
      <c r="O81" s="20">
        <f t="shared" ref="O81" si="756">IF($AO$1="ADDICTIVE",IF(Y81=MAX(Y80:Y84),$AO$2*U81*R81+I81,0),0)</f>
        <v>0</v>
      </c>
      <c r="P81" s="3">
        <f t="shared" si="142"/>
        <v>0</v>
      </c>
      <c r="Q81" s="63">
        <f t="shared" ref="Q81:Q109" si="757">Z76</f>
        <v>12</v>
      </c>
      <c r="R81" s="2">
        <f t="shared" si="676"/>
        <v>1.3419706996898186</v>
      </c>
      <c r="S81" s="90">
        <f t="shared" si="729"/>
        <v>0.37770105900000001</v>
      </c>
      <c r="T81" s="90">
        <f t="shared" si="730"/>
        <v>0.64235842099999996</v>
      </c>
      <c r="U81" s="26">
        <f t="shared" si="677"/>
        <v>0</v>
      </c>
      <c r="V81" s="199">
        <f t="shared" si="665"/>
        <v>0.31469842303345991</v>
      </c>
      <c r="W81" s="192">
        <f t="shared" si="678"/>
        <v>0.65734921151672998</v>
      </c>
      <c r="X81" s="192">
        <f>IF(W81&gt;X80,W81,X80)</f>
        <v>0.65734921151672998</v>
      </c>
      <c r="Y81" s="75">
        <f t="shared" ref="Y81" si="758">Y80</f>
        <v>0.65734921151672998</v>
      </c>
      <c r="Z81" s="63">
        <f>IF(MAX(W80:W84)=W81,Q81+1,Q81)</f>
        <v>13</v>
      </c>
      <c r="AA81" s="63">
        <f>IF(W81=MAX(W80:W84),S81*R81-G81,0)</f>
        <v>-0.46935086258018455</v>
      </c>
      <c r="AB81" s="63">
        <f>IF(W81=MAX(W80:W84),T81*R81-H81,0)</f>
        <v>1.070963433681017</v>
      </c>
      <c r="AC81" s="209">
        <f t="shared" ref="AC81" si="759">IF(W81=MAX(W80:W84),U81-I81,0)</f>
        <v>0</v>
      </c>
      <c r="AD81" s="132">
        <f>Hoja1!$AA81^2+Hoja1!$AB81^2+AC81^2</f>
        <v>1.3672529084865974</v>
      </c>
      <c r="AE81" s="75">
        <f t="shared" ref="AE81:AE84" si="760">AE80</f>
        <v>1.3672529084865974</v>
      </c>
      <c r="AF81" s="76">
        <f t="shared" ref="AF81:AF84" si="761">AF80</f>
        <v>1.1692959028777092</v>
      </c>
      <c r="AG81" s="77">
        <f t="shared" ref="AG81" si="762">AG80</f>
        <v>0</v>
      </c>
      <c r="AH81" s="78">
        <f t="shared" ref="AH81" si="763">AH80</f>
        <v>0</v>
      </c>
      <c r="AI81" s="72">
        <f>IF(AG80&gt;0,IF(AH80=Hoja1!$W81,Hoja1!$E81,Hoja1!$G81),0)</f>
        <v>0</v>
      </c>
      <c r="AJ81" s="73">
        <f>IF(AG80&gt;0,IF(AH80=Hoja1!$W81,Hoja1!$F81,Hoja1!$H81),0)</f>
        <v>0</v>
      </c>
      <c r="AK81" s="52">
        <f>IF(AG80&gt;0,IF(AH80=Hoja1!$W81,Hoja1!$E81*Hoja1!$R81,Hoja1!$G81),0)</f>
        <v>0</v>
      </c>
      <c r="AL81" s="49">
        <f>IF(AG80&gt;0,IF(AH80=Hoja1!$W81,Hoja1!$F81*Hoja1!$R81,Hoja1!$H81),0)</f>
        <v>0</v>
      </c>
      <c r="AM81" s="2">
        <f t="shared" si="86"/>
        <v>16</v>
      </c>
      <c r="AN81" s="143">
        <f t="shared" si="86"/>
        <v>0.5</v>
      </c>
      <c r="AO81" s="107">
        <f t="shared" si="683"/>
        <v>6.25E-2</v>
      </c>
      <c r="AP81" s="3">
        <f t="shared" si="145"/>
        <v>6.25E-2</v>
      </c>
      <c r="AQ81" s="2">
        <f t="shared" ref="AQ81:AR81" si="764">AQ76</f>
        <v>-9.4901449938921772E-2</v>
      </c>
      <c r="AR81" s="3">
        <f t="shared" si="764"/>
        <v>0.38022963866138082</v>
      </c>
      <c r="AS81" s="2">
        <f t="shared" ref="AS81" si="765">IF(AG80&gt;0,G81+AQ81,0)</f>
        <v>0</v>
      </c>
      <c r="AT81" s="163">
        <f t="shared" ref="AT81" si="766">IF(AG80&gt;0,H81+AR81,0)</f>
        <v>0</v>
      </c>
    </row>
    <row r="82" spans="3:46" ht="19.5" thickBot="1" x14ac:dyDescent="0.3">
      <c r="C82" s="224"/>
      <c r="D82" s="235"/>
      <c r="E82" s="89">
        <f t="shared" si="750"/>
        <v>0.37770105900000001</v>
      </c>
      <c r="F82" s="89">
        <f t="shared" si="750"/>
        <v>0.64235842099999996</v>
      </c>
      <c r="G82" s="74">
        <f t="shared" ref="G82:I82" si="767">G77</f>
        <v>0.20375289199999999</v>
      </c>
      <c r="H82" s="74">
        <f t="shared" si="767"/>
        <v>0.17931982299999999</v>
      </c>
      <c r="I82" s="74">
        <f t="shared" si="767"/>
        <v>0</v>
      </c>
      <c r="J82" s="2">
        <f t="shared" ref="J82" si="768">IF($AO$1="SUBTRACTIVE",AA82+J77,IF(W82=MAX(W80:W84),P82*M82-G82+J77,J77))</f>
        <v>0</v>
      </c>
      <c r="K82" s="107">
        <f t="shared" ref="K82" si="769">IF($AO$1="SUBTRACTIVE",AB82+K77,IF(W82=MAX(W80:W84),P82*N82-H82+K77,K77))</f>
        <v>0</v>
      </c>
      <c r="L82" s="3">
        <v>0</v>
      </c>
      <c r="M82" s="2">
        <f t="shared" ref="M82" si="770">IF($AO$1="ADDICTIVE",IF(W82=MAX(W80:W84),$AO$2*S82*R82+G82,0),0)</f>
        <v>0</v>
      </c>
      <c r="N82" s="107">
        <f t="shared" ref="N82" si="771">IF($AO$1="ADDICTIVE",IF(W82=MAX(W80:W84),$AO$2*T82*R82+H82,0),0)</f>
        <v>0</v>
      </c>
      <c r="O82" s="20">
        <f t="shared" ref="O82" si="772">IF($AO$1="ADDICTIVE",IF(Y82=MAX(Y80:Y84),$AO$2*U82*R82+I82,0),0)</f>
        <v>0</v>
      </c>
      <c r="P82" s="3">
        <f t="shared" si="142"/>
        <v>0</v>
      </c>
      <c r="Q82" s="63">
        <f t="shared" si="757"/>
        <v>0</v>
      </c>
      <c r="R82" s="2">
        <f t="shared" si="676"/>
        <v>1.3419706996898186</v>
      </c>
      <c r="S82" s="90">
        <f t="shared" si="729"/>
        <v>0.37770105900000001</v>
      </c>
      <c r="T82" s="90">
        <f t="shared" si="730"/>
        <v>0.64235842099999996</v>
      </c>
      <c r="U82" s="26">
        <f t="shared" si="677"/>
        <v>0</v>
      </c>
      <c r="V82" s="199">
        <f t="shared" si="665"/>
        <v>0.25785333777478137</v>
      </c>
      <c r="W82" s="192">
        <f t="shared" si="678"/>
        <v>0.62892666888739068</v>
      </c>
      <c r="X82" s="192">
        <f>IF(W82&gt;X81,W82,X81)</f>
        <v>0.65734921151672998</v>
      </c>
      <c r="Y82" s="75">
        <f t="shared" si="50"/>
        <v>0.65734921151672998</v>
      </c>
      <c r="Z82" s="63">
        <f>IF(MAX(W80:W84)=W82,Q82+1,Q82)</f>
        <v>0</v>
      </c>
      <c r="AA82" s="63">
        <f>IF(W82=MAX(W80:W84),S82*R82-G82,0)</f>
        <v>0</v>
      </c>
      <c r="AB82" s="63">
        <f>IF(W82=MAX(W80:W84),T82*R82-H82,0)</f>
        <v>0</v>
      </c>
      <c r="AC82" s="209">
        <f t="shared" ref="AC82" si="773">IF(W82=MAX(W80:W84),U82-I82,0)</f>
        <v>0</v>
      </c>
      <c r="AD82" s="132">
        <f>Hoja1!$AA82^2+Hoja1!$AB82^2+AC82^2</f>
        <v>0</v>
      </c>
      <c r="AE82" s="75">
        <f t="shared" si="760"/>
        <v>1.3672529084865974</v>
      </c>
      <c r="AF82" s="75">
        <f t="shared" si="761"/>
        <v>1.1692959028777092</v>
      </c>
      <c r="AG82" s="78">
        <f t="shared" si="52"/>
        <v>0</v>
      </c>
      <c r="AH82" s="78">
        <f t="shared" si="53"/>
        <v>0</v>
      </c>
      <c r="AI82" s="72">
        <f>IF(AG80&gt;0,IF(AH80=Hoja1!$W82,Hoja1!$E82,Hoja1!$G82),0)</f>
        <v>0</v>
      </c>
      <c r="AJ82" s="73">
        <f>IF(AG82&gt;0,IF(AH82=Hoja1!$W82,Hoja1!$F82,Hoja1!$H82),0)</f>
        <v>0</v>
      </c>
      <c r="AK82" s="52">
        <f>IF(AG80&gt;0,IF(AH80=Hoja1!$W82,Hoja1!$E82*Hoja1!$R82,Hoja1!$G82),0)</f>
        <v>0</v>
      </c>
      <c r="AL82" s="49">
        <f>IF(AG80&gt;0,IF(AH80=Hoja1!$W82,Hoja1!$F82*Hoja1!$R82,Hoja1!$H82),0)</f>
        <v>0</v>
      </c>
      <c r="AM82" s="2">
        <f t="shared" si="86"/>
        <v>0</v>
      </c>
      <c r="AN82" s="143">
        <f t="shared" si="86"/>
        <v>0.5</v>
      </c>
      <c r="AO82" s="107">
        <f t="shared" si="683"/>
        <v>0</v>
      </c>
      <c r="AP82" s="3">
        <f t="shared" si="145"/>
        <v>0</v>
      </c>
      <c r="AQ82" s="2">
        <f t="shared" ref="AQ82:AR82" si="774">AQ77</f>
        <v>0</v>
      </c>
      <c r="AR82" s="3">
        <f t="shared" si="774"/>
        <v>0</v>
      </c>
      <c r="AS82" s="2">
        <f t="shared" ref="AS82" si="775">IF(AG80&gt;0,G82+AQ82,0)</f>
        <v>0</v>
      </c>
      <c r="AT82" s="163">
        <f t="shared" ref="AT82" si="776">IF(AG80&gt;0,H82+AR82,0)</f>
        <v>0</v>
      </c>
    </row>
    <row r="83" spans="3:46" ht="19.5" thickBot="1" x14ac:dyDescent="0.3">
      <c r="C83" s="224"/>
      <c r="D83" s="235"/>
      <c r="E83" s="89">
        <f t="shared" si="750"/>
        <v>0.37770105900000001</v>
      </c>
      <c r="F83" s="89">
        <f t="shared" si="750"/>
        <v>0.64235842099999996</v>
      </c>
      <c r="G83" s="74">
        <f t="shared" ref="G83:I83" si="777">G78</f>
        <v>-0.51661166300000005</v>
      </c>
      <c r="H83" s="74">
        <f t="shared" si="777"/>
        <v>-0.851105322</v>
      </c>
      <c r="I83" s="74">
        <f t="shared" si="777"/>
        <v>0</v>
      </c>
      <c r="J83" s="2">
        <f t="shared" ref="J83" si="778">IF($AO$1="SUBTRACTIVE",AA83+J78,IF(W83=MAX(W80:W84),P83*M83-G83+J78,J78))</f>
        <v>0</v>
      </c>
      <c r="K83" s="107">
        <f t="shared" ref="K83" si="779">IF($AO$1="SUBTRACTIVE",AB83+K78,IF(W83=MAX(W80:W84),P83*N83-H83+K78,K78))</f>
        <v>0</v>
      </c>
      <c r="L83" s="3">
        <v>0</v>
      </c>
      <c r="M83" s="2">
        <f t="shared" ref="M83" si="780">IF($AO$1="ADDICTIVE",IF(W83=MAX(W80:W84),$AO$2*S83*R83+G83,0),0)</f>
        <v>0</v>
      </c>
      <c r="N83" s="107">
        <f t="shared" ref="N83" si="781">IF($AO$1="ADDICTIVE",IF(W83=MAX(W80:W84),$AO$2*T83*R83+H83,0),0)</f>
        <v>0</v>
      </c>
      <c r="O83" s="20">
        <f t="shared" ref="O83:O84" si="782">IF($AO$1="ADDICTIVE",IF(Y83=MAX(Y79:Y83),$AO$2*U83*R83+I83,0),0)</f>
        <v>0</v>
      </c>
      <c r="P83" s="3">
        <f t="shared" si="142"/>
        <v>0</v>
      </c>
      <c r="Q83" s="63">
        <f t="shared" si="757"/>
        <v>0</v>
      </c>
      <c r="R83" s="2">
        <f t="shared" si="676"/>
        <v>1.3419706996898186</v>
      </c>
      <c r="S83" s="90">
        <f t="shared" si="729"/>
        <v>0.37770105900000001</v>
      </c>
      <c r="T83" s="90">
        <f t="shared" si="730"/>
        <v>0.64235842099999996</v>
      </c>
      <c r="U83" s="26">
        <f t="shared" si="677"/>
        <v>0</v>
      </c>
      <c r="V83" s="199">
        <f t="shared" si="665"/>
        <v>-0.99552679631508634</v>
      </c>
      <c r="W83" s="192">
        <f t="shared" si="678"/>
        <v>2.2366018424568312E-3</v>
      </c>
      <c r="X83" s="192">
        <f>IF(W83&gt;X82,W83,X82)</f>
        <v>0.65734921151672998</v>
      </c>
      <c r="Y83" s="75">
        <f t="shared" si="50"/>
        <v>0.65734921151672998</v>
      </c>
      <c r="Z83" s="63">
        <f>IF(MAX(W80:W84)=W83,Q83+1,Q83)</f>
        <v>0</v>
      </c>
      <c r="AA83" s="63">
        <f>IF(W83=MAX(W80:W84),S83*R83-G83,0)</f>
        <v>0</v>
      </c>
      <c r="AB83" s="63">
        <f>IF(W83=MAX(W80:W84),T83*R83-H83,0)</f>
        <v>0</v>
      </c>
      <c r="AC83" s="209">
        <f t="shared" ref="AC83" si="783">IF(W83=MAX(W80:W84),U83-I83,0)</f>
        <v>0</v>
      </c>
      <c r="AD83" s="132">
        <f>Hoja1!$AA83^2+Hoja1!$AB83^2+AC83^2</f>
        <v>0</v>
      </c>
      <c r="AE83" s="75">
        <f t="shared" si="760"/>
        <v>1.3672529084865974</v>
      </c>
      <c r="AF83" s="75">
        <f t="shared" si="761"/>
        <v>1.1692959028777092</v>
      </c>
      <c r="AG83" s="78">
        <f t="shared" si="52"/>
        <v>0</v>
      </c>
      <c r="AH83" s="78">
        <f t="shared" si="53"/>
        <v>0</v>
      </c>
      <c r="AI83" s="72">
        <f>IF(AG80&gt;0,IF(AH80=Hoja1!$W83,Hoja1!$E83,Hoja1!$G83),0)</f>
        <v>0</v>
      </c>
      <c r="AJ83" s="73">
        <f>IF(AG80&gt;0,IF(AH80=Hoja1!$W83,Hoja1!$F83,Hoja1!$H83),0)</f>
        <v>0</v>
      </c>
      <c r="AK83" s="52">
        <f>IF(AG80&gt;0,IF(AH80=Hoja1!$W83,Hoja1!$E83*Hoja1!$R83,Hoja1!$G83),0)</f>
        <v>0</v>
      </c>
      <c r="AL83" s="49">
        <f>IF(AG80&gt;0,IF(AH80=Hoja1!$W83,Hoja1!$F83*Hoja1!$R83,Hoja1!$H83),0)</f>
        <v>0</v>
      </c>
      <c r="AM83" s="2">
        <f t="shared" si="86"/>
        <v>0</v>
      </c>
      <c r="AN83" s="143">
        <f t="shared" si="86"/>
        <v>0.5</v>
      </c>
      <c r="AO83" s="107">
        <f t="shared" si="683"/>
        <v>0</v>
      </c>
      <c r="AP83" s="3">
        <f t="shared" si="145"/>
        <v>0</v>
      </c>
      <c r="AQ83" s="2">
        <f t="shared" ref="AQ83:AR83" si="784">AQ78</f>
        <v>0</v>
      </c>
      <c r="AR83" s="3">
        <f t="shared" si="784"/>
        <v>0</v>
      </c>
      <c r="AS83" s="2">
        <f t="shared" ref="AS83" si="785">IF(AG80&gt;0,G83+AQ83,0)</f>
        <v>0</v>
      </c>
      <c r="AT83" s="163">
        <f t="shared" ref="AT83" si="786">IF(AG80&gt;0,H83+AR83,0)</f>
        <v>0</v>
      </c>
    </row>
    <row r="84" spans="3:46" ht="19.5" thickBot="1" x14ac:dyDescent="0.3">
      <c r="C84" s="224"/>
      <c r="D84" s="236"/>
      <c r="E84" s="89">
        <f t="shared" si="750"/>
        <v>0.37770105900000001</v>
      </c>
      <c r="F84" s="89">
        <f t="shared" si="750"/>
        <v>0.64235842099999996</v>
      </c>
      <c r="G84" s="74">
        <f t="shared" ref="G84:I84" si="787">G79</f>
        <v>-0.227678886</v>
      </c>
      <c r="H84" s="74">
        <f t="shared" si="787"/>
        <v>-0.95629731299999998</v>
      </c>
      <c r="I84" s="74">
        <f t="shared" si="787"/>
        <v>0</v>
      </c>
      <c r="J84" s="4">
        <f t="shared" ref="J84" si="788">IF($AO$1="SUBTRACTIVE",AA84+J79,IF(W84=MAX(W80:W84),P84*M84-G84+J79,J79))</f>
        <v>0</v>
      </c>
      <c r="K84" s="108">
        <f t="shared" ref="K84" si="789">IF($AO$1="SUBTRACTIVE",AB84+K79,IF(W84=MAX(W80:W84),P84*N84-H84+K79,K79))</f>
        <v>0</v>
      </c>
      <c r="L84" s="5">
        <v>0</v>
      </c>
      <c r="M84" s="4">
        <f t="shared" ref="M84" si="790">IF($AO$1="ADDICTIVE",IF(W84=MAX(W80:W84),$AO$2*S84*R84+G84,0),0)</f>
        <v>0</v>
      </c>
      <c r="N84" s="108">
        <f t="shared" ref="N84" si="791">IF($AO$1="ADDICTIVE",IF(W84=MAX(W80:W84),$AO$2*T84*R84+H84,0),0)</f>
        <v>0</v>
      </c>
      <c r="O84" s="21">
        <f t="shared" si="782"/>
        <v>0</v>
      </c>
      <c r="P84" s="5">
        <f t="shared" si="142"/>
        <v>0</v>
      </c>
      <c r="Q84" s="63">
        <f t="shared" si="757"/>
        <v>0</v>
      </c>
      <c r="R84" s="4">
        <f t="shared" si="676"/>
        <v>1.3419706996898186</v>
      </c>
      <c r="S84" s="90">
        <f t="shared" si="729"/>
        <v>0.37770105900000001</v>
      </c>
      <c r="T84" s="90">
        <f t="shared" si="730"/>
        <v>0.64235842099999996</v>
      </c>
      <c r="U84" s="118">
        <f t="shared" si="677"/>
        <v>0</v>
      </c>
      <c r="V84" s="199">
        <f t="shared" si="665"/>
        <v>-0.93975549432469296</v>
      </c>
      <c r="W84" s="192">
        <f t="shared" si="678"/>
        <v>3.0122252837653518E-2</v>
      </c>
      <c r="X84" s="192">
        <f>IF(W84&gt;X83,W84,X83)</f>
        <v>0.65734921151672998</v>
      </c>
      <c r="Y84" s="75">
        <f t="shared" si="50"/>
        <v>0.65734921151672998</v>
      </c>
      <c r="Z84" s="63">
        <f>IF(MAX(W80:W84)=W84,Q84+1,Q84)</f>
        <v>0</v>
      </c>
      <c r="AA84" s="63">
        <f>IF(W84=MAX(W80:W84),S84*R84-G84,0)</f>
        <v>0</v>
      </c>
      <c r="AB84" s="63">
        <f>IF(W84=MAX(W80:W84),T84*R84-H84,0)</f>
        <v>0</v>
      </c>
      <c r="AC84" s="133">
        <f t="shared" ref="AC84" si="792">IF(W84=MAX(W80:W84),U84-I84,0)</f>
        <v>0</v>
      </c>
      <c r="AD84" s="133">
        <f>Hoja1!$AA84^2+Hoja1!$AB84^2+AC84^2</f>
        <v>0</v>
      </c>
      <c r="AE84" s="75">
        <f t="shared" si="760"/>
        <v>1.3672529084865974</v>
      </c>
      <c r="AF84" s="75">
        <f t="shared" si="761"/>
        <v>1.1692959028777092</v>
      </c>
      <c r="AG84" s="78">
        <f t="shared" si="52"/>
        <v>0</v>
      </c>
      <c r="AH84" s="78">
        <f t="shared" si="53"/>
        <v>0</v>
      </c>
      <c r="AI84" s="72">
        <f>IF(AG80&gt;0,IF(AH80=Hoja1!$W84,Hoja1!$E84,Hoja1!$G84),0)</f>
        <v>0</v>
      </c>
      <c r="AJ84" s="73">
        <f>IF(AG80&gt;0,IF(AH80=Hoja1!$W84,Hoja1!$F84,Hoja1!$H84),0)</f>
        <v>0</v>
      </c>
      <c r="AK84" s="52">
        <f>IF(AG80&gt;0,IF(AH80=Hoja1!$W84,Hoja1!$E84*Hoja1!$R84,Hoja1!$G84),0)</f>
        <v>0</v>
      </c>
      <c r="AL84" s="49">
        <f>IF(AG80&gt;0,IF(AH80=Hoja1!$W84,Hoja1!$F84*Hoja1!$R84,Hoja1!$H84),0)</f>
        <v>0</v>
      </c>
      <c r="AM84" s="4">
        <f t="shared" si="86"/>
        <v>0</v>
      </c>
      <c r="AN84" s="120">
        <f t="shared" si="86"/>
        <v>0.5</v>
      </c>
      <c r="AO84" s="108">
        <f t="shared" si="683"/>
        <v>0</v>
      </c>
      <c r="AP84" s="5">
        <f t="shared" si="145"/>
        <v>0</v>
      </c>
      <c r="AQ84" s="4">
        <f t="shared" ref="AQ84:AR84" si="793">AQ79</f>
        <v>0</v>
      </c>
      <c r="AR84" s="5">
        <f t="shared" si="793"/>
        <v>0</v>
      </c>
      <c r="AS84" s="4">
        <f t="shared" ref="AS84" si="794">IF(AG80&gt;0,G84+AQ84,0)</f>
        <v>0</v>
      </c>
      <c r="AT84" s="164">
        <f t="shared" ref="AT84" si="795">IF(AG80&gt;0,H84+AR84,0)</f>
        <v>0</v>
      </c>
    </row>
    <row r="85" spans="3:46" ht="19.5" thickBot="1" x14ac:dyDescent="0.3">
      <c r="C85" s="224"/>
      <c r="D85" s="231" t="s">
        <v>40</v>
      </c>
      <c r="E85" s="116">
        <f>$A$25</f>
        <v>0.25398081500000003</v>
      </c>
      <c r="F85" s="116">
        <f>$B$25</f>
        <v>0.698449561</v>
      </c>
      <c r="G85" s="92">
        <f t="shared" ref="G85:I85" si="796">G80</f>
        <v>-0.62215365899999997</v>
      </c>
      <c r="H85" s="92">
        <f t="shared" si="796"/>
        <v>0.56891302300000002</v>
      </c>
      <c r="I85" s="92">
        <f t="shared" si="796"/>
        <v>0</v>
      </c>
      <c r="J85" s="52">
        <f t="shared" ref="J85" si="797">IF($AO$1="SUBTRACTIVE",AA85+J80,IF(W85=MAX(W85:W89),P85*M85-G85+J80,J80))</f>
        <v>2.975408320483905</v>
      </c>
      <c r="K85" s="123">
        <f t="shared" ref="K85" si="798">IF($AO$1="SUBTRACTIVE",AB85+K80,IF(W85=MAX(W85:W89),P85*N85-H85+K80,K80))</f>
        <v>1.0778983109279414</v>
      </c>
      <c r="L85" s="53">
        <v>0</v>
      </c>
      <c r="M85" s="136">
        <f t="shared" ref="M85" si="799">IF($AO$1="ADDICTIVE",IF(W85=MAX(W85:W89),$AO$2*S85*R85+G85,0),0)</f>
        <v>0</v>
      </c>
      <c r="N85" s="123">
        <f t="shared" ref="N85" si="800">IF($AO$1="ADDICTIVE",IF(W85=MAX(W85:W89),$AO$2*T85*R85+H85,0),0)</f>
        <v>0</v>
      </c>
      <c r="O85" s="130">
        <f t="shared" ref="O85" si="801">IF($AO$1="ADDICTIVE",IF(Y85=MAX(Y85:Y89),$AO$2*U85*R85+I85,0),0)</f>
        <v>0</v>
      </c>
      <c r="P85" s="53">
        <f t="shared" si="142"/>
        <v>0</v>
      </c>
      <c r="Q85" s="36">
        <f t="shared" si="757"/>
        <v>2</v>
      </c>
      <c r="R85" s="114">
        <f t="shared" si="676"/>
        <v>1.3455428143965413</v>
      </c>
      <c r="S85" s="91">
        <f t="shared" si="729"/>
        <v>0.25398081500000003</v>
      </c>
      <c r="T85" s="91">
        <f t="shared" si="730"/>
        <v>0.698449561</v>
      </c>
      <c r="U85" s="115">
        <f t="shared" si="677"/>
        <v>0</v>
      </c>
      <c r="V85" s="200">
        <f t="shared" si="665"/>
        <v>0.32204485149261841</v>
      </c>
      <c r="W85" s="201">
        <f t="shared" si="678"/>
        <v>0.66102242574630921</v>
      </c>
      <c r="X85" s="201">
        <f>W85</f>
        <v>0.66102242574630921</v>
      </c>
      <c r="Y85" s="36">
        <f t="shared" ref="Y85" si="802">X89</f>
        <v>0.66102242574630921</v>
      </c>
      <c r="Z85" s="36">
        <f>IF(MAX(W85:W89)=W85,Q85+1,Q85)</f>
        <v>3</v>
      </c>
      <c r="AA85" s="80">
        <f>IF(W85=MAX(W85:W89),S85*R85-G85,0)</f>
        <v>0.96389571961782727</v>
      </c>
      <c r="AB85" s="80">
        <f>IF(W85=MAX(W85:W89),T85*R85-H85,0)</f>
        <v>0.37088076502196876</v>
      </c>
      <c r="AC85" s="54">
        <f t="shared" ref="AC85" si="803">IF(W85=MAX(W85:W89),U85-I85,0)</f>
        <v>0</v>
      </c>
      <c r="AD85" s="54">
        <f>Hoja1!$AA85^2+Hoja1!$AB85^2+AC85^2</f>
        <v>1.0666475001608497</v>
      </c>
      <c r="AE85" s="80">
        <f t="shared" ref="AE85" si="804">IF(MAX(AD85:AD89)&gt;AE80,MAX(AD85:AD89),AE80)</f>
        <v>1.3672529084865974</v>
      </c>
      <c r="AF85" s="80">
        <f t="shared" ref="AF85" si="805">SQRT(AE85)</f>
        <v>1.1692959028777092</v>
      </c>
      <c r="AG85" s="82">
        <f>IF(Y85=MIN(Y10:Y109),Y85,0)</f>
        <v>0</v>
      </c>
      <c r="AH85" s="83">
        <f>IF(Hoja1!$AG85&gt;0,_xlfn.MAXIFS(W85:W89,Z105:Z109,0),0)</f>
        <v>0</v>
      </c>
      <c r="AI85" s="80">
        <f>IF(AG85&gt;0,IF(AH85=Hoja1!$W85,Hoja1!$E85,Hoja1!$G85),0)</f>
        <v>0</v>
      </c>
      <c r="AJ85" s="54">
        <f>IF(AG85&gt;0,IF(AH85=Hoja1!$W85,Hoja1!$F85,Hoja1!$H85),0)</f>
        <v>0</v>
      </c>
      <c r="AK85" s="52">
        <f>IF(AG85&gt;0,IF(AH85=Hoja1!$W85,Hoja1!$E85*Hoja1!$R85,Hoja1!$G85),0)</f>
        <v>0</v>
      </c>
      <c r="AL85" s="49">
        <f>IF(AG85&gt;0,IF(AH85=Hoja1!$W85,Hoja1!$F85*Hoja1!$R85,Hoja1!$H85),0)</f>
        <v>0</v>
      </c>
      <c r="AM85" s="114">
        <f t="shared" si="86"/>
        <v>4</v>
      </c>
      <c r="AN85" s="144">
        <f t="shared" si="86"/>
        <v>0.5</v>
      </c>
      <c r="AO85" s="123">
        <f t="shared" si="683"/>
        <v>0.25</v>
      </c>
      <c r="AP85" s="127">
        <f t="shared" ref="AP85" si="806">IF($AO$1="SUBTRACTIVE",AN85*AO85,AO85)</f>
        <v>0.125</v>
      </c>
      <c r="AQ85" s="52">
        <f t="shared" ref="AQ85:AR85" si="807">AQ80</f>
        <v>0.45674350274083708</v>
      </c>
      <c r="AR85" s="53">
        <f t="shared" si="807"/>
        <v>0.18842429118279269</v>
      </c>
      <c r="AS85" s="52">
        <f t="shared" ref="AS85" si="808">IF(AG85&gt;0,G85+AQ85,0)</f>
        <v>0</v>
      </c>
      <c r="AT85" s="165">
        <f t="shared" ref="AT85" si="809">IF(AG85&gt;0,H85+AR85,0)</f>
        <v>0</v>
      </c>
    </row>
    <row r="86" spans="3:46" ht="19.5" thickBot="1" x14ac:dyDescent="0.3">
      <c r="C86" s="224"/>
      <c r="D86" s="232"/>
      <c r="E86" s="94">
        <f t="shared" ref="E86:F89" si="810">E85</f>
        <v>0.25398081500000003</v>
      </c>
      <c r="F86" s="94">
        <f t="shared" si="810"/>
        <v>0.698449561</v>
      </c>
      <c r="G86" s="46">
        <f t="shared" ref="G86:I86" si="811">G81</f>
        <v>0.97621461700000001</v>
      </c>
      <c r="H86" s="46">
        <f t="shared" si="811"/>
        <v>-0.20893725399999999</v>
      </c>
      <c r="I86" s="46">
        <f t="shared" si="811"/>
        <v>0</v>
      </c>
      <c r="J86" s="56">
        <f t="shared" ref="J86" si="812">IF($AO$1="SUBTRACTIVE",AA86+J81,IF(W86=MAX(W85:W89),P86*M86-G86+J81,J81))</f>
        <v>-2.5183654097567603</v>
      </c>
      <c r="K86" s="122">
        <f t="shared" ref="K86" si="813">IF($AO$1="SUBTRACTIVE",AB86+K81,IF(W86=MAX(W85:W89),P86*N86-H86+K81,K81))</f>
        <v>10.062638753459348</v>
      </c>
      <c r="L86" s="57">
        <v>0</v>
      </c>
      <c r="M86" s="137">
        <f t="shared" ref="M86" si="814">IF($AO$1="ADDICTIVE",IF(W86=MAX(W85:W89),$AO$2*S86*R86+G86,0),0)</f>
        <v>0</v>
      </c>
      <c r="N86" s="122">
        <f t="shared" ref="N86" si="815">IF($AO$1="ADDICTIVE",IF(W86=MAX(W85:W89),$AO$2*T86*R86+H86,0),0)</f>
        <v>0</v>
      </c>
      <c r="O86" s="128">
        <f t="shared" ref="O86" si="816">IF($AO$1="ADDICTIVE",IF(Y86=MAX(Y85:Y89),$AO$2*U86*R86+I86,0),0)</f>
        <v>0</v>
      </c>
      <c r="P86" s="57">
        <f t="shared" si="142"/>
        <v>0</v>
      </c>
      <c r="Q86" s="93">
        <f t="shared" si="757"/>
        <v>13</v>
      </c>
      <c r="R86" s="56">
        <f t="shared" si="676"/>
        <v>1.3455428143965413</v>
      </c>
      <c r="S86" s="95">
        <f t="shared" si="729"/>
        <v>0.25398081500000003</v>
      </c>
      <c r="T86" s="95">
        <f t="shared" si="730"/>
        <v>0.698449561</v>
      </c>
      <c r="U86" s="115">
        <f t="shared" si="677"/>
        <v>0</v>
      </c>
      <c r="V86" s="202">
        <f t="shared" si="665"/>
        <v>0.13725566142325485</v>
      </c>
      <c r="W86" s="203">
        <f t="shared" si="678"/>
        <v>0.56862783071162748</v>
      </c>
      <c r="X86" s="203">
        <f>IF(W86&gt;X85,W86,X85)</f>
        <v>0.66102242574630921</v>
      </c>
      <c r="Y86" s="75">
        <f t="shared" ref="Y86" si="817">Y85</f>
        <v>0.66102242574630921</v>
      </c>
      <c r="Z86" s="93">
        <f>IF(MAX(W85:W89)=W86,Q86+1,Q86)</f>
        <v>13</v>
      </c>
      <c r="AA86" s="82">
        <f>IF(W86=MAX(W85:W89),S86*R86-G86,0)</f>
        <v>0</v>
      </c>
      <c r="AB86" s="82">
        <f>IF(W86=MAX(W85:W89),T86*R86-H86,0)</f>
        <v>0</v>
      </c>
      <c r="AC86" s="210">
        <f t="shared" ref="AC86" si="818">IF(W86=MAX(W85:W89),U86-I86,0)</f>
        <v>0</v>
      </c>
      <c r="AD86" s="212">
        <f>Hoja1!$AA86^2+Hoja1!$AB86^2+AC86^2</f>
        <v>0</v>
      </c>
      <c r="AE86" s="75">
        <f t="shared" ref="AE86:AE89" si="819">AE85</f>
        <v>1.3672529084865974</v>
      </c>
      <c r="AF86" s="76">
        <f t="shared" ref="AF86:AF89" si="820">AF85</f>
        <v>1.1692959028777092</v>
      </c>
      <c r="AG86" s="78">
        <f t="shared" ref="AG86" si="821">AG85</f>
        <v>0</v>
      </c>
      <c r="AH86" s="78">
        <f t="shared" ref="AH86:AH89" si="822">AH85</f>
        <v>0</v>
      </c>
      <c r="AI86" s="80">
        <f>IF(AG85&gt;0,IF(AH85=Hoja1!$W86,Hoja1!$E86,Hoja1!$G86),0)</f>
        <v>0</v>
      </c>
      <c r="AJ86" s="54">
        <f>IF(AG85&gt;0,IF(AH85=Hoja1!$W86,Hoja1!$F86,Hoja1!$H86),0)</f>
        <v>0</v>
      </c>
      <c r="AK86" s="52">
        <f>IF(AG85&gt;0,IF(AH85=Hoja1!$W86,Hoja1!$E86*Hoja1!$R86,Hoja1!$G86),0)</f>
        <v>0</v>
      </c>
      <c r="AL86" s="49">
        <f>IF(AG85&gt;0,IF(AH85=Hoja1!$W86,Hoja1!$F86*Hoja1!$R86,Hoja1!$H86),0)</f>
        <v>0</v>
      </c>
      <c r="AM86" s="56">
        <f t="shared" si="86"/>
        <v>16</v>
      </c>
      <c r="AN86" s="145">
        <f t="shared" si="86"/>
        <v>0.5</v>
      </c>
      <c r="AO86" s="122">
        <f t="shared" si="683"/>
        <v>6.25E-2</v>
      </c>
      <c r="AP86" s="127">
        <f t="shared" si="87"/>
        <v>3.125E-2</v>
      </c>
      <c r="AQ86" s="56">
        <f t="shared" ref="AQ86:AR86" si="823">AQ81</f>
        <v>-9.4901449938921772E-2</v>
      </c>
      <c r="AR86" s="57">
        <f t="shared" si="823"/>
        <v>0.38022963866138082</v>
      </c>
      <c r="AS86" s="56">
        <f t="shared" ref="AS86" si="824">IF(AG85&gt;0,G86+AQ86,0)</f>
        <v>0</v>
      </c>
      <c r="AT86" s="166">
        <f t="shared" ref="AT86" si="825">IF(AG85&gt;0,H86+AR86,0)</f>
        <v>0</v>
      </c>
    </row>
    <row r="87" spans="3:46" ht="19.5" thickBot="1" x14ac:dyDescent="0.3">
      <c r="C87" s="224"/>
      <c r="D87" s="232"/>
      <c r="E87" s="94">
        <f t="shared" si="810"/>
        <v>0.25398081500000003</v>
      </c>
      <c r="F87" s="94">
        <f t="shared" si="810"/>
        <v>0.698449561</v>
      </c>
      <c r="G87" s="46">
        <f t="shared" ref="G87:I87" si="826">G82</f>
        <v>0.20375289199999999</v>
      </c>
      <c r="H87" s="46">
        <f t="shared" si="826"/>
        <v>0.17931982299999999</v>
      </c>
      <c r="I87" s="46">
        <f t="shared" si="826"/>
        <v>0</v>
      </c>
      <c r="J87" s="56">
        <f t="shared" ref="J87" si="827">IF($AO$1="SUBTRACTIVE",AA87+J82,IF(W87=MAX(W85:W89),P87*M87-G87+J82,J82))</f>
        <v>0</v>
      </c>
      <c r="K87" s="122">
        <f t="shared" ref="K87" si="828">IF($AO$1="SUBTRACTIVE",AB87+K82,IF(W87=MAX(W85:W89),P87*N87-H87+K82,K82))</f>
        <v>0</v>
      </c>
      <c r="L87" s="57">
        <v>0</v>
      </c>
      <c r="M87" s="137">
        <f t="shared" ref="M87" si="829">IF($AO$1="ADDICTIVE",IF(W87=MAX(W85:W89),$AO$2*S87*R87+G87,0),0)</f>
        <v>0</v>
      </c>
      <c r="N87" s="122">
        <f t="shared" ref="N87" si="830">IF($AO$1="ADDICTIVE",IF(W87=MAX(W85:W89),$AO$2*T87*R87+H87,0),0)</f>
        <v>0</v>
      </c>
      <c r="O87" s="128">
        <f t="shared" ref="O87" si="831">IF($AO$1="ADDICTIVE",IF(Y87=MAX(Y85:Y89),$AO$2*U87*R87+I87,0),0)</f>
        <v>0</v>
      </c>
      <c r="P87" s="57">
        <f t="shared" si="142"/>
        <v>0</v>
      </c>
      <c r="Q87" s="93">
        <f t="shared" si="757"/>
        <v>0</v>
      </c>
      <c r="R87" s="56">
        <f t="shared" si="676"/>
        <v>1.3455428143965413</v>
      </c>
      <c r="S87" s="95">
        <f t="shared" si="729"/>
        <v>0.25398081500000003</v>
      </c>
      <c r="T87" s="95">
        <f t="shared" si="730"/>
        <v>0.698449561</v>
      </c>
      <c r="U87" s="115">
        <f t="shared" si="677"/>
        <v>0</v>
      </c>
      <c r="V87" s="202">
        <f t="shared" si="665"/>
        <v>0.23815458889352056</v>
      </c>
      <c r="W87" s="203">
        <f t="shared" si="678"/>
        <v>0.6190772944467603</v>
      </c>
      <c r="X87" s="203">
        <f>IF(W87&gt;X86,W87,X86)</f>
        <v>0.66102242574630921</v>
      </c>
      <c r="Y87" s="75">
        <f t="shared" si="99"/>
        <v>0.66102242574630921</v>
      </c>
      <c r="Z87" s="93">
        <f>IF(MAX(W85:W89)=W87,Q87+1,Q87)</f>
        <v>0</v>
      </c>
      <c r="AA87" s="82">
        <f>IF(W87=MAX(W85:W89),S87*R87-G87,0)</f>
        <v>0</v>
      </c>
      <c r="AB87" s="82">
        <f>IF(W87=MAX(W85:W89),T87*R87-H87,0)</f>
        <v>0</v>
      </c>
      <c r="AC87" s="210">
        <f t="shared" ref="AC87" si="832">IF(W87=MAX(W85:W89),U87-I87,0)</f>
        <v>0</v>
      </c>
      <c r="AD87" s="212">
        <f>Hoja1!$AA87^2+Hoja1!$AB87^2+AC87^2</f>
        <v>0</v>
      </c>
      <c r="AE87" s="75">
        <f t="shared" si="819"/>
        <v>1.3672529084865974</v>
      </c>
      <c r="AF87" s="75">
        <f t="shared" si="820"/>
        <v>1.1692959028777092</v>
      </c>
      <c r="AG87" s="78">
        <f t="shared" si="338"/>
        <v>0</v>
      </c>
      <c r="AH87" s="78">
        <f t="shared" si="822"/>
        <v>0</v>
      </c>
      <c r="AI87" s="80">
        <f>IF(AG85&gt;0,IF(AH85=Hoja1!$W87,Hoja1!$E87,Hoja1!$G87),0)</f>
        <v>0</v>
      </c>
      <c r="AJ87" s="54">
        <f>IF(AG85&gt;0,IF(AH85=Hoja1!$W87,Hoja1!$F87,Hoja1!$H87),0)</f>
        <v>0</v>
      </c>
      <c r="AK87" s="52">
        <f>IF(AG85&gt;0,IF(AH85=Hoja1!$W87,Hoja1!$E87*Hoja1!$R87,Hoja1!$G87),0)</f>
        <v>0</v>
      </c>
      <c r="AL87" s="49">
        <f>IF(AG85&gt;0,IF(AH85=Hoja1!$W87,Hoja1!$F87*Hoja1!$R87,Hoja1!$H87),0)</f>
        <v>0</v>
      </c>
      <c r="AM87" s="56">
        <f t="shared" si="86"/>
        <v>0</v>
      </c>
      <c r="AN87" s="145">
        <f t="shared" si="86"/>
        <v>0.5</v>
      </c>
      <c r="AO87" s="122">
        <f t="shared" si="683"/>
        <v>0</v>
      </c>
      <c r="AP87" s="127">
        <f t="shared" si="87"/>
        <v>0</v>
      </c>
      <c r="AQ87" s="56">
        <f t="shared" ref="AQ87:AR87" si="833">AQ82</f>
        <v>0</v>
      </c>
      <c r="AR87" s="57">
        <f t="shared" si="833"/>
        <v>0</v>
      </c>
      <c r="AS87" s="56">
        <f t="shared" ref="AS87" si="834">IF(AG85&gt;0,G87+AQ87,0)</f>
        <v>0</v>
      </c>
      <c r="AT87" s="166">
        <f t="shared" ref="AT87" si="835">IF(AG85&gt;0,H87+AR87,0)</f>
        <v>0</v>
      </c>
    </row>
    <row r="88" spans="3:46" ht="19.5" thickBot="1" x14ac:dyDescent="0.3">
      <c r="C88" s="224"/>
      <c r="D88" s="232"/>
      <c r="E88" s="94">
        <f t="shared" si="810"/>
        <v>0.25398081500000003</v>
      </c>
      <c r="F88" s="94">
        <f t="shared" si="810"/>
        <v>0.698449561</v>
      </c>
      <c r="G88" s="46">
        <f t="shared" ref="G88:I88" si="836">G83</f>
        <v>-0.51661166300000005</v>
      </c>
      <c r="H88" s="46">
        <f t="shared" si="836"/>
        <v>-0.851105322</v>
      </c>
      <c r="I88" s="46">
        <f t="shared" si="836"/>
        <v>0</v>
      </c>
      <c r="J88" s="56">
        <f t="shared" ref="J88" si="837">IF($AO$1="SUBTRACTIVE",AA88+J83,IF(W88=MAX(W85:W89),P88*M88-G88+J83,J83))</f>
        <v>0</v>
      </c>
      <c r="K88" s="122">
        <f t="shared" ref="K88" si="838">IF($AO$1="SUBTRACTIVE",AB88+K83,IF(W88=MAX(W85:W89),P88*N88-H88+K83,K83))</f>
        <v>0</v>
      </c>
      <c r="L88" s="57">
        <v>0</v>
      </c>
      <c r="M88" s="137">
        <f t="shared" ref="M88" si="839">IF($AO$1="ADDICTIVE",IF(W88=MAX(W85:W89),$AO$2*S88*R88+G88,0),0)</f>
        <v>0</v>
      </c>
      <c r="N88" s="122">
        <f t="shared" ref="N88" si="840">IF($AO$1="ADDICTIVE",IF(W88=MAX(W85:W89),$AO$2*T88*R88+H88,0),0)</f>
        <v>0</v>
      </c>
      <c r="O88" s="128">
        <f t="shared" ref="O88:O89" si="841">IF($AO$1="ADDICTIVE",IF(Y88=MAX(Y84:Y88),$AO$2*U88*R88+I88,0),0)</f>
        <v>0</v>
      </c>
      <c r="P88" s="57">
        <f t="shared" si="142"/>
        <v>0</v>
      </c>
      <c r="Q88" s="93">
        <f t="shared" si="757"/>
        <v>0</v>
      </c>
      <c r="R88" s="56">
        <f t="shared" si="676"/>
        <v>1.3455428143965413</v>
      </c>
      <c r="S88" s="95">
        <f t="shared" si="729"/>
        <v>0.25398081500000003</v>
      </c>
      <c r="T88" s="95">
        <f t="shared" si="730"/>
        <v>0.698449561</v>
      </c>
      <c r="U88" s="115">
        <f t="shared" si="677"/>
        <v>0</v>
      </c>
      <c r="V88" s="202">
        <f t="shared" si="665"/>
        <v>-0.97641142882086007</v>
      </c>
      <c r="W88" s="203">
        <f t="shared" si="678"/>
        <v>1.1794285589569964E-2</v>
      </c>
      <c r="X88" s="203">
        <f>IF(W88&gt;X87,W88,X87)</f>
        <v>0.66102242574630921</v>
      </c>
      <c r="Y88" s="75">
        <f t="shared" si="99"/>
        <v>0.66102242574630921</v>
      </c>
      <c r="Z88" s="93">
        <f>IF(MAX(W85:W89)=W88,Q88+1,Q88)</f>
        <v>0</v>
      </c>
      <c r="AA88" s="82">
        <f>IF(W88=MAX(W85:W89),S88*R88-G88,0)</f>
        <v>0</v>
      </c>
      <c r="AB88" s="82">
        <f>IF(W88=MAX(W85:W89),T88*R88-H88,0)</f>
        <v>0</v>
      </c>
      <c r="AC88" s="210">
        <f t="shared" ref="AC88" si="842">IF(W88=MAX(W85:W89),U88-I88,0)</f>
        <v>0</v>
      </c>
      <c r="AD88" s="212">
        <f>Hoja1!$AA88^2+Hoja1!$AB88^2+AC88^2</f>
        <v>0</v>
      </c>
      <c r="AE88" s="75">
        <f t="shared" si="819"/>
        <v>1.3672529084865974</v>
      </c>
      <c r="AF88" s="75">
        <f t="shared" si="820"/>
        <v>1.1692959028777092</v>
      </c>
      <c r="AG88" s="78">
        <f t="shared" si="338"/>
        <v>0</v>
      </c>
      <c r="AH88" s="78">
        <f t="shared" si="822"/>
        <v>0</v>
      </c>
      <c r="AI88" s="80">
        <f>IF(AG85&gt;0,IF(AH85=Hoja1!$W88,Hoja1!$E88,Hoja1!$G88),0)</f>
        <v>0</v>
      </c>
      <c r="AJ88" s="54">
        <f>IF(AG85&gt;0,IF(AH85=Hoja1!$W88,Hoja1!$F88,Hoja1!$H88),0)</f>
        <v>0</v>
      </c>
      <c r="AK88" s="52">
        <f>IF(AG85&gt;0,IF(AH85=Hoja1!$W88,Hoja1!$E88*Hoja1!$R88,Hoja1!$G88),0)</f>
        <v>0</v>
      </c>
      <c r="AL88" s="49">
        <f>IF(AG85&gt;0,IF(AH85=Hoja1!$W88,Hoja1!$F88*Hoja1!$R88,Hoja1!$H88),0)</f>
        <v>0</v>
      </c>
      <c r="AM88" s="56">
        <f t="shared" si="86"/>
        <v>0</v>
      </c>
      <c r="AN88" s="145">
        <f t="shared" si="86"/>
        <v>0.5</v>
      </c>
      <c r="AO88" s="122">
        <f t="shared" si="683"/>
        <v>0</v>
      </c>
      <c r="AP88" s="127">
        <f t="shared" si="87"/>
        <v>0</v>
      </c>
      <c r="AQ88" s="56">
        <f t="shared" ref="AQ88:AR88" si="843">AQ83</f>
        <v>0</v>
      </c>
      <c r="AR88" s="57">
        <f t="shared" si="843"/>
        <v>0</v>
      </c>
      <c r="AS88" s="56">
        <f t="shared" ref="AS88" si="844">IF(AG85&gt;0,G88+AQ88,0)</f>
        <v>0</v>
      </c>
      <c r="AT88" s="166">
        <f t="shared" ref="AT88" si="845">IF(AG85&gt;0,H88+AR88,0)</f>
        <v>0</v>
      </c>
    </row>
    <row r="89" spans="3:46" ht="19.5" thickBot="1" x14ac:dyDescent="0.3">
      <c r="C89" s="224"/>
      <c r="D89" s="233"/>
      <c r="E89" s="94">
        <f t="shared" si="810"/>
        <v>0.25398081500000003</v>
      </c>
      <c r="F89" s="94">
        <f t="shared" si="810"/>
        <v>0.698449561</v>
      </c>
      <c r="G89" s="46">
        <f t="shared" ref="G89:I89" si="846">G84</f>
        <v>-0.227678886</v>
      </c>
      <c r="H89" s="46">
        <f t="shared" si="846"/>
        <v>-0.95629731299999998</v>
      </c>
      <c r="I89" s="46">
        <f t="shared" si="846"/>
        <v>0</v>
      </c>
      <c r="J89" s="58">
        <f t="shared" ref="J89" si="847">IF($AO$1="SUBTRACTIVE",AA89+J84,IF(W89=MAX(W85:W89),P89*M89-G89+J84,J84))</f>
        <v>0</v>
      </c>
      <c r="K89" s="124">
        <f t="shared" ref="K89" si="848">IF($AO$1="SUBTRACTIVE",AB89+K84,IF(W89=MAX(W85:W89),P89*N89-H89+K84,K84))</f>
        <v>0</v>
      </c>
      <c r="L89" s="59">
        <v>0</v>
      </c>
      <c r="M89" s="138">
        <f t="shared" ref="M89" si="849">IF($AO$1="ADDICTIVE",IF(W89=MAX(W85:W89),$AO$2*S89*R89+G89,0),0)</f>
        <v>0</v>
      </c>
      <c r="N89" s="124">
        <f t="shared" ref="N89" si="850">IF($AO$1="ADDICTIVE",IF(W89=MAX(W85:W89),$AO$2*T89*R89+H89,0),0)</f>
        <v>0</v>
      </c>
      <c r="O89" s="129">
        <f t="shared" si="841"/>
        <v>0</v>
      </c>
      <c r="P89" s="59">
        <f t="shared" si="142"/>
        <v>0</v>
      </c>
      <c r="Q89" s="93">
        <f t="shared" si="757"/>
        <v>0</v>
      </c>
      <c r="R89" s="58">
        <f t="shared" si="676"/>
        <v>1.3455428143965413</v>
      </c>
      <c r="S89" s="95">
        <f t="shared" si="729"/>
        <v>0.25398081500000003</v>
      </c>
      <c r="T89" s="95">
        <f t="shared" si="730"/>
        <v>0.698449561</v>
      </c>
      <c r="U89" s="119">
        <f t="shared" si="677"/>
        <v>0</v>
      </c>
      <c r="V89" s="202">
        <f t="shared" si="665"/>
        <v>-0.97652972592031173</v>
      </c>
      <c r="W89" s="203">
        <f t="shared" si="678"/>
        <v>1.1735137039844135E-2</v>
      </c>
      <c r="X89" s="203">
        <f>IF(W89&gt;X88,W89,X88)</f>
        <v>0.66102242574630921</v>
      </c>
      <c r="Y89" s="75">
        <f t="shared" si="99"/>
        <v>0.66102242574630921</v>
      </c>
      <c r="Z89" s="93">
        <f>IF(MAX(W85:W89)=W89,Q89+1,Q89)</f>
        <v>0</v>
      </c>
      <c r="AA89" s="82">
        <f>IF(W89=MAX(W85:W89),S89*R89-G89,0)</f>
        <v>0</v>
      </c>
      <c r="AB89" s="82">
        <f>IF(W89=MAX(W85:W89),T89*R89-H89,0)</f>
        <v>0</v>
      </c>
      <c r="AC89" s="211">
        <f t="shared" ref="AC89" si="851">IF(W89=MAX(W85:W89),U89-I89,0)</f>
        <v>0</v>
      </c>
      <c r="AD89" s="211">
        <f>Hoja1!$AA89^2+Hoja1!$AB89^2+AC89^2</f>
        <v>0</v>
      </c>
      <c r="AE89" s="75">
        <f t="shared" si="819"/>
        <v>1.3672529084865974</v>
      </c>
      <c r="AF89" s="75">
        <f t="shared" si="820"/>
        <v>1.1692959028777092</v>
      </c>
      <c r="AG89" s="78">
        <f t="shared" si="338"/>
        <v>0</v>
      </c>
      <c r="AH89" s="78">
        <f t="shared" si="822"/>
        <v>0</v>
      </c>
      <c r="AI89" s="80">
        <f>IF(AG85&gt;0,IF(AH85=Hoja1!$W89,Hoja1!$E89,Hoja1!$G89),0)</f>
        <v>0</v>
      </c>
      <c r="AJ89" s="54">
        <f>IF(AG85&gt;0,IF(AH85=Hoja1!$W89,Hoja1!$F89,Hoja1!$H89),0)</f>
        <v>0</v>
      </c>
      <c r="AK89" s="52">
        <f>IF(AG85&gt;0,IF(AH85=Hoja1!$W89,Hoja1!$E89*Hoja1!$R89,Hoja1!$G89),0)</f>
        <v>0</v>
      </c>
      <c r="AL89" s="49">
        <f>IF(AG85&gt;0,IF(AH85=Hoja1!$W89,Hoja1!$F89*Hoja1!$R89,Hoja1!$H89),0)</f>
        <v>0</v>
      </c>
      <c r="AM89" s="58">
        <f t="shared" ref="AM89:AN109" si="852">AM84</f>
        <v>0</v>
      </c>
      <c r="AN89" s="146">
        <f t="shared" si="852"/>
        <v>0.5</v>
      </c>
      <c r="AO89" s="124">
        <f t="shared" si="683"/>
        <v>0</v>
      </c>
      <c r="AP89" s="106">
        <f t="shared" ref="AP89:AP119" si="853">IF($AO$1="SUBTRACTIVE",AN89*AO89,AO89)</f>
        <v>0</v>
      </c>
      <c r="AQ89" s="58">
        <f t="shared" ref="AQ89:AR89" si="854">AQ84</f>
        <v>0</v>
      </c>
      <c r="AR89" s="59">
        <f t="shared" si="854"/>
        <v>0</v>
      </c>
      <c r="AS89" s="58">
        <f t="shared" ref="AS89" si="855">IF(AG85&gt;0,G89+AQ89,0)</f>
        <v>0</v>
      </c>
      <c r="AT89" s="167">
        <f t="shared" ref="AT89" si="856">IF(AG85&gt;0,H89+AR89,0)</f>
        <v>0</v>
      </c>
    </row>
    <row r="90" spans="3:46" ht="19.5" thickBot="1" x14ac:dyDescent="0.3">
      <c r="C90" s="224"/>
      <c r="D90" s="234" t="s">
        <v>41</v>
      </c>
      <c r="E90" s="86">
        <f>$A$26</f>
        <v>0.84905092999999998</v>
      </c>
      <c r="F90" s="86">
        <f>$B$26</f>
        <v>0.62850867499999996</v>
      </c>
      <c r="G90" s="71">
        <f t="shared" ref="G90:I90" si="857">G85</f>
        <v>-0.62215365899999997</v>
      </c>
      <c r="H90" s="71">
        <f t="shared" si="857"/>
        <v>0.56891302300000002</v>
      </c>
      <c r="I90" s="71">
        <f t="shared" si="857"/>
        <v>0</v>
      </c>
      <c r="J90" s="64">
        <f t="shared" ref="J90" si="858">IF($AO$1="SUBTRACTIVE",AA90+J85,IF(W90=MAX(W90:W94),P90*M90-G90+J85,J85))</f>
        <v>2.975408320483905</v>
      </c>
      <c r="K90" s="121">
        <f t="shared" ref="K90" si="859">IF($AO$1="SUBTRACTIVE",AB90+K85,IF(W90=MAX(W90:W94),P90*N90-H90+K85,K85))</f>
        <v>1.0778983109279414</v>
      </c>
      <c r="L90" s="65">
        <v>0</v>
      </c>
      <c r="M90" s="64">
        <f t="shared" ref="M90" si="860">IF($AO$1="ADDICTIVE",IF(W90=MAX(W90:W94),$AO$2*S90*R90+G90,0),0)</f>
        <v>0</v>
      </c>
      <c r="N90" s="121">
        <f t="shared" ref="N90" si="861">IF($AO$1="ADDICTIVE",IF(W90=MAX(W90:W94),$AO$2*T90*R90+H90,0),0)</f>
        <v>0</v>
      </c>
      <c r="O90" s="126">
        <f t="shared" ref="O90" si="862">IF($AO$1="ADDICTIVE",IF(Y90=MAX(Y90:Y94),$AO$2*U90*R90+I90,0),0)</f>
        <v>0</v>
      </c>
      <c r="P90" s="65">
        <f t="shared" si="142"/>
        <v>0</v>
      </c>
      <c r="Q90" s="35">
        <f t="shared" si="757"/>
        <v>3</v>
      </c>
      <c r="R90" s="15">
        <f t="shared" si="676"/>
        <v>0.94664095898133549</v>
      </c>
      <c r="S90" s="87">
        <f t="shared" si="729"/>
        <v>0.84905092999999998</v>
      </c>
      <c r="T90" s="87">
        <f t="shared" si="730"/>
        <v>0.62850867499999996</v>
      </c>
      <c r="U90" s="26">
        <f t="shared" si="677"/>
        <v>0</v>
      </c>
      <c r="V90" s="197">
        <f t="shared" si="665"/>
        <v>-0.16156640501681016</v>
      </c>
      <c r="W90" s="198">
        <f t="shared" si="678"/>
        <v>0.41921679749159491</v>
      </c>
      <c r="X90" s="198">
        <f>W90</f>
        <v>0.41921679749159491</v>
      </c>
      <c r="Y90" s="35">
        <f t="shared" ref="Y90" si="863">X94</f>
        <v>0.83015857180806529</v>
      </c>
      <c r="Z90" s="35">
        <f>IF(MAX(W90:W94)=W90,Q90+1,Q90)</f>
        <v>3</v>
      </c>
      <c r="AA90" s="35">
        <f>IF(W90=MAX(W90:W94),S90*R90-G90,0)</f>
        <v>0</v>
      </c>
      <c r="AB90" s="35">
        <f>IF(W90=MAX(W90:W94),T90*R90-H90,0)</f>
        <v>0</v>
      </c>
      <c r="AC90" s="131">
        <f t="shared" ref="AC90" si="864">IF(W90=MAX(W90:W94),U90-I90,0)</f>
        <v>0</v>
      </c>
      <c r="AD90" s="131">
        <f>Hoja1!$AA90^2+Hoja1!$AB90^2+AC90^2</f>
        <v>0</v>
      </c>
      <c r="AE90" s="35">
        <f t="shared" ref="AE90" si="865">IF(MAX(AD90:AD94)&gt;AE85,MAX(AD90:AD94),AE85)</f>
        <v>1.3672529084865974</v>
      </c>
      <c r="AF90" s="35">
        <f t="shared" ref="AF90" si="866">SQRT(AE90)</f>
        <v>1.1692959028777092</v>
      </c>
      <c r="AG90" s="35">
        <f>IF(Y90=MIN(Y10:Y109),Y90,0)</f>
        <v>0</v>
      </c>
      <c r="AH90" s="88">
        <f>IF(Hoja1!$AG90&gt;0,_xlfn.MAXIFS(W90:W94,Z105:Z109,0),0)</f>
        <v>0</v>
      </c>
      <c r="AI90" s="72">
        <f>IF(AG90&gt;0,IF(AH90=Hoja1!$W90,Hoja1!$E90,Hoja1!$G90),0)</f>
        <v>0</v>
      </c>
      <c r="AJ90" s="73">
        <f>IF(AG90&gt;0,IF(AH90=Hoja1!$W90,Hoja1!$F90,Hoja1!$H90),0)</f>
        <v>0</v>
      </c>
      <c r="AK90" s="52">
        <f>IF(AG90&gt;0,IF(AH90=Hoja1!$W90,Hoja1!$E90*Hoja1!$R90,Hoja1!$G90),0)</f>
        <v>0</v>
      </c>
      <c r="AL90" s="49">
        <f>IF(AG90&gt;0,IF(AH90=Hoja1!$W90,Hoja1!$F90*Hoja1!$R90,Hoja1!$H90),0)</f>
        <v>0</v>
      </c>
      <c r="AM90" s="64">
        <f t="shared" si="852"/>
        <v>4</v>
      </c>
      <c r="AN90" s="148">
        <f t="shared" si="852"/>
        <v>0.5</v>
      </c>
      <c r="AO90" s="121">
        <f t="shared" si="683"/>
        <v>0.25</v>
      </c>
      <c r="AP90" s="65">
        <f t="shared" ref="AP90" si="867">IF($AO$11="SUBTRACTIVE",AN90*AO90,AO90)</f>
        <v>0.25</v>
      </c>
      <c r="AQ90" s="64">
        <f t="shared" ref="AQ90:AR90" si="868">AQ85</f>
        <v>0.45674350274083708</v>
      </c>
      <c r="AR90" s="65">
        <f t="shared" si="868"/>
        <v>0.18842429118279269</v>
      </c>
      <c r="AS90" s="64">
        <f t="shared" ref="AS90" si="869">IF(AG90&gt;0,G90+AQ90,0)</f>
        <v>0</v>
      </c>
      <c r="AT90" s="168">
        <f t="shared" ref="AT90" si="870">IF(AG90&gt;0,H90+AR90,0)</f>
        <v>0</v>
      </c>
    </row>
    <row r="91" spans="3:46" ht="19.5" thickBot="1" x14ac:dyDescent="0.3">
      <c r="C91" s="224"/>
      <c r="D91" s="235"/>
      <c r="E91" s="89">
        <f t="shared" ref="E91:F94" si="871">E90</f>
        <v>0.84905092999999998</v>
      </c>
      <c r="F91" s="89">
        <f t="shared" si="871"/>
        <v>0.62850867499999996</v>
      </c>
      <c r="G91" s="74">
        <f t="shared" ref="G91:I91" si="872">G86</f>
        <v>0.97621461700000001</v>
      </c>
      <c r="H91" s="74">
        <f t="shared" si="872"/>
        <v>-0.20893725399999999</v>
      </c>
      <c r="I91" s="74">
        <f t="shared" si="872"/>
        <v>0</v>
      </c>
      <c r="J91" s="2">
        <f t="shared" ref="J91" si="873">IF($AO$1="SUBTRACTIVE",AA91+J86,IF(W91=MAX(W90:W94),P91*M91-G91+J86,J86))</f>
        <v>-2.6908336401575657</v>
      </c>
      <c r="K91" s="107">
        <f t="shared" ref="K91" si="874">IF($AO$1="SUBTRACTIVE",AB91+K86,IF(W91=MAX(W90:W94),P91*N91-H91+K86,K86))</f>
        <v>10.866548062289436</v>
      </c>
      <c r="L91" s="3">
        <v>0</v>
      </c>
      <c r="M91" s="2">
        <f t="shared" ref="M91" si="875">IF($AO$1="ADDICTIVE",IF(W91=MAX(W90:W94),$AO$2*S91*R91+G91,0),0)</f>
        <v>0</v>
      </c>
      <c r="N91" s="107">
        <f t="shared" ref="N91" si="876">IF($AO$1="ADDICTIVE",IF(W91=MAX(W90:W94),$AO$2*T91*R91+H91,0),0)</f>
        <v>0</v>
      </c>
      <c r="O91" s="20">
        <f t="shared" ref="O91" si="877">IF($AO$1="ADDICTIVE",IF(Y91=MAX(Y90:Y94),$AO$2*U91*R91+I91,0),0)</f>
        <v>0</v>
      </c>
      <c r="P91" s="3">
        <f t="shared" si="142"/>
        <v>0</v>
      </c>
      <c r="Q91" s="63">
        <f t="shared" si="757"/>
        <v>13</v>
      </c>
      <c r="R91" s="2">
        <f t="shared" si="676"/>
        <v>0.94664095898133549</v>
      </c>
      <c r="S91" s="90">
        <f t="shared" si="729"/>
        <v>0.84905092999999998</v>
      </c>
      <c r="T91" s="90">
        <f t="shared" si="730"/>
        <v>0.62850867499999996</v>
      </c>
      <c r="U91" s="26">
        <f t="shared" si="677"/>
        <v>0</v>
      </c>
      <c r="V91" s="199">
        <f t="shared" si="665"/>
        <v>0.6603171436161307</v>
      </c>
      <c r="W91" s="192">
        <f t="shared" si="678"/>
        <v>0.83015857180806529</v>
      </c>
      <c r="X91" s="192">
        <f>IF(W91&gt;X90,W91,X90)</f>
        <v>0.83015857180806529</v>
      </c>
      <c r="Y91" s="75">
        <f t="shared" ref="Y91:Y104" si="878">Y90</f>
        <v>0.83015857180806529</v>
      </c>
      <c r="Z91" s="63">
        <f>IF(MAX(W90:W94)=W91,Q91+1,Q91)</f>
        <v>14</v>
      </c>
      <c r="AA91" s="63">
        <f>IF(W91=MAX(W90:W94),S91*R91-G91,0)</f>
        <v>-0.17246823040080528</v>
      </c>
      <c r="AB91" s="63">
        <f>IF(W91=MAX(W90:W94),T91*R91-H91,0)</f>
        <v>0.80390930883008849</v>
      </c>
      <c r="AC91" s="209">
        <f t="shared" ref="AC91" si="879">IF(W91=MAX(W90:W94),U91-I91,0)</f>
        <v>0</v>
      </c>
      <c r="AD91" s="132">
        <f>Hoja1!$AA91^2+Hoja1!$AB91^2+AC91^2</f>
        <v>0.67601546732125584</v>
      </c>
      <c r="AE91" s="75">
        <f t="shared" ref="AE91:AE94" si="880">AE90</f>
        <v>1.3672529084865974</v>
      </c>
      <c r="AF91" s="76">
        <f t="shared" ref="AF91:AF94" si="881">AF90</f>
        <v>1.1692959028777092</v>
      </c>
      <c r="AG91" s="77">
        <f t="shared" ref="AG91" si="882">AG90</f>
        <v>0</v>
      </c>
      <c r="AH91" s="78">
        <f t="shared" ref="AH91:AH104" si="883">AH90</f>
        <v>0</v>
      </c>
      <c r="AI91" s="72">
        <f>IF(AG90&gt;0,IF(AH90=Hoja1!$W91,Hoja1!$E91,Hoja1!$G91),0)</f>
        <v>0</v>
      </c>
      <c r="AJ91" s="73">
        <f>IF(AG90&gt;0,IF(AH90=Hoja1!$W91,Hoja1!$F91,Hoja1!$H91),0)</f>
        <v>0</v>
      </c>
      <c r="AK91" s="52">
        <f>IF(AG90&gt;0,IF(AH90=Hoja1!$W91,Hoja1!$E91*Hoja1!$R91,Hoja1!$G91),0)</f>
        <v>0</v>
      </c>
      <c r="AL91" s="49">
        <f>IF(AG90&gt;0,IF(AH90=Hoja1!$W91,Hoja1!$F91*Hoja1!$R91,Hoja1!$H91),0)</f>
        <v>0</v>
      </c>
      <c r="AM91" s="2">
        <f t="shared" si="852"/>
        <v>16</v>
      </c>
      <c r="AN91" s="143">
        <f t="shared" si="852"/>
        <v>0.5</v>
      </c>
      <c r="AO91" s="107">
        <f t="shared" si="683"/>
        <v>6.25E-2</v>
      </c>
      <c r="AP91" s="3">
        <f t="shared" si="145"/>
        <v>6.25E-2</v>
      </c>
      <c r="AQ91" s="2">
        <f t="shared" ref="AQ91:AR91" si="884">AQ86</f>
        <v>-9.4901449938921772E-2</v>
      </c>
      <c r="AR91" s="3">
        <f t="shared" si="884"/>
        <v>0.38022963866138082</v>
      </c>
      <c r="AS91" s="2">
        <f t="shared" ref="AS91" si="885">IF(AG90&gt;0,G91+AQ91,0)</f>
        <v>0</v>
      </c>
      <c r="AT91" s="163">
        <f t="shared" ref="AT91" si="886">IF(AG90&gt;0,H91+AR91,0)</f>
        <v>0</v>
      </c>
    </row>
    <row r="92" spans="3:46" ht="19.5" thickBot="1" x14ac:dyDescent="0.3">
      <c r="C92" s="224"/>
      <c r="D92" s="235"/>
      <c r="E92" s="89">
        <f t="shared" si="871"/>
        <v>0.84905092999999998</v>
      </c>
      <c r="F92" s="89">
        <f t="shared" si="871"/>
        <v>0.62850867499999996</v>
      </c>
      <c r="G92" s="74">
        <f t="shared" ref="G92:I92" si="887">G87</f>
        <v>0.20375289199999999</v>
      </c>
      <c r="H92" s="74">
        <f t="shared" si="887"/>
        <v>0.17931982299999999</v>
      </c>
      <c r="I92" s="74">
        <f t="shared" si="887"/>
        <v>0</v>
      </c>
      <c r="J92" s="2">
        <f t="shared" ref="J92" si="888">IF($AO$1="SUBTRACTIVE",AA92+J87,IF(W92=MAX(W90:W94),P92*M92-G92+J87,J87))</f>
        <v>0</v>
      </c>
      <c r="K92" s="107">
        <f t="shared" ref="K92" si="889">IF($AO$1="SUBTRACTIVE",AB92+K87,IF(W92=MAX(W90:W94),P92*N92-H92+K87,K87))</f>
        <v>0</v>
      </c>
      <c r="L92" s="3">
        <v>0</v>
      </c>
      <c r="M92" s="2">
        <f t="shared" ref="M92" si="890">IF($AO$1="ADDICTIVE",IF(W92=MAX(W90:W94),$AO$2*S92*R92+G92,0),0)</f>
        <v>0</v>
      </c>
      <c r="N92" s="107">
        <f t="shared" ref="N92" si="891">IF($AO$1="ADDICTIVE",IF(W92=MAX(W90:W94),$AO$2*T92*R92+H92,0),0)</f>
        <v>0</v>
      </c>
      <c r="O92" s="20">
        <f t="shared" ref="O92" si="892">IF($AO$1="ADDICTIVE",IF(Y92=MAX(Y90:Y94),$AO$2*U92*R92+I92,0),0)</f>
        <v>0</v>
      </c>
      <c r="P92" s="3">
        <f t="shared" si="142"/>
        <v>0</v>
      </c>
      <c r="Q92" s="63">
        <f t="shared" si="757"/>
        <v>0</v>
      </c>
      <c r="R92" s="2">
        <f t="shared" si="676"/>
        <v>0.94664095898133549</v>
      </c>
      <c r="S92" s="90">
        <f t="shared" si="729"/>
        <v>0.84905092999999998</v>
      </c>
      <c r="T92" s="90">
        <f t="shared" si="730"/>
        <v>0.62850867499999996</v>
      </c>
      <c r="U92" s="26">
        <f t="shared" si="677"/>
        <v>0</v>
      </c>
      <c r="V92" s="199">
        <f t="shared" si="665"/>
        <v>0.27045593426621367</v>
      </c>
      <c r="W92" s="192">
        <f t="shared" si="678"/>
        <v>0.63522796713310681</v>
      </c>
      <c r="X92" s="192">
        <f>IF(W92&gt;X91,W92,X91)</f>
        <v>0.83015857180806529</v>
      </c>
      <c r="Y92" s="75">
        <f t="shared" si="878"/>
        <v>0.83015857180806529</v>
      </c>
      <c r="Z92" s="63">
        <f>IF(MAX(W90:W94)=W92,Q92+1,Q92)</f>
        <v>0</v>
      </c>
      <c r="AA92" s="63">
        <f>IF(W92=MAX(W90:W94),S92*R92-G92,0)</f>
        <v>0</v>
      </c>
      <c r="AB92" s="63">
        <f>IF(W92=MAX(W90:W94),T92*R92-H92,0)</f>
        <v>0</v>
      </c>
      <c r="AC92" s="209">
        <f t="shared" ref="AC92" si="893">IF(W92=MAX(W90:W94),U92-I92,0)</f>
        <v>0</v>
      </c>
      <c r="AD92" s="132">
        <f>Hoja1!$AA92^2+Hoja1!$AB92^2+AC92^2</f>
        <v>0</v>
      </c>
      <c r="AE92" s="75">
        <f t="shared" si="880"/>
        <v>1.3672529084865974</v>
      </c>
      <c r="AF92" s="75">
        <f t="shared" si="881"/>
        <v>1.1692959028777092</v>
      </c>
      <c r="AG92" s="78">
        <f t="shared" si="161"/>
        <v>0</v>
      </c>
      <c r="AH92" s="78">
        <f t="shared" si="883"/>
        <v>0</v>
      </c>
      <c r="AI92" s="72">
        <f>IF(AG90&gt;0,IF(AH90=Hoja1!$W92,Hoja1!$E92,Hoja1!$G92),0)</f>
        <v>0</v>
      </c>
      <c r="AJ92" s="73">
        <f>IF(AG92&gt;0,IF(AH92=Hoja1!$W92,Hoja1!$F92,Hoja1!$H92),0)</f>
        <v>0</v>
      </c>
      <c r="AK92" s="52">
        <f>IF(AG90&gt;0,IF(AH90=Hoja1!$W92,Hoja1!$E92*Hoja1!$R92,Hoja1!$G92),0)</f>
        <v>0</v>
      </c>
      <c r="AL92" s="49">
        <f>IF(AG90&gt;0,IF(AH90=Hoja1!$W92,Hoja1!$F92*Hoja1!$R92,Hoja1!$H92),0)</f>
        <v>0</v>
      </c>
      <c r="AM92" s="2">
        <f t="shared" si="852"/>
        <v>0</v>
      </c>
      <c r="AN92" s="143">
        <f t="shared" si="852"/>
        <v>0.5</v>
      </c>
      <c r="AO92" s="107">
        <f t="shared" si="683"/>
        <v>0</v>
      </c>
      <c r="AP92" s="3">
        <f t="shared" si="145"/>
        <v>0</v>
      </c>
      <c r="AQ92" s="2">
        <f t="shared" ref="AQ92:AR92" si="894">AQ87</f>
        <v>0</v>
      </c>
      <c r="AR92" s="3">
        <f t="shared" si="894"/>
        <v>0</v>
      </c>
      <c r="AS92" s="2">
        <f t="shared" ref="AS92" si="895">IF(AG90&gt;0,G92+AQ92,0)</f>
        <v>0</v>
      </c>
      <c r="AT92" s="163">
        <f t="shared" ref="AT92" si="896">IF(AG90&gt;0,H92+AR92,0)</f>
        <v>0</v>
      </c>
    </row>
    <row r="93" spans="3:46" ht="19.5" thickBot="1" x14ac:dyDescent="0.3">
      <c r="C93" s="224"/>
      <c r="D93" s="235"/>
      <c r="E93" s="89">
        <f t="shared" si="871"/>
        <v>0.84905092999999998</v>
      </c>
      <c r="F93" s="89">
        <f t="shared" si="871"/>
        <v>0.62850867499999996</v>
      </c>
      <c r="G93" s="74">
        <f t="shared" ref="G93:I93" si="897">G88</f>
        <v>-0.51661166300000005</v>
      </c>
      <c r="H93" s="74">
        <f t="shared" si="897"/>
        <v>-0.851105322</v>
      </c>
      <c r="I93" s="74">
        <f t="shared" si="897"/>
        <v>0</v>
      </c>
      <c r="J93" s="2">
        <f t="shared" ref="J93" si="898">IF($AO$1="SUBTRACTIVE",AA93+J88,IF(W93=MAX(W90:W94),P93*M93-G93+J88,J88))</f>
        <v>0</v>
      </c>
      <c r="K93" s="107">
        <f t="shared" ref="K93" si="899">IF($AO$1="SUBTRACTIVE",AB93+K88,IF(W93=MAX(W90:W94),P93*N93-H93+K88,K88))</f>
        <v>0</v>
      </c>
      <c r="L93" s="3">
        <v>0</v>
      </c>
      <c r="M93" s="2">
        <f t="shared" ref="M93" si="900">IF($AO$1="ADDICTIVE",IF(W93=MAX(W90:W94),$AO$2*S93*R93+G93,0),0)</f>
        <v>0</v>
      </c>
      <c r="N93" s="107">
        <f t="shared" ref="N93" si="901">IF($AO$1="ADDICTIVE",IF(W93=MAX(W90:W94),$AO$2*T93*R93+H93,0),0)</f>
        <v>0</v>
      </c>
      <c r="O93" s="20">
        <f t="shared" ref="O93:O94" si="902">IF($AO$1="ADDICTIVE",IF(Y93=MAX(Y89:Y93),$AO$2*U93*R93+I93,0),0)</f>
        <v>0</v>
      </c>
      <c r="P93" s="3">
        <f t="shared" si="142"/>
        <v>0</v>
      </c>
      <c r="Q93" s="63">
        <f t="shared" si="757"/>
        <v>0</v>
      </c>
      <c r="R93" s="2">
        <f t="shared" si="676"/>
        <v>0.94664095898133549</v>
      </c>
      <c r="S93" s="90">
        <f t="shared" si="729"/>
        <v>0.84905092999999998</v>
      </c>
      <c r="T93" s="90">
        <f t="shared" si="730"/>
        <v>0.62850867499999996</v>
      </c>
      <c r="U93" s="26">
        <f t="shared" si="677"/>
        <v>0</v>
      </c>
      <c r="V93" s="199">
        <f t="shared" si="665"/>
        <v>-0.921608639718415</v>
      </c>
      <c r="W93" s="192">
        <f t="shared" si="678"/>
        <v>3.9195680140792499E-2</v>
      </c>
      <c r="X93" s="192">
        <f>IF(W93&gt;X92,W93,X92)</f>
        <v>0.83015857180806529</v>
      </c>
      <c r="Y93" s="75">
        <f t="shared" si="878"/>
        <v>0.83015857180806529</v>
      </c>
      <c r="Z93" s="63">
        <f>IF(MAX(W90:W94)=W93,Q93+1,Q93)</f>
        <v>0</v>
      </c>
      <c r="AA93" s="63">
        <f>IF(W93=MAX(W90:W94),S93*R93-G93,0)</f>
        <v>0</v>
      </c>
      <c r="AB93" s="63">
        <f>IF(W93=MAX(W90:W94),T93*R93-H93,0)</f>
        <v>0</v>
      </c>
      <c r="AC93" s="209">
        <f t="shared" ref="AC93" si="903">IF(W93=MAX(W90:W94),U93-I93,0)</f>
        <v>0</v>
      </c>
      <c r="AD93" s="132">
        <f>Hoja1!$AA93^2+Hoja1!$AB93^2+AC93^2</f>
        <v>0</v>
      </c>
      <c r="AE93" s="75">
        <f t="shared" si="880"/>
        <v>1.3672529084865974</v>
      </c>
      <c r="AF93" s="75">
        <f t="shared" si="881"/>
        <v>1.1692959028777092</v>
      </c>
      <c r="AG93" s="78">
        <f t="shared" si="161"/>
        <v>0</v>
      </c>
      <c r="AH93" s="78">
        <f t="shared" si="883"/>
        <v>0</v>
      </c>
      <c r="AI93" s="72">
        <f>IF(AG90&gt;0,IF(AH90=Hoja1!$W93,Hoja1!$E93,Hoja1!$G93),0)</f>
        <v>0</v>
      </c>
      <c r="AJ93" s="73">
        <f>IF(AG90&gt;0,IF(AH90=Hoja1!$W93,Hoja1!$F93,Hoja1!$H93),0)</f>
        <v>0</v>
      </c>
      <c r="AK93" s="52">
        <f>IF(AG90&gt;0,IF(AH90=Hoja1!$W93,Hoja1!$E93*Hoja1!$R93,Hoja1!$G93),0)</f>
        <v>0</v>
      </c>
      <c r="AL93" s="49">
        <f>IF(AG90&gt;0,IF(AH90=Hoja1!$W93,Hoja1!$F93*Hoja1!$R93,Hoja1!$H93),0)</f>
        <v>0</v>
      </c>
      <c r="AM93" s="2">
        <f t="shared" si="852"/>
        <v>0</v>
      </c>
      <c r="AN93" s="143">
        <f t="shared" si="852"/>
        <v>0.5</v>
      </c>
      <c r="AO93" s="107">
        <f t="shared" si="683"/>
        <v>0</v>
      </c>
      <c r="AP93" s="3">
        <f t="shared" si="145"/>
        <v>0</v>
      </c>
      <c r="AQ93" s="2">
        <f t="shared" ref="AQ93:AR93" si="904">AQ88</f>
        <v>0</v>
      </c>
      <c r="AR93" s="3">
        <f t="shared" si="904"/>
        <v>0</v>
      </c>
      <c r="AS93" s="2">
        <f t="shared" ref="AS93" si="905">IF(AG90&gt;0,G93+AQ93,0)</f>
        <v>0</v>
      </c>
      <c r="AT93" s="163">
        <f t="shared" ref="AT93" si="906">IF(AG90&gt;0,H93+AR93,0)</f>
        <v>0</v>
      </c>
    </row>
    <row r="94" spans="3:46" ht="19.5" thickBot="1" x14ac:dyDescent="0.3">
      <c r="C94" s="224"/>
      <c r="D94" s="236"/>
      <c r="E94" s="89">
        <f t="shared" si="871"/>
        <v>0.84905092999999998</v>
      </c>
      <c r="F94" s="89">
        <f t="shared" si="871"/>
        <v>0.62850867499999996</v>
      </c>
      <c r="G94" s="74">
        <f t="shared" ref="G94:I94" si="907">G89</f>
        <v>-0.227678886</v>
      </c>
      <c r="H94" s="74">
        <f t="shared" si="907"/>
        <v>-0.95629731299999998</v>
      </c>
      <c r="I94" s="74">
        <f t="shared" si="907"/>
        <v>0</v>
      </c>
      <c r="J94" s="4">
        <f t="shared" ref="J94" si="908">IF($AO$1="SUBTRACTIVE",AA94+J89,IF(W94=MAX(W90:W94),P94*M94-G94+J89,J89))</f>
        <v>0</v>
      </c>
      <c r="K94" s="108">
        <f t="shared" ref="K94" si="909">IF($AO$1="SUBTRACTIVE",AB94+K89,IF(W94=MAX(W90:W94),P94*N94-H94+K89,K89))</f>
        <v>0</v>
      </c>
      <c r="L94" s="5">
        <v>0</v>
      </c>
      <c r="M94" s="4">
        <f t="shared" ref="M94" si="910">IF($AO$1="ADDICTIVE",IF(W94=MAX(W90:W94),$AO$2*S94*R94+G94,0),0)</f>
        <v>0</v>
      </c>
      <c r="N94" s="108">
        <f t="shared" ref="N94" si="911">IF($AO$1="ADDICTIVE",IF(W94=MAX(W90:W94),$AO$2*T94*R94+H94,0),0)</f>
        <v>0</v>
      </c>
      <c r="O94" s="21">
        <f t="shared" si="902"/>
        <v>0</v>
      </c>
      <c r="P94" s="5">
        <f t="shared" ref="P94:P157" si="912">IF(SQRT(M94^2+N94^2+O94^2) &lt;=0,0,1/SQRT(M94^2+N94^2+O94^2))</f>
        <v>0</v>
      </c>
      <c r="Q94" s="63">
        <f t="shared" si="757"/>
        <v>0</v>
      </c>
      <c r="R94" s="4">
        <f t="shared" si="676"/>
        <v>0.94664095898133549</v>
      </c>
      <c r="S94" s="90">
        <f t="shared" si="729"/>
        <v>0.84905092999999998</v>
      </c>
      <c r="T94" s="90">
        <f t="shared" si="730"/>
        <v>0.62850867499999996</v>
      </c>
      <c r="U94" s="118">
        <f t="shared" si="677"/>
        <v>0</v>
      </c>
      <c r="V94" s="199">
        <f t="shared" si="665"/>
        <v>-0.75196625927153227</v>
      </c>
      <c r="W94" s="192">
        <f t="shared" si="678"/>
        <v>0.12401687036423387</v>
      </c>
      <c r="X94" s="192">
        <f>IF(W94&gt;X93,W94,X93)</f>
        <v>0.83015857180806529</v>
      </c>
      <c r="Y94" s="75">
        <f t="shared" si="878"/>
        <v>0.83015857180806529</v>
      </c>
      <c r="Z94" s="63">
        <f>IF(MAX(W90:W94)=W94,Q94+1,Q94)</f>
        <v>0</v>
      </c>
      <c r="AA94" s="63">
        <f>IF(W94=MAX(W90:W94),S94*R94-G94,0)</f>
        <v>0</v>
      </c>
      <c r="AB94" s="63">
        <f>IF(W94=MAX(W90:W94),T94*R94-H94,0)</f>
        <v>0</v>
      </c>
      <c r="AC94" s="133">
        <f t="shared" ref="AC94" si="913">IF(W94=MAX(W90:W94),U94-I94,0)</f>
        <v>0</v>
      </c>
      <c r="AD94" s="133">
        <f>Hoja1!$AA94^2+Hoja1!$AB94^2+AC94^2</f>
        <v>0</v>
      </c>
      <c r="AE94" s="75">
        <f t="shared" si="880"/>
        <v>1.3672529084865974</v>
      </c>
      <c r="AF94" s="75">
        <f t="shared" si="881"/>
        <v>1.1692959028777092</v>
      </c>
      <c r="AG94" s="78">
        <f t="shared" si="161"/>
        <v>0</v>
      </c>
      <c r="AH94" s="78">
        <f t="shared" si="883"/>
        <v>0</v>
      </c>
      <c r="AI94" s="72">
        <f>IF(AG90&gt;0,IF(AH90=Hoja1!$W94,Hoja1!$E94,Hoja1!$G94),0)</f>
        <v>0</v>
      </c>
      <c r="AJ94" s="73">
        <f>IF(AG90&gt;0,IF(AH90=Hoja1!$W94,Hoja1!$F94,Hoja1!$H94),0)</f>
        <v>0</v>
      </c>
      <c r="AK94" s="52">
        <f>IF(AG90&gt;0,IF(AH90=Hoja1!$W94,Hoja1!$E94*Hoja1!$R94,Hoja1!$G94),0)</f>
        <v>0</v>
      </c>
      <c r="AL94" s="49">
        <f>IF(AG90&gt;0,IF(AH90=Hoja1!$W94,Hoja1!$F94*Hoja1!$R94,Hoja1!$H94),0)</f>
        <v>0</v>
      </c>
      <c r="AM94" s="4">
        <f t="shared" si="852"/>
        <v>0</v>
      </c>
      <c r="AN94" s="120">
        <f t="shared" si="852"/>
        <v>0.5</v>
      </c>
      <c r="AO94" s="108">
        <f t="shared" si="683"/>
        <v>0</v>
      </c>
      <c r="AP94" s="5">
        <f t="shared" ref="AP94:AP104" si="914">IF($AO$11="SUBTRACTIVE",AN94*AO94,AO94)</f>
        <v>0</v>
      </c>
      <c r="AQ94" s="4">
        <f t="shared" ref="AQ94:AR94" si="915">AQ89</f>
        <v>0</v>
      </c>
      <c r="AR94" s="5">
        <f t="shared" si="915"/>
        <v>0</v>
      </c>
      <c r="AS94" s="4">
        <f t="shared" ref="AS94" si="916">IF(AG90&gt;0,G94+AQ94,0)</f>
        <v>0</v>
      </c>
      <c r="AT94" s="164">
        <f t="shared" ref="AT94" si="917">IF(AG90&gt;0,H94+AR94,0)</f>
        <v>0</v>
      </c>
    </row>
    <row r="95" spans="3:46" ht="19.5" thickBot="1" x14ac:dyDescent="0.3">
      <c r="C95" s="224"/>
      <c r="D95" s="231" t="s">
        <v>42</v>
      </c>
      <c r="E95" s="116">
        <f>$A$27</f>
        <v>0.69639613300000003</v>
      </c>
      <c r="F95" s="116">
        <f>$B$27</f>
        <v>0.90330588999999994</v>
      </c>
      <c r="G95" s="92">
        <f t="shared" ref="G95:I95" si="918">G90</f>
        <v>-0.62215365899999997</v>
      </c>
      <c r="H95" s="92">
        <f t="shared" si="918"/>
        <v>0.56891302300000002</v>
      </c>
      <c r="I95" s="92">
        <f t="shared" si="918"/>
        <v>0</v>
      </c>
      <c r="J95" s="52">
        <f t="shared" ref="J95" si="919">IF($AO$1="SUBTRACTIVE",AA95+J90,IF(W95=MAX(W95:W99),P95*M95-G95+J90,J90))</f>
        <v>2.975408320483905</v>
      </c>
      <c r="K95" s="123">
        <f t="shared" ref="K95" si="920">IF($AO$1="SUBTRACTIVE",AB95+K90,IF(W95=MAX(W95:W99),P95*N95-H95+K90,K90))</f>
        <v>1.0778983109279414</v>
      </c>
      <c r="L95" s="53">
        <v>0</v>
      </c>
      <c r="M95" s="136">
        <f t="shared" ref="M95" si="921">IF($AO$1="ADDICTIVE",IF(W95=MAX(W95:W99),$AO$2*S95*R95+G95,0),0)</f>
        <v>0</v>
      </c>
      <c r="N95" s="123">
        <f t="shared" ref="N95" si="922">IF($AO$1="ADDICTIVE",IF(W95=MAX(W95:W99),$AO$2*T95*R95+H95,0),0)</f>
        <v>0</v>
      </c>
      <c r="O95" s="130">
        <f t="shared" ref="O95" si="923">IF($AO$1="ADDICTIVE",IF(Y95=MAX(Y95:Y99),$AO$2*U95*R95+I95,0),0)</f>
        <v>0</v>
      </c>
      <c r="P95" s="53">
        <f t="shared" si="912"/>
        <v>0</v>
      </c>
      <c r="Q95" s="36">
        <f t="shared" si="757"/>
        <v>3</v>
      </c>
      <c r="R95" s="114">
        <f t="shared" si="676"/>
        <v>0.87674477221929759</v>
      </c>
      <c r="S95" s="91">
        <f t="shared" si="729"/>
        <v>0.69639613300000003</v>
      </c>
      <c r="T95" s="91">
        <f t="shared" si="730"/>
        <v>0.90330588999999994</v>
      </c>
      <c r="U95" s="115">
        <f t="shared" si="677"/>
        <v>0</v>
      </c>
      <c r="V95" s="200">
        <f t="shared" si="665"/>
        <v>7.069814036599624E-2</v>
      </c>
      <c r="W95" s="201">
        <f t="shared" si="678"/>
        <v>0.53534907018299815</v>
      </c>
      <c r="X95" s="201">
        <f>W95</f>
        <v>0.53534907018299815</v>
      </c>
      <c r="Y95" s="36">
        <f t="shared" ref="Y95" si="924">X99</f>
        <v>0.71528372846141808</v>
      </c>
      <c r="Z95" s="36">
        <f>IF(MAX(W95:W99)=W95,Q95+1,Q95)</f>
        <v>3</v>
      </c>
      <c r="AA95" s="80">
        <f>IF(W95=MAX(W95:W99),S95*R95-G95,0)</f>
        <v>0</v>
      </c>
      <c r="AB95" s="80">
        <f>IF(W95=MAX(W95:W99),T95*R95-H95,0)</f>
        <v>0</v>
      </c>
      <c r="AC95" s="54">
        <f t="shared" ref="AC95" si="925">IF(W95=MAX(W95:W99),U95-I95,0)</f>
        <v>0</v>
      </c>
      <c r="AD95" s="54">
        <f>Hoja1!$AA95^2+Hoja1!$AB95^2+AC95^2</f>
        <v>0</v>
      </c>
      <c r="AE95" s="80">
        <f t="shared" ref="AE95" si="926">IF(MAX(AD95:AD99)&gt;AE90,MAX(AD95:AD99),AE90)</f>
        <v>1.3672529084865974</v>
      </c>
      <c r="AF95" s="80">
        <f t="shared" ref="AF95" si="927">SQRT(AE95)</f>
        <v>1.1692959028777092</v>
      </c>
      <c r="AG95" s="82">
        <f>IF(Y95=MIN(Y10:Y109),Y95,0)</f>
        <v>0</v>
      </c>
      <c r="AH95" s="83">
        <f>IF(Hoja1!$AG95&gt;0,_xlfn.MAXIFS(W95:W99,Z105:Z109,0),0)</f>
        <v>0</v>
      </c>
      <c r="AI95" s="80">
        <f>IF(AG95&gt;0,IF(AH95=Hoja1!$W95,Hoja1!$E95,Hoja1!$G95),0)</f>
        <v>0</v>
      </c>
      <c r="AJ95" s="54">
        <f>IF(AG95&gt;0,IF(AH95=Hoja1!$W95,Hoja1!$F95,Hoja1!$H95),0)</f>
        <v>0</v>
      </c>
      <c r="AK95" s="52">
        <f>IF(AG95&gt;0,IF(AH95=Hoja1!$W95,Hoja1!$E95*Hoja1!$R95,Hoja1!$G95),0)</f>
        <v>0</v>
      </c>
      <c r="AL95" s="49">
        <f>IF(AG95&gt;0,IF(AH95=Hoja1!$W95,Hoja1!$F95*Hoja1!$R95,Hoja1!$H95),0)</f>
        <v>0</v>
      </c>
      <c r="AM95" s="114">
        <f t="shared" si="852"/>
        <v>4</v>
      </c>
      <c r="AN95" s="144">
        <f t="shared" si="852"/>
        <v>0.5</v>
      </c>
      <c r="AO95" s="123">
        <f t="shared" si="683"/>
        <v>0.25</v>
      </c>
      <c r="AP95" s="127">
        <f t="shared" ref="AP95" si="928">IF($AO$1="SUBTRACTIVE",AN95*AO95,AO95)</f>
        <v>0.125</v>
      </c>
      <c r="AQ95" s="52">
        <f t="shared" ref="AQ95:AR95" si="929">AQ90</f>
        <v>0.45674350274083708</v>
      </c>
      <c r="AR95" s="53">
        <f t="shared" si="929"/>
        <v>0.18842429118279269</v>
      </c>
      <c r="AS95" s="52">
        <f t="shared" ref="AS95" si="930">IF(AG95&gt;0,G95+AQ95,0)</f>
        <v>0</v>
      </c>
      <c r="AT95" s="165">
        <f t="shared" ref="AT95" si="931">IF(AG95&gt;0,H95+AR95,0)</f>
        <v>0</v>
      </c>
    </row>
    <row r="96" spans="3:46" ht="19.5" thickBot="1" x14ac:dyDescent="0.3">
      <c r="C96" s="224"/>
      <c r="D96" s="232"/>
      <c r="E96" s="94">
        <f t="shared" ref="E96:F99" si="932">E95</f>
        <v>0.69639613300000003</v>
      </c>
      <c r="F96" s="94">
        <f t="shared" si="932"/>
        <v>0.90330588999999994</v>
      </c>
      <c r="G96" s="46">
        <f t="shared" ref="G96:I96" si="933">G91</f>
        <v>0.97621461700000001</v>
      </c>
      <c r="H96" s="46">
        <f t="shared" si="933"/>
        <v>-0.20893725399999999</v>
      </c>
      <c r="I96" s="46">
        <f t="shared" si="933"/>
        <v>0</v>
      </c>
      <c r="J96" s="56">
        <f t="shared" ref="J96" si="934">IF($AO$1="SUBTRACTIVE",AA96+J91,IF(W96=MAX(W95:W99),P96*M96-G96+J91,J91))</f>
        <v>-3.0564865881560808</v>
      </c>
      <c r="K96" s="122">
        <f t="shared" ref="K96" si="935">IF($AO$1="SUBTRACTIVE",AB96+K91,IF(W96=MAX(W95:W99),P96*N96-H96+K91,K91))</f>
        <v>11.867454033061836</v>
      </c>
      <c r="L96" s="57">
        <v>0</v>
      </c>
      <c r="M96" s="137">
        <f t="shared" ref="M96" si="936">IF($AO$1="ADDICTIVE",IF(W96=MAX(W95:W99),$AO$2*S96*R96+G96,0),0)</f>
        <v>0</v>
      </c>
      <c r="N96" s="122">
        <f t="shared" ref="N96" si="937">IF($AO$1="ADDICTIVE",IF(W96=MAX(W95:W99),$AO$2*T96*R96+H96,0),0)</f>
        <v>0</v>
      </c>
      <c r="O96" s="128">
        <f t="shared" ref="O96" si="938">IF($AO$1="ADDICTIVE",IF(Y96=MAX(Y95:Y99),$AO$2*U96*R96+I96,0),0)</f>
        <v>0</v>
      </c>
      <c r="P96" s="57">
        <f t="shared" si="912"/>
        <v>0</v>
      </c>
      <c r="Q96" s="93">
        <f t="shared" si="757"/>
        <v>14</v>
      </c>
      <c r="R96" s="56">
        <f t="shared" si="676"/>
        <v>0.87674477221929759</v>
      </c>
      <c r="S96" s="95">
        <f t="shared" si="729"/>
        <v>0.69639613300000003</v>
      </c>
      <c r="T96" s="95">
        <f t="shared" si="730"/>
        <v>0.90330588999999994</v>
      </c>
      <c r="U96" s="115">
        <f t="shared" si="677"/>
        <v>0</v>
      </c>
      <c r="V96" s="202">
        <f t="shared" si="665"/>
        <v>0.43056745692283621</v>
      </c>
      <c r="W96" s="203">
        <f t="shared" si="678"/>
        <v>0.71528372846141808</v>
      </c>
      <c r="X96" s="203">
        <f>IF(W96&gt;X95,W96,X95)</f>
        <v>0.71528372846141808</v>
      </c>
      <c r="Y96" s="75">
        <f t="shared" ref="Y96:Y109" si="939">Y95</f>
        <v>0.71528372846141808</v>
      </c>
      <c r="Z96" s="93">
        <f>IF(MAX(W95:W99)=W96,Q96+1,Q96)</f>
        <v>15</v>
      </c>
      <c r="AA96" s="82">
        <f>IF(W96=MAX(W95:W99),S96*R96-G96,0)</f>
        <v>-0.36565294799851533</v>
      </c>
      <c r="AB96" s="82">
        <f>IF(W96=MAX(W95:W99),T96*R96-H96,0)</f>
        <v>1.0009059707724</v>
      </c>
      <c r="AC96" s="210">
        <f t="shared" ref="AC96" si="940">IF(W96=MAX(W95:W99),U96-I96,0)</f>
        <v>0</v>
      </c>
      <c r="AD96" s="212">
        <f>Hoja1!$AA96^2+Hoja1!$AB96^2+AC96^2</f>
        <v>1.1355148407078453</v>
      </c>
      <c r="AE96" s="75">
        <f t="shared" ref="AE96:AE99" si="941">AE95</f>
        <v>1.3672529084865974</v>
      </c>
      <c r="AF96" s="76">
        <f t="shared" ref="AF96:AF99" si="942">AF95</f>
        <v>1.1692959028777092</v>
      </c>
      <c r="AG96" s="78">
        <f t="shared" ref="AG96" si="943">AG95</f>
        <v>0</v>
      </c>
      <c r="AH96" s="78">
        <f t="shared" ref="AH96:AH99" si="944">AH95</f>
        <v>0</v>
      </c>
      <c r="AI96" s="80">
        <f>IF(AG95&gt;0,IF(AH95=Hoja1!$W96,Hoja1!$E96,Hoja1!$G96),0)</f>
        <v>0</v>
      </c>
      <c r="AJ96" s="54">
        <f>IF(AG95&gt;0,IF(AH95=Hoja1!$W96,Hoja1!$F96,Hoja1!$H96),0)</f>
        <v>0</v>
      </c>
      <c r="AK96" s="52">
        <f>IF(AG95&gt;0,IF(AH95=Hoja1!$W96,Hoja1!$E96*Hoja1!$R96,Hoja1!$G96),0)</f>
        <v>0</v>
      </c>
      <c r="AL96" s="49">
        <f>IF(AG95&gt;0,IF(AH95=Hoja1!$W96,Hoja1!$F96*Hoja1!$R96,Hoja1!$H96),0)</f>
        <v>0</v>
      </c>
      <c r="AM96" s="56">
        <f t="shared" si="852"/>
        <v>16</v>
      </c>
      <c r="AN96" s="145">
        <f t="shared" si="852"/>
        <v>0.5</v>
      </c>
      <c r="AO96" s="122">
        <f t="shared" si="683"/>
        <v>6.25E-2</v>
      </c>
      <c r="AP96" s="127">
        <f t="shared" si="853"/>
        <v>3.125E-2</v>
      </c>
      <c r="AQ96" s="56">
        <f t="shared" ref="AQ96:AR96" si="945">AQ91</f>
        <v>-9.4901449938921772E-2</v>
      </c>
      <c r="AR96" s="57">
        <f t="shared" si="945"/>
        <v>0.38022963866138082</v>
      </c>
      <c r="AS96" s="56">
        <f t="shared" ref="AS96" si="946">IF(AG95&gt;0,G96+AQ96,0)</f>
        <v>0</v>
      </c>
      <c r="AT96" s="166">
        <f t="shared" ref="AT96" si="947">IF(AG95&gt;0,H96+AR96,0)</f>
        <v>0</v>
      </c>
    </row>
    <row r="97" spans="1:46" ht="19.5" thickBot="1" x14ac:dyDescent="0.3">
      <c r="C97" s="224"/>
      <c r="D97" s="232"/>
      <c r="E97" s="94">
        <f t="shared" si="932"/>
        <v>0.69639613300000003</v>
      </c>
      <c r="F97" s="94">
        <f t="shared" si="932"/>
        <v>0.90330588999999994</v>
      </c>
      <c r="G97" s="46">
        <f t="shared" ref="G97:I97" si="948">G92</f>
        <v>0.20375289199999999</v>
      </c>
      <c r="H97" s="46">
        <f t="shared" si="948"/>
        <v>0.17931982299999999</v>
      </c>
      <c r="I97" s="46">
        <f t="shared" si="948"/>
        <v>0</v>
      </c>
      <c r="J97" s="56">
        <f t="shared" ref="J97" si="949">IF($AO$1="SUBTRACTIVE",AA97+J92,IF(W97=MAX(W95:W99),P97*M97-G97+J92,J92))</f>
        <v>0</v>
      </c>
      <c r="K97" s="122">
        <f t="shared" ref="K97" si="950">IF($AO$1="SUBTRACTIVE",AB97+K92,IF(W97=MAX(W95:W99),P97*N97-H97+K92,K92))</f>
        <v>0</v>
      </c>
      <c r="L97" s="57">
        <v>0</v>
      </c>
      <c r="M97" s="137">
        <f t="shared" ref="M97" si="951">IF($AO$1="ADDICTIVE",IF(W97=MAX(W95:W99),$AO$2*S97*R97+G97,0),0)</f>
        <v>0</v>
      </c>
      <c r="N97" s="122">
        <f t="shared" ref="N97" si="952">IF($AO$1="ADDICTIVE",IF(W97=MAX(W95:W99),$AO$2*T97*R97+H97,0),0)</f>
        <v>0</v>
      </c>
      <c r="O97" s="128">
        <f t="shared" ref="O97" si="953">IF($AO$1="ADDICTIVE",IF(Y97=MAX(Y95:Y99),$AO$2*U97*R97+I97,0),0)</f>
        <v>0</v>
      </c>
      <c r="P97" s="57">
        <f t="shared" si="912"/>
        <v>0</v>
      </c>
      <c r="Q97" s="93">
        <f t="shared" si="757"/>
        <v>0</v>
      </c>
      <c r="R97" s="56">
        <f t="shared" si="676"/>
        <v>0.87674477221929759</v>
      </c>
      <c r="S97" s="95">
        <f t="shared" si="729"/>
        <v>0.69639613300000003</v>
      </c>
      <c r="T97" s="95">
        <f t="shared" si="730"/>
        <v>0.90330588999999994</v>
      </c>
      <c r="U97" s="115">
        <f t="shared" si="677"/>
        <v>0</v>
      </c>
      <c r="V97" s="202">
        <f t="shared" si="665"/>
        <v>0.26641939591656311</v>
      </c>
      <c r="W97" s="203">
        <f t="shared" si="678"/>
        <v>0.63320969795828153</v>
      </c>
      <c r="X97" s="203">
        <f>IF(W97&gt;X96,W97,X96)</f>
        <v>0.71528372846141808</v>
      </c>
      <c r="Y97" s="75">
        <f t="shared" si="939"/>
        <v>0.71528372846141808</v>
      </c>
      <c r="Z97" s="93">
        <f>IF(MAX(W95:W99)=W97,Q97+1,Q97)</f>
        <v>0</v>
      </c>
      <c r="AA97" s="82">
        <f>IF(W97=MAX(W95:W99),S97*R97-G97,0)</f>
        <v>0</v>
      </c>
      <c r="AB97" s="82">
        <f>IF(W97=MAX(W95:W99),T97*R97-H97,0)</f>
        <v>0</v>
      </c>
      <c r="AC97" s="210">
        <f t="shared" ref="AC97" si="954">IF(W97=MAX(W95:W99),U97-I97,0)</f>
        <v>0</v>
      </c>
      <c r="AD97" s="212">
        <f>Hoja1!$AA97^2+Hoja1!$AB97^2+AC97^2</f>
        <v>0</v>
      </c>
      <c r="AE97" s="75">
        <f t="shared" si="941"/>
        <v>1.3672529084865974</v>
      </c>
      <c r="AF97" s="75">
        <f t="shared" si="942"/>
        <v>1.1692959028777092</v>
      </c>
      <c r="AG97" s="78">
        <f t="shared" si="220"/>
        <v>0</v>
      </c>
      <c r="AH97" s="78">
        <f t="shared" si="944"/>
        <v>0</v>
      </c>
      <c r="AI97" s="80">
        <f>IF(AG95&gt;0,IF(AH95=Hoja1!$W97,Hoja1!$E97,Hoja1!$G97),0)</f>
        <v>0</v>
      </c>
      <c r="AJ97" s="54">
        <f>IF(AG95&gt;0,IF(AH95=Hoja1!$W97,Hoja1!$F97,Hoja1!$H97),0)</f>
        <v>0</v>
      </c>
      <c r="AK97" s="52">
        <f>IF(AG95&gt;0,IF(AH95=Hoja1!$W97,Hoja1!$E97*Hoja1!$R97,Hoja1!$G97),0)</f>
        <v>0</v>
      </c>
      <c r="AL97" s="49">
        <f>IF(AG95&gt;0,IF(AH95=Hoja1!$W97,Hoja1!$F97*Hoja1!$R97,Hoja1!$H97),0)</f>
        <v>0</v>
      </c>
      <c r="AM97" s="56">
        <f t="shared" si="852"/>
        <v>0</v>
      </c>
      <c r="AN97" s="145">
        <f t="shared" si="852"/>
        <v>0.5</v>
      </c>
      <c r="AO97" s="122">
        <f t="shared" si="683"/>
        <v>0</v>
      </c>
      <c r="AP97" s="127">
        <f t="shared" si="853"/>
        <v>0</v>
      </c>
      <c r="AQ97" s="56">
        <f t="shared" ref="AQ97:AR97" si="955">AQ92</f>
        <v>0</v>
      </c>
      <c r="AR97" s="57">
        <f t="shared" si="955"/>
        <v>0</v>
      </c>
      <c r="AS97" s="56">
        <f t="shared" ref="AS97" si="956">IF(AG95&gt;0,G97+AQ97,0)</f>
        <v>0</v>
      </c>
      <c r="AT97" s="166">
        <f t="shared" ref="AT97" si="957">IF(AG95&gt;0,H97+AR97,0)</f>
        <v>0</v>
      </c>
    </row>
    <row r="98" spans="1:46" ht="19.5" thickBot="1" x14ac:dyDescent="0.3">
      <c r="C98" s="224"/>
      <c r="D98" s="232"/>
      <c r="E98" s="94">
        <f t="shared" si="932"/>
        <v>0.69639613300000003</v>
      </c>
      <c r="F98" s="94">
        <f t="shared" si="932"/>
        <v>0.90330588999999994</v>
      </c>
      <c r="G98" s="46">
        <f t="shared" ref="G98:I98" si="958">G93</f>
        <v>-0.51661166300000005</v>
      </c>
      <c r="H98" s="46">
        <f t="shared" si="958"/>
        <v>-0.851105322</v>
      </c>
      <c r="I98" s="46">
        <f t="shared" si="958"/>
        <v>0</v>
      </c>
      <c r="J98" s="56">
        <f t="shared" ref="J98" si="959">IF($AO$1="SUBTRACTIVE",AA98+J93,IF(W98=MAX(W95:W99),P98*M98-G98+J93,J93))</f>
        <v>0</v>
      </c>
      <c r="K98" s="122">
        <f t="shared" ref="K98" si="960">IF($AO$1="SUBTRACTIVE",AB98+K93,IF(W98=MAX(W95:W99),P98*N98-H98+K93,K93))</f>
        <v>0</v>
      </c>
      <c r="L98" s="57">
        <v>0</v>
      </c>
      <c r="M98" s="137">
        <f t="shared" ref="M98" si="961">IF($AO$1="ADDICTIVE",IF(W98=MAX(W95:W99),$AO$2*S98*R98+G98,0),0)</f>
        <v>0</v>
      </c>
      <c r="N98" s="122">
        <f t="shared" ref="N98" si="962">IF($AO$1="ADDICTIVE",IF(W98=MAX(W95:W99),$AO$2*T98*R98+H98,0),0)</f>
        <v>0</v>
      </c>
      <c r="O98" s="128">
        <f t="shared" ref="O98:O99" si="963">IF($AO$1="ADDICTIVE",IF(Y98=MAX(Y94:Y98),$AO$2*U98*R98+I98,0),0)</f>
        <v>0</v>
      </c>
      <c r="P98" s="57">
        <f t="shared" si="912"/>
        <v>0</v>
      </c>
      <c r="Q98" s="93">
        <f t="shared" si="757"/>
        <v>0</v>
      </c>
      <c r="R98" s="56">
        <f t="shared" si="676"/>
        <v>0.87674477221929759</v>
      </c>
      <c r="S98" s="95">
        <f t="shared" si="729"/>
        <v>0.69639613300000003</v>
      </c>
      <c r="T98" s="95">
        <f t="shared" si="730"/>
        <v>0.90330588999999994</v>
      </c>
      <c r="U98" s="115">
        <f t="shared" si="677"/>
        <v>0</v>
      </c>
      <c r="V98" s="202">
        <f t="shared" si="665"/>
        <v>-0.98947206888941264</v>
      </c>
      <c r="W98" s="203">
        <f t="shared" si="678"/>
        <v>5.2639655552936815E-3</v>
      </c>
      <c r="X98" s="203">
        <f>IF(W98&gt;X97,W98,X97)</f>
        <v>0.71528372846141808</v>
      </c>
      <c r="Y98" s="75">
        <f t="shared" si="939"/>
        <v>0.71528372846141808</v>
      </c>
      <c r="Z98" s="93">
        <f>IF(MAX(W95:W99)=W98,Q98+1,Q98)</f>
        <v>0</v>
      </c>
      <c r="AA98" s="82">
        <f>IF(W98=MAX(W95:W99),S98*R98-G98,0)</f>
        <v>0</v>
      </c>
      <c r="AB98" s="82">
        <f>IF(W98=MAX(W95:W99),T98*R98-H98,0)</f>
        <v>0</v>
      </c>
      <c r="AC98" s="210">
        <f t="shared" ref="AC98" si="964">IF(W98=MAX(W95:W99),U98-I98,0)</f>
        <v>0</v>
      </c>
      <c r="AD98" s="212">
        <f>Hoja1!$AA98^2+Hoja1!$AB98^2+AC98^2</f>
        <v>0</v>
      </c>
      <c r="AE98" s="75">
        <f t="shared" si="941"/>
        <v>1.3672529084865974</v>
      </c>
      <c r="AF98" s="75">
        <f t="shared" si="942"/>
        <v>1.1692959028777092</v>
      </c>
      <c r="AG98" s="78">
        <f t="shared" si="220"/>
        <v>0</v>
      </c>
      <c r="AH98" s="78">
        <f t="shared" si="944"/>
        <v>0</v>
      </c>
      <c r="AI98" s="80">
        <f>IF(AG95&gt;0,IF(AH95=Hoja1!$W98,Hoja1!$E98,Hoja1!$G98),0)</f>
        <v>0</v>
      </c>
      <c r="AJ98" s="54">
        <f>IF(AG95&gt;0,IF(AH95=Hoja1!$W98,Hoja1!$F98,Hoja1!$H98),0)</f>
        <v>0</v>
      </c>
      <c r="AK98" s="52">
        <f>IF(AG95&gt;0,IF(AH95=Hoja1!$W98,Hoja1!$E98*Hoja1!$R98,Hoja1!$G98),0)</f>
        <v>0</v>
      </c>
      <c r="AL98" s="49">
        <f>IF(AG95&gt;0,IF(AH95=Hoja1!$W98,Hoja1!$F98*Hoja1!$R98,Hoja1!$H98),0)</f>
        <v>0</v>
      </c>
      <c r="AM98" s="56">
        <f t="shared" si="852"/>
        <v>0</v>
      </c>
      <c r="AN98" s="145">
        <f t="shared" si="852"/>
        <v>0.5</v>
      </c>
      <c r="AO98" s="122">
        <f t="shared" si="683"/>
        <v>0</v>
      </c>
      <c r="AP98" s="127">
        <f t="shared" si="853"/>
        <v>0</v>
      </c>
      <c r="AQ98" s="56">
        <f t="shared" ref="AQ98:AR98" si="965">AQ93</f>
        <v>0</v>
      </c>
      <c r="AR98" s="57">
        <f t="shared" si="965"/>
        <v>0</v>
      </c>
      <c r="AS98" s="56">
        <f t="shared" ref="AS98" si="966">IF(AG95&gt;0,G98+AQ98,0)</f>
        <v>0</v>
      </c>
      <c r="AT98" s="166">
        <f t="shared" ref="AT98" si="967">IF(AG95&gt;0,H98+AR98,0)</f>
        <v>0</v>
      </c>
    </row>
    <row r="99" spans="1:46" ht="19.5" thickBot="1" x14ac:dyDescent="0.3">
      <c r="C99" s="224"/>
      <c r="D99" s="233"/>
      <c r="E99" s="94">
        <f t="shared" si="932"/>
        <v>0.69639613300000003</v>
      </c>
      <c r="F99" s="94">
        <f t="shared" si="932"/>
        <v>0.90330588999999994</v>
      </c>
      <c r="G99" s="46">
        <f t="shared" ref="G99:I99" si="968">G94</f>
        <v>-0.227678886</v>
      </c>
      <c r="H99" s="46">
        <f t="shared" si="968"/>
        <v>-0.95629731299999998</v>
      </c>
      <c r="I99" s="46">
        <f t="shared" si="968"/>
        <v>0</v>
      </c>
      <c r="J99" s="58">
        <f t="shared" ref="J99" si="969">IF($AO$1="SUBTRACTIVE",AA99+J94,IF(W99=MAX(W95:W99),P99*M99-G99+J94,J94))</f>
        <v>0</v>
      </c>
      <c r="K99" s="124">
        <f t="shared" ref="K99" si="970">IF($AO$1="SUBTRACTIVE",AB99+K94,IF(W99=MAX(W95:W99),P99*N99-H99+K94,K94))</f>
        <v>0</v>
      </c>
      <c r="L99" s="59">
        <v>0</v>
      </c>
      <c r="M99" s="138">
        <f t="shared" ref="M99" si="971">IF($AO$1="ADDICTIVE",IF(W99=MAX(W95:W99),$AO$2*S99*R99+G99,0),0)</f>
        <v>0</v>
      </c>
      <c r="N99" s="124">
        <f t="shared" ref="N99" si="972">IF($AO$1="ADDICTIVE",IF(W99=MAX(W95:W99),$AO$2*T99*R99+H99,0),0)</f>
        <v>0</v>
      </c>
      <c r="O99" s="129">
        <f t="shared" si="963"/>
        <v>0</v>
      </c>
      <c r="P99" s="59">
        <f t="shared" si="912"/>
        <v>0</v>
      </c>
      <c r="Q99" s="93">
        <f t="shared" si="757"/>
        <v>0</v>
      </c>
      <c r="R99" s="58">
        <f t="shared" si="676"/>
        <v>0.87674477221929759</v>
      </c>
      <c r="S99" s="95">
        <f t="shared" si="729"/>
        <v>0.69639613300000003</v>
      </c>
      <c r="T99" s="95">
        <f t="shared" si="730"/>
        <v>0.90330588999999994</v>
      </c>
      <c r="U99" s="119">
        <f t="shared" si="677"/>
        <v>0</v>
      </c>
      <c r="V99" s="202">
        <f t="shared" si="665"/>
        <v>-0.89636955646206273</v>
      </c>
      <c r="W99" s="203">
        <f t="shared" si="678"/>
        <v>5.1815221768968633E-2</v>
      </c>
      <c r="X99" s="203">
        <f>IF(W99&gt;X98,W99,X98)</f>
        <v>0.71528372846141808</v>
      </c>
      <c r="Y99" s="75">
        <f t="shared" si="939"/>
        <v>0.71528372846141808</v>
      </c>
      <c r="Z99" s="93">
        <f>IF(MAX(W95:W99)=W99,Q99+1,Q99)</f>
        <v>0</v>
      </c>
      <c r="AA99" s="82">
        <f>IF(W99=MAX(W95:W99),S99*R99-G99,0)</f>
        <v>0</v>
      </c>
      <c r="AB99" s="82">
        <f>IF(W99=MAX(W95:W99),T99*R99-H99,0)</f>
        <v>0</v>
      </c>
      <c r="AC99" s="211">
        <f t="shared" ref="AC99" si="973">IF(W99=MAX(W95:W99),U99-I99,0)</f>
        <v>0</v>
      </c>
      <c r="AD99" s="211">
        <f>Hoja1!$AA99^2+Hoja1!$AB99^2+AC99^2</f>
        <v>0</v>
      </c>
      <c r="AE99" s="75">
        <f t="shared" si="941"/>
        <v>1.3672529084865974</v>
      </c>
      <c r="AF99" s="75">
        <f t="shared" si="942"/>
        <v>1.1692959028777092</v>
      </c>
      <c r="AG99" s="78">
        <f t="shared" si="220"/>
        <v>0</v>
      </c>
      <c r="AH99" s="78">
        <f t="shared" si="944"/>
        <v>0</v>
      </c>
      <c r="AI99" s="80">
        <f>IF(AG95&gt;0,IF(AH95=Hoja1!$W99,Hoja1!$E99,Hoja1!$G99),0)</f>
        <v>0</v>
      </c>
      <c r="AJ99" s="54">
        <f>IF(AG95&gt;0,IF(AH95=Hoja1!$W99,Hoja1!$F99,Hoja1!$H99),0)</f>
        <v>0</v>
      </c>
      <c r="AK99" s="52">
        <f>IF(AG95&gt;0,IF(AH95=Hoja1!$W99,Hoja1!$E99*Hoja1!$R99,Hoja1!$G99),0)</f>
        <v>0</v>
      </c>
      <c r="AL99" s="49">
        <f>IF(AG95&gt;0,IF(AH95=Hoja1!$W99,Hoja1!$F99*Hoja1!$R99,Hoja1!$H99),0)</f>
        <v>0</v>
      </c>
      <c r="AM99" s="58">
        <f t="shared" si="852"/>
        <v>0</v>
      </c>
      <c r="AN99" s="146">
        <f t="shared" si="852"/>
        <v>0.5</v>
      </c>
      <c r="AO99" s="124">
        <f t="shared" si="683"/>
        <v>0</v>
      </c>
      <c r="AP99" s="106">
        <f t="shared" si="853"/>
        <v>0</v>
      </c>
      <c r="AQ99" s="58">
        <f t="shared" ref="AQ99:AR99" si="974">AQ94</f>
        <v>0</v>
      </c>
      <c r="AR99" s="59">
        <f t="shared" si="974"/>
        <v>0</v>
      </c>
      <c r="AS99" s="58">
        <f t="shared" ref="AS99" si="975">IF(AG95&gt;0,G99+AQ99,0)</f>
        <v>0</v>
      </c>
      <c r="AT99" s="167">
        <f t="shared" ref="AT99" si="976">IF(AG95&gt;0,H99+AR99,0)</f>
        <v>0</v>
      </c>
    </row>
    <row r="100" spans="1:46" ht="19.5" thickBot="1" x14ac:dyDescent="0.3">
      <c r="C100" s="224"/>
      <c r="D100" s="234" t="s">
        <v>43</v>
      </c>
      <c r="E100" s="86">
        <f>$A$28</f>
        <v>0.59279031900000001</v>
      </c>
      <c r="F100" s="86">
        <f>$B$28</f>
        <v>5.4142951000000002E-2</v>
      </c>
      <c r="G100" s="71">
        <f t="shared" ref="G100:I100" si="977">G95</f>
        <v>-0.62215365899999997</v>
      </c>
      <c r="H100" s="71">
        <f t="shared" si="977"/>
        <v>0.56891302300000002</v>
      </c>
      <c r="I100" s="71">
        <f t="shared" si="977"/>
        <v>0</v>
      </c>
      <c r="J100" s="64">
        <f t="shared" ref="J100" si="978">IF($AO$1="SUBTRACTIVE",AA100+J95,IF(W100=MAX(W100:W104),P100*M100-G100+J95,J95))</f>
        <v>2.975408320483905</v>
      </c>
      <c r="K100" s="121">
        <f t="shared" ref="K100" si="979">IF($AO$1="SUBTRACTIVE",AB100+K95,IF(W100=MAX(W100:W104),P100*N100-H100+K95,K95))</f>
        <v>1.0778983109279414</v>
      </c>
      <c r="L100" s="65">
        <v>0</v>
      </c>
      <c r="M100" s="64">
        <f t="shared" ref="M100" si="980">IF($AO$1="ADDICTIVE",IF(W100=MAX(W100:W104),$AO$2*S100*R100+G100,0),0)</f>
        <v>0</v>
      </c>
      <c r="N100" s="121">
        <f t="shared" ref="N100" si="981">IF($AO$1="ADDICTIVE",IF(W100=MAX(W100:W104),$AO$2*T100*R100+H100,0),0)</f>
        <v>0</v>
      </c>
      <c r="O100" s="126">
        <f t="shared" ref="O100" si="982">IF($AO$1="ADDICTIVE",IF(Y100=MAX(Y100:Y104),$AO$2*U100*R100+I100,0),0)</f>
        <v>0</v>
      </c>
      <c r="P100" s="65">
        <f t="shared" si="912"/>
        <v>0</v>
      </c>
      <c r="Q100" s="35">
        <f t="shared" si="757"/>
        <v>3</v>
      </c>
      <c r="R100" s="15">
        <f t="shared" si="676"/>
        <v>1.6799444511687176</v>
      </c>
      <c r="S100" s="87">
        <f t="shared" si="729"/>
        <v>0.59279031900000001</v>
      </c>
      <c r="T100" s="87">
        <f t="shared" si="730"/>
        <v>5.4142951000000002E-2</v>
      </c>
      <c r="U100" s="26">
        <f t="shared" si="677"/>
        <v>0</v>
      </c>
      <c r="V100" s="197">
        <f t="shared" si="665"/>
        <v>-0.56782800484839646</v>
      </c>
      <c r="W100" s="198">
        <f t="shared" si="678"/>
        <v>0.21608599757580177</v>
      </c>
      <c r="X100" s="198">
        <f>W100</f>
        <v>0.21608599757580177</v>
      </c>
      <c r="Y100" s="35">
        <f t="shared" ref="Y100" si="983">X104</f>
        <v>0.97658184096850831</v>
      </c>
      <c r="Z100" s="35">
        <f>IF(MAX(W100:W104)=W100,Q100+1,Q100)</f>
        <v>3</v>
      </c>
      <c r="AA100" s="35">
        <f>IF(W100=MAX(W100:W104),S100*R100-G100,0)</f>
        <v>0</v>
      </c>
      <c r="AB100" s="35">
        <f>IF(W100=MAX(W100:W104),T100*R100-H100,0)</f>
        <v>0</v>
      </c>
      <c r="AC100" s="131">
        <f t="shared" ref="AC100" si="984">IF(W100=MAX(W100:W104),U100-I100,0)</f>
        <v>0</v>
      </c>
      <c r="AD100" s="131">
        <f>Hoja1!$AA100^2+Hoja1!$AB100^2+AC100^2</f>
        <v>0</v>
      </c>
      <c r="AE100" s="35">
        <f t="shared" ref="AE100" si="985">IF(MAX(AD100:AD104)&gt;AE95,MAX(AD100:AD104),AE95)</f>
        <v>1.3672529084865974</v>
      </c>
      <c r="AF100" s="35">
        <f t="shared" ref="AF100" si="986">SQRT(AE100)</f>
        <v>1.1692959028777092</v>
      </c>
      <c r="AG100" s="35">
        <f>IF(Y100=MIN(Y10:Y109),Y100,0)</f>
        <v>0</v>
      </c>
      <c r="AH100" s="88">
        <f>IF(Hoja1!$AG100&gt;0,_xlfn.MAXIFS(W100:W104,Z105:Z109,0),0)</f>
        <v>0</v>
      </c>
      <c r="AI100" s="72">
        <f>IF(AG100&gt;0,IF(AH100=Hoja1!$W100,Hoja1!$E100,Hoja1!$G100),0)</f>
        <v>0</v>
      </c>
      <c r="AJ100" s="73">
        <f>IF(AG100&gt;0,IF(AH100=Hoja1!$W100,Hoja1!$F100,Hoja1!$H100),0)</f>
        <v>0</v>
      </c>
      <c r="AK100" s="52">
        <f>IF(AG100&gt;0,IF(AH100=Hoja1!$W100,Hoja1!$E100*Hoja1!$R100,Hoja1!$G100),0)</f>
        <v>0</v>
      </c>
      <c r="AL100" s="49">
        <f>IF(AG100&gt;0,IF(AH100=Hoja1!$W100,Hoja1!$F100*Hoja1!$R100,Hoja1!$H100),0)</f>
        <v>0</v>
      </c>
      <c r="AM100" s="64">
        <f t="shared" si="852"/>
        <v>4</v>
      </c>
      <c r="AN100" s="148">
        <f t="shared" si="852"/>
        <v>0.5</v>
      </c>
      <c r="AO100" s="121">
        <f t="shared" si="683"/>
        <v>0.25</v>
      </c>
      <c r="AP100" s="65">
        <f t="shared" ref="AP100" si="987">IF($AO$11="SUBTRACTIVE",AN100*AO100,AO100)</f>
        <v>0.25</v>
      </c>
      <c r="AQ100" s="64">
        <f t="shared" ref="AQ100:AR100" si="988">AQ95</f>
        <v>0.45674350274083708</v>
      </c>
      <c r="AR100" s="65">
        <f t="shared" si="988"/>
        <v>0.18842429118279269</v>
      </c>
      <c r="AS100" s="64">
        <f t="shared" ref="AS100" si="989">IF(AG100&gt;0,G100+AQ100,0)</f>
        <v>0</v>
      </c>
      <c r="AT100" s="168">
        <f t="shared" ref="AT100" si="990">IF(AG100&gt;0,H100+AR100,0)</f>
        <v>0</v>
      </c>
    </row>
    <row r="101" spans="1:46" ht="19.5" thickBot="1" x14ac:dyDescent="0.3">
      <c r="C101" s="224"/>
      <c r="D101" s="235"/>
      <c r="E101" s="89">
        <f t="shared" ref="E101:F104" si="991">E100</f>
        <v>0.59279031900000001</v>
      </c>
      <c r="F101" s="89">
        <f t="shared" si="991"/>
        <v>5.4142951000000002E-2</v>
      </c>
      <c r="G101" s="74">
        <f t="shared" ref="G101:I101" si="992">G96</f>
        <v>0.97621461700000001</v>
      </c>
      <c r="H101" s="74">
        <f t="shared" si="992"/>
        <v>-0.20893725399999999</v>
      </c>
      <c r="I101" s="74">
        <f t="shared" si="992"/>
        <v>0</v>
      </c>
      <c r="J101" s="2">
        <f t="shared" ref="J101" si="993">IF($AO$1="SUBTRACTIVE",AA101+J96,IF(W101=MAX(W100:W104),P101*M101-G101+J96,J96))</f>
        <v>-3.0368463980454967</v>
      </c>
      <c r="K101" s="107">
        <f t="shared" ref="K101" si="994">IF($AO$1="SUBTRACTIVE",AB101+K96,IF(W101=MAX(W100:W104),P101*N101-H101+K96,K96))</f>
        <v>12.167348437164186</v>
      </c>
      <c r="L101" s="3">
        <v>0</v>
      </c>
      <c r="M101" s="2">
        <f t="shared" ref="M101" si="995">IF($AO$1="ADDICTIVE",IF(W101=MAX(W100:W104),$AO$2*S101*R101+G101,0),0)</f>
        <v>0</v>
      </c>
      <c r="N101" s="107">
        <f t="shared" ref="N101" si="996">IF($AO$1="ADDICTIVE",IF(W101=MAX(W100:W104),$AO$2*T101*R101+H101,0),0)</f>
        <v>0</v>
      </c>
      <c r="O101" s="20">
        <f t="shared" ref="O101" si="997">IF($AO$1="ADDICTIVE",IF(Y101=MAX(Y100:Y104),$AO$2*U101*R101+I101,0),0)</f>
        <v>0</v>
      </c>
      <c r="P101" s="3">
        <f t="shared" si="912"/>
        <v>0</v>
      </c>
      <c r="Q101" s="63">
        <f t="shared" si="757"/>
        <v>15</v>
      </c>
      <c r="R101" s="2">
        <f t="shared" si="676"/>
        <v>1.6799444511687176</v>
      </c>
      <c r="S101" s="90">
        <f t="shared" si="729"/>
        <v>0.59279031900000001</v>
      </c>
      <c r="T101" s="90">
        <f t="shared" si="730"/>
        <v>5.4142951000000002E-2</v>
      </c>
      <c r="U101" s="26">
        <f t="shared" si="677"/>
        <v>0</v>
      </c>
      <c r="V101" s="199">
        <f t="shared" si="665"/>
        <v>0.95316368193701673</v>
      </c>
      <c r="W101" s="192">
        <f t="shared" si="678"/>
        <v>0.97658184096850831</v>
      </c>
      <c r="X101" s="192">
        <f>IF(W101&gt;X100,W101,X100)</f>
        <v>0.97658184096850831</v>
      </c>
      <c r="Y101" s="75">
        <f t="shared" ref="Y101" si="998">Y100</f>
        <v>0.97658184096850831</v>
      </c>
      <c r="Z101" s="63">
        <f>IF(MAX(W100:W104)=W101,Q101+1,Q101)</f>
        <v>16</v>
      </c>
      <c r="AA101" s="63">
        <f>IF(W101=MAX(W100:W104),S101*R101-G101,0)</f>
        <v>1.9640190110584044E-2</v>
      </c>
      <c r="AB101" s="63">
        <f>IF(W101=MAX(W100:W104),T101*R101-H101,0)</f>
        <v>0.29989440410234974</v>
      </c>
      <c r="AC101" s="209">
        <f t="shared" ref="AC101" si="999">IF(W101=MAX(W100:W104),U101-I101,0)</f>
        <v>0</v>
      </c>
      <c r="AD101" s="132">
        <f>Hoja1!$AA101^2+Hoja1!$AB101^2+AC101^2</f>
        <v>9.0322390679483333E-2</v>
      </c>
      <c r="AE101" s="75">
        <f t="shared" ref="AE101:AE104" si="1000">AE100</f>
        <v>1.3672529084865974</v>
      </c>
      <c r="AF101" s="76">
        <f t="shared" ref="AF101:AF104" si="1001">AF100</f>
        <v>1.1692959028777092</v>
      </c>
      <c r="AG101" s="77">
        <f t="shared" ref="AG101:AG104" si="1002">AG100</f>
        <v>0</v>
      </c>
      <c r="AH101" s="78">
        <f t="shared" ref="AH101" si="1003">AH100</f>
        <v>0</v>
      </c>
      <c r="AI101" s="72">
        <f>IF(AG100&gt;0,IF(AH100=Hoja1!$W101,Hoja1!$E101,Hoja1!$G101),0)</f>
        <v>0</v>
      </c>
      <c r="AJ101" s="73">
        <f>IF(AG100&gt;0,IF(AH100=Hoja1!$W101,Hoja1!$F101,Hoja1!$H101),0)</f>
        <v>0</v>
      </c>
      <c r="AK101" s="52">
        <f>IF(AG100&gt;0,IF(AH100=Hoja1!$W101,Hoja1!$E101*Hoja1!$R101,Hoja1!$G101),0)</f>
        <v>0</v>
      </c>
      <c r="AL101" s="49">
        <f>IF(AG100&gt;0,IF(AH100=Hoja1!$W101,Hoja1!$F101*Hoja1!$R101,Hoja1!$H101),0)</f>
        <v>0</v>
      </c>
      <c r="AM101" s="2">
        <f t="shared" si="852"/>
        <v>16</v>
      </c>
      <c r="AN101" s="143">
        <f t="shared" si="852"/>
        <v>0.5</v>
      </c>
      <c r="AO101" s="107">
        <f t="shared" si="683"/>
        <v>6.25E-2</v>
      </c>
      <c r="AP101" s="3">
        <f t="shared" si="914"/>
        <v>6.25E-2</v>
      </c>
      <c r="AQ101" s="2">
        <f t="shared" ref="AQ101:AR101" si="1004">AQ96</f>
        <v>-9.4901449938921772E-2</v>
      </c>
      <c r="AR101" s="3">
        <f t="shared" si="1004"/>
        <v>0.38022963866138082</v>
      </c>
      <c r="AS101" s="2">
        <f t="shared" ref="AS101" si="1005">IF(AG100&gt;0,G101+AQ101,0)</f>
        <v>0</v>
      </c>
      <c r="AT101" s="163">
        <f t="shared" ref="AT101" si="1006">IF(AG100&gt;0,H101+AR101,0)</f>
        <v>0</v>
      </c>
    </row>
    <row r="102" spans="1:46" ht="19.5" thickBot="1" x14ac:dyDescent="0.3">
      <c r="C102" s="224"/>
      <c r="D102" s="235"/>
      <c r="E102" s="89">
        <f t="shared" si="991"/>
        <v>0.59279031900000001</v>
      </c>
      <c r="F102" s="89">
        <f t="shared" si="991"/>
        <v>5.4142951000000002E-2</v>
      </c>
      <c r="G102" s="74">
        <f t="shared" ref="G102:I102" si="1007">G97</f>
        <v>0.20375289199999999</v>
      </c>
      <c r="H102" s="74">
        <f t="shared" si="1007"/>
        <v>0.17931982299999999</v>
      </c>
      <c r="I102" s="74">
        <f t="shared" si="1007"/>
        <v>0</v>
      </c>
      <c r="J102" s="2">
        <f t="shared" ref="J102" si="1008">IF($AO$1="SUBTRACTIVE",AA102+J97,IF(W102=MAX(W100:W104),P102*M102-G102+J97,J97))</f>
        <v>0</v>
      </c>
      <c r="K102" s="107">
        <f t="shared" ref="K102" si="1009">IF($AO$1="SUBTRACTIVE",AB102+K97,IF(W102=MAX(W100:W104),P102*N102-H102+K97,K97))</f>
        <v>0</v>
      </c>
      <c r="L102" s="3">
        <v>0</v>
      </c>
      <c r="M102" s="2">
        <f t="shared" ref="M102" si="1010">IF($AO$1="ADDICTIVE",IF(W102=MAX(W100:W104),$AO$2*S102*R102+G102,0),0)</f>
        <v>0</v>
      </c>
      <c r="N102" s="107">
        <f t="shared" ref="N102" si="1011">IF($AO$1="ADDICTIVE",IF(W102=MAX(W100:W104),$AO$2*T102*R102+H102,0),0)</f>
        <v>0</v>
      </c>
      <c r="O102" s="20">
        <f t="shared" ref="O102" si="1012">IF($AO$1="ADDICTIVE",IF(Y102=MAX(Y100:Y104),$AO$2*U102*R102+I102,0),0)</f>
        <v>0</v>
      </c>
      <c r="P102" s="3">
        <f t="shared" si="912"/>
        <v>0</v>
      </c>
      <c r="Q102" s="63">
        <f t="shared" si="757"/>
        <v>0</v>
      </c>
      <c r="R102" s="2">
        <f t="shared" si="676"/>
        <v>1.6799444511687176</v>
      </c>
      <c r="S102" s="90">
        <f t="shared" si="729"/>
        <v>0.59279031900000001</v>
      </c>
      <c r="T102" s="90">
        <f t="shared" si="730"/>
        <v>5.4142951000000002E-2</v>
      </c>
      <c r="U102" s="26">
        <f t="shared" si="677"/>
        <v>0</v>
      </c>
      <c r="V102" s="199">
        <f t="shared" si="665"/>
        <v>0.21921871701782142</v>
      </c>
      <c r="W102" s="192">
        <f t="shared" si="678"/>
        <v>0.60960935850891074</v>
      </c>
      <c r="X102" s="192">
        <f>IF(W102&gt;X101,W102,X101)</f>
        <v>0.97658184096850831</v>
      </c>
      <c r="Y102" s="75">
        <f t="shared" si="878"/>
        <v>0.97658184096850831</v>
      </c>
      <c r="Z102" s="63">
        <f>IF(MAX(W100:W104)=W102,Q102+1,Q102)</f>
        <v>0</v>
      </c>
      <c r="AA102" s="63">
        <f>IF(W102=MAX(W100:W104),S102*R102-G102,0)</f>
        <v>0</v>
      </c>
      <c r="AB102" s="63">
        <f>IF(W102=MAX(W100:W104),T102*R102-H102,0)</f>
        <v>0</v>
      </c>
      <c r="AC102" s="209">
        <f t="shared" ref="AC102" si="1013">IF(W102=MAX(W100:W104),U102-I102,0)</f>
        <v>0</v>
      </c>
      <c r="AD102" s="132">
        <f>Hoja1!$AA102^2+Hoja1!$AB102^2+AC102^2</f>
        <v>0</v>
      </c>
      <c r="AE102" s="75">
        <f t="shared" si="1000"/>
        <v>1.3672529084865974</v>
      </c>
      <c r="AF102" s="75">
        <f t="shared" si="1001"/>
        <v>1.1692959028777092</v>
      </c>
      <c r="AG102" s="78">
        <f t="shared" si="1002"/>
        <v>0</v>
      </c>
      <c r="AH102" s="78">
        <f t="shared" si="883"/>
        <v>0</v>
      </c>
      <c r="AI102" s="72">
        <f>IF(AG100&gt;0,IF(AH100=Hoja1!$W102,Hoja1!$E102,Hoja1!$G102),0)</f>
        <v>0</v>
      </c>
      <c r="AJ102" s="73">
        <f>IF(AG102&gt;0,IF(AH102=Hoja1!$W102,Hoja1!$F102,Hoja1!$H102),0)</f>
        <v>0</v>
      </c>
      <c r="AK102" s="52">
        <f>IF(AG100&gt;0,IF(AH100=Hoja1!$W102,Hoja1!$E102*Hoja1!$R102,Hoja1!$G102),0)</f>
        <v>0</v>
      </c>
      <c r="AL102" s="49">
        <f>IF(AG100&gt;0,IF(AH100=Hoja1!$W102,Hoja1!$F102*Hoja1!$R102,Hoja1!$H102),0)</f>
        <v>0</v>
      </c>
      <c r="AM102" s="2">
        <f t="shared" si="852"/>
        <v>0</v>
      </c>
      <c r="AN102" s="143">
        <f t="shared" si="852"/>
        <v>0.5</v>
      </c>
      <c r="AO102" s="107">
        <f t="shared" si="683"/>
        <v>0</v>
      </c>
      <c r="AP102" s="3">
        <f t="shared" si="914"/>
        <v>0</v>
      </c>
      <c r="AQ102" s="2">
        <f t="shared" ref="AQ102:AR102" si="1014">AQ97</f>
        <v>0</v>
      </c>
      <c r="AR102" s="3">
        <f t="shared" si="1014"/>
        <v>0</v>
      </c>
      <c r="AS102" s="2">
        <f t="shared" ref="AS102" si="1015">IF(AG100&gt;0,G102+AQ102,0)</f>
        <v>0</v>
      </c>
      <c r="AT102" s="163">
        <f t="shared" ref="AT102" si="1016">IF(AG100&gt;0,H102+AR102,0)</f>
        <v>0</v>
      </c>
    </row>
    <row r="103" spans="1:46" ht="19.5" thickBot="1" x14ac:dyDescent="0.3">
      <c r="C103" s="224"/>
      <c r="D103" s="235"/>
      <c r="E103" s="89">
        <f t="shared" si="991"/>
        <v>0.59279031900000001</v>
      </c>
      <c r="F103" s="89">
        <f t="shared" si="991"/>
        <v>5.4142951000000002E-2</v>
      </c>
      <c r="G103" s="74">
        <f t="shared" ref="G103:I103" si="1017">G98</f>
        <v>-0.51661166300000005</v>
      </c>
      <c r="H103" s="74">
        <f t="shared" si="1017"/>
        <v>-0.851105322</v>
      </c>
      <c r="I103" s="74">
        <f t="shared" si="1017"/>
        <v>0</v>
      </c>
      <c r="J103" s="2">
        <f t="shared" ref="J103" si="1018">IF($AO$1="SUBTRACTIVE",AA103+J98,IF(W103=MAX(W100:W104),P103*M103-G103+J98,J98))</f>
        <v>0</v>
      </c>
      <c r="K103" s="107">
        <f t="shared" ref="K103" si="1019">IF($AO$1="SUBTRACTIVE",AB103+K98,IF(W103=MAX(W100:W104),P103*N103-H103+K98,K98))</f>
        <v>0</v>
      </c>
      <c r="L103" s="3">
        <v>0</v>
      </c>
      <c r="M103" s="2">
        <f t="shared" ref="M103" si="1020">IF($AO$1="ADDICTIVE",IF(W103=MAX(W100:W104),$AO$2*S103*R103+G103,0),0)</f>
        <v>0</v>
      </c>
      <c r="N103" s="107">
        <f t="shared" ref="N103" si="1021">IF($AO$1="ADDICTIVE",IF(W103=MAX(W100:W104),$AO$2*T103*R103+H103,0),0)</f>
        <v>0</v>
      </c>
      <c r="O103" s="20">
        <f t="shared" ref="O103:O104" si="1022">IF($AO$1="ADDICTIVE",IF(Y103=MAX(Y99:Y103),$AO$2*U103*R103+I103,0),0)</f>
        <v>0</v>
      </c>
      <c r="P103" s="3">
        <f t="shared" si="912"/>
        <v>0</v>
      </c>
      <c r="Q103" s="63">
        <f t="shared" si="757"/>
        <v>0</v>
      </c>
      <c r="R103" s="2">
        <f t="shared" si="676"/>
        <v>1.6799444511687176</v>
      </c>
      <c r="S103" s="90">
        <f t="shared" si="729"/>
        <v>0.59279031900000001</v>
      </c>
      <c r="T103" s="90">
        <f t="shared" si="730"/>
        <v>5.4142951000000002E-2</v>
      </c>
      <c r="U103" s="26">
        <f t="shared" si="677"/>
        <v>0</v>
      </c>
      <c r="V103" s="199">
        <f t="shared" si="665"/>
        <v>-0.5918843225340058</v>
      </c>
      <c r="W103" s="192">
        <f t="shared" si="678"/>
        <v>0.2040578387329971</v>
      </c>
      <c r="X103" s="192">
        <f>IF(W103&gt;X102,W103,X102)</f>
        <v>0.97658184096850831</v>
      </c>
      <c r="Y103" s="75">
        <f t="shared" si="878"/>
        <v>0.97658184096850831</v>
      </c>
      <c r="Z103" s="63">
        <f>IF(MAX(W100:W104)=W103,Q103+1,Q103)</f>
        <v>0</v>
      </c>
      <c r="AA103" s="63">
        <f>IF(W103=MAX(W100:W104),S103*R103-G103,0)</f>
        <v>0</v>
      </c>
      <c r="AB103" s="63">
        <f>IF(W103=MAX(W100:W104),T103*R103-H103,0)</f>
        <v>0</v>
      </c>
      <c r="AC103" s="209">
        <f t="shared" ref="AC103" si="1023">IF(W103=MAX(W100:W104),U103-I103,0)</f>
        <v>0</v>
      </c>
      <c r="AD103" s="132">
        <f>Hoja1!$AA103^2+Hoja1!$AB103^2+AC103^2</f>
        <v>0</v>
      </c>
      <c r="AE103" s="75">
        <f t="shared" si="1000"/>
        <v>1.3672529084865974</v>
      </c>
      <c r="AF103" s="75">
        <f t="shared" si="1001"/>
        <v>1.1692959028777092</v>
      </c>
      <c r="AG103" s="78">
        <f t="shared" si="1002"/>
        <v>0</v>
      </c>
      <c r="AH103" s="78">
        <f t="shared" si="883"/>
        <v>0</v>
      </c>
      <c r="AI103" s="72">
        <f>IF(AG100&gt;0,IF(AH100=Hoja1!$W103,Hoja1!$E103,Hoja1!$G103),0)</f>
        <v>0</v>
      </c>
      <c r="AJ103" s="73">
        <f>IF(AG100&gt;0,IF(AH100=Hoja1!$W103,Hoja1!$F103,Hoja1!$H103),0)</f>
        <v>0</v>
      </c>
      <c r="AK103" s="52">
        <f>IF(AG100&gt;0,IF(AH100=Hoja1!$W103,Hoja1!$E103*Hoja1!$R103,Hoja1!$G103),0)</f>
        <v>0</v>
      </c>
      <c r="AL103" s="49">
        <f>IF(AG100&gt;0,IF(AH100=Hoja1!$W103,Hoja1!$F103*Hoja1!$R103,Hoja1!$H103),0)</f>
        <v>0</v>
      </c>
      <c r="AM103" s="2">
        <f t="shared" si="852"/>
        <v>0</v>
      </c>
      <c r="AN103" s="143">
        <f t="shared" si="852"/>
        <v>0.5</v>
      </c>
      <c r="AO103" s="107">
        <f t="shared" si="683"/>
        <v>0</v>
      </c>
      <c r="AP103" s="3">
        <f t="shared" si="914"/>
        <v>0</v>
      </c>
      <c r="AQ103" s="2">
        <f t="shared" ref="AQ103:AR103" si="1024">AQ98</f>
        <v>0</v>
      </c>
      <c r="AR103" s="3">
        <f t="shared" si="1024"/>
        <v>0</v>
      </c>
      <c r="AS103" s="2">
        <f t="shared" ref="AS103" si="1025">IF(AG100&gt;0,G103+AQ103,0)</f>
        <v>0</v>
      </c>
      <c r="AT103" s="163">
        <f t="shared" ref="AT103" si="1026">IF(AG100&gt;0,H103+AR103,0)</f>
        <v>0</v>
      </c>
    </row>
    <row r="104" spans="1:46" ht="19.5" thickBot="1" x14ac:dyDescent="0.3">
      <c r="C104" s="224"/>
      <c r="D104" s="236"/>
      <c r="E104" s="89">
        <f t="shared" si="991"/>
        <v>0.59279031900000001</v>
      </c>
      <c r="F104" s="89">
        <f t="shared" si="991"/>
        <v>5.4142951000000002E-2</v>
      </c>
      <c r="G104" s="74">
        <f t="shared" ref="G104:I104" si="1027">G99</f>
        <v>-0.227678886</v>
      </c>
      <c r="H104" s="74">
        <f t="shared" si="1027"/>
        <v>-0.95629731299999998</v>
      </c>
      <c r="I104" s="74">
        <f t="shared" si="1027"/>
        <v>0</v>
      </c>
      <c r="J104" s="4">
        <f t="shared" ref="J104" si="1028">IF($AO$1="SUBTRACTIVE",AA104+J99,IF(W104=MAX(W100:W104),P104*M104-G104+J99,J99))</f>
        <v>0</v>
      </c>
      <c r="K104" s="108">
        <f t="shared" ref="K104" si="1029">IF($AO$1="SUBTRACTIVE",AB104+K99,IF(W104=MAX(W100:W104),P104*N104-H104+K99,K99))</f>
        <v>0</v>
      </c>
      <c r="L104" s="5">
        <v>0</v>
      </c>
      <c r="M104" s="4">
        <f t="shared" ref="M104" si="1030">IF($AO$1="ADDICTIVE",IF(W104=MAX(W100:W104),$AO$2*S104*R104+G104,0),0)</f>
        <v>0</v>
      </c>
      <c r="N104" s="108">
        <f t="shared" ref="N104" si="1031">IF($AO$1="ADDICTIVE",IF(W104=MAX(W100:W104),$AO$2*T104*R104+H104,0),0)</f>
        <v>0</v>
      </c>
      <c r="O104" s="21">
        <f t="shared" si="1022"/>
        <v>0</v>
      </c>
      <c r="P104" s="5">
        <f t="shared" si="912"/>
        <v>0</v>
      </c>
      <c r="Q104" s="63">
        <f t="shared" si="757"/>
        <v>0</v>
      </c>
      <c r="R104" s="4">
        <f t="shared" si="676"/>
        <v>1.6799444511687176</v>
      </c>
      <c r="S104" s="90">
        <f t="shared" si="729"/>
        <v>0.59279031900000001</v>
      </c>
      <c r="T104" s="90">
        <f t="shared" si="730"/>
        <v>5.4142951000000002E-2</v>
      </c>
      <c r="U104" s="118">
        <f t="shared" si="677"/>
        <v>0</v>
      </c>
      <c r="V104" s="199">
        <f t="shared" si="665"/>
        <v>-0.31371719134169745</v>
      </c>
      <c r="W104" s="192">
        <f t="shared" si="678"/>
        <v>0.3431414043291513</v>
      </c>
      <c r="X104" s="192">
        <f>IF(W104&gt;X103,W104,X103)</f>
        <v>0.97658184096850831</v>
      </c>
      <c r="Y104" s="75">
        <f t="shared" si="878"/>
        <v>0.97658184096850831</v>
      </c>
      <c r="Z104" s="63">
        <f>IF(MAX(W100:W104)=W104,Q104+1,Q104)</f>
        <v>0</v>
      </c>
      <c r="AA104" s="63">
        <f>IF(W104=MAX(W100:W104),S104*R104-G104,0)</f>
        <v>0</v>
      </c>
      <c r="AB104" s="63">
        <f>IF(W104=MAX(W100:W104),T104*R104-H104,0)</f>
        <v>0</v>
      </c>
      <c r="AC104" s="133">
        <f t="shared" ref="AC104" si="1032">IF(W104=MAX(W100:W104),U104-I104,0)</f>
        <v>0</v>
      </c>
      <c r="AD104" s="133">
        <f>Hoja1!$AA104^2+Hoja1!$AB104^2+AC104^2</f>
        <v>0</v>
      </c>
      <c r="AE104" s="75">
        <f t="shared" si="1000"/>
        <v>1.3672529084865974</v>
      </c>
      <c r="AF104" s="75">
        <f t="shared" si="1001"/>
        <v>1.1692959028777092</v>
      </c>
      <c r="AG104" s="78">
        <f t="shared" si="1002"/>
        <v>0</v>
      </c>
      <c r="AH104" s="78">
        <f t="shared" si="883"/>
        <v>0</v>
      </c>
      <c r="AI104" s="72">
        <f>IF(AG100&gt;0,IF(AH100=Hoja1!$W104,Hoja1!$E104,Hoja1!$G104),0)</f>
        <v>0</v>
      </c>
      <c r="AJ104" s="73">
        <f>IF(AG100&gt;0,IF(AH100=Hoja1!$W104,Hoja1!$F104,Hoja1!$H104),0)</f>
        <v>0</v>
      </c>
      <c r="AK104" s="52">
        <f>IF(AG100&gt;0,IF(AH100=Hoja1!$W104,Hoja1!$E104*Hoja1!$R104,Hoja1!$G104),0)</f>
        <v>0</v>
      </c>
      <c r="AL104" s="49">
        <f>IF(AG100&gt;0,IF(AH100=Hoja1!$W104,Hoja1!$F104*Hoja1!$R104,Hoja1!$H104),0)</f>
        <v>0</v>
      </c>
      <c r="AM104" s="4">
        <f t="shared" si="852"/>
        <v>0</v>
      </c>
      <c r="AN104" s="120">
        <f t="shared" si="852"/>
        <v>0.5</v>
      </c>
      <c r="AO104" s="108">
        <f t="shared" si="683"/>
        <v>0</v>
      </c>
      <c r="AP104" s="5">
        <f t="shared" si="914"/>
        <v>0</v>
      </c>
      <c r="AQ104" s="4">
        <f t="shared" ref="AQ104:AR104" si="1033">AQ99</f>
        <v>0</v>
      </c>
      <c r="AR104" s="5">
        <f t="shared" si="1033"/>
        <v>0</v>
      </c>
      <c r="AS104" s="4">
        <f t="shared" ref="AS104" si="1034">IF(AG100&gt;0,G104+AQ104,0)</f>
        <v>0</v>
      </c>
      <c r="AT104" s="164">
        <f t="shared" ref="AT104" si="1035">IF(AG100&gt;0,H104+AR104,0)</f>
        <v>0</v>
      </c>
    </row>
    <row r="105" spans="1:46" ht="19.5" thickBot="1" x14ac:dyDescent="0.3">
      <c r="C105" s="224"/>
      <c r="D105" s="231" t="s">
        <v>44</v>
      </c>
      <c r="E105" s="116">
        <f>$A$29</f>
        <v>5.3474477999999999E-2</v>
      </c>
      <c r="F105" s="116">
        <f>$B$29</f>
        <v>0.94685493099999996</v>
      </c>
      <c r="G105" s="92">
        <f t="shared" ref="G105:I105" si="1036">G100</f>
        <v>-0.62215365899999997</v>
      </c>
      <c r="H105" s="92">
        <f t="shared" si="1036"/>
        <v>0.56891302300000002</v>
      </c>
      <c r="I105" s="92">
        <f t="shared" si="1036"/>
        <v>0</v>
      </c>
      <c r="J105" s="52">
        <f t="shared" ref="J105" si="1037">IF($AO$1="SUBTRACTIVE",AA105+J100,IF(W105=MAX(W105:W109),P105*M105-G105+J100,J100))</f>
        <v>3.6539480219266967</v>
      </c>
      <c r="K105" s="123">
        <f t="shared" ref="K105" si="1038">IF($AO$1="SUBTRACTIVE",AB105+K100,IF(W105=MAX(W105:W109),P105*N105-H105+K100,K100))</f>
        <v>1.5073943294623415</v>
      </c>
      <c r="L105" s="53">
        <v>0</v>
      </c>
      <c r="M105" s="136">
        <f t="shared" ref="M105" si="1039">IF($AO$1="ADDICTIVE",IF(W105=MAX(W105:W109),$AO$2*S105*R105+G105,0),0)</f>
        <v>0</v>
      </c>
      <c r="N105" s="123">
        <f t="shared" ref="N105" si="1040">IF($AO$1="ADDICTIVE",IF(W105=MAX(W105:W109),$AO$2*T105*R105+H105,0),0)</f>
        <v>0</v>
      </c>
      <c r="O105" s="130">
        <f t="shared" ref="O105" si="1041">IF($AO$1="ADDICTIVE",IF(Y105=MAX(Y105:Y109),$AO$2*U105*R105+I105,0),0)</f>
        <v>0</v>
      </c>
      <c r="P105" s="53">
        <f t="shared" si="912"/>
        <v>0</v>
      </c>
      <c r="Q105" s="36">
        <f t="shared" si="757"/>
        <v>3</v>
      </c>
      <c r="R105" s="114">
        <f t="shared" si="676"/>
        <v>1.054447739401803</v>
      </c>
      <c r="S105" s="91">
        <f t="shared" si="729"/>
        <v>5.3474477999999999E-2</v>
      </c>
      <c r="T105" s="91">
        <f t="shared" si="730"/>
        <v>0.94685493099999996</v>
      </c>
      <c r="U105" s="115">
        <f t="shared" si="677"/>
        <v>0</v>
      </c>
      <c r="V105" s="200">
        <f t="shared" si="665"/>
        <v>0.53292712338755621</v>
      </c>
      <c r="W105" s="201">
        <f t="shared" si="678"/>
        <v>0.76646356169377805</v>
      </c>
      <c r="X105" s="201">
        <f>W105</f>
        <v>0.76646356169377805</v>
      </c>
      <c r="Y105" s="36">
        <f t="shared" ref="Y105" si="1042">X109</f>
        <v>0.76646356169377805</v>
      </c>
      <c r="Z105" s="36">
        <f>IF(MAX(W105:W109)=W105,Q105+1,Q105)</f>
        <v>4</v>
      </c>
      <c r="AA105" s="80">
        <f>IF(W105=MAX(W105:W109),S105*R105-G105,0)</f>
        <v>0.67853970144279141</v>
      </c>
      <c r="AB105" s="80">
        <f>IF(W105=MAX(W105:W109),T105*R105-H105,0)</f>
        <v>0.42949601853440011</v>
      </c>
      <c r="AC105" s="54">
        <f t="shared" ref="AC105" si="1043">IF(W105=MAX(W105:W109),U105-I105,0)</f>
        <v>0</v>
      </c>
      <c r="AD105" s="54">
        <f>Hoja1!$AA105^2+Hoja1!$AB105^2+AC105^2</f>
        <v>0.64488295637097426</v>
      </c>
      <c r="AE105" s="80">
        <f t="shared" ref="AE105" si="1044">IF(MAX(AD105:AD109)&gt;AE100,MAX(AD105:AD109),AE100)</f>
        <v>1.3672529084865974</v>
      </c>
      <c r="AF105" s="80">
        <f t="shared" ref="AF105" si="1045">SQRT(AE105)</f>
        <v>1.1692959028777092</v>
      </c>
      <c r="AG105" s="82">
        <f>IF(Y105=MIN(Y10:Y109),Y105,0)</f>
        <v>0</v>
      </c>
      <c r="AH105" s="83">
        <f>IF(Hoja1!$AG105&gt;0,_xlfn.MAXIFS(W105:W109,Z105:Z109,0),0)</f>
        <v>0</v>
      </c>
      <c r="AI105" s="80">
        <f>IF(AG105&gt;0,IF(AH105=Hoja1!$W105,Hoja1!$E105,Hoja1!$G105),0)</f>
        <v>0</v>
      </c>
      <c r="AJ105" s="54">
        <f>IF(AG105&gt;0,IF(AH105=Hoja1!$W105,Hoja1!$F105,Hoja1!$H105),0)</f>
        <v>0</v>
      </c>
      <c r="AK105" s="52">
        <f>IF(AG105&gt;0,IF(AH105=Hoja1!$W105,Hoja1!$E105*Hoja1!$R105,Hoja1!$G105),0)</f>
        <v>0</v>
      </c>
      <c r="AL105" s="49">
        <f>IF(AG105&gt;0,IF(AH105=Hoja1!$W105,Hoja1!$F105*Hoja1!$R105,Hoja1!$H105),0)</f>
        <v>0</v>
      </c>
      <c r="AM105" s="114">
        <f t="shared" si="852"/>
        <v>4</v>
      </c>
      <c r="AN105" s="144">
        <f t="shared" si="852"/>
        <v>0.5</v>
      </c>
      <c r="AO105" s="123">
        <f t="shared" si="683"/>
        <v>0.25</v>
      </c>
      <c r="AP105" s="127">
        <f t="shared" ref="AP105" si="1046">IF($AO$1="SUBTRACTIVE",AN105*AO105,AO105)</f>
        <v>0.125</v>
      </c>
      <c r="AQ105" s="52">
        <f t="shared" ref="AQ105:AR105" si="1047">AQ100</f>
        <v>0.45674350274083708</v>
      </c>
      <c r="AR105" s="53">
        <f t="shared" si="1047"/>
        <v>0.18842429118279269</v>
      </c>
      <c r="AS105" s="52">
        <f t="shared" ref="AS105" si="1048">IF(AG105&gt;0,G105+AQ105,0)</f>
        <v>0</v>
      </c>
      <c r="AT105" s="165">
        <f t="shared" ref="AT105" si="1049">IF(AG105&gt;0,H105+AR105,0)</f>
        <v>0</v>
      </c>
    </row>
    <row r="106" spans="1:46" ht="19.5" thickBot="1" x14ac:dyDescent="0.3">
      <c r="C106" s="224"/>
      <c r="D106" s="232"/>
      <c r="E106" s="94">
        <f t="shared" ref="E106:F109" si="1050">E105</f>
        <v>5.3474477999999999E-2</v>
      </c>
      <c r="F106" s="94">
        <f t="shared" si="1050"/>
        <v>0.94685493099999996</v>
      </c>
      <c r="G106" s="46">
        <f t="shared" ref="G106:I106" si="1051">G101</f>
        <v>0.97621461700000001</v>
      </c>
      <c r="H106" s="46">
        <f t="shared" si="1051"/>
        <v>-0.20893725399999999</v>
      </c>
      <c r="I106" s="46">
        <f t="shared" si="1051"/>
        <v>0</v>
      </c>
      <c r="J106" s="56">
        <f t="shared" ref="J106" si="1052">IF($AO$1="SUBTRACTIVE",AA106+J101,IF(W106=MAX(W105:W109),P106*M106-G106+J101,J101))</f>
        <v>-3.0368463980454967</v>
      </c>
      <c r="K106" s="122">
        <f t="shared" ref="K106" si="1053">IF($AO$1="SUBTRACTIVE",AB106+K101,IF(W106=MAX(W105:W109),P106*N106-H106+K101,K101))</f>
        <v>12.167348437164186</v>
      </c>
      <c r="L106" s="57">
        <v>0</v>
      </c>
      <c r="M106" s="137">
        <f t="shared" ref="M106" si="1054">IF($AO$1="ADDICTIVE",IF(W106=MAX(W105:W109),$AO$2*S106*R106+G106,0),0)</f>
        <v>0</v>
      </c>
      <c r="N106" s="122">
        <f t="shared" ref="N106" si="1055">IF($AO$1="ADDICTIVE",IF(W106=MAX(W105:W109),$AO$2*T106*R106+H106,0),0)</f>
        <v>0</v>
      </c>
      <c r="O106" s="128">
        <f t="shared" ref="O106" si="1056">IF($AO$1="ADDICTIVE",IF(Y106=MAX(Y105:Y109),$AO$2*U106*R106+I106,0),0)</f>
        <v>0</v>
      </c>
      <c r="P106" s="57">
        <f t="shared" si="912"/>
        <v>0</v>
      </c>
      <c r="Q106" s="93">
        <f t="shared" si="757"/>
        <v>16</v>
      </c>
      <c r="R106" s="56">
        <f t="shared" si="676"/>
        <v>1.054447739401803</v>
      </c>
      <c r="S106" s="95">
        <f t="shared" si="729"/>
        <v>5.3474477999999999E-2</v>
      </c>
      <c r="T106" s="95">
        <f t="shared" si="730"/>
        <v>0.94685493099999996</v>
      </c>
      <c r="U106" s="115">
        <f t="shared" si="677"/>
        <v>0</v>
      </c>
      <c r="V106" s="202">
        <f t="shared" si="665"/>
        <v>-0.15355996467953412</v>
      </c>
      <c r="W106" s="203">
        <f t="shared" si="678"/>
        <v>0.42322001766023293</v>
      </c>
      <c r="X106" s="203">
        <f>IF(W106&gt;X105,W106,X105)</f>
        <v>0.76646356169377805</v>
      </c>
      <c r="Y106" s="75">
        <f t="shared" ref="Y106" si="1057">Y105</f>
        <v>0.76646356169377805</v>
      </c>
      <c r="Z106" s="93">
        <f>IF(MAX(W105:W109)=W106,Q106+1,Q106)</f>
        <v>16</v>
      </c>
      <c r="AA106" s="82">
        <f>IF(W106=MAX(W105:W109),S106*R106-G106,0)</f>
        <v>0</v>
      </c>
      <c r="AB106" s="82">
        <f>IF(W106=MAX(W105:W109),T106*R106-H106,0)</f>
        <v>0</v>
      </c>
      <c r="AC106" s="210">
        <f t="shared" ref="AC106" si="1058">IF(W106=MAX(W105:W109),U106-I106,0)</f>
        <v>0</v>
      </c>
      <c r="AD106" s="212">
        <f>Hoja1!$AA106^2+Hoja1!$AB106^2+AC106^2</f>
        <v>0</v>
      </c>
      <c r="AE106" s="75">
        <f t="shared" ref="AE106:AE109" si="1059">AE105</f>
        <v>1.3672529084865974</v>
      </c>
      <c r="AF106" s="76">
        <f t="shared" ref="AF106:AF109" si="1060">AF105</f>
        <v>1.1692959028777092</v>
      </c>
      <c r="AG106" s="78">
        <f t="shared" ref="AG106" si="1061">AG105</f>
        <v>0</v>
      </c>
      <c r="AH106" s="78">
        <f t="shared" ref="AH106:AH109" si="1062">AH105</f>
        <v>0</v>
      </c>
      <c r="AI106" s="80">
        <f>IF(AG105&gt;0,IF(AH105=Hoja1!$W106,Hoja1!$E106,Hoja1!$G106),0)</f>
        <v>0</v>
      </c>
      <c r="AJ106" s="54">
        <f>IF(AG105&gt;0,IF(AH105=Hoja1!$W106,Hoja1!$F106,Hoja1!$H106),0)</f>
        <v>0</v>
      </c>
      <c r="AK106" s="52">
        <f>IF(AG105&gt;0,IF(AH105=Hoja1!$W106,Hoja1!$E106*Hoja1!$R106,Hoja1!$G106),0)</f>
        <v>0</v>
      </c>
      <c r="AL106" s="49">
        <f>IF(AG105&gt;0,IF(AH105=Hoja1!$W106,Hoja1!$F106*Hoja1!$R106,Hoja1!$H106),0)</f>
        <v>0</v>
      </c>
      <c r="AM106" s="56">
        <f t="shared" si="852"/>
        <v>16</v>
      </c>
      <c r="AN106" s="145">
        <f t="shared" si="852"/>
        <v>0.5</v>
      </c>
      <c r="AO106" s="122">
        <f t="shared" si="683"/>
        <v>6.25E-2</v>
      </c>
      <c r="AP106" s="127">
        <f t="shared" si="853"/>
        <v>3.125E-2</v>
      </c>
      <c r="AQ106" s="56">
        <f t="shared" ref="AQ106:AR106" si="1063">AQ101</f>
        <v>-9.4901449938921772E-2</v>
      </c>
      <c r="AR106" s="57">
        <f t="shared" si="1063"/>
        <v>0.38022963866138082</v>
      </c>
      <c r="AS106" s="56">
        <f t="shared" ref="AS106" si="1064">IF(AG105&gt;0,G106+AQ106,0)</f>
        <v>0</v>
      </c>
      <c r="AT106" s="166">
        <f t="shared" ref="AT106" si="1065">IF(AG105&gt;0,H106+AR106,0)</f>
        <v>0</v>
      </c>
    </row>
    <row r="107" spans="1:46" ht="19.5" thickBot="1" x14ac:dyDescent="0.3">
      <c r="C107" s="224"/>
      <c r="D107" s="232"/>
      <c r="E107" s="94">
        <f t="shared" si="1050"/>
        <v>5.3474477999999999E-2</v>
      </c>
      <c r="F107" s="94">
        <f t="shared" si="1050"/>
        <v>0.94685493099999996</v>
      </c>
      <c r="G107" s="46">
        <f t="shared" ref="G107:I107" si="1066">G102</f>
        <v>0.20375289199999999</v>
      </c>
      <c r="H107" s="46">
        <f t="shared" si="1066"/>
        <v>0.17931982299999999</v>
      </c>
      <c r="I107" s="46">
        <f t="shared" si="1066"/>
        <v>0</v>
      </c>
      <c r="J107" s="56">
        <f t="shared" ref="J107" si="1067">IF($AO$1="SUBTRACTIVE",AA107+J102,IF(W107=MAX(W105:W109),P107*M107-G107+J102,J102))</f>
        <v>0</v>
      </c>
      <c r="K107" s="122">
        <f t="shared" ref="K107" si="1068">IF($AO$1="SUBTRACTIVE",AB107+K102,IF(W107=MAX(W105:W109),P107*N107-H107+K102,K102))</f>
        <v>0</v>
      </c>
      <c r="L107" s="57">
        <v>0</v>
      </c>
      <c r="M107" s="137">
        <f t="shared" ref="M107" si="1069">IF($AO$1="ADDICTIVE",IF(W107=MAX(W105:W109),$AO$2*S107*R107+G107,0),0)</f>
        <v>0</v>
      </c>
      <c r="N107" s="122">
        <f t="shared" ref="N107" si="1070">IF($AO$1="ADDICTIVE",IF(W107=MAX(W105:W109),$AO$2*T107*R107+H107,0),0)</f>
        <v>0</v>
      </c>
      <c r="O107" s="128">
        <f t="shared" ref="O107" si="1071">IF($AO$1="ADDICTIVE",IF(Y107=MAX(Y105:Y109),$AO$2*U107*R107+I107,0),0)</f>
        <v>0</v>
      </c>
      <c r="P107" s="57">
        <f t="shared" si="912"/>
        <v>0</v>
      </c>
      <c r="Q107" s="93">
        <f t="shared" si="757"/>
        <v>0</v>
      </c>
      <c r="R107" s="56">
        <f t="shared" si="676"/>
        <v>1.054447739401803</v>
      </c>
      <c r="S107" s="95">
        <f t="shared" si="729"/>
        <v>5.3474477999999999E-2</v>
      </c>
      <c r="T107" s="95">
        <f t="shared" si="730"/>
        <v>0.94685493099999996</v>
      </c>
      <c r="U107" s="115">
        <f t="shared" si="677"/>
        <v>0</v>
      </c>
      <c r="V107" s="202">
        <f t="shared" si="665"/>
        <v>0.19052335182570176</v>
      </c>
      <c r="W107" s="203">
        <f t="shared" si="678"/>
        <v>0.59526167591285084</v>
      </c>
      <c r="X107" s="203">
        <f>IF(W107&gt;X106,W107,X106)</f>
        <v>0.76646356169377805</v>
      </c>
      <c r="Y107" s="75">
        <f t="shared" si="939"/>
        <v>0.76646356169377805</v>
      </c>
      <c r="Z107" s="93">
        <f>IF(MAX(W105:W109)=W107,Q107+1,Q107)</f>
        <v>0</v>
      </c>
      <c r="AA107" s="82">
        <f>IF(W107=MAX(W105:W109),S107*R107-G107,0)</f>
        <v>0</v>
      </c>
      <c r="AB107" s="82">
        <f>IF(W107=MAX(W105:W109),T107*R107-H107,0)</f>
        <v>0</v>
      </c>
      <c r="AC107" s="210">
        <f t="shared" ref="AC107" si="1072">IF(W107=MAX(W105:W109),U107-I107,0)</f>
        <v>0</v>
      </c>
      <c r="AD107" s="212">
        <f>Hoja1!$AA107^2+Hoja1!$AB107^2+AC107^2</f>
        <v>0</v>
      </c>
      <c r="AE107" s="75">
        <f t="shared" si="1059"/>
        <v>1.3672529084865974</v>
      </c>
      <c r="AF107" s="75">
        <f t="shared" si="1060"/>
        <v>1.1692959028777092</v>
      </c>
      <c r="AG107" s="78">
        <f t="shared" si="338"/>
        <v>0</v>
      </c>
      <c r="AH107" s="78">
        <f t="shared" si="1062"/>
        <v>0</v>
      </c>
      <c r="AI107" s="80">
        <f>IF(AG105&gt;0,IF(AH105=Hoja1!$W107,Hoja1!$E107,Hoja1!$G107),0)</f>
        <v>0</v>
      </c>
      <c r="AJ107" s="54">
        <f>IF(AG105&gt;0,IF(AH105=Hoja1!$W107,Hoja1!$F107,Hoja1!$H107),0)</f>
        <v>0</v>
      </c>
      <c r="AK107" s="52">
        <f>IF(AG105&gt;0,IF(AH105=Hoja1!$W107,Hoja1!$E107*Hoja1!$R107,Hoja1!$G107),0)</f>
        <v>0</v>
      </c>
      <c r="AL107" s="49">
        <f>IF(AG105&gt;0,IF(AH105=Hoja1!$W107,Hoja1!$F107*Hoja1!$R107,Hoja1!$H107),0)</f>
        <v>0</v>
      </c>
      <c r="AM107" s="56">
        <f t="shared" si="852"/>
        <v>0</v>
      </c>
      <c r="AN107" s="145">
        <f t="shared" si="852"/>
        <v>0.5</v>
      </c>
      <c r="AO107" s="122">
        <f t="shared" si="683"/>
        <v>0</v>
      </c>
      <c r="AP107" s="127">
        <f t="shared" si="853"/>
        <v>0</v>
      </c>
      <c r="AQ107" s="56">
        <f t="shared" ref="AQ107:AR107" si="1073">AQ102</f>
        <v>0</v>
      </c>
      <c r="AR107" s="57">
        <f t="shared" si="1073"/>
        <v>0</v>
      </c>
      <c r="AS107" s="56">
        <f t="shared" ref="AS107" si="1074">IF(AG105&gt;0,G107+AQ107,0)</f>
        <v>0</v>
      </c>
      <c r="AT107" s="166">
        <f t="shared" ref="AT107" si="1075">IF(AG105&gt;0,H107+AR107,0)</f>
        <v>0</v>
      </c>
    </row>
    <row r="108" spans="1:46" ht="19.5" thickBot="1" x14ac:dyDescent="0.3">
      <c r="C108" s="224"/>
      <c r="D108" s="232"/>
      <c r="E108" s="94">
        <f t="shared" si="1050"/>
        <v>5.3474477999999999E-2</v>
      </c>
      <c r="F108" s="94">
        <f t="shared" si="1050"/>
        <v>0.94685493099999996</v>
      </c>
      <c r="G108" s="46">
        <f t="shared" ref="G108:I108" si="1076">G103</f>
        <v>-0.51661166300000005</v>
      </c>
      <c r="H108" s="46">
        <f t="shared" si="1076"/>
        <v>-0.851105322</v>
      </c>
      <c r="I108" s="46">
        <f t="shared" si="1076"/>
        <v>0</v>
      </c>
      <c r="J108" s="56">
        <f t="shared" ref="J108" si="1077">IF($AO$1="SUBTRACTIVE",AA108+J103,IF(W108=MAX(W105:W109),P108*M108-G108+J103,J103))</f>
        <v>0</v>
      </c>
      <c r="K108" s="122">
        <f t="shared" ref="K108" si="1078">IF($AO$1="SUBTRACTIVE",AB108+K103,IF(W108=MAX(W105:W109),P108*N108-H108+K103,K103))</f>
        <v>0</v>
      </c>
      <c r="L108" s="57">
        <v>0</v>
      </c>
      <c r="M108" s="137">
        <f t="shared" ref="M108" si="1079">IF($AO$1="ADDICTIVE",IF(W108=MAX(W105:W109),$AO$2*S108*R108+G108,0),0)</f>
        <v>0</v>
      </c>
      <c r="N108" s="122">
        <f t="shared" ref="N108" si="1080">IF($AO$1="ADDICTIVE",IF(W108=MAX(W105:W109),$AO$2*T108*R108+H108,0),0)</f>
        <v>0</v>
      </c>
      <c r="O108" s="128">
        <f t="shared" ref="O108:O109" si="1081">IF($AO$1="ADDICTIVE",IF(Y108=MAX(Y104:Y108),$AO$2*U108*R108+I108,0),0)</f>
        <v>0</v>
      </c>
      <c r="P108" s="57">
        <f t="shared" si="912"/>
        <v>0</v>
      </c>
      <c r="Q108" s="93">
        <f t="shared" si="757"/>
        <v>0</v>
      </c>
      <c r="R108" s="56">
        <f t="shared" si="676"/>
        <v>1.054447739401803</v>
      </c>
      <c r="S108" s="95">
        <f t="shared" si="729"/>
        <v>5.3474477999999999E-2</v>
      </c>
      <c r="T108" s="95">
        <f t="shared" si="730"/>
        <v>0.94685493099999996</v>
      </c>
      <c r="U108" s="115">
        <f t="shared" si="677"/>
        <v>0</v>
      </c>
      <c r="V108" s="202">
        <f t="shared" si="665"/>
        <v>-0.87888093593920602</v>
      </c>
      <c r="W108" s="203">
        <f t="shared" si="678"/>
        <v>6.055953203039699E-2</v>
      </c>
      <c r="X108" s="203">
        <f>IF(W108&gt;X107,W108,X107)</f>
        <v>0.76646356169377805</v>
      </c>
      <c r="Y108" s="75">
        <f t="shared" si="939"/>
        <v>0.76646356169377805</v>
      </c>
      <c r="Z108" s="93">
        <f>IF(MAX(W105:W109)=W108,Q108+1,Q108)</f>
        <v>0</v>
      </c>
      <c r="AA108" s="82">
        <f>IF(W108=MAX(W105:W109),S108*R108-G108,0)</f>
        <v>0</v>
      </c>
      <c r="AB108" s="82">
        <f>IF(W108=MAX(W105:W109),T108*R108-H108,0)</f>
        <v>0</v>
      </c>
      <c r="AC108" s="210">
        <f t="shared" ref="AC108" si="1082">IF(W108=MAX(W105:W109),U108-I108,0)</f>
        <v>0</v>
      </c>
      <c r="AD108" s="212">
        <f>Hoja1!$AA108^2+Hoja1!$AB108^2+AC108^2</f>
        <v>0</v>
      </c>
      <c r="AE108" s="75">
        <f t="shared" si="1059"/>
        <v>1.3672529084865974</v>
      </c>
      <c r="AF108" s="75">
        <f t="shared" si="1060"/>
        <v>1.1692959028777092</v>
      </c>
      <c r="AG108" s="78">
        <f t="shared" si="338"/>
        <v>0</v>
      </c>
      <c r="AH108" s="78">
        <f t="shared" si="1062"/>
        <v>0</v>
      </c>
      <c r="AI108" s="80">
        <f>IF(AG105&gt;0,IF(AH105=Hoja1!$W108,Hoja1!$E108,Hoja1!$G108),0)</f>
        <v>0</v>
      </c>
      <c r="AJ108" s="54">
        <f>IF(AG105&gt;0,IF(AH105=Hoja1!$W108,Hoja1!$F108,Hoja1!$H108),0)</f>
        <v>0</v>
      </c>
      <c r="AK108" s="52">
        <f>IF(AG105&gt;0,IF(AH105=Hoja1!$W108,Hoja1!$E108*Hoja1!$R108,Hoja1!$G108),0)</f>
        <v>0</v>
      </c>
      <c r="AL108" s="49">
        <f>IF(AG105&gt;0,IF(AH105=Hoja1!$W108,Hoja1!$F108*Hoja1!$R108,Hoja1!$H108),0)</f>
        <v>0</v>
      </c>
      <c r="AM108" s="56">
        <f t="shared" si="852"/>
        <v>0</v>
      </c>
      <c r="AN108" s="145">
        <f t="shared" si="852"/>
        <v>0.5</v>
      </c>
      <c r="AO108" s="122">
        <f t="shared" si="683"/>
        <v>0</v>
      </c>
      <c r="AP108" s="127">
        <f t="shared" si="853"/>
        <v>0</v>
      </c>
      <c r="AQ108" s="56">
        <f t="shared" ref="AQ108:AR108" si="1083">AQ103</f>
        <v>0</v>
      </c>
      <c r="AR108" s="57">
        <f t="shared" si="1083"/>
        <v>0</v>
      </c>
      <c r="AS108" s="56">
        <f t="shared" ref="AS108" si="1084">IF(AG105&gt;0,G108+AQ108,0)</f>
        <v>0</v>
      </c>
      <c r="AT108" s="166">
        <f t="shared" ref="AT108" si="1085">IF(AG105&gt;0,H108+AR108,0)</f>
        <v>0</v>
      </c>
    </row>
    <row r="109" spans="1:46" ht="19.5" thickBot="1" x14ac:dyDescent="0.3">
      <c r="C109" s="225"/>
      <c r="D109" s="237"/>
      <c r="E109" s="169">
        <f t="shared" si="1050"/>
        <v>5.3474477999999999E-2</v>
      </c>
      <c r="F109" s="169">
        <f t="shared" si="1050"/>
        <v>0.94685493099999996</v>
      </c>
      <c r="G109" s="170">
        <f t="shared" ref="G109:I109" si="1086">G104</f>
        <v>-0.227678886</v>
      </c>
      <c r="H109" s="170">
        <f t="shared" si="1086"/>
        <v>-0.95629731299999998</v>
      </c>
      <c r="I109" s="170">
        <f t="shared" si="1086"/>
        <v>0</v>
      </c>
      <c r="J109" s="171">
        <f t="shared" ref="J109" si="1087">IF($AO$1="SUBTRACTIVE",AA109+J104,IF(W109=MAX(W105:W109),P109*M109-G109+J104,J104))</f>
        <v>0</v>
      </c>
      <c r="K109" s="172">
        <f t="shared" ref="K109" si="1088">IF($AO$1="SUBTRACTIVE",AB109+K104,IF(W109=MAX(W105:W109),P109*N109-H109+K104,K104))</f>
        <v>0</v>
      </c>
      <c r="L109" s="173">
        <v>0</v>
      </c>
      <c r="M109" s="174">
        <f t="shared" ref="M109" si="1089">IF($AO$1="ADDICTIVE",IF(W109=MAX(W105:W109),$AO$2*S109*R109+G109,0),0)</f>
        <v>0</v>
      </c>
      <c r="N109" s="172">
        <f t="shared" ref="N109" si="1090">IF($AO$1="ADDICTIVE",IF(W109=MAX(W105:W109),$AO$2*T109*R109+H109,0),0)</f>
        <v>0</v>
      </c>
      <c r="O109" s="175">
        <f t="shared" si="1081"/>
        <v>0</v>
      </c>
      <c r="P109" s="173">
        <f t="shared" si="912"/>
        <v>0</v>
      </c>
      <c r="Q109" s="176">
        <f t="shared" si="757"/>
        <v>0</v>
      </c>
      <c r="R109" s="171">
        <f t="shared" si="676"/>
        <v>1.054447739401803</v>
      </c>
      <c r="S109" s="177">
        <f t="shared" si="729"/>
        <v>5.3474477999999999E-2</v>
      </c>
      <c r="T109" s="177">
        <f t="shared" si="730"/>
        <v>0.94685493099999996</v>
      </c>
      <c r="U109" s="178">
        <f t="shared" si="677"/>
        <v>0</v>
      </c>
      <c r="V109" s="204">
        <f t="shared" si="665"/>
        <v>-0.9676137950235757</v>
      </c>
      <c r="W109" s="205">
        <f t="shared" si="678"/>
        <v>1.6193102488212152E-2</v>
      </c>
      <c r="X109" s="205">
        <f>IF(W109&gt;X108,W109,X108)</f>
        <v>0.76646356169377805</v>
      </c>
      <c r="Y109" s="179">
        <f t="shared" si="939"/>
        <v>0.76646356169377805</v>
      </c>
      <c r="Z109" s="176">
        <f>IF(MAX(W105:W109)=W109,Q109+1,Q109)</f>
        <v>0</v>
      </c>
      <c r="AA109" s="180">
        <f>IF(W109=MAX(W105:W109),S109*R109-G109,0)</f>
        <v>0</v>
      </c>
      <c r="AB109" s="180">
        <f>IF(W109=MAX(W105:W109),T109*R109-H109,0)</f>
        <v>0</v>
      </c>
      <c r="AC109" s="211">
        <f t="shared" ref="AC109" si="1091">IF(W109=MAX(W105:W109),U109-I109,0)</f>
        <v>0</v>
      </c>
      <c r="AD109" s="211">
        <f>Hoja1!$AA109^2+Hoja1!$AB109^2+AC109^2</f>
        <v>0</v>
      </c>
      <c r="AE109" s="179">
        <f t="shared" si="1059"/>
        <v>1.3672529084865974</v>
      </c>
      <c r="AF109" s="179">
        <f t="shared" si="1060"/>
        <v>1.1692959028777092</v>
      </c>
      <c r="AG109" s="181">
        <f t="shared" si="338"/>
        <v>0</v>
      </c>
      <c r="AH109" s="181">
        <f t="shared" si="1062"/>
        <v>0</v>
      </c>
      <c r="AI109" s="182">
        <f>IF(AG105&gt;0,IF(AH105=Hoja1!$W109,Hoja1!$E109,Hoja1!$G109),0)</f>
        <v>0</v>
      </c>
      <c r="AJ109" s="183">
        <f>IF(AG105&gt;0,IF(AH105=Hoja1!$W109,Hoja1!$F109,Hoja1!$H109),0)</f>
        <v>0</v>
      </c>
      <c r="AK109" s="184">
        <f>IF(AG105&gt;0,IF(AH105=Hoja1!$W109,Hoja1!$E109*Hoja1!$R109,Hoja1!$G109),0)</f>
        <v>0</v>
      </c>
      <c r="AL109" s="182">
        <f>IF(AG105&gt;0,IF(AH105=Hoja1!$W109,Hoja1!$F109*Hoja1!$R109,Hoja1!$H109),0)</f>
        <v>0</v>
      </c>
      <c r="AM109" s="171">
        <f t="shared" si="852"/>
        <v>0</v>
      </c>
      <c r="AN109" s="185">
        <f t="shared" si="852"/>
        <v>0.5</v>
      </c>
      <c r="AO109" s="172">
        <f t="shared" si="683"/>
        <v>0</v>
      </c>
      <c r="AP109" s="208">
        <f t="shared" si="853"/>
        <v>0</v>
      </c>
      <c r="AQ109" s="171">
        <f t="shared" ref="AQ109:AR109" si="1092">AQ104</f>
        <v>0</v>
      </c>
      <c r="AR109" s="173">
        <f t="shared" si="1092"/>
        <v>0</v>
      </c>
      <c r="AS109" s="171">
        <f t="shared" ref="AS109" si="1093">IF(AG105&gt;0,G109+AQ109,0)</f>
        <v>0</v>
      </c>
      <c r="AT109" s="186">
        <f t="shared" ref="AT109" si="1094">IF(AG105&gt;0,H109+AR109,0)</f>
        <v>0</v>
      </c>
    </row>
    <row r="110" spans="1:46" ht="20.25" thickTop="1" thickBot="1" x14ac:dyDescent="0.3">
      <c r="C110" s="227">
        <v>2</v>
      </c>
      <c r="D110" s="226" t="s">
        <v>10</v>
      </c>
      <c r="E110" s="150">
        <f>$A$10</f>
        <v>0.99136142500000002</v>
      </c>
      <c r="F110" s="188">
        <f>$B$10</f>
        <v>0.47840942600000003</v>
      </c>
      <c r="G110" s="150">
        <f>IF(AND(COUNTIF(Z105:Z109,"&gt;0")&lt;5,COUNTIF(Z105:Z109,"&gt;0")&lt;20),SUM(AK10,AK15,AK20,AK25,AK30,AK35,AK40,AK45,AK50,AK55,AK60,AK65,AK70,AK75,AK80,AK85,AK90,AK95,AK100,AK105),SUM(AS10,AS15,AS20,AS25,AS30,AS35,AS40,AS45,AS50,AS55,AS60,AS65,AS70,AS75,AS80,AS85,AS90,AS95,AS100,AS105))</f>
        <v>-0.62215365899999997</v>
      </c>
      <c r="H110" s="155">
        <f>IF(AND(COUNTIF(Z105:Z109,"&gt;0")&lt;5,COUNTIF(Z105:Z109,"&gt;0")&lt;20),SUM(AL10,AL15,AL20,AL25,AL30,AL35,AL40,AL45,AL50,AL55,AL60,AL65,AL70,AL75,AL80,AL85,AL90,AL95,AL100,AL105),SUM(AT10,AT15,AT20,AT25,AT30,AT35,AT40,AT45,AT50,AT55,AT60,AT65,AT70,AT75,AT80,AT85,AT90,AT95,AT100,AT105))</f>
        <v>0.56891302300000002</v>
      </c>
      <c r="I110" s="151">
        <v>0</v>
      </c>
      <c r="J110" s="150">
        <f t="shared" ref="J110" si="1095">IF($AO$1="SUBTRACTIVE",AA110,IF(W110=MAX(W110:W114),P110*M110-G110,0))</f>
        <v>0</v>
      </c>
      <c r="K110" s="154">
        <f t="shared" ref="K110" si="1096">IF($AO$1="SUBTRACTIVE",AB110,IF(W110=MAX(W110:W114),P110*N110-H110,0))</f>
        <v>0</v>
      </c>
      <c r="L110" s="152">
        <v>0</v>
      </c>
      <c r="M110" s="150">
        <f t="shared" ref="M110" si="1097">IF($AO$1="ADDICTIVE",IF(W110=MAX(W110:W114),$AO$2*S110*R110+G110,0),0)</f>
        <v>0</v>
      </c>
      <c r="N110" s="155">
        <f t="shared" ref="N110" si="1098">IF($AO$1="ADDICTIVE",IF(W110=MAX(W110:W114),$AO$2*T110*R110+H110,0),0)</f>
        <v>0</v>
      </c>
      <c r="O110" s="156">
        <f t="shared" ref="O110" si="1099">IF($AO$1="ADDICTIVE",IF(Y110=MAX(Y110:Y114),$AO$2*U110*R110+I110,0),0)</f>
        <v>0</v>
      </c>
      <c r="P110" s="151">
        <f t="shared" si="912"/>
        <v>0</v>
      </c>
      <c r="Q110" s="157">
        <v>0</v>
      </c>
      <c r="R110" s="150">
        <f t="shared" si="676"/>
        <v>0.90846306503556529</v>
      </c>
      <c r="S110" s="153">
        <v>0.99136142500000002</v>
      </c>
      <c r="T110" s="153">
        <v>0.47840942600000003</v>
      </c>
      <c r="U110" s="151">
        <f t="shared" si="677"/>
        <v>0</v>
      </c>
      <c r="V110" s="206">
        <f t="shared" si="665"/>
        <v>-0.31306162783165642</v>
      </c>
      <c r="W110" s="190">
        <f>(V110+1)/2</f>
        <v>0.34346918608417176</v>
      </c>
      <c r="X110" s="190">
        <f>W110</f>
        <v>0.34346918608417176</v>
      </c>
      <c r="Y110" s="157">
        <f>X114</f>
        <v>0.89419300824161962</v>
      </c>
      <c r="Z110" s="157">
        <f>IF(MAX(W110:W114)=W110,Q110+1,Q110)</f>
        <v>0</v>
      </c>
      <c r="AA110" s="157">
        <f t="shared" ref="AA110" si="1100">IF(W110=MAX(W110:W114),S110*R110-G110,0)</f>
        <v>0</v>
      </c>
      <c r="AB110" s="157">
        <f t="shared" ref="AB110" si="1101">IF(W110=MAX(W110:W114),T110*R110-H110,0)</f>
        <v>0</v>
      </c>
      <c r="AC110" s="157">
        <f t="shared" ref="AC110" si="1102">IF(W110=MAX(W110:W114),U110-I110,0)</f>
        <v>0</v>
      </c>
      <c r="AD110" s="157">
        <f>Hoja1!$AA110^2+Hoja1!$AB110^2+AC110^2</f>
        <v>0</v>
      </c>
      <c r="AE110" s="157">
        <f t="shared" ref="AE110" si="1103">MAX(AD110:AD114)</f>
        <v>0.41987772158703851</v>
      </c>
      <c r="AF110" s="157">
        <f t="shared" ref="AF110" si="1104">SQRT(AE110)</f>
        <v>0.64797972312954244</v>
      </c>
      <c r="AG110" s="157">
        <f>IF(Y110=MIN(Y110:Y209),Y110,0)</f>
        <v>0.89419300824161962</v>
      </c>
      <c r="AH110" s="158">
        <f>IF(Hoja1!$AG110&gt;0,_xlfn.MAXIFS(W110:W114,Z205:Z209,0),0)</f>
        <v>0.34346918608417176</v>
      </c>
      <c r="AI110" s="158">
        <f>IF(AG110&gt;0,IF(AH110=Hoja1!$W110,Hoja1!$E110,Hoja1!$G110),0)</f>
        <v>0.99136142500000002</v>
      </c>
      <c r="AJ110" s="159">
        <f>IF(AG110&gt;0,IF(AH110=Hoja1!$W110,Hoja1!$F110,Hoja1!$H110),0)</f>
        <v>0.47840942600000003</v>
      </c>
      <c r="AK110" s="160">
        <f>IF(AG110&gt;0,IF(AH110=Hoja1!$W110,Hoja1!$E110*Hoja1!$R110,Hoja1!$G110),0)</f>
        <v>0.90061523871352567</v>
      </c>
      <c r="AL110" s="161">
        <f>IF(AG110&gt;0,IF(AH110=Hoja1!$W110,Hoja1!$F110*Hoja1!$R110,Hoja1!$H110),0)</f>
        <v>0.43461729348586547</v>
      </c>
      <c r="AM110" s="150">
        <f t="shared" ref="AM110:AM114" si="1105">Z205</f>
        <v>0</v>
      </c>
      <c r="AN110" s="155">
        <f>IF(AND(AN109&gt;0.01,COUNTIFS(Z105:Z109,"&gt;0")&lt;5),AN109,AN109*0.99)</f>
        <v>0.5</v>
      </c>
      <c r="AO110" s="155">
        <f t="shared" si="683"/>
        <v>0</v>
      </c>
      <c r="AP110" s="151">
        <f t="shared" si="853"/>
        <v>0</v>
      </c>
      <c r="AQ110" s="150">
        <f t="shared" ref="AQ110:AQ114" si="1106">J205 * AP110</f>
        <v>0</v>
      </c>
      <c r="AR110" s="151">
        <f t="shared" ref="AR110:AR114" si="1107">K205 * AP110</f>
        <v>0</v>
      </c>
      <c r="AS110" s="150">
        <f t="shared" ref="AS110" si="1108">IF(AG110&gt;0,G110+AQ110,0)</f>
        <v>-0.62215365899999997</v>
      </c>
      <c r="AT110" s="162">
        <f t="shared" ref="AT110" si="1109">IF(AG110&gt;0,H110+AR110,0)</f>
        <v>0.56891302300000002</v>
      </c>
    </row>
    <row r="111" spans="1:46" ht="19.5" thickBot="1" x14ac:dyDescent="0.3">
      <c r="C111" s="228"/>
      <c r="D111" s="214"/>
      <c r="E111" s="2">
        <f t="shared" ref="E111:E114" si="1110">A$10</f>
        <v>0.99136142500000002</v>
      </c>
      <c r="F111" s="20">
        <f t="shared" ref="F111:F114" si="1111">B$10</f>
        <v>0.47840942600000003</v>
      </c>
      <c r="G111" s="2">
        <f>IF(AND(COUNTIF(Z105:Z109,"&gt;0")&lt;5,COUNTIF(Z105:Z109,"&gt;0")&lt;20),SUM(AK11,AK16,AK21,AK26,AK31,AK36,AK41,AK46,AK51,AK56,AK61,AK66,AK71,AK76,AK81,AK86,AK91,AK96,AK101,AK106),SUM(AS11,AS16,AS21,AS26,AS31,AS36,AS41,AS46,AS51,AS56,AS61,AS66,AS71,AS76,AS81,AS86,AS91,AS96,AS101,AS106))</f>
        <v>0.97621461700000001</v>
      </c>
      <c r="H111" s="107">
        <f>IF(AND(COUNTIF(Z105:Z109,"&gt;0")&lt;5,COUNTIF(Z105:Z109,"&gt;0")&lt;20),SUM(AL11,AL16,AL21,AL26,AL31,AL36,AL41,AL46,AL51,AL56,AL61,AL66,AL71,AL76,AL81,AL86,AL91,AL96,AL101,AL106),SUM(AT11,AT16,AT21,AT26,AT31,AT36,AT41,AT46,AT51,AT56,AT61,AT66,AT71,AT76,AT81,AT86,AT91,AT96,AT101,AT106))</f>
        <v>-0.20893725399999999</v>
      </c>
      <c r="I111" s="3">
        <v>0</v>
      </c>
      <c r="J111" s="15">
        <f t="shared" ref="J111" si="1112">IF($AO$1="SUBTRACTIVE",AA111,IF(W111=MAX(W110:W114),M111*P111-G111,0))</f>
        <v>-7.5599378286474339E-2</v>
      </c>
      <c r="K111" s="112">
        <f t="shared" ref="K111" si="1113">IF($AO$1="SUBTRACTIVE",AB111,IF(W111=MAX(W110:W114),P111*N111-H111,0))</f>
        <v>0.64355454748586549</v>
      </c>
      <c r="L111" s="61">
        <v>0</v>
      </c>
      <c r="M111" s="2">
        <f t="shared" ref="M111" si="1114">IF($AO$1="ADDICTIVE",IF(W111=MAX(W110:W114),$AO$2*S111*R111+G111,0),0)</f>
        <v>0</v>
      </c>
      <c r="N111" s="107">
        <f t="shared" ref="N111" si="1115">IF($AO$1="ADDICTIVE",IF(W111=MAX(W110:W114),$AO$2*T111*R111+H111,0),0)</f>
        <v>0</v>
      </c>
      <c r="O111" s="20">
        <f t="shared" ref="O111" si="1116">IF($AO$1="ADDICTIVE",IF(Y111=MAX(Y110:Y114),$AO$2*U111*R111+I111,0),0)</f>
        <v>0</v>
      </c>
      <c r="P111" s="3">
        <f t="shared" si="912"/>
        <v>0</v>
      </c>
      <c r="Q111" s="63">
        <v>0</v>
      </c>
      <c r="R111" s="2">
        <f t="shared" si="676"/>
        <v>0.90846306503556529</v>
      </c>
      <c r="S111" s="74">
        <v>0.99136142500000002</v>
      </c>
      <c r="T111" s="74">
        <v>0.47840942600000003</v>
      </c>
      <c r="U111" s="26">
        <f t="shared" si="677"/>
        <v>0</v>
      </c>
      <c r="V111" s="199">
        <f t="shared" si="665"/>
        <v>0.78838601648323925</v>
      </c>
      <c r="W111" s="192">
        <f t="shared" ref="W111:W114" si="1117">(V111+1)/2</f>
        <v>0.89419300824161962</v>
      </c>
      <c r="X111" s="192">
        <f>IF(W111&gt;X110,W111,X110)</f>
        <v>0.89419300824161962</v>
      </c>
      <c r="Y111" s="75">
        <f>Y110</f>
        <v>0.89419300824161962</v>
      </c>
      <c r="Z111" s="63">
        <f>IF(MAX(W110:W114)=W111,Q111+1,Q111)</f>
        <v>1</v>
      </c>
      <c r="AA111" s="63">
        <f t="shared" ref="AA111" si="1118">IF(W111=MAX(W110:W114),S111*R111-G111,0)</f>
        <v>-7.5599378286474339E-2</v>
      </c>
      <c r="AB111" s="63">
        <f t="shared" ref="AB111" si="1119">IF(W111=MAX(W110:W114),T111*R111-H111,0)</f>
        <v>0.64355454748586549</v>
      </c>
      <c r="AC111" s="209">
        <f t="shared" ref="AC111" si="1120">IF(W111=MAX(W110:W114),U111-I111,0)</f>
        <v>0</v>
      </c>
      <c r="AD111" s="61">
        <f>Hoja1!$AA111^2+Hoja1!$AB111^2+AC111^2</f>
        <v>0.41987772158703851</v>
      </c>
      <c r="AE111" s="75">
        <f t="shared" ref="AE111:AE114" si="1121">AE110</f>
        <v>0.41987772158703851</v>
      </c>
      <c r="AF111" s="76">
        <f t="shared" ref="AF111:AG114" si="1122">AF110</f>
        <v>0.64797972312954244</v>
      </c>
      <c r="AG111" s="77">
        <f>AG110</f>
        <v>0.89419300824161962</v>
      </c>
      <c r="AH111" s="77">
        <f>AH110</f>
        <v>0.34346918608417176</v>
      </c>
      <c r="AI111" s="72">
        <f>IF(AG110&gt;0,IF(AH110=Hoja1!$W111,Hoja1!$E111,Hoja1!$G111),0)</f>
        <v>0.97621461700000001</v>
      </c>
      <c r="AJ111" s="73">
        <f>IF(AG110&gt;0,IF(AH110=Hoja1!$W111,Hoja1!$F111,Hoja1!$H111),0)</f>
        <v>-0.20893725399999999</v>
      </c>
      <c r="AK111" s="52">
        <f>IF(AG110&gt;0,IF(AH110=Hoja1!$W111,Hoja1!$E111*Hoja1!$R111,Hoja1!$G111),0)</f>
        <v>0.97621461700000001</v>
      </c>
      <c r="AL111" s="49">
        <f>IF(AG110&gt;0,IF(AH110=Hoja1!$W111,Hoja1!$F111*Hoja1!$R111,Hoja1!$H111),0)</f>
        <v>-0.20893725399999999</v>
      </c>
      <c r="AM111" s="2">
        <f t="shared" si="1105"/>
        <v>6</v>
      </c>
      <c r="AN111" s="107">
        <f>AN110</f>
        <v>0.5</v>
      </c>
      <c r="AO111" s="107">
        <f t="shared" si="683"/>
        <v>0.16666666666666666</v>
      </c>
      <c r="AP111" s="3">
        <f t="shared" si="853"/>
        <v>8.3333333333333329E-2</v>
      </c>
      <c r="AQ111" s="2">
        <f t="shared" si="1106"/>
        <v>-1.40820082417392E-2</v>
      </c>
      <c r="AR111" s="3">
        <f t="shared" si="1107"/>
        <v>0.25147433238408184</v>
      </c>
      <c r="AS111" s="2">
        <f t="shared" ref="AS111" si="1123">IF(AG110&gt;0,G111+AQ111,0)</f>
        <v>0.96213260875826079</v>
      </c>
      <c r="AT111" s="163">
        <f t="shared" ref="AT111" si="1124">IF(AG110&gt;0,H111+AR111,0)</f>
        <v>4.2537078384081856E-2</v>
      </c>
    </row>
    <row r="112" spans="1:46" ht="19.5" thickBot="1" x14ac:dyDescent="0.3">
      <c r="A112" s="1">
        <f>COUNTIF($Z$105:$Z$109,"&gt;0")</f>
        <v>2</v>
      </c>
      <c r="C112" s="228"/>
      <c r="D112" s="214"/>
      <c r="E112" s="2">
        <f t="shared" si="1110"/>
        <v>0.99136142500000002</v>
      </c>
      <c r="F112" s="20">
        <f t="shared" si="1111"/>
        <v>0.47840942600000003</v>
      </c>
      <c r="G112" s="2">
        <f>IF(AND(COUNTIF(Z105:Z109,"&gt;0")&lt;5,COUNTIF(Z105:Z109,"&gt;0")&lt;20),SUM(AK12,AK17,AK22,AK27,AK32,AK37,AK42,AK47,AK52,AK57,AK62,AK67,AK72,AK77,AK82,AK87,AK92,AK97,AK102,AK107),SUM(AS12,AS17,AS22,AS27,AS32,AS37,AS42,AS47,AS52,AS57,AS62,AS67,AS72,AS77,AS82,AS87,AS92,AS97,AS102,AS107))</f>
        <v>0.4247616770911497</v>
      </c>
      <c r="H112" s="107">
        <f>IF(AND(COUNTIF(Z105:Z109,"&gt;0")&lt;5,COUNTIF(Z105:Z109,"&gt;0")&lt;20),SUM(AL12,AL17,AL22,AL27,AL32,AL37,AL42,AL47,AL52,AL57,AL62,AL67,AL72,AL77,AL82,AL87,AL92,AL97,AL102,AL107),SUM(AT12,AT17,AT22,AT27,AT32,AT37,AT42,AT47,AT52,AT57,AT62,AT67,AT72,AT77,AT82,AT87,AT92,AT97,AT102,AT107))</f>
        <v>0.90530520691903349</v>
      </c>
      <c r="I112" s="3">
        <v>0</v>
      </c>
      <c r="J112" s="15">
        <f t="shared" ref="J112" si="1125">IF($AO$1="SUBTRACTIVE",AA112,IF(W112=MAX(W110:W114),P112*M112-G112,0))</f>
        <v>0</v>
      </c>
      <c r="K112" s="112">
        <f t="shared" ref="K112" si="1126">IF($AO$1="SUBTRACTIVE",AB112,IF(W112=MAX(W110:W114),P112*N112-H112,0))</f>
        <v>0</v>
      </c>
      <c r="L112" s="61">
        <v>0</v>
      </c>
      <c r="M112" s="2">
        <f t="shared" ref="M112" si="1127">IF($AO$1="ADDICTIVE",IF(W112=MAX(W110:W114),$AO$2*S112*R112+G112,0),0)</f>
        <v>0</v>
      </c>
      <c r="N112" s="107">
        <f t="shared" ref="N112" si="1128">IF($AO$1="ADDICTIVE",IF(W112=MAX(W110:W114),$AO$2*T112*R112+H112,0),0)</f>
        <v>0</v>
      </c>
      <c r="O112" s="20">
        <f t="shared" ref="O112" si="1129">IF($AO$1="ADDICTIVE",IF(Y112=MAX(Y110:Y114),$AO$2*U112*R112+I112,0),0)</f>
        <v>0</v>
      </c>
      <c r="P112" s="3">
        <f t="shared" si="912"/>
        <v>0</v>
      </c>
      <c r="Q112" s="63">
        <v>0</v>
      </c>
      <c r="R112" s="2">
        <f t="shared" si="676"/>
        <v>0.90846306503556529</v>
      </c>
      <c r="S112" s="74">
        <v>0.99136142500000002</v>
      </c>
      <c r="T112" s="74">
        <v>0.47840942600000003</v>
      </c>
      <c r="U112" s="26">
        <f t="shared" si="677"/>
        <v>0</v>
      </c>
      <c r="V112" s="199">
        <f t="shared" si="665"/>
        <v>0.7760081380196151</v>
      </c>
      <c r="W112" s="192">
        <f t="shared" si="1117"/>
        <v>0.88800406900980755</v>
      </c>
      <c r="X112" s="192">
        <f>IF(W112&gt;X111,W112,X111)</f>
        <v>0.89419300824161962</v>
      </c>
      <c r="Y112" s="75">
        <f t="shared" ref="Y112:Y114" si="1130">Y111</f>
        <v>0.89419300824161962</v>
      </c>
      <c r="Z112" s="63">
        <f>IF(MAX(W110:W114)=W112,Q112+1,Q112)</f>
        <v>0</v>
      </c>
      <c r="AA112" s="63">
        <f t="shared" ref="AA112" si="1131">IF(W112=MAX(W110:W114),S112*R112-G112,0)</f>
        <v>0</v>
      </c>
      <c r="AB112" s="63">
        <f t="shared" ref="AB112" si="1132">IF(W112=MAX(W110:W114),T112*R112-H112,0)</f>
        <v>0</v>
      </c>
      <c r="AC112" s="209">
        <f t="shared" ref="AC112" si="1133">IF(W112=MAX(W110:W114),U112-I112,0)</f>
        <v>0</v>
      </c>
      <c r="AD112" s="61">
        <f>Hoja1!$AA112^2+Hoja1!$AB112^2+AC112^2</f>
        <v>0</v>
      </c>
      <c r="AE112" s="75">
        <f t="shared" si="1121"/>
        <v>0.41987772158703851</v>
      </c>
      <c r="AF112" s="75">
        <f t="shared" si="1122"/>
        <v>0.64797972312954244</v>
      </c>
      <c r="AG112" s="78">
        <f t="shared" si="1122"/>
        <v>0.89419300824161962</v>
      </c>
      <c r="AH112" s="78">
        <f t="shared" ref="AH112:AH114" si="1134">AH111</f>
        <v>0.34346918608417176</v>
      </c>
      <c r="AI112" s="72">
        <f>IF(AG110&gt;0,IF(AH110=Hoja1!$W112,Hoja1!$E112,Hoja1!$G112),0)</f>
        <v>0.4247616770911497</v>
      </c>
      <c r="AJ112" s="73">
        <f>IF(AG112&gt;0,IF(AH112=Hoja1!$W112,Hoja1!$F112,Hoja1!$H112),0)</f>
        <v>0.90530520691903349</v>
      </c>
      <c r="AK112" s="52">
        <f>IF(AG110&gt;0,IF(AH110=Hoja1!$W112,Hoja1!$E112*Hoja1!$R112,Hoja1!$G112),0)</f>
        <v>0.4247616770911497</v>
      </c>
      <c r="AL112" s="49">
        <f>IF(AG110&gt;0,IF(AH110=Hoja1!$W112,Hoja1!$F112*Hoja1!$R112,Hoja1!$H112),0)</f>
        <v>0.90530520691903349</v>
      </c>
      <c r="AM112" s="2">
        <f t="shared" si="1105"/>
        <v>14</v>
      </c>
      <c r="AN112" s="107">
        <f>AN111</f>
        <v>0.5</v>
      </c>
      <c r="AO112" s="107">
        <f t="shared" si="683"/>
        <v>7.1428571428571425E-2</v>
      </c>
      <c r="AP112" s="3">
        <f t="shared" si="853"/>
        <v>3.5714285714285712E-2</v>
      </c>
      <c r="AQ112" s="2">
        <f t="shared" si="1106"/>
        <v>7.546263491092764E-2</v>
      </c>
      <c r="AR112" s="3">
        <f t="shared" si="1107"/>
        <v>-6.539080595889013E-2</v>
      </c>
      <c r="AS112" s="2">
        <f t="shared" ref="AS112" si="1135">IF(AG110&gt;0,G112+AQ112,0)</f>
        <v>0.50022431200207729</v>
      </c>
      <c r="AT112" s="163">
        <f t="shared" ref="AT112" si="1136">IF(AG110&gt;0,H112+AR112,0)</f>
        <v>0.83991440096014336</v>
      </c>
    </row>
    <row r="113" spans="3:46" ht="19.5" thickBot="1" x14ac:dyDescent="0.3">
      <c r="C113" s="228"/>
      <c r="D113" s="214"/>
      <c r="E113" s="2">
        <f t="shared" si="1110"/>
        <v>0.99136142500000002</v>
      </c>
      <c r="F113" s="20">
        <f t="shared" si="1111"/>
        <v>0.47840942600000003</v>
      </c>
      <c r="G113" s="15">
        <f>IF(AND(COUNTIF(Z105:Z109,"&gt;0")&lt;5,COUNTIF(Z105:Z109,"&gt;0")&lt;20),SUM(AK13,AK18,AK23,AK28,AK33,AK38,AK43,AK48,AK53,AK58,AK63,AK68,AK73,AK78,AK83,AK88,AK93,AK98,AK103,AK108),SUM(AS13,AS18,AS23,AS28,AS33,AS38,AS43,AS48,AS53,AS58,AS63,AS68,AS73,AS78,AS83,AS88,AS93,AS98,AS103,AS108))</f>
        <v>-0.51661166300000005</v>
      </c>
      <c r="H113" s="107">
        <f>IF(AND(COUNTIF(Z105:Z109,"&gt;0")&lt;5,COUNTIF(Z105:Z109,"&gt;0")&lt;20),SUM(AL13,AL18,AL23,AL28,AL33,AL38,AL43,AL48,AL53,AL58,AL63,AL68,AL73,AL78,AL83,AL88,AL93,AL98,AL103,AL108),SUM(AT13,AT18,AT23,AT28,AT33,AT38,AT43,AT48,AT53,AT58,AT63,AT68,AT73,AT78,AT83,AT88,AT93,AT98,AT103,AT108))</f>
        <v>-0.851105322</v>
      </c>
      <c r="I113" s="3">
        <v>0</v>
      </c>
      <c r="J113" s="15">
        <f t="shared" ref="J113" si="1137">IF($AO$1="SUBTRACTIVE",AA113,IF(W113=MAX(W110:W114),P113*M113-G113,0))</f>
        <v>0</v>
      </c>
      <c r="K113" s="112">
        <f t="shared" ref="K113" si="1138">IF($AO$1="SUBTRACTIVE",AB113,IF(W113=MAX(W110:W114),P113*N113-H113,0))</f>
        <v>0</v>
      </c>
      <c r="L113" s="61">
        <v>0</v>
      </c>
      <c r="M113" s="2">
        <f t="shared" ref="M113" si="1139">IF($AO$1="ADDICTIVE",IF(W113=MAX(W110:W114),$AO$2*S113*R113+G113,0),0)</f>
        <v>0</v>
      </c>
      <c r="N113" s="107">
        <f t="shared" ref="N113" si="1140">IF($AO$1="ADDICTIVE",IF(W113=MAX(W110:W114),$AO$2*T113*R113+H113,0),0)</f>
        <v>0</v>
      </c>
      <c r="O113" s="20">
        <f t="shared" ref="O113:O114" si="1141">IF($AO$1="ADDICTIVE",IF(Y113=MAX(Y109:Y113),$AO$2*U113*R113+I113,0),0)</f>
        <v>0</v>
      </c>
      <c r="P113" s="3">
        <f t="shared" si="912"/>
        <v>0</v>
      </c>
      <c r="Q113" s="63">
        <v>0</v>
      </c>
      <c r="R113" s="2">
        <f t="shared" si="676"/>
        <v>0.90846306503556529</v>
      </c>
      <c r="S113" s="74">
        <v>0.99136142500000002</v>
      </c>
      <c r="T113" s="74">
        <v>0.47840942600000003</v>
      </c>
      <c r="U113" s="26">
        <f t="shared" si="677"/>
        <v>0</v>
      </c>
      <c r="V113" s="199">
        <f t="shared" si="665"/>
        <v>-0.83517342771399261</v>
      </c>
      <c r="W113" s="192">
        <f t="shared" si="1117"/>
        <v>8.2413286143003694E-2</v>
      </c>
      <c r="X113" s="192">
        <f>IF(W113&gt;X112,W113,X112)</f>
        <v>0.89419300824161962</v>
      </c>
      <c r="Y113" s="75">
        <f t="shared" si="1130"/>
        <v>0.89419300824161962</v>
      </c>
      <c r="Z113" s="63">
        <f>IF(MAX(W110:W114)=W113,Q113+1,Q113)</f>
        <v>0</v>
      </c>
      <c r="AA113" s="63">
        <f t="shared" ref="AA113" si="1142">IF(W113=MAX(W110:W114),S113*R113-G113,0)</f>
        <v>0</v>
      </c>
      <c r="AB113" s="63">
        <f t="shared" ref="AB113" si="1143">IF(W113=MAX(W110:W114),T113*R113-H113,0)</f>
        <v>0</v>
      </c>
      <c r="AC113" s="209">
        <f t="shared" ref="AC113" si="1144">IF(W113=MAX(W110:W114),U113-I113,0)</f>
        <v>0</v>
      </c>
      <c r="AD113" s="61">
        <f>Hoja1!$AA113^2+Hoja1!$AB113^2+AC113^2</f>
        <v>0</v>
      </c>
      <c r="AE113" s="75">
        <f t="shared" si="1121"/>
        <v>0.41987772158703851</v>
      </c>
      <c r="AF113" s="75">
        <f t="shared" si="1122"/>
        <v>0.64797972312954244</v>
      </c>
      <c r="AG113" s="78">
        <f t="shared" si="1122"/>
        <v>0.89419300824161962</v>
      </c>
      <c r="AH113" s="78">
        <f t="shared" si="1134"/>
        <v>0.34346918608417176</v>
      </c>
      <c r="AI113" s="72">
        <f>IF(AG110&gt;0,IF(AH110=Hoja1!$W113,Hoja1!$E113,Hoja1!$G113),0)</f>
        <v>-0.51661166300000005</v>
      </c>
      <c r="AJ113" s="73">
        <f>IF(AG110&gt;0,IF(AH110=Hoja1!$W113,Hoja1!$F113,Hoja1!$H113),0)</f>
        <v>-0.851105322</v>
      </c>
      <c r="AK113" s="52">
        <f>IF(AG110&gt;0,IF(AH110=Hoja1!$W113,Hoja1!$E113*Hoja1!$R113,Hoja1!$G113),0)</f>
        <v>-0.51661166300000005</v>
      </c>
      <c r="AL113" s="49">
        <f>IF(AG110&gt;0,IF(AH110=Hoja1!$W113,Hoja1!$F113*Hoja1!$R113,Hoja1!$H113),0)</f>
        <v>-0.851105322</v>
      </c>
      <c r="AM113" s="2">
        <f t="shared" si="1105"/>
        <v>0</v>
      </c>
      <c r="AN113" s="107">
        <f t="shared" ref="AN113:AN114" si="1145">AN112</f>
        <v>0.5</v>
      </c>
      <c r="AO113" s="107">
        <f t="shared" si="683"/>
        <v>0</v>
      </c>
      <c r="AP113" s="3">
        <f t="shared" si="853"/>
        <v>0</v>
      </c>
      <c r="AQ113" s="2">
        <f t="shared" si="1106"/>
        <v>0</v>
      </c>
      <c r="AR113" s="3">
        <f t="shared" si="1107"/>
        <v>0</v>
      </c>
      <c r="AS113" s="2">
        <f t="shared" ref="AS113" si="1146">IF(AG110&gt;0,G113+AQ113,0)</f>
        <v>-0.51661166300000005</v>
      </c>
      <c r="AT113" s="163">
        <f t="shared" ref="AT113" si="1147">IF(AG110&gt;0,H113+AR113,0)</f>
        <v>-0.851105322</v>
      </c>
    </row>
    <row r="114" spans="3:46" ht="19.5" thickBot="1" x14ac:dyDescent="0.3">
      <c r="C114" s="228"/>
      <c r="D114" s="215"/>
      <c r="E114" s="66">
        <f t="shared" si="1110"/>
        <v>0.99136142500000002</v>
      </c>
      <c r="F114" s="74">
        <f t="shared" si="1111"/>
        <v>0.47840942600000003</v>
      </c>
      <c r="G114" s="4">
        <f>IF(AND(COUNTIF(Z105:Z109,"&gt;0")&lt;5,COUNTIF(Z105:Z109,"&gt;0")&lt;20),SUM(AK14,AK19,AK24,AK29,AK34,AK39,AK44,AK49,AK54,AK59,AK64,AK69,AK74,AK79,AK84,AK89,AK94,AK99,AK104,AK109),SUM(AS14,AS19,AS24,AS29,AS34,AS39,AS44,AS49,AS54,AS59,AS64,AS69,AS74,AS79,AS84,AS89,AS94,AS99,AS104,AS109))</f>
        <v>-0.227678886</v>
      </c>
      <c r="H114" s="108">
        <f>IF(AND(COUNTIF(Z105:Z109,"&gt;0")&lt;5,COUNTIF(Z105:Z109,"&gt;0")&lt;20),SUM(AL14,AL19,AL24,AL29,AL34,AL39,AL44,AL49,AL54,AL59,AL64,AL69,AL74,AL79,AL84,AL89,AL94,AL99,AL104,AL109),SUM(AT14,AT19,AT24,AT29,AT34,AT39,AT44,AT49,AT54,AT59,AT64,AT69,AT74,AT79,AT84,AT89,AT94,AT99,AT104,AT109))</f>
        <v>-0.95629731299999998</v>
      </c>
      <c r="I114" s="5">
        <v>0</v>
      </c>
      <c r="J114" s="134">
        <f t="shared" ref="J114" si="1148">IF($AO$1="SUBTRACTIVE",AA114,IF(W114=MAX(W110:W114),P114*M114-G114,0))</f>
        <v>0</v>
      </c>
      <c r="K114" s="135">
        <f t="shared" ref="K114" si="1149">IF($AO$1="SUBTRACTIVE",AB114,IF(W114=MAX(W110:W114),P114*N114-H114,0))</f>
        <v>0</v>
      </c>
      <c r="L114" s="61">
        <v>0</v>
      </c>
      <c r="M114" s="4">
        <f t="shared" ref="M114" si="1150">IF($AO$1="ADDICTIVE",IF(W114=MAX(W110:W114),$AO$2*S114*R114+G114,0),0)</f>
        <v>0</v>
      </c>
      <c r="N114" s="108">
        <f t="shared" ref="N114" si="1151">IF($AO$1="ADDICTIVE",IF(W114=MAX(W110:W114),$AO$2*T114*R114+H114,0),0)</f>
        <v>0</v>
      </c>
      <c r="O114" s="21">
        <f t="shared" si="1141"/>
        <v>0</v>
      </c>
      <c r="P114" s="5">
        <f t="shared" si="912"/>
        <v>0</v>
      </c>
      <c r="Q114" s="63">
        <f>IF(MAX($W$10:$W$14)=W114,L114+1,L114)</f>
        <v>0</v>
      </c>
      <c r="R114" s="4">
        <f t="shared" si="676"/>
        <v>0.90846306503556529</v>
      </c>
      <c r="S114" s="74">
        <v>0.99136142500000002</v>
      </c>
      <c r="T114" s="74">
        <v>0.47840942600000003</v>
      </c>
      <c r="U114" s="118">
        <f t="shared" si="677"/>
        <v>0</v>
      </c>
      <c r="V114" s="199">
        <f t="shared" si="665"/>
        <v>-0.62067442420878516</v>
      </c>
      <c r="W114" s="192">
        <f t="shared" si="1117"/>
        <v>0.18966278789560742</v>
      </c>
      <c r="X114" s="192">
        <f>IF(W114&gt;X113,W114,X113)</f>
        <v>0.89419300824161962</v>
      </c>
      <c r="Y114" s="75">
        <f t="shared" si="1130"/>
        <v>0.89419300824161962</v>
      </c>
      <c r="Z114" s="63">
        <f>IF(MAX(W110:W114)=W114,Q114+1,Q114)</f>
        <v>0</v>
      </c>
      <c r="AA114" s="63">
        <f t="shared" ref="AA114" si="1152">IF(W114=MAX(W110:W114),S114*R114-G114,0)</f>
        <v>0</v>
      </c>
      <c r="AB114" s="63">
        <f t="shared" ref="AB114" si="1153">IF(W114=MAX(W110:W114),T114*R114-H114,0)</f>
        <v>0</v>
      </c>
      <c r="AC114" s="132">
        <f t="shared" ref="AC114" si="1154">IF(W114=MAX(W110:W114),U114-I114,0)</f>
        <v>0</v>
      </c>
      <c r="AD114" s="61">
        <f>Hoja1!$AA114^2+Hoja1!$AB114^2+AC114^2</f>
        <v>0</v>
      </c>
      <c r="AE114" s="75">
        <f t="shared" si="1121"/>
        <v>0.41987772158703851</v>
      </c>
      <c r="AF114" s="75">
        <f t="shared" si="1122"/>
        <v>0.64797972312954244</v>
      </c>
      <c r="AG114" s="78">
        <f t="shared" si="1122"/>
        <v>0.89419300824161962</v>
      </c>
      <c r="AH114" s="78">
        <f t="shared" si="1134"/>
        <v>0.34346918608417176</v>
      </c>
      <c r="AI114" s="72">
        <f>IF(AG110&gt;0,IF(AH110=Hoja1!$W114,Hoja1!$E114,Hoja1!$G114),0)</f>
        <v>-0.227678886</v>
      </c>
      <c r="AJ114" s="73">
        <f>IF(AG110&gt;0,IF(AH110=Hoja1!$W114,Hoja1!$F114,Hoja1!$H114),0)</f>
        <v>-0.95629731299999998</v>
      </c>
      <c r="AK114" s="52">
        <f>IF(AG110&gt;0,IF(AH110=Hoja1!$W114,Hoja1!$E114*Hoja1!$R114,Hoja1!$G114),0)</f>
        <v>-0.227678886</v>
      </c>
      <c r="AL114" s="49">
        <f>IF(AG110&gt;0,IF(AH110=Hoja1!$W114,Hoja1!$F114*Hoja1!$R114,Hoja1!$H114),0)</f>
        <v>-0.95629731299999998</v>
      </c>
      <c r="AM114" s="4">
        <f t="shared" si="1105"/>
        <v>0</v>
      </c>
      <c r="AN114" s="108">
        <f t="shared" si="1145"/>
        <v>0.5</v>
      </c>
      <c r="AO114" s="108">
        <f t="shared" si="683"/>
        <v>0</v>
      </c>
      <c r="AP114" s="5">
        <f t="shared" si="853"/>
        <v>0</v>
      </c>
      <c r="AQ114" s="66">
        <f t="shared" si="1106"/>
        <v>0</v>
      </c>
      <c r="AR114" s="67">
        <f t="shared" si="1107"/>
        <v>0</v>
      </c>
      <c r="AS114" s="4">
        <f t="shared" ref="AS114" si="1155">IF(AG110&gt;0,G114+AQ114,0)</f>
        <v>-0.227678886</v>
      </c>
      <c r="AT114" s="164">
        <f t="shared" ref="AT114" si="1156">IF(AG110&gt;0,H114+AR114,0)</f>
        <v>-0.95629731299999998</v>
      </c>
    </row>
    <row r="115" spans="3:46" ht="19.5" thickBot="1" x14ac:dyDescent="0.3">
      <c r="C115" s="228"/>
      <c r="D115" s="219" t="s">
        <v>9</v>
      </c>
      <c r="E115" s="97">
        <f>$A$11</f>
        <v>0.45351267299999998</v>
      </c>
      <c r="F115" s="98">
        <f>$B$11</f>
        <v>0.96658292499999998</v>
      </c>
      <c r="G115" s="60">
        <f>G110</f>
        <v>-0.62215365899999997</v>
      </c>
      <c r="H115" s="106">
        <f>H110</f>
        <v>0.56891302300000002</v>
      </c>
      <c r="I115" s="106">
        <f>I110</f>
        <v>0</v>
      </c>
      <c r="J115" s="52">
        <f t="shared" ref="J115" si="1157">IF($AO$1="SUBTRACTIVE",AA115+J110,IF(W115=MAX(W115:W119),P115*M115-G115+J110,J110))</f>
        <v>0</v>
      </c>
      <c r="K115" s="123">
        <f t="shared" ref="K115" si="1158">IF($AO$1="SUBTRACTIVE",AB115+K110,IF(W115=MAX(W115:W119),P115*N115-H115+K110,K110))</f>
        <v>0</v>
      </c>
      <c r="L115" s="53">
        <v>0</v>
      </c>
      <c r="M115" s="136">
        <f t="shared" ref="M115" si="1159">IF($AO$1="ADDICTIVE",IF(W115=MAX(W115:W119),$AO$2*S115*R115+G115,0),0)</f>
        <v>0</v>
      </c>
      <c r="N115" s="123">
        <f t="shared" ref="N115" si="1160">IF($AO$1="ADDICTIVE",IF(W115=MAX(W115:W119),$AO$2*T115*R115+H115,0),0)</f>
        <v>0</v>
      </c>
      <c r="O115" s="130">
        <f t="shared" ref="O115" si="1161">IF($AO$1="ADDICTIVE",IF(Y115=MAX(Y115:Y119),$AO$2*U115*R115+I115,0),0)</f>
        <v>0</v>
      </c>
      <c r="P115" s="53">
        <f t="shared" si="912"/>
        <v>0</v>
      </c>
      <c r="Q115" s="80">
        <f>Z110</f>
        <v>0</v>
      </c>
      <c r="R115" s="114">
        <f t="shared" si="676"/>
        <v>0.93660376518552046</v>
      </c>
      <c r="S115" s="79">
        <f t="shared" ref="S115:S146" si="1162">E115</f>
        <v>0.45351267299999998</v>
      </c>
      <c r="T115" s="79">
        <f t="shared" ref="T115:T146" si="1163">F115</f>
        <v>0.96658292499999998</v>
      </c>
      <c r="U115" s="115">
        <f t="shared" si="677"/>
        <v>0</v>
      </c>
      <c r="V115" s="193">
        <f t="shared" si="665"/>
        <v>0.2507728904007126</v>
      </c>
      <c r="W115" s="194">
        <f>(V115+1)/2</f>
        <v>0.62538644520035636</v>
      </c>
      <c r="X115" s="194">
        <f>W115</f>
        <v>0.62538644520035636</v>
      </c>
      <c r="Y115" s="80">
        <f>X119</f>
        <v>1</v>
      </c>
      <c r="Z115" s="80">
        <f>IF(MAX(W115:W119)=W115,Q115+1,Q115)</f>
        <v>0</v>
      </c>
      <c r="AA115" s="80">
        <f t="shared" ref="AA115" si="1164">IF(W115=MAX(W115:W119),S115*R115-G115,0)</f>
        <v>0</v>
      </c>
      <c r="AB115" s="80">
        <f t="shared" ref="AB115" si="1165">IF(W115=MAX(W115:W119),T115*R115-H115,0)</f>
        <v>0</v>
      </c>
      <c r="AC115" s="54">
        <f t="shared" ref="AC115" si="1166">IF(W115=MAX(W115:W119),U115-I115,0)</f>
        <v>0</v>
      </c>
      <c r="AD115" s="54">
        <f>Hoja1!$AA115^2+Hoja1!$AB115^2+AC115^2</f>
        <v>0</v>
      </c>
      <c r="AE115" s="80">
        <f t="shared" ref="AE115" si="1167">IF(MAX(AD115:AD119)&gt;AE110,MAX(AD115:AD119),AE110)</f>
        <v>0.41987772158703851</v>
      </c>
      <c r="AF115" s="80">
        <f t="shared" ref="AF115" si="1168">SQRT(AE115)</f>
        <v>0.64797972312954244</v>
      </c>
      <c r="AG115" s="82">
        <f>IF(Y115=MIN(Y110:Y209),Y115,0)</f>
        <v>0</v>
      </c>
      <c r="AH115" s="83">
        <f>IF(Hoja1!$AG115&gt;0,_xlfn.MAXIFS(W115:W119,Z205:Z209,0),0)</f>
        <v>0</v>
      </c>
      <c r="AI115" s="80">
        <f>IF(AG115&gt;0,IF(AH115=Hoja1!$W115,Hoja1!$E115,Hoja1!$G115),0)</f>
        <v>0</v>
      </c>
      <c r="AJ115" s="54">
        <f>IF(AG115&gt;0,IF(AH115=Hoja1!$W115,Hoja1!$F115,Hoja1!$H115),0)</f>
        <v>0</v>
      </c>
      <c r="AK115" s="52">
        <f>IF(AG115&gt;0,IF(AH115=Hoja1!$W115,Hoja1!$E115*Hoja1!$R115,Hoja1!$G115),0)</f>
        <v>0</v>
      </c>
      <c r="AL115" s="49">
        <f>IF(AG115&gt;0,IF(AH115=Hoja1!$W115,Hoja1!$F115*Hoja1!$R115,Hoja1!$H115),0)</f>
        <v>0</v>
      </c>
      <c r="AM115" s="114">
        <f t="shared" ref="AM115:AN115" si="1169">AM110</f>
        <v>0</v>
      </c>
      <c r="AN115" s="144">
        <f t="shared" si="1169"/>
        <v>0.5</v>
      </c>
      <c r="AO115" s="123">
        <f t="shared" si="683"/>
        <v>0</v>
      </c>
      <c r="AP115" s="127">
        <f t="shared" si="853"/>
        <v>0</v>
      </c>
      <c r="AQ115" s="52">
        <f t="shared" ref="AQ115:AR115" si="1170">AQ110</f>
        <v>0</v>
      </c>
      <c r="AR115" s="53">
        <f t="shared" si="1170"/>
        <v>0</v>
      </c>
      <c r="AS115" s="52">
        <f t="shared" ref="AS115" si="1171">IF(AG115&gt;0,G115+AQ115,0)</f>
        <v>0</v>
      </c>
      <c r="AT115" s="165">
        <f t="shared" ref="AT115" si="1172">IF(AG115&gt;0,H115+AR115,0)</f>
        <v>0</v>
      </c>
    </row>
    <row r="116" spans="3:46" ht="19.5" thickBot="1" x14ac:dyDescent="0.3">
      <c r="C116" s="228"/>
      <c r="D116" s="220"/>
      <c r="E116" s="99">
        <f t="shared" ref="E116:E119" si="1173">A$11</f>
        <v>0.45351267299999998</v>
      </c>
      <c r="F116" s="55">
        <f t="shared" ref="F116:F119" si="1174">B$11</f>
        <v>0.96658292499999998</v>
      </c>
      <c r="G116" s="62">
        <f t="shared" ref="G116:I116" si="1175">G111</f>
        <v>0.97621461700000001</v>
      </c>
      <c r="H116" s="85">
        <f t="shared" si="1175"/>
        <v>-0.20893725399999999</v>
      </c>
      <c r="I116" s="85">
        <f t="shared" si="1175"/>
        <v>0</v>
      </c>
      <c r="J116" s="56">
        <f t="shared" ref="J116" si="1176">IF($AO$1="SUBTRACTIVE",AA116+J111,IF(W116=MAX(W115:W119),P116*M116-G116+J111,J111))</f>
        <v>-7.5599378286474339E-2</v>
      </c>
      <c r="K116" s="122">
        <f t="shared" ref="K116" si="1177">IF($AO$1="SUBTRACTIVE",AB116+K111,IF(W116=MAX(W115:W119),P116*N116-H116+K111,K111))</f>
        <v>0.64355454748586549</v>
      </c>
      <c r="L116" s="57">
        <v>0</v>
      </c>
      <c r="M116" s="137">
        <f t="shared" ref="M116" si="1178">IF($AO$1="ADDICTIVE",IF(W116=MAX(W115:W119),$AO$2*S116*R116+G116,0),0)</f>
        <v>0</v>
      </c>
      <c r="N116" s="122">
        <f t="shared" ref="N116" si="1179">IF($AO$1="ADDICTIVE",IF(W116=MAX(W115:W119),$AO$2*T116*R116+H116,0),0)</f>
        <v>0</v>
      </c>
      <c r="O116" s="128">
        <f t="shared" ref="O116" si="1180">IF($AO$1="ADDICTIVE",IF(Y116=MAX(Y115:Y119),$AO$2*U116*R116+I116,0),0)</f>
        <v>0</v>
      </c>
      <c r="P116" s="57">
        <f t="shared" si="912"/>
        <v>0</v>
      </c>
      <c r="Q116" s="82">
        <f t="shared" ref="Q116:Q119" si="1181">Z111</f>
        <v>1</v>
      </c>
      <c r="R116" s="56">
        <f t="shared" si="676"/>
        <v>0.93660376518552046</v>
      </c>
      <c r="S116" s="84">
        <f t="shared" si="1162"/>
        <v>0.45351267299999998</v>
      </c>
      <c r="T116" s="84">
        <f t="shared" si="1163"/>
        <v>0.96658292499999998</v>
      </c>
      <c r="U116" s="115">
        <f t="shared" si="677"/>
        <v>0</v>
      </c>
      <c r="V116" s="195">
        <f t="shared" si="665"/>
        <v>0.22550657395224974</v>
      </c>
      <c r="W116" s="196">
        <f t="shared" ref="W116" si="1182">(V116+1)/2</f>
        <v>0.61275328697612486</v>
      </c>
      <c r="X116" s="196">
        <f>IF(W116&gt;X115,W116,X115)</f>
        <v>0.62538644520035636</v>
      </c>
      <c r="Y116" s="75">
        <f>Y115</f>
        <v>1</v>
      </c>
      <c r="Z116" s="82">
        <f>IF(MAX(W115:W119)=W116,Q116+1,Q116)</f>
        <v>1</v>
      </c>
      <c r="AA116" s="82">
        <f t="shared" ref="AA116" si="1183">IF(W116=MAX(W115:W119),S116*R116-G116,0)</f>
        <v>0</v>
      </c>
      <c r="AB116" s="82">
        <f t="shared" ref="AB116" si="1184">IF(W116=MAX(W115:W119),T116*R116-H116,0)</f>
        <v>0</v>
      </c>
      <c r="AC116" s="210">
        <f t="shared" ref="AC116" si="1185">IF(W116=MAX(W115:W119),U116-I116,0)</f>
        <v>0</v>
      </c>
      <c r="AD116" s="212">
        <f>Hoja1!$AA116^2+Hoja1!$AB116^2+AC116^2</f>
        <v>0</v>
      </c>
      <c r="AE116" s="75">
        <f t="shared" ref="AE116:AE119" si="1186">AE115</f>
        <v>0.41987772158703851</v>
      </c>
      <c r="AF116" s="76">
        <f t="shared" ref="AF116:AG119" si="1187">AF115</f>
        <v>0.64797972312954244</v>
      </c>
      <c r="AG116" s="78">
        <f>AG115</f>
        <v>0</v>
      </c>
      <c r="AH116" s="78">
        <f>AH115</f>
        <v>0</v>
      </c>
      <c r="AI116" s="80">
        <f>IF(AG115&gt;0,IF(AH115=Hoja1!$W116,Hoja1!$E116,Hoja1!$G116),0)</f>
        <v>0</v>
      </c>
      <c r="AJ116" s="54">
        <f>IF(AG115&gt;0,IF(AH115=Hoja1!$W116,Hoja1!$F116,Hoja1!$H116),0)</f>
        <v>0</v>
      </c>
      <c r="AK116" s="52">
        <f>IF(AG115&gt;0,IF(AH115=Hoja1!$W116,Hoja1!$E116*Hoja1!$R116,Hoja1!$G116),0)</f>
        <v>0</v>
      </c>
      <c r="AL116" s="49">
        <f>IF(AG115&gt;0,IF(AH115=Hoja1!$W116,Hoja1!$F116*Hoja1!$R116,Hoja1!$H116),0)</f>
        <v>0</v>
      </c>
      <c r="AM116" s="56">
        <f t="shared" ref="AM116:AN116" si="1188">AM111</f>
        <v>6</v>
      </c>
      <c r="AN116" s="145">
        <f t="shared" si="1188"/>
        <v>0.5</v>
      </c>
      <c r="AO116" s="122">
        <f t="shared" si="683"/>
        <v>0.16666666666666666</v>
      </c>
      <c r="AP116" s="127">
        <f t="shared" si="853"/>
        <v>8.3333333333333329E-2</v>
      </c>
      <c r="AQ116" s="56">
        <f t="shared" ref="AQ116:AR116" si="1189">AQ111</f>
        <v>-1.40820082417392E-2</v>
      </c>
      <c r="AR116" s="57">
        <f t="shared" si="1189"/>
        <v>0.25147433238408184</v>
      </c>
      <c r="AS116" s="56">
        <f t="shared" ref="AS116" si="1190">IF(AG115&gt;0,G116+AQ116,0)</f>
        <v>0</v>
      </c>
      <c r="AT116" s="166">
        <f t="shared" ref="AT116" si="1191">IF(AG115&gt;0,H116+AR116,0)</f>
        <v>0</v>
      </c>
    </row>
    <row r="117" spans="3:46" ht="19.5" thickBot="1" x14ac:dyDescent="0.3">
      <c r="C117" s="228"/>
      <c r="D117" s="220"/>
      <c r="E117" s="99">
        <f t="shared" si="1173"/>
        <v>0.45351267299999998</v>
      </c>
      <c r="F117" s="55">
        <f t="shared" si="1174"/>
        <v>0.96658292499999998</v>
      </c>
      <c r="G117" s="62">
        <f t="shared" ref="G117:I117" si="1192">G112</f>
        <v>0.4247616770911497</v>
      </c>
      <c r="H117" s="85">
        <f t="shared" si="1192"/>
        <v>0.90530520691903349</v>
      </c>
      <c r="I117" s="85">
        <f t="shared" si="1192"/>
        <v>0</v>
      </c>
      <c r="J117" s="56">
        <f t="shared" ref="J117" si="1193">IF($AO$1="SUBTRACTIVE",AA117+J112,IF(W117=MAX(W115:W119),P117*M117-G117+J112,J112))</f>
        <v>0</v>
      </c>
      <c r="K117" s="122">
        <f t="shared" ref="K117" si="1194">IF($AO$1="SUBTRACTIVE",AB117+K112,IF(W117=MAX(W115:W119),P117*N117-H117+K112,K112))</f>
        <v>0</v>
      </c>
      <c r="L117" s="57">
        <v>0</v>
      </c>
      <c r="M117" s="137">
        <f t="shared" ref="M117" si="1195">IF($AO$1="ADDICTIVE",IF(W117=MAX(W115:W119),$AO$2*S117*R117+G117,0),0)</f>
        <v>0</v>
      </c>
      <c r="N117" s="122">
        <f t="shared" ref="N117" si="1196">IF($AO$1="ADDICTIVE",IF(W117=MAX(W115:W119),$AO$2*T117*R117+H117,0),0)</f>
        <v>0</v>
      </c>
      <c r="O117" s="128">
        <f t="shared" ref="O117" si="1197">IF($AO$1="ADDICTIVE",IF(Y117=MAX(Y115:Y119),$AO$2*U117*R117+I117,0),0)</f>
        <v>0</v>
      </c>
      <c r="P117" s="57">
        <f t="shared" si="912"/>
        <v>0</v>
      </c>
      <c r="Q117" s="82">
        <f t="shared" si="1181"/>
        <v>0</v>
      </c>
      <c r="R117" s="56">
        <f t="shared" si="676"/>
        <v>0.93660376518552046</v>
      </c>
      <c r="S117" s="84">
        <f t="shared" si="1162"/>
        <v>0.45351267299999998</v>
      </c>
      <c r="T117" s="84">
        <f t="shared" si="1163"/>
        <v>0.96658292499999998</v>
      </c>
      <c r="U117" s="115">
        <f t="shared" si="677"/>
        <v>0</v>
      </c>
      <c r="V117" s="195">
        <f t="shared" si="665"/>
        <v>1.0000000000000002</v>
      </c>
      <c r="W117" s="196">
        <f t="shared" ref="W117:W180" si="1198">(V117+1)/2</f>
        <v>1</v>
      </c>
      <c r="X117" s="196">
        <f>IF(W117&gt;X116,W117,X116)</f>
        <v>1</v>
      </c>
      <c r="Y117" s="75">
        <f t="shared" ref="Y117:Y119" si="1199">Y116</f>
        <v>1</v>
      </c>
      <c r="Z117" s="82">
        <f>IF(MAX(W115:W119)=W117,Q117+1,Q117)</f>
        <v>1</v>
      </c>
      <c r="AA117" s="82">
        <f t="shared" ref="AA117" si="1200">IF(W117=MAX(W115:W119),S117*R117-G117,0)</f>
        <v>0</v>
      </c>
      <c r="AB117" s="82">
        <f t="shared" ref="AB117" si="1201">IF(W117=MAX(W115:W119),T117*R117-H117,0)</f>
        <v>0</v>
      </c>
      <c r="AC117" s="210">
        <f t="shared" ref="AC117" si="1202">IF(W117=MAX(W115:W119),U117-I117,0)</f>
        <v>0</v>
      </c>
      <c r="AD117" s="212">
        <f>Hoja1!$AA117^2+Hoja1!$AB117^2+AC117^2</f>
        <v>0</v>
      </c>
      <c r="AE117" s="75">
        <f t="shared" si="1186"/>
        <v>0.41987772158703851</v>
      </c>
      <c r="AF117" s="75">
        <f t="shared" si="1187"/>
        <v>0.64797972312954244</v>
      </c>
      <c r="AG117" s="78">
        <f t="shared" si="1187"/>
        <v>0</v>
      </c>
      <c r="AH117" s="78">
        <f>AH116</f>
        <v>0</v>
      </c>
      <c r="AI117" s="80">
        <f>IF(AG115&gt;0,IF(AH115=Hoja1!$W117,Hoja1!$E117,Hoja1!$G117),0)</f>
        <v>0</v>
      </c>
      <c r="AJ117" s="54">
        <f>IF(AG115&gt;0,IF(AH115=Hoja1!$W117,Hoja1!$F117,Hoja1!$H117),0)</f>
        <v>0</v>
      </c>
      <c r="AK117" s="52">
        <f>IF(AG115&gt;0,IF(AH115=Hoja1!$W117,Hoja1!$E117*Hoja1!$R117,Hoja1!$G117),0)</f>
        <v>0</v>
      </c>
      <c r="AL117" s="49">
        <f>IF(AG115&gt;0,IF(AH115=Hoja1!$W117,Hoja1!$F117*Hoja1!$R117,Hoja1!$H117),0)</f>
        <v>0</v>
      </c>
      <c r="AM117" s="56">
        <f t="shared" ref="AM117:AN117" si="1203">AM112</f>
        <v>14</v>
      </c>
      <c r="AN117" s="145">
        <f t="shared" si="1203"/>
        <v>0.5</v>
      </c>
      <c r="AO117" s="122">
        <f t="shared" si="683"/>
        <v>7.1428571428571425E-2</v>
      </c>
      <c r="AP117" s="127">
        <f t="shared" si="853"/>
        <v>3.5714285714285712E-2</v>
      </c>
      <c r="AQ117" s="56">
        <f t="shared" ref="AQ117:AR117" si="1204">AQ112</f>
        <v>7.546263491092764E-2</v>
      </c>
      <c r="AR117" s="57">
        <f t="shared" si="1204"/>
        <v>-6.539080595889013E-2</v>
      </c>
      <c r="AS117" s="56">
        <f t="shared" ref="AS117" si="1205">IF(AG115&gt;0,G117+AQ117,0)</f>
        <v>0</v>
      </c>
      <c r="AT117" s="166">
        <f t="shared" ref="AT117" si="1206">IF(AG115&gt;0,H117+AR117,0)</f>
        <v>0</v>
      </c>
    </row>
    <row r="118" spans="3:46" ht="19.5" thickBot="1" x14ac:dyDescent="0.3">
      <c r="C118" s="228"/>
      <c r="D118" s="220"/>
      <c r="E118" s="99">
        <f t="shared" si="1173"/>
        <v>0.45351267299999998</v>
      </c>
      <c r="F118" s="55">
        <f t="shared" si="1174"/>
        <v>0.96658292499999998</v>
      </c>
      <c r="G118" s="62">
        <f t="shared" ref="G118:I118" si="1207">G113</f>
        <v>-0.51661166300000005</v>
      </c>
      <c r="H118" s="85">
        <f t="shared" si="1207"/>
        <v>-0.851105322</v>
      </c>
      <c r="I118" s="85">
        <f t="shared" si="1207"/>
        <v>0</v>
      </c>
      <c r="J118" s="56">
        <f t="shared" ref="J118" si="1208">IF($AO$1="SUBTRACTIVE",AA118+J113,IF(W118=MAX(W115:W119),P118*M118-G118+J113,J113))</f>
        <v>0</v>
      </c>
      <c r="K118" s="122">
        <f t="shared" ref="K118" si="1209">IF($AO$1="SUBTRACTIVE",AB118+K113,IF(W118=MAX(W115:W119),P118*N118-H118+K113,K113))</f>
        <v>0</v>
      </c>
      <c r="L118" s="57">
        <v>0</v>
      </c>
      <c r="M118" s="137">
        <f t="shared" ref="M118" si="1210">IF($AO$1="ADDICTIVE",IF(W118=MAX(W115:W119),$AO$2*S118*R118+G118,0),0)</f>
        <v>0</v>
      </c>
      <c r="N118" s="122">
        <f t="shared" ref="N118" si="1211">IF($AO$1="ADDICTIVE",IF(W118=MAX(W115:W119),$AO$2*T118*R118+H118,0),0)</f>
        <v>0</v>
      </c>
      <c r="O118" s="128">
        <f t="shared" ref="O118:O119" si="1212">IF($AO$1="ADDICTIVE",IF(Y118=MAX(Y114:Y118),$AO$2*U118*R118+I118,0),0)</f>
        <v>0</v>
      </c>
      <c r="P118" s="57">
        <f t="shared" si="912"/>
        <v>0</v>
      </c>
      <c r="Q118" s="82">
        <f t="shared" si="1181"/>
        <v>0</v>
      </c>
      <c r="R118" s="56">
        <f t="shared" si="676"/>
        <v>0.93660376518552046</v>
      </c>
      <c r="S118" s="84">
        <f t="shared" si="1162"/>
        <v>0.45351267299999998</v>
      </c>
      <c r="T118" s="84">
        <f t="shared" si="1163"/>
        <v>0.96658292499999998</v>
      </c>
      <c r="U118" s="115">
        <f t="shared" si="677"/>
        <v>0</v>
      </c>
      <c r="V118" s="195">
        <f t="shared" si="665"/>
        <v>-0.98994691602382856</v>
      </c>
      <c r="W118" s="196">
        <f t="shared" si="1198"/>
        <v>5.0265419880857198E-3</v>
      </c>
      <c r="X118" s="196">
        <f>IF(W118&gt;X117,W118,X117)</f>
        <v>1</v>
      </c>
      <c r="Y118" s="75">
        <f t="shared" si="1199"/>
        <v>1</v>
      </c>
      <c r="Z118" s="82">
        <f>IF(MAX(W115:W119)=W118,Q118+1,Q118)</f>
        <v>0</v>
      </c>
      <c r="AA118" s="82">
        <f t="shared" ref="AA118" si="1213">IF(W118=MAX(W115:W119),S118*R118-G118,0)</f>
        <v>0</v>
      </c>
      <c r="AB118" s="82">
        <f t="shared" ref="AB118" si="1214">IF(W118=MAX(W115:W119),T118*R118-H118,0)</f>
        <v>0</v>
      </c>
      <c r="AC118" s="210">
        <f t="shared" ref="AC118" si="1215">IF(W118=MAX(W115:W119),U118-I118,0)</f>
        <v>0</v>
      </c>
      <c r="AD118" s="212">
        <f>Hoja1!$AA118^2+Hoja1!$AB118^2+AC118^2</f>
        <v>0</v>
      </c>
      <c r="AE118" s="75">
        <f t="shared" si="1186"/>
        <v>0.41987772158703851</v>
      </c>
      <c r="AF118" s="75">
        <f t="shared" si="1187"/>
        <v>0.64797972312954244</v>
      </c>
      <c r="AG118" s="78">
        <f t="shared" si="1187"/>
        <v>0</v>
      </c>
      <c r="AH118" s="78">
        <f>AH117</f>
        <v>0</v>
      </c>
      <c r="AI118" s="80">
        <f>IF(AG115&gt;0,IF(AH115=Hoja1!$W118,Hoja1!$E118,Hoja1!$G118),0)</f>
        <v>0</v>
      </c>
      <c r="AJ118" s="54">
        <f>IF(AG115&gt;0,IF(AH115=Hoja1!$W118,Hoja1!$F118,Hoja1!$H118),0)</f>
        <v>0</v>
      </c>
      <c r="AK118" s="52">
        <f>IF(AG115&gt;0,IF(AH115=Hoja1!$W118,Hoja1!$E118*Hoja1!$R118,Hoja1!$G118),0)</f>
        <v>0</v>
      </c>
      <c r="AL118" s="49">
        <f>IF(AG115&gt;0,IF(AH115=Hoja1!$W118,Hoja1!$F118*Hoja1!$R118,Hoja1!$H118),0)</f>
        <v>0</v>
      </c>
      <c r="AM118" s="56">
        <f t="shared" ref="AM118:AN118" si="1216">AM113</f>
        <v>0</v>
      </c>
      <c r="AN118" s="145">
        <f t="shared" si="1216"/>
        <v>0.5</v>
      </c>
      <c r="AO118" s="122">
        <f t="shared" si="683"/>
        <v>0</v>
      </c>
      <c r="AP118" s="127">
        <f t="shared" si="853"/>
        <v>0</v>
      </c>
      <c r="AQ118" s="56">
        <f t="shared" ref="AQ118:AR118" si="1217">AQ113</f>
        <v>0</v>
      </c>
      <c r="AR118" s="57">
        <f t="shared" si="1217"/>
        <v>0</v>
      </c>
      <c r="AS118" s="56">
        <f t="shared" ref="AS118" si="1218">IF(AG115&gt;0,G118+AQ118,0)</f>
        <v>0</v>
      </c>
      <c r="AT118" s="166">
        <f t="shared" ref="AT118" si="1219">IF(AG115&gt;0,H118+AR118,0)</f>
        <v>0</v>
      </c>
    </row>
    <row r="119" spans="3:46" ht="19.5" thickBot="1" x14ac:dyDescent="0.3">
      <c r="C119" s="228"/>
      <c r="D119" s="221"/>
      <c r="E119" s="102">
        <f t="shared" si="1173"/>
        <v>0.45351267299999998</v>
      </c>
      <c r="F119" s="103">
        <f t="shared" si="1174"/>
        <v>0.96658292499999998</v>
      </c>
      <c r="G119" s="62">
        <f t="shared" ref="G119:I119" si="1220">G114</f>
        <v>-0.227678886</v>
      </c>
      <c r="H119" s="85">
        <f t="shared" si="1220"/>
        <v>-0.95629731299999998</v>
      </c>
      <c r="I119" s="85">
        <f t="shared" si="1220"/>
        <v>0</v>
      </c>
      <c r="J119" s="58">
        <f t="shared" ref="J119" si="1221">IF($AO$1="SUBTRACTIVE",AA119+J114,IF(W119=MAX(W115:W119),P119*M119-G119+J114,J114))</f>
        <v>0</v>
      </c>
      <c r="K119" s="124">
        <f t="shared" ref="K119" si="1222">IF($AO$1="SUBTRACTIVE",AB119+K114,IF(W119=MAX(W115:W119),P119*N119-H119+K114,K114))</f>
        <v>0</v>
      </c>
      <c r="L119" s="59">
        <v>0</v>
      </c>
      <c r="M119" s="138">
        <f t="shared" ref="M119" si="1223">IF($AO$1="ADDICTIVE",IF(W119=MAX(W115:W119),$AO$2*S119*R119+G119,0),0)</f>
        <v>0</v>
      </c>
      <c r="N119" s="124">
        <f t="shared" ref="N119" si="1224">IF($AO$1="ADDICTIVE",IF(W119=MAX(W115:W119),$AO$2*T119*R119+H119,0),0)</f>
        <v>0</v>
      </c>
      <c r="O119" s="129">
        <f t="shared" si="1212"/>
        <v>0</v>
      </c>
      <c r="P119" s="59">
        <f t="shared" si="912"/>
        <v>0</v>
      </c>
      <c r="Q119" s="82">
        <f t="shared" si="1181"/>
        <v>0</v>
      </c>
      <c r="R119" s="58">
        <f t="shared" si="676"/>
        <v>0.93660376518552046</v>
      </c>
      <c r="S119" s="84">
        <f t="shared" si="1162"/>
        <v>0.45351267299999998</v>
      </c>
      <c r="T119" s="84">
        <f t="shared" si="1163"/>
        <v>0.96658292499999998</v>
      </c>
      <c r="U119" s="119">
        <f t="shared" si="677"/>
        <v>0</v>
      </c>
      <c r="V119" s="195">
        <f t="shared" si="665"/>
        <v>-0.96245020227718547</v>
      </c>
      <c r="W119" s="196">
        <f t="shared" si="1198"/>
        <v>1.8774898861407263E-2</v>
      </c>
      <c r="X119" s="196">
        <f>IF(W119&gt;X118,W119,X118)</f>
        <v>1</v>
      </c>
      <c r="Y119" s="75">
        <f t="shared" si="1199"/>
        <v>1</v>
      </c>
      <c r="Z119" s="82">
        <f>IF(MAX(W115:W119)=W119,Q119+1,Q119)</f>
        <v>0</v>
      </c>
      <c r="AA119" s="82">
        <f t="shared" ref="AA119" si="1225">IF(W119=MAX(W115:W119),S119*R119-G119,0)</f>
        <v>0</v>
      </c>
      <c r="AB119" s="82">
        <f t="shared" ref="AB119" si="1226">IF(W119=MAX(W115:W119),T119*R119-H119,0)</f>
        <v>0</v>
      </c>
      <c r="AC119" s="211">
        <f t="shared" ref="AC119" si="1227">IF(W119=MAX(W115:W119),U119-I119,0)</f>
        <v>0</v>
      </c>
      <c r="AD119" s="211">
        <f>Hoja1!$AA119^2+Hoja1!$AB119^2+AC119^2</f>
        <v>0</v>
      </c>
      <c r="AE119" s="75">
        <f t="shared" si="1186"/>
        <v>0.41987772158703851</v>
      </c>
      <c r="AF119" s="75">
        <f t="shared" si="1187"/>
        <v>0.64797972312954244</v>
      </c>
      <c r="AG119" s="78">
        <f t="shared" si="1187"/>
        <v>0</v>
      </c>
      <c r="AH119" s="78">
        <f>AH118</f>
        <v>0</v>
      </c>
      <c r="AI119" s="80">
        <f>IF(AG115&gt;0,IF(AH115=Hoja1!$W119,Hoja1!$E119,Hoja1!$G119),0)</f>
        <v>0</v>
      </c>
      <c r="AJ119" s="54">
        <f>IF(AG115&gt;0,IF(AH115=Hoja1!$W119,Hoja1!$F119,Hoja1!$H119),0)</f>
        <v>0</v>
      </c>
      <c r="AK119" s="52">
        <f>IF(AG115&gt;0,IF(AH115=Hoja1!$W119,Hoja1!$E119*Hoja1!$R119,Hoja1!$G119),0)</f>
        <v>0</v>
      </c>
      <c r="AL119" s="49">
        <f>IF(AG115&gt;0,IF(AH115=Hoja1!$W119,Hoja1!$F119*Hoja1!$R119,Hoja1!$H119),0)</f>
        <v>0</v>
      </c>
      <c r="AM119" s="58">
        <f t="shared" ref="AM119:AN119" si="1228">AM114</f>
        <v>0</v>
      </c>
      <c r="AN119" s="146">
        <f t="shared" si="1228"/>
        <v>0.5</v>
      </c>
      <c r="AO119" s="124">
        <f t="shared" si="683"/>
        <v>0</v>
      </c>
      <c r="AP119" s="106">
        <f t="shared" si="853"/>
        <v>0</v>
      </c>
      <c r="AQ119" s="58">
        <f t="shared" ref="AQ119:AR119" si="1229">AQ114</f>
        <v>0</v>
      </c>
      <c r="AR119" s="59">
        <f t="shared" si="1229"/>
        <v>0</v>
      </c>
      <c r="AS119" s="58">
        <f t="shared" ref="AS119" si="1230">IF(AG115&gt;0,G119+AQ119,0)</f>
        <v>0</v>
      </c>
      <c r="AT119" s="167">
        <f t="shared" ref="AT119" si="1231">IF(AG115&gt;0,H119+AR119,0)</f>
        <v>0</v>
      </c>
    </row>
    <row r="120" spans="3:46" ht="19.5" thickBot="1" x14ac:dyDescent="0.3">
      <c r="C120" s="228"/>
      <c r="D120" s="213" t="s">
        <v>27</v>
      </c>
      <c r="E120" s="104">
        <f>$A$12</f>
        <v>0.83799856699999997</v>
      </c>
      <c r="F120" s="105">
        <f>$B$12</f>
        <v>0.30568903200000003</v>
      </c>
      <c r="G120" s="47">
        <f>G115</f>
        <v>-0.62215365899999997</v>
      </c>
      <c r="H120" s="71">
        <f>H115</f>
        <v>0.56891302300000002</v>
      </c>
      <c r="I120" s="71">
        <f>I115</f>
        <v>0</v>
      </c>
      <c r="J120" s="64">
        <f t="shared" ref="J120" si="1232">IF($AO$1="SUBTRACTIVE",AA120+J115,IF(W120=MAX(W120:W124),P120*M120-G120+J115,J115))</f>
        <v>0</v>
      </c>
      <c r="K120" s="121">
        <f t="shared" ref="K120" si="1233">IF($AO$1="SUBTRACTIVE",AB120+K115,IF(W120=MAX(W120:W124),P120*N120-H120+K115,K115))</f>
        <v>0</v>
      </c>
      <c r="L120" s="65">
        <v>0</v>
      </c>
      <c r="M120" s="64">
        <f t="shared" ref="M120" si="1234">IF($AO$1="ADDICTIVE",IF(W120=MAX(W120:W124),$AO$2*S120*R120+G120,0),0)</f>
        <v>0</v>
      </c>
      <c r="N120" s="121">
        <f t="shared" ref="N120" si="1235">IF($AO$1="ADDICTIVE",IF(W120=MAX(W120:W124),$AO$2*T120*R120+H120,0),0)</f>
        <v>0</v>
      </c>
      <c r="O120" s="126">
        <f t="shared" ref="O120" si="1236">IF($AO$1="ADDICTIVE",IF(Y120=MAX(Y120:Y124),$AO$2*U120*R120+I120,0),0)</f>
        <v>0</v>
      </c>
      <c r="P120" s="65">
        <f t="shared" si="912"/>
        <v>0</v>
      </c>
      <c r="Q120" s="35">
        <f t="shared" ref="Q120:Q125" si="1237">Z115</f>
        <v>0</v>
      </c>
      <c r="R120" s="15">
        <f t="shared" si="676"/>
        <v>1.1210597607306569</v>
      </c>
      <c r="S120" s="87">
        <f t="shared" si="1162"/>
        <v>0.83799856699999997</v>
      </c>
      <c r="T120" s="87">
        <f t="shared" si="1163"/>
        <v>0.30568903200000003</v>
      </c>
      <c r="U120" s="26">
        <f t="shared" si="677"/>
        <v>0</v>
      </c>
      <c r="V120" s="197">
        <f t="shared" si="665"/>
        <v>-0.3895160292837313</v>
      </c>
      <c r="W120" s="198">
        <f t="shared" si="1198"/>
        <v>0.30524198535813435</v>
      </c>
      <c r="X120" s="198">
        <f>W120</f>
        <v>0.30524198535813435</v>
      </c>
      <c r="Y120" s="35">
        <f t="shared" ref="Y120" si="1238">X124</f>
        <v>0.92274974297784929</v>
      </c>
      <c r="Z120" s="35">
        <f>IF(MAX(W120:W124)=W120,Q120+1,Q120)</f>
        <v>0</v>
      </c>
      <c r="AA120" s="35">
        <f t="shared" ref="AA120" si="1239">IF(W120=MAX(W120:W124),S120*R120-G120,0)</f>
        <v>0</v>
      </c>
      <c r="AB120" s="35">
        <f t="shared" ref="AB120" si="1240">IF(W120=MAX(W120:W124),T120*R120-H120,0)</f>
        <v>0</v>
      </c>
      <c r="AC120" s="131">
        <f t="shared" ref="AC120" si="1241">IF(W120=MAX(W120:W124),U120-I120,0)</f>
        <v>0</v>
      </c>
      <c r="AD120" s="131">
        <f>Hoja1!$AA120^2+Hoja1!$AB120^2+AC120^2</f>
        <v>0</v>
      </c>
      <c r="AE120" s="35">
        <f t="shared" ref="AE120" si="1242">IF(MAX(AD120:AD124)&gt;AE115,MAX(AD120:AD124),AE115)</f>
        <v>0.41987772158703851</v>
      </c>
      <c r="AF120" s="35">
        <f t="shared" ref="AF120" si="1243">SQRT(AE120)</f>
        <v>0.64797972312954244</v>
      </c>
      <c r="AG120" s="35">
        <f>IF(Y120=MIN(Y110:Y209),Y120,0)</f>
        <v>0</v>
      </c>
      <c r="AH120" s="88">
        <f>IF(Hoja1!$AG120&gt;0,_xlfn.MAXIFS(W120:W124,Z205:Z209,0),0)</f>
        <v>0</v>
      </c>
      <c r="AI120" s="72">
        <f>IF(AG120&gt;0,IF(AH120=Hoja1!$W120,Hoja1!$E120,Hoja1!$G120),0)</f>
        <v>0</v>
      </c>
      <c r="AJ120" s="73">
        <f>IF(AG120&gt;0,IF(AH120=Hoja1!$W120,Hoja1!$F120,Hoja1!$H120),0)</f>
        <v>0</v>
      </c>
      <c r="AK120" s="52">
        <f>IF(AG120&gt;0,IF(AH120=Hoja1!$W120,Hoja1!$E120*Hoja1!$R120,Hoja1!$G120),0)</f>
        <v>0</v>
      </c>
      <c r="AL120" s="49">
        <f>IF(AG120&gt;0,IF(AH120=Hoja1!$W120,Hoja1!$F120*Hoja1!$R120,Hoja1!$H120),0)</f>
        <v>0</v>
      </c>
      <c r="AM120" s="64">
        <f t="shared" ref="AM120:AN120" si="1244">AM115</f>
        <v>0</v>
      </c>
      <c r="AN120" s="148">
        <f t="shared" si="1244"/>
        <v>0.5</v>
      </c>
      <c r="AO120" s="121">
        <f t="shared" si="683"/>
        <v>0</v>
      </c>
      <c r="AP120" s="65">
        <f t="shared" ref="AP120:AP124" si="1245">IF($AO$11="SUBTRACTIVE",AN120*AO120,AO120)</f>
        <v>0</v>
      </c>
      <c r="AQ120" s="64">
        <f t="shared" ref="AQ120:AR120" si="1246">AQ115</f>
        <v>0</v>
      </c>
      <c r="AR120" s="65">
        <f t="shared" si="1246"/>
        <v>0</v>
      </c>
      <c r="AS120" s="64">
        <f t="shared" ref="AS120" si="1247">IF(AG120&gt;0,G120+AQ120,0)</f>
        <v>0</v>
      </c>
      <c r="AT120" s="168">
        <f t="shared" ref="AT120" si="1248">IF(AG120&gt;0,H120+AR120,0)</f>
        <v>0</v>
      </c>
    </row>
    <row r="121" spans="3:46" ht="19.5" thickBot="1" x14ac:dyDescent="0.3">
      <c r="C121" s="228"/>
      <c r="D121" s="214"/>
      <c r="E121" s="27">
        <f t="shared" ref="E121:E124" si="1249">A$12</f>
        <v>0.83799856699999997</v>
      </c>
      <c r="F121" s="28">
        <f t="shared" ref="F121:F124" si="1250">B$12</f>
        <v>0.30568903200000003</v>
      </c>
      <c r="G121" s="61">
        <f t="shared" ref="G121:I121" si="1251">G116</f>
        <v>0.97621461700000001</v>
      </c>
      <c r="H121" s="74">
        <f t="shared" si="1251"/>
        <v>-0.20893725399999999</v>
      </c>
      <c r="I121" s="74">
        <f t="shared" si="1251"/>
        <v>0</v>
      </c>
      <c r="J121" s="2">
        <f t="shared" ref="J121" si="1252">IF($AO$1="SUBTRACTIVE",AA121+J116,IF(W121=MAX(W120:W124),P121*M121-G121+J116,J116))</f>
        <v>-0.11236752227282099</v>
      </c>
      <c r="K121" s="107">
        <f t="shared" ref="K121" si="1253">IF($AO$1="SUBTRACTIVE",AB121+K116,IF(W121=MAX(W120:W124),P121*N121-H121+K116,K116))</f>
        <v>1.1951874745577715</v>
      </c>
      <c r="L121" s="3">
        <v>0</v>
      </c>
      <c r="M121" s="2">
        <f t="shared" ref="M121" si="1254">IF($AO$1="ADDICTIVE",IF(W121=MAX(W120:W124),$AO$2*S121*R121+G121,0),0)</f>
        <v>0</v>
      </c>
      <c r="N121" s="107">
        <f t="shared" ref="N121" si="1255">IF($AO$1="ADDICTIVE",IF(W121=MAX(W120:W124),$AO$2*T121*R121+H121,0),0)</f>
        <v>0</v>
      </c>
      <c r="O121" s="20">
        <f t="shared" ref="O121" si="1256">IF($AO$1="ADDICTIVE",IF(Y121=MAX(Y120:Y124),$AO$2*U121*R121+I121,0),0)</f>
        <v>0</v>
      </c>
      <c r="P121" s="3">
        <f t="shared" si="912"/>
        <v>0</v>
      </c>
      <c r="Q121" s="63">
        <f t="shared" si="1237"/>
        <v>1</v>
      </c>
      <c r="R121" s="2">
        <f t="shared" si="676"/>
        <v>1.1210597607306569</v>
      </c>
      <c r="S121" s="90">
        <f t="shared" si="1162"/>
        <v>0.83799856699999997</v>
      </c>
      <c r="T121" s="90">
        <f t="shared" si="1163"/>
        <v>0.30568903200000003</v>
      </c>
      <c r="U121" s="26">
        <f t="shared" si="677"/>
        <v>0</v>
      </c>
      <c r="V121" s="199">
        <f t="shared" si="665"/>
        <v>0.84549948595569868</v>
      </c>
      <c r="W121" s="192">
        <f t="shared" si="1198"/>
        <v>0.92274974297784929</v>
      </c>
      <c r="X121" s="192">
        <f>IF(W121&gt;X120,W121,X120)</f>
        <v>0.92274974297784929</v>
      </c>
      <c r="Y121" s="75">
        <f t="shared" ref="Y121:Y124" si="1257">Y120</f>
        <v>0.92274974297784929</v>
      </c>
      <c r="Z121" s="63">
        <f>IF(MAX(W120:W124)=W121,Q121+1,Q121)</f>
        <v>2</v>
      </c>
      <c r="AA121" s="63">
        <f t="shared" ref="AA121" si="1258">IF(W121=MAX(W120:W124),S121*R121-G121,0)</f>
        <v>-3.6768143986346646E-2</v>
      </c>
      <c r="AB121" s="63">
        <f t="shared" ref="AB121" si="1259">IF(W121=MAX(W120:W124),T121*R121-H121,0)</f>
        <v>0.55163292707190614</v>
      </c>
      <c r="AC121" s="209">
        <f t="shared" ref="AC121" si="1260">IF(W121=MAX(W120:W124),U121-I121,0)</f>
        <v>0</v>
      </c>
      <c r="AD121" s="132">
        <f>Hoja1!$AA121^2+Hoja1!$AB121^2+AC121^2</f>
        <v>0.30565078264211964</v>
      </c>
      <c r="AE121" s="75">
        <f t="shared" ref="AE121:AE124" si="1261">AE120</f>
        <v>0.41987772158703851</v>
      </c>
      <c r="AF121" s="76">
        <f t="shared" ref="AF121:AG184" si="1262">AF120</f>
        <v>0.64797972312954244</v>
      </c>
      <c r="AG121" s="77">
        <f>AG120</f>
        <v>0</v>
      </c>
      <c r="AH121" s="78">
        <f t="shared" ref="AH121:AH124" si="1263">AH120</f>
        <v>0</v>
      </c>
      <c r="AI121" s="72">
        <f>IF(AG120&gt;0,IF(AH120=Hoja1!$W121,Hoja1!$E121,Hoja1!$G121),0)</f>
        <v>0</v>
      </c>
      <c r="AJ121" s="73">
        <f>IF(AG120&gt;0,IF(AH120=Hoja1!$W121,Hoja1!$F121,Hoja1!$H121),0)</f>
        <v>0</v>
      </c>
      <c r="AK121" s="52">
        <f>IF(AG120&gt;0,IF(AH120=Hoja1!$W121,Hoja1!$E121*Hoja1!$R121,Hoja1!$G121),0)</f>
        <v>0</v>
      </c>
      <c r="AL121" s="49">
        <f>IF(AG120&gt;0,IF(AH120=Hoja1!$W121,Hoja1!$F121*Hoja1!$R121,Hoja1!$H121),0)</f>
        <v>0</v>
      </c>
      <c r="AM121" s="2">
        <f t="shared" ref="AM121:AN121" si="1264">AM116</f>
        <v>6</v>
      </c>
      <c r="AN121" s="143">
        <f t="shared" si="1264"/>
        <v>0.5</v>
      </c>
      <c r="AO121" s="107">
        <f t="shared" si="683"/>
        <v>0.16666666666666666</v>
      </c>
      <c r="AP121" s="3">
        <f t="shared" si="1245"/>
        <v>0.16666666666666666</v>
      </c>
      <c r="AQ121" s="2">
        <f t="shared" ref="AQ121:AR121" si="1265">AQ116</f>
        <v>-1.40820082417392E-2</v>
      </c>
      <c r="AR121" s="3">
        <f t="shared" si="1265"/>
        <v>0.25147433238408184</v>
      </c>
      <c r="AS121" s="2">
        <f t="shared" ref="AS121" si="1266">IF(AG120&gt;0,G121+AQ121,0)</f>
        <v>0</v>
      </c>
      <c r="AT121" s="163">
        <f t="shared" ref="AT121" si="1267">IF(AG120&gt;0,H121+AR121,0)</f>
        <v>0</v>
      </c>
    </row>
    <row r="122" spans="3:46" ht="19.5" thickBot="1" x14ac:dyDescent="0.3">
      <c r="C122" s="228"/>
      <c r="D122" s="214"/>
      <c r="E122" s="27">
        <f t="shared" si="1249"/>
        <v>0.83799856699999997</v>
      </c>
      <c r="F122" s="28">
        <f t="shared" si="1250"/>
        <v>0.30568903200000003</v>
      </c>
      <c r="G122" s="61">
        <f t="shared" ref="G122:I122" si="1268">G117</f>
        <v>0.4247616770911497</v>
      </c>
      <c r="H122" s="74">
        <f t="shared" si="1268"/>
        <v>0.90530520691903349</v>
      </c>
      <c r="I122" s="74">
        <f t="shared" si="1268"/>
        <v>0</v>
      </c>
      <c r="J122" s="2">
        <f t="shared" ref="J122" si="1269">IF($AO$1="SUBTRACTIVE",AA122+J117,IF(W122=MAX(W120:W124),P122*M122-G122+J117,J117))</f>
        <v>0</v>
      </c>
      <c r="K122" s="107">
        <f t="shared" ref="K122" si="1270">IF($AO$1="SUBTRACTIVE",AB122+K117,IF(W122=MAX(W120:W124),P122*N122-H122+K117,K117))</f>
        <v>0</v>
      </c>
      <c r="L122" s="3">
        <v>0</v>
      </c>
      <c r="M122" s="2">
        <f t="shared" ref="M122" si="1271">IF($AO$1="ADDICTIVE",IF(W122=MAX(W120:W124),$AO$2*S122*R122+G122,0),0)</f>
        <v>0</v>
      </c>
      <c r="N122" s="107">
        <f t="shared" ref="N122" si="1272">IF($AO$1="ADDICTIVE",IF(W122=MAX(W120:W124),$AO$2*T122*R122+H122,0),0)</f>
        <v>0</v>
      </c>
      <c r="O122" s="20">
        <f t="shared" ref="O122" si="1273">IF($AO$1="ADDICTIVE",IF(Y122=MAX(Y120:Y124),$AO$2*U122*R122+I122,0),0)</f>
        <v>0</v>
      </c>
      <c r="P122" s="3">
        <f t="shared" si="912"/>
        <v>0</v>
      </c>
      <c r="Q122" s="63">
        <f t="shared" si="1237"/>
        <v>1</v>
      </c>
      <c r="R122" s="2">
        <f t="shared" si="676"/>
        <v>1.1210597607306569</v>
      </c>
      <c r="S122" s="90">
        <f t="shared" si="1162"/>
        <v>0.83799856699999997</v>
      </c>
      <c r="T122" s="90">
        <f t="shared" si="1163"/>
        <v>0.30568903200000003</v>
      </c>
      <c r="U122" s="26">
        <f t="shared" si="677"/>
        <v>0</v>
      </c>
      <c r="V122" s="199">
        <f t="shared" si="665"/>
        <v>0.70928503663526432</v>
      </c>
      <c r="W122" s="192">
        <f t="shared" si="1198"/>
        <v>0.85464251831763216</v>
      </c>
      <c r="X122" s="192">
        <f>IF(W122&gt;X121,W122,X121)</f>
        <v>0.92274974297784929</v>
      </c>
      <c r="Y122" s="75">
        <f t="shared" si="1257"/>
        <v>0.92274974297784929</v>
      </c>
      <c r="Z122" s="63">
        <f>IF(MAX(W120:W124)=W122,Q122+1,Q122)</f>
        <v>1</v>
      </c>
      <c r="AA122" s="63">
        <f t="shared" ref="AA122" si="1274">IF(W122=MAX(W120:W124),S122*R122-G122,0)</f>
        <v>0</v>
      </c>
      <c r="AB122" s="63">
        <f t="shared" ref="AB122" si="1275">IF(W122=MAX(W120:W124),T122*R122-H122,0)</f>
        <v>0</v>
      </c>
      <c r="AC122" s="209">
        <f t="shared" ref="AC122" si="1276">IF(W122=MAX(W120:W124),U122-I122,0)</f>
        <v>0</v>
      </c>
      <c r="AD122" s="132">
        <f>Hoja1!$AA122^2+Hoja1!$AB122^2+AC122^2</f>
        <v>0</v>
      </c>
      <c r="AE122" s="75">
        <f t="shared" si="1261"/>
        <v>0.41987772158703851</v>
      </c>
      <c r="AF122" s="75">
        <f t="shared" si="1262"/>
        <v>0.64797972312954244</v>
      </c>
      <c r="AG122" s="78">
        <f t="shared" si="1262"/>
        <v>0</v>
      </c>
      <c r="AH122" s="78">
        <f t="shared" si="1263"/>
        <v>0</v>
      </c>
      <c r="AI122" s="72">
        <f>IF(AG120&gt;0,IF(AH120=Hoja1!$W122,Hoja1!$E122,Hoja1!$G122),0)</f>
        <v>0</v>
      </c>
      <c r="AJ122" s="73">
        <f>IF(AG122&gt;0,IF(AH122=Hoja1!$W122,Hoja1!$F122,Hoja1!$H122),0)</f>
        <v>0</v>
      </c>
      <c r="AK122" s="52">
        <f>IF(AG120&gt;0,IF(AH120=Hoja1!$W122,Hoja1!$E122*Hoja1!$R122,Hoja1!$G122),0)</f>
        <v>0</v>
      </c>
      <c r="AL122" s="49">
        <f>IF(AG120&gt;0,IF(AH120=Hoja1!$W122,Hoja1!$F122*Hoja1!$R122,Hoja1!$H122),0)</f>
        <v>0</v>
      </c>
      <c r="AM122" s="2">
        <f t="shared" ref="AM122:AN122" si="1277">AM117</f>
        <v>14</v>
      </c>
      <c r="AN122" s="143">
        <f t="shared" si="1277"/>
        <v>0.5</v>
      </c>
      <c r="AO122" s="107">
        <f t="shared" si="683"/>
        <v>7.1428571428571425E-2</v>
      </c>
      <c r="AP122" s="3">
        <f t="shared" si="1245"/>
        <v>7.1428571428571425E-2</v>
      </c>
      <c r="AQ122" s="2">
        <f t="shared" ref="AQ122:AR122" si="1278">AQ117</f>
        <v>7.546263491092764E-2</v>
      </c>
      <c r="AR122" s="3">
        <f t="shared" si="1278"/>
        <v>-6.539080595889013E-2</v>
      </c>
      <c r="AS122" s="2">
        <f t="shared" ref="AS122" si="1279">IF(AG120&gt;0,G122+AQ122,0)</f>
        <v>0</v>
      </c>
      <c r="AT122" s="163">
        <f t="shared" ref="AT122" si="1280">IF(AG120&gt;0,H122+AR122,0)</f>
        <v>0</v>
      </c>
    </row>
    <row r="123" spans="3:46" ht="19.5" thickBot="1" x14ac:dyDescent="0.3">
      <c r="C123" s="228"/>
      <c r="D123" s="214"/>
      <c r="E123" s="27">
        <f t="shared" si="1249"/>
        <v>0.83799856699999997</v>
      </c>
      <c r="F123" s="28">
        <f t="shared" si="1250"/>
        <v>0.30568903200000003</v>
      </c>
      <c r="G123" s="61">
        <f t="shared" ref="G123:I123" si="1281">G118</f>
        <v>-0.51661166300000005</v>
      </c>
      <c r="H123" s="74">
        <f t="shared" si="1281"/>
        <v>-0.851105322</v>
      </c>
      <c r="I123" s="74">
        <f t="shared" si="1281"/>
        <v>0</v>
      </c>
      <c r="J123" s="2">
        <f t="shared" ref="J123" si="1282">IF($AO$1="SUBTRACTIVE",AA123+J118,IF(W123=MAX(W120:W124),P123*M123-G123+J118,J118))</f>
        <v>0</v>
      </c>
      <c r="K123" s="107">
        <f t="shared" ref="K123" si="1283">IF($AO$1="SUBTRACTIVE",AB123+K118,IF(W123=MAX(W120:W124),P123*N123-H123+K118,K118))</f>
        <v>0</v>
      </c>
      <c r="L123" s="3">
        <v>0</v>
      </c>
      <c r="M123" s="2">
        <f t="shared" ref="M123" si="1284">IF($AO$1="ADDICTIVE",IF(W123=MAX(W120:W124),$AO$2*S123*R123+G123,0),0)</f>
        <v>0</v>
      </c>
      <c r="N123" s="107">
        <f t="shared" ref="N123" si="1285">IF($AO$1="ADDICTIVE",IF(W123=MAX(W120:W124),$AO$2*T123*R123+H123,0),0)</f>
        <v>0</v>
      </c>
      <c r="O123" s="20">
        <f t="shared" ref="O123:O124" si="1286">IF($AO$1="ADDICTIVE",IF(Y123=MAX(Y119:Y123),$AO$2*U123*R123+I123,0),0)</f>
        <v>0</v>
      </c>
      <c r="P123" s="3">
        <f t="shared" si="912"/>
        <v>0</v>
      </c>
      <c r="Q123" s="63">
        <f t="shared" si="1237"/>
        <v>0</v>
      </c>
      <c r="R123" s="2">
        <f t="shared" si="676"/>
        <v>1.1210597607306569</v>
      </c>
      <c r="S123" s="90">
        <f t="shared" si="1162"/>
        <v>0.83799856699999997</v>
      </c>
      <c r="T123" s="90">
        <f t="shared" si="1163"/>
        <v>0.30568903200000003</v>
      </c>
      <c r="U123" s="26">
        <f t="shared" si="677"/>
        <v>0</v>
      </c>
      <c r="V123" s="199">
        <f t="shared" si="665"/>
        <v>-0.77699911590093962</v>
      </c>
      <c r="W123" s="192">
        <f t="shared" si="1198"/>
        <v>0.11150044204953019</v>
      </c>
      <c r="X123" s="192">
        <f>IF(W123&gt;X122,W123,X122)</f>
        <v>0.92274974297784929</v>
      </c>
      <c r="Y123" s="75">
        <f t="shared" si="1257"/>
        <v>0.92274974297784929</v>
      </c>
      <c r="Z123" s="63">
        <f>IF(MAX(W120:W124)=W123,Q123+1,Q123)</f>
        <v>0</v>
      </c>
      <c r="AA123" s="63">
        <f t="shared" ref="AA123" si="1287">IF(W123=MAX(W120:W124),S123*R123-G123,0)</f>
        <v>0</v>
      </c>
      <c r="AB123" s="63">
        <f t="shared" ref="AB123" si="1288">IF(W123=MAX(W120:W124),T123*R123-H123,0)</f>
        <v>0</v>
      </c>
      <c r="AC123" s="209">
        <f t="shared" ref="AC123" si="1289">IF(W123=MAX(W120:W124),U123-I123,0)</f>
        <v>0</v>
      </c>
      <c r="AD123" s="132">
        <f>Hoja1!$AA123^2+Hoja1!$AB123^2+AC123^2</f>
        <v>0</v>
      </c>
      <c r="AE123" s="75">
        <f t="shared" si="1261"/>
        <v>0.41987772158703851</v>
      </c>
      <c r="AF123" s="75">
        <f t="shared" si="1262"/>
        <v>0.64797972312954244</v>
      </c>
      <c r="AG123" s="78">
        <f t="shared" si="1262"/>
        <v>0</v>
      </c>
      <c r="AH123" s="78">
        <f t="shared" si="1263"/>
        <v>0</v>
      </c>
      <c r="AI123" s="72">
        <f>IF(AG120&gt;0,IF(AH120=Hoja1!$W123,Hoja1!$E123,Hoja1!$G123),0)</f>
        <v>0</v>
      </c>
      <c r="AJ123" s="73">
        <f>IF(AG120&gt;0,IF(AH120=Hoja1!$W123,Hoja1!$F123,Hoja1!$H123),0)</f>
        <v>0</v>
      </c>
      <c r="AK123" s="52">
        <f>IF(AG120&gt;0,IF(AH120=Hoja1!$W123,Hoja1!$E123*Hoja1!$R123,Hoja1!$G123),0)</f>
        <v>0</v>
      </c>
      <c r="AL123" s="49">
        <f>IF(AG120&gt;0,IF(AH120=Hoja1!$W123,Hoja1!$F123*Hoja1!$R123,Hoja1!$H123),0)</f>
        <v>0</v>
      </c>
      <c r="AM123" s="2">
        <f t="shared" ref="AM123:AN123" si="1290">AM118</f>
        <v>0</v>
      </c>
      <c r="AN123" s="143">
        <f t="shared" si="1290"/>
        <v>0.5</v>
      </c>
      <c r="AO123" s="107">
        <f t="shared" si="683"/>
        <v>0</v>
      </c>
      <c r="AP123" s="3">
        <f t="shared" si="1245"/>
        <v>0</v>
      </c>
      <c r="AQ123" s="2">
        <f t="shared" ref="AQ123:AR123" si="1291">AQ118</f>
        <v>0</v>
      </c>
      <c r="AR123" s="3">
        <f t="shared" si="1291"/>
        <v>0</v>
      </c>
      <c r="AS123" s="2">
        <f t="shared" ref="AS123" si="1292">IF(AG120&gt;0,G123+AQ123,0)</f>
        <v>0</v>
      </c>
      <c r="AT123" s="163">
        <f t="shared" ref="AT123" si="1293">IF(AG120&gt;0,H123+AR123,0)</f>
        <v>0</v>
      </c>
    </row>
    <row r="124" spans="3:46" ht="19.5" thickBot="1" x14ac:dyDescent="0.3">
      <c r="C124" s="228"/>
      <c r="D124" s="215"/>
      <c r="E124" s="29">
        <f t="shared" si="1249"/>
        <v>0.83799856699999997</v>
      </c>
      <c r="F124" s="30">
        <f t="shared" si="1250"/>
        <v>0.30568903200000003</v>
      </c>
      <c r="G124" s="61">
        <f t="shared" ref="G124:I124" si="1294">G119</f>
        <v>-0.227678886</v>
      </c>
      <c r="H124" s="74">
        <f t="shared" si="1294"/>
        <v>-0.95629731299999998</v>
      </c>
      <c r="I124" s="74">
        <f t="shared" si="1294"/>
        <v>0</v>
      </c>
      <c r="J124" s="4">
        <f t="shared" ref="J124" si="1295">IF($AO$1="SUBTRACTIVE",AA124+J119,IF(W124=MAX(W120:W124),P124*M124-G124+J119,J119))</f>
        <v>0</v>
      </c>
      <c r="K124" s="108">
        <f t="shared" ref="K124" si="1296">IF($AO$1="SUBTRACTIVE",AB124+K119,IF(W124=MAX(W120:W124),P124*N124-H124+K119,K119))</f>
        <v>0</v>
      </c>
      <c r="L124" s="5">
        <v>0</v>
      </c>
      <c r="M124" s="4">
        <f t="shared" ref="M124" si="1297">IF($AO$1="ADDICTIVE",IF(W124=MAX(W120:W124),$AO$2*S124*R124+G124,0),0)</f>
        <v>0</v>
      </c>
      <c r="N124" s="108">
        <f t="shared" ref="N124" si="1298">IF($AO$1="ADDICTIVE",IF(W124=MAX(W120:W124),$AO$2*T124*R124+H124,0),0)</f>
        <v>0</v>
      </c>
      <c r="O124" s="21">
        <f t="shared" si="1286"/>
        <v>0</v>
      </c>
      <c r="P124" s="5">
        <f t="shared" si="912"/>
        <v>0</v>
      </c>
      <c r="Q124" s="63">
        <f t="shared" si="1237"/>
        <v>0</v>
      </c>
      <c r="R124" s="4">
        <f t="shared" si="676"/>
        <v>1.1210597607306569</v>
      </c>
      <c r="S124" s="90">
        <f t="shared" si="1162"/>
        <v>0.83799856699999997</v>
      </c>
      <c r="T124" s="90">
        <f t="shared" si="1163"/>
        <v>0.30568903200000003</v>
      </c>
      <c r="U124" s="118">
        <f t="shared" si="677"/>
        <v>0</v>
      </c>
      <c r="V124" s="199">
        <f t="shared" si="665"/>
        <v>-0.54161107776776796</v>
      </c>
      <c r="W124" s="192">
        <f t="shared" si="1198"/>
        <v>0.22919446111611602</v>
      </c>
      <c r="X124" s="192">
        <f>IF(W124&gt;X123,W124,X123)</f>
        <v>0.92274974297784929</v>
      </c>
      <c r="Y124" s="75">
        <f t="shared" si="1257"/>
        <v>0.92274974297784929</v>
      </c>
      <c r="Z124" s="63">
        <f>IF(MAX(W120:W124)=W124,Q124+1,Q124)</f>
        <v>0</v>
      </c>
      <c r="AA124" s="63">
        <f t="shared" ref="AA124" si="1299">IF(W124=MAX(W120:W124),S124*R124-G124,0)</f>
        <v>0</v>
      </c>
      <c r="AB124" s="63">
        <f t="shared" ref="AB124" si="1300">IF(W124=MAX(W120:W124),T124*R124-H124,0)</f>
        <v>0</v>
      </c>
      <c r="AC124" s="133">
        <f t="shared" ref="AC124" si="1301">IF(W124=MAX(W120:W124),U124-I124,0)</f>
        <v>0</v>
      </c>
      <c r="AD124" s="133">
        <f>Hoja1!$AA124^2+Hoja1!$AB124^2+AC124^2</f>
        <v>0</v>
      </c>
      <c r="AE124" s="75">
        <f t="shared" si="1261"/>
        <v>0.41987772158703851</v>
      </c>
      <c r="AF124" s="75">
        <f t="shared" si="1262"/>
        <v>0.64797972312954244</v>
      </c>
      <c r="AG124" s="78">
        <f t="shared" si="1262"/>
        <v>0</v>
      </c>
      <c r="AH124" s="78">
        <f t="shared" si="1263"/>
        <v>0</v>
      </c>
      <c r="AI124" s="72">
        <f>IF(AG120&gt;0,IF(AH120=Hoja1!$W124,Hoja1!$E124,Hoja1!$G124),0)</f>
        <v>0</v>
      </c>
      <c r="AJ124" s="73">
        <f>IF(AG120&gt;0,IF(AH120=Hoja1!$W124,Hoja1!$F124,Hoja1!$H124),0)</f>
        <v>0</v>
      </c>
      <c r="AK124" s="52">
        <f>IF(AG120&gt;0,IF(AH120=Hoja1!$W124,Hoja1!$E124*Hoja1!$R124,Hoja1!$G124),0)</f>
        <v>0</v>
      </c>
      <c r="AL124" s="49">
        <f>IF(AG120&gt;0,IF(AH120=Hoja1!$W124,Hoja1!$F124*Hoja1!$R124,Hoja1!$H124),0)</f>
        <v>0</v>
      </c>
      <c r="AM124" s="4">
        <f t="shared" ref="AM124:AN124" si="1302">AM119</f>
        <v>0</v>
      </c>
      <c r="AN124" s="120">
        <f t="shared" si="1302"/>
        <v>0.5</v>
      </c>
      <c r="AO124" s="108">
        <f t="shared" si="683"/>
        <v>0</v>
      </c>
      <c r="AP124" s="5">
        <f t="shared" si="1245"/>
        <v>0</v>
      </c>
      <c r="AQ124" s="4">
        <f t="shared" ref="AQ124:AR124" si="1303">AQ119</f>
        <v>0</v>
      </c>
      <c r="AR124" s="5">
        <f t="shared" si="1303"/>
        <v>0</v>
      </c>
      <c r="AS124" s="4">
        <f t="shared" ref="AS124" si="1304">IF(AG120&gt;0,G124+AQ124,0)</f>
        <v>0</v>
      </c>
      <c r="AT124" s="164">
        <f t="shared" ref="AT124" si="1305">IF(AG120&gt;0,H124+AR124,0)</f>
        <v>0</v>
      </c>
    </row>
    <row r="125" spans="3:46" ht="19.5" thickBot="1" x14ac:dyDescent="0.3">
      <c r="C125" s="228"/>
      <c r="D125" s="219" t="s">
        <v>28</v>
      </c>
      <c r="E125" s="22">
        <f>$A$13</f>
        <v>0.63932673100000004</v>
      </c>
      <c r="F125" s="23">
        <f>$B$13</f>
        <v>0.64812140799999995</v>
      </c>
      <c r="G125" s="100">
        <f t="shared" ref="G125:I125" si="1306">G120</f>
        <v>-0.62215365899999997</v>
      </c>
      <c r="H125" s="92">
        <f t="shared" si="1306"/>
        <v>0.56891302300000002</v>
      </c>
      <c r="I125" s="92">
        <f t="shared" si="1306"/>
        <v>0</v>
      </c>
      <c r="J125" s="52">
        <f t="shared" ref="J125" si="1307">IF($AO$1="SUBTRACTIVE",AA125+J120,IF(W125=MAX(W125:W129),P125*M125-G125+J120,J120))</f>
        <v>0</v>
      </c>
      <c r="K125" s="123">
        <f t="shared" ref="K125" si="1308">IF($AO$1="SUBTRACTIVE",AB125+K120,IF(W125=MAX(W125:W129),P125*N125-H125+K120,K120))</f>
        <v>0</v>
      </c>
      <c r="L125" s="53">
        <v>0</v>
      </c>
      <c r="M125" s="136">
        <f t="shared" ref="M125" si="1309">IF($AO$1="ADDICTIVE",IF(W125=MAX(W125:W129),$AO$2*S125*R125+G125,0),0)</f>
        <v>0</v>
      </c>
      <c r="N125" s="123">
        <f t="shared" ref="N125" si="1310">IF($AO$1="ADDICTIVE",IF(W125=MAX(W125:W129),$AO$2*T125*R125+H125,0),0)</f>
        <v>0</v>
      </c>
      <c r="O125" s="130">
        <f t="shared" ref="O125" si="1311">IF($AO$1="ADDICTIVE",IF(Y125=MAX(Y125:Y129),$AO$2*U125*R125+I125,0),0)</f>
        <v>0</v>
      </c>
      <c r="P125" s="53">
        <f t="shared" si="912"/>
        <v>0</v>
      </c>
      <c r="Q125" s="36">
        <f t="shared" si="1237"/>
        <v>0</v>
      </c>
      <c r="R125" s="114">
        <f t="shared" si="676"/>
        <v>1.0984369190372396</v>
      </c>
      <c r="S125" s="91">
        <f t="shared" si="1162"/>
        <v>0.63932673100000004</v>
      </c>
      <c r="T125" s="91">
        <f t="shared" si="1163"/>
        <v>0.64812140799999995</v>
      </c>
      <c r="U125" s="115">
        <f t="shared" si="677"/>
        <v>0</v>
      </c>
      <c r="V125" s="200">
        <f t="shared" si="665"/>
        <v>-3.1892847367480853E-2</v>
      </c>
      <c r="W125" s="201">
        <f t="shared" si="1198"/>
        <v>0.48405357631625956</v>
      </c>
      <c r="X125" s="201">
        <f>W125</f>
        <v>0.48405357631625956</v>
      </c>
      <c r="Y125" s="36">
        <f t="shared" ref="Y125" si="1312">X129</f>
        <v>0.97139924554618107</v>
      </c>
      <c r="Z125" s="36">
        <f>IF(MAX(W125:W129)=W125,Q125+1,Q125)</f>
        <v>0</v>
      </c>
      <c r="AA125" s="80">
        <f t="shared" ref="AA125" si="1313">IF(W125=MAX(W125:W129),S125*R125-G125,0)</f>
        <v>0</v>
      </c>
      <c r="AB125" s="80">
        <f t="shared" ref="AB125" si="1314">IF(W125=MAX(W125:W129),T125*R125-H125,0)</f>
        <v>0</v>
      </c>
      <c r="AC125" s="54">
        <f t="shared" ref="AC125" si="1315">IF(W125=MAX(W125:W129),U125-I125,0)</f>
        <v>0</v>
      </c>
      <c r="AD125" s="54">
        <f>Hoja1!$AA125^2+Hoja1!$AB125^2+AC125^2</f>
        <v>0</v>
      </c>
      <c r="AE125" s="80">
        <f t="shared" ref="AE125" si="1316">IF(MAX(AD125:AD129)&gt;AE120,MAX(AD125:AD129),AE120)</f>
        <v>0.41987772158703851</v>
      </c>
      <c r="AF125" s="80">
        <f t="shared" ref="AF125" si="1317">SQRT(AE125)</f>
        <v>0.64797972312954244</v>
      </c>
      <c r="AG125" s="82">
        <f>IF(Y125=MIN(Y110:Y209),Y125,0)</f>
        <v>0</v>
      </c>
      <c r="AH125" s="83">
        <f>IF(Hoja1!$AG125&gt;0,_xlfn.MAXIFS(W125:W129,Z205:Z209,0),0)</f>
        <v>0</v>
      </c>
      <c r="AI125" s="80">
        <f>IF(AG125&gt;0,IF(AH125=Hoja1!$W125,Hoja1!$E125,Hoja1!$G125),0)</f>
        <v>0</v>
      </c>
      <c r="AJ125" s="54">
        <f>IF(AG125&gt;0,IF(AH125=Hoja1!$W125,Hoja1!$F125,Hoja1!$H125),0)</f>
        <v>0</v>
      </c>
      <c r="AK125" s="52">
        <f>IF(AG125&gt;0,IF(AH125=Hoja1!$W125,Hoja1!$E125*Hoja1!$R125,Hoja1!$G125),0)</f>
        <v>0</v>
      </c>
      <c r="AL125" s="49">
        <f>IF(AG125&gt;0,IF(AH125=Hoja1!$W125,Hoja1!$F125*Hoja1!$R125,Hoja1!$H125),0)</f>
        <v>0</v>
      </c>
      <c r="AM125" s="114">
        <f t="shared" ref="AM125:AN125" si="1318">AM120</f>
        <v>0</v>
      </c>
      <c r="AN125" s="144">
        <f t="shared" si="1318"/>
        <v>0.5</v>
      </c>
      <c r="AO125" s="123">
        <f t="shared" si="683"/>
        <v>0</v>
      </c>
      <c r="AP125" s="127">
        <f t="shared" ref="AP125:AP188" si="1319">IF($AO$1="SUBTRACTIVE",AN125*AO125,AO125)</f>
        <v>0</v>
      </c>
      <c r="AQ125" s="52">
        <f t="shared" ref="AQ125:AR125" si="1320">AQ120</f>
        <v>0</v>
      </c>
      <c r="AR125" s="53">
        <f t="shared" si="1320"/>
        <v>0</v>
      </c>
      <c r="AS125" s="52">
        <f t="shared" ref="AS125" si="1321">IF(AG125&gt;0,G125+AQ125,0)</f>
        <v>0</v>
      </c>
      <c r="AT125" s="165">
        <f t="shared" ref="AT125" si="1322">IF(AG125&gt;0,H125+AR125,0)</f>
        <v>0</v>
      </c>
    </row>
    <row r="126" spans="3:46" ht="19.5" thickBot="1" x14ac:dyDescent="0.3">
      <c r="C126" s="228"/>
      <c r="D126" s="220"/>
      <c r="E126" s="16">
        <f t="shared" ref="E126:E129" si="1323">A$13</f>
        <v>0.63932673100000004</v>
      </c>
      <c r="F126" s="17">
        <f t="shared" ref="F126:F129" si="1324">B$13</f>
        <v>0.64812140799999995</v>
      </c>
      <c r="G126" s="51">
        <f t="shared" ref="G126:I126" si="1325">G121</f>
        <v>0.97621461700000001</v>
      </c>
      <c r="H126" s="46">
        <f t="shared" si="1325"/>
        <v>-0.20893725399999999</v>
      </c>
      <c r="I126" s="46">
        <f t="shared" si="1325"/>
        <v>0</v>
      </c>
      <c r="J126" s="56">
        <f t="shared" ref="J126" si="1326">IF($AO$1="SUBTRACTIVE",AA126+J121,IF(W126=MAX(W125:W129),P126*M126-G126+J121,J121))</f>
        <v>-0.11236752227282099</v>
      </c>
      <c r="K126" s="122">
        <f t="shared" ref="K126" si="1327">IF($AO$1="SUBTRACTIVE",AB126+K121,IF(W126=MAX(W125:W129),P126*N126-H126+K121,K121))</f>
        <v>1.1951874745577715</v>
      </c>
      <c r="L126" s="57">
        <v>0</v>
      </c>
      <c r="M126" s="137">
        <f t="shared" ref="M126" si="1328">IF($AO$1="ADDICTIVE",IF(W126=MAX(W125:W129),$AO$2*S126*R126+G126,0),0)</f>
        <v>0</v>
      </c>
      <c r="N126" s="122">
        <f t="shared" ref="N126" si="1329">IF($AO$1="ADDICTIVE",IF(W126=MAX(W125:W129),$AO$2*T126*R126+H126,0),0)</f>
        <v>0</v>
      </c>
      <c r="O126" s="128">
        <f t="shared" ref="O126" si="1330">IF($AO$1="ADDICTIVE",IF(Y126=MAX(Y125:Y129),$AO$2*U126*R126+I126,0),0)</f>
        <v>0</v>
      </c>
      <c r="P126" s="57">
        <f t="shared" si="912"/>
        <v>0</v>
      </c>
      <c r="Q126" s="93">
        <f t="shared" ref="Q126:Q130" si="1331">Z121</f>
        <v>2</v>
      </c>
      <c r="R126" s="56">
        <f t="shared" si="676"/>
        <v>1.0984369190372396</v>
      </c>
      <c r="S126" s="95">
        <f t="shared" si="1162"/>
        <v>0.63932673100000004</v>
      </c>
      <c r="T126" s="95">
        <f t="shared" si="1163"/>
        <v>0.64812140799999995</v>
      </c>
      <c r="U126" s="115">
        <f t="shared" si="677"/>
        <v>0</v>
      </c>
      <c r="V126" s="202">
        <f t="shared" si="665"/>
        <v>0.53680984888498129</v>
      </c>
      <c r="W126" s="203">
        <f t="shared" si="1198"/>
        <v>0.76840492444249064</v>
      </c>
      <c r="X126" s="203">
        <f>IF(W126&gt;X125,W126,X125)</f>
        <v>0.76840492444249064</v>
      </c>
      <c r="Y126" s="75">
        <f t="shared" ref="Y126:Y129" si="1332">Y125</f>
        <v>0.97139924554618107</v>
      </c>
      <c r="Z126" s="93">
        <f>IF(MAX(W125:W129)=W126,Q126+1,Q126)</f>
        <v>2</v>
      </c>
      <c r="AA126" s="82">
        <f t="shared" ref="AA126" si="1333">IF(W126=MAX(W125:W129),S126*R126-G126,0)</f>
        <v>0</v>
      </c>
      <c r="AB126" s="82">
        <f t="shared" ref="AB126" si="1334">IF(W126=MAX(W125:W129),T126*R126-H126,0)</f>
        <v>0</v>
      </c>
      <c r="AC126" s="210">
        <f t="shared" ref="AC126" si="1335">IF(W126=MAX(W125:W129),U126-I126,0)</f>
        <v>0</v>
      </c>
      <c r="AD126" s="212">
        <f>Hoja1!$AA126^2+Hoja1!$AB126^2+AC126^2</f>
        <v>0</v>
      </c>
      <c r="AE126" s="75">
        <f t="shared" ref="AE126:AE129" si="1336">AE125</f>
        <v>0.41987772158703851</v>
      </c>
      <c r="AF126" s="76">
        <f t="shared" ref="AF126:AG129" si="1337">AF125</f>
        <v>0.64797972312954244</v>
      </c>
      <c r="AG126" s="78">
        <f>AG125</f>
        <v>0</v>
      </c>
      <c r="AH126" s="78">
        <f t="shared" ref="AH126:AH129" si="1338">AH125</f>
        <v>0</v>
      </c>
      <c r="AI126" s="80">
        <f>IF(AG125&gt;0,IF(AH125=Hoja1!$W126,Hoja1!$E126,Hoja1!$G126),0)</f>
        <v>0</v>
      </c>
      <c r="AJ126" s="54">
        <f>IF(AG125&gt;0,IF(AH125=Hoja1!$W126,Hoja1!$F126,Hoja1!$H126),0)</f>
        <v>0</v>
      </c>
      <c r="AK126" s="52">
        <f>IF(AG125&gt;0,IF(AH125=Hoja1!$W126,Hoja1!$E126*Hoja1!$R126,Hoja1!$G126),0)</f>
        <v>0</v>
      </c>
      <c r="AL126" s="49">
        <f>IF(AG125&gt;0,IF(AH125=Hoja1!$W126,Hoja1!$F126*Hoja1!$R126,Hoja1!$H126),0)</f>
        <v>0</v>
      </c>
      <c r="AM126" s="56">
        <f t="shared" ref="AM126:AN126" si="1339">AM121</f>
        <v>6</v>
      </c>
      <c r="AN126" s="145">
        <f t="shared" si="1339"/>
        <v>0.5</v>
      </c>
      <c r="AO126" s="122">
        <f t="shared" si="683"/>
        <v>0.16666666666666666</v>
      </c>
      <c r="AP126" s="127">
        <f t="shared" si="1319"/>
        <v>8.3333333333333329E-2</v>
      </c>
      <c r="AQ126" s="56">
        <f t="shared" ref="AQ126:AR126" si="1340">AQ121</f>
        <v>-1.40820082417392E-2</v>
      </c>
      <c r="AR126" s="57">
        <f t="shared" si="1340"/>
        <v>0.25147433238408184</v>
      </c>
      <c r="AS126" s="56">
        <f t="shared" ref="AS126" si="1341">IF(AG125&gt;0,G126+AQ126,0)</f>
        <v>0</v>
      </c>
      <c r="AT126" s="166">
        <f t="shared" ref="AT126" si="1342">IF(AG125&gt;0,H126+AR126,0)</f>
        <v>0</v>
      </c>
    </row>
    <row r="127" spans="3:46" ht="19.5" thickBot="1" x14ac:dyDescent="0.3">
      <c r="C127" s="228"/>
      <c r="D127" s="220"/>
      <c r="E127" s="16">
        <f t="shared" si="1323"/>
        <v>0.63932673100000004</v>
      </c>
      <c r="F127" s="17">
        <f t="shared" si="1324"/>
        <v>0.64812140799999995</v>
      </c>
      <c r="G127" s="51">
        <f t="shared" ref="G127:I127" si="1343">G122</f>
        <v>0.4247616770911497</v>
      </c>
      <c r="H127" s="46">
        <f t="shared" si="1343"/>
        <v>0.90530520691903349</v>
      </c>
      <c r="I127" s="46">
        <f t="shared" si="1343"/>
        <v>0</v>
      </c>
      <c r="J127" s="56">
        <f t="shared" ref="J127" si="1344">IF($AO$1="SUBTRACTIVE",AA127+J122,IF(W127=MAX(W125:W129),P127*M127-G127+J122,J122))</f>
        <v>0.2774984075666404</v>
      </c>
      <c r="K127" s="122">
        <f t="shared" ref="K127" si="1345">IF($AO$1="SUBTRACTIVE",AB127+K122,IF(W127=MAX(W125:W129),P127*N127-H127+K122,K122))</f>
        <v>-0.19338472435343579</v>
      </c>
      <c r="L127" s="57">
        <v>0</v>
      </c>
      <c r="M127" s="137">
        <f t="shared" ref="M127" si="1346">IF($AO$1="ADDICTIVE",IF(W127=MAX(W125:W129),$AO$2*S127*R127+G127,0),0)</f>
        <v>0</v>
      </c>
      <c r="N127" s="122">
        <f t="shared" ref="N127" si="1347">IF($AO$1="ADDICTIVE",IF(W127=MAX(W125:W129),$AO$2*T127*R127+H127,0),0)</f>
        <v>0</v>
      </c>
      <c r="O127" s="128">
        <f t="shared" ref="O127" si="1348">IF($AO$1="ADDICTIVE",IF(Y127=MAX(Y125:Y129),$AO$2*U127*R127+I127,0),0)</f>
        <v>0</v>
      </c>
      <c r="P127" s="57">
        <f t="shared" si="912"/>
        <v>0</v>
      </c>
      <c r="Q127" s="93">
        <f t="shared" si="1331"/>
        <v>1</v>
      </c>
      <c r="R127" s="56">
        <f t="shared" si="676"/>
        <v>1.0984369190372396</v>
      </c>
      <c r="S127" s="95">
        <f t="shared" si="1162"/>
        <v>0.63932673100000004</v>
      </c>
      <c r="T127" s="95">
        <f t="shared" si="1163"/>
        <v>0.64812140799999995</v>
      </c>
      <c r="U127" s="115">
        <f t="shared" si="677"/>
        <v>0</v>
      </c>
      <c r="V127" s="202">
        <f t="shared" si="665"/>
        <v>0.94279849109236225</v>
      </c>
      <c r="W127" s="203">
        <f t="shared" si="1198"/>
        <v>0.97139924554618107</v>
      </c>
      <c r="X127" s="203">
        <f>IF(W127&gt;X126,W127,X126)</f>
        <v>0.97139924554618107</v>
      </c>
      <c r="Y127" s="75">
        <f t="shared" si="1332"/>
        <v>0.97139924554618107</v>
      </c>
      <c r="Z127" s="93">
        <f>IF(MAX(W125:W129)=W127,Q127+1,Q127)</f>
        <v>2</v>
      </c>
      <c r="AA127" s="82">
        <f t="shared" ref="AA127" si="1349">IF(W127=MAX(W125:W129),S127*R127-G127,0)</f>
        <v>0.2774984075666404</v>
      </c>
      <c r="AB127" s="82">
        <f t="shared" ref="AB127" si="1350">IF(W127=MAX(W125:W129),T127*R127-H127,0)</f>
        <v>-0.19338472435343579</v>
      </c>
      <c r="AC127" s="210">
        <f t="shared" ref="AC127" si="1351">IF(W127=MAX(W125:W129),U127-I127,0)</f>
        <v>0</v>
      </c>
      <c r="AD127" s="212">
        <f>Hoja1!$AA127^2+Hoja1!$AB127^2+AC127^2</f>
        <v>0.11440301781527561</v>
      </c>
      <c r="AE127" s="75">
        <f t="shared" si="1336"/>
        <v>0.41987772158703851</v>
      </c>
      <c r="AF127" s="75">
        <f t="shared" si="1337"/>
        <v>0.64797972312954244</v>
      </c>
      <c r="AG127" s="78">
        <f t="shared" si="1337"/>
        <v>0</v>
      </c>
      <c r="AH127" s="78">
        <f t="shared" si="1338"/>
        <v>0</v>
      </c>
      <c r="AI127" s="80">
        <f>IF(AG125&gt;0,IF(AH125=Hoja1!$W127,Hoja1!$E127,Hoja1!$G127),0)</f>
        <v>0</v>
      </c>
      <c r="AJ127" s="54">
        <f>IF(AG125&gt;0,IF(AH125=Hoja1!$W127,Hoja1!$F127,Hoja1!$H127),0)</f>
        <v>0</v>
      </c>
      <c r="AK127" s="52">
        <f>IF(AG125&gt;0,IF(AH125=Hoja1!$W127,Hoja1!$E127*Hoja1!$R127,Hoja1!$G127),0)</f>
        <v>0</v>
      </c>
      <c r="AL127" s="49">
        <f>IF(AG125&gt;0,IF(AH125=Hoja1!$W127,Hoja1!$F127*Hoja1!$R127,Hoja1!$H127),0)</f>
        <v>0</v>
      </c>
      <c r="AM127" s="56">
        <f t="shared" ref="AM127:AN127" si="1352">AM122</f>
        <v>14</v>
      </c>
      <c r="AN127" s="145">
        <f t="shared" si="1352"/>
        <v>0.5</v>
      </c>
      <c r="AO127" s="122">
        <f t="shared" si="683"/>
        <v>7.1428571428571425E-2</v>
      </c>
      <c r="AP127" s="127">
        <f t="shared" si="1319"/>
        <v>3.5714285714285712E-2</v>
      </c>
      <c r="AQ127" s="56">
        <f t="shared" ref="AQ127:AR127" si="1353">AQ122</f>
        <v>7.546263491092764E-2</v>
      </c>
      <c r="AR127" s="57">
        <f t="shared" si="1353"/>
        <v>-6.539080595889013E-2</v>
      </c>
      <c r="AS127" s="56">
        <f t="shared" ref="AS127" si="1354">IF(AG125&gt;0,G127+AQ127,0)</f>
        <v>0</v>
      </c>
      <c r="AT127" s="166">
        <f t="shared" ref="AT127" si="1355">IF(AG125&gt;0,H127+AR127,0)</f>
        <v>0</v>
      </c>
    </row>
    <row r="128" spans="3:46" ht="19.5" thickBot="1" x14ac:dyDescent="0.3">
      <c r="C128" s="228"/>
      <c r="D128" s="220"/>
      <c r="E128" s="16">
        <f t="shared" si="1323"/>
        <v>0.63932673100000004</v>
      </c>
      <c r="F128" s="17">
        <f t="shared" si="1324"/>
        <v>0.64812140799999995</v>
      </c>
      <c r="G128" s="51">
        <f t="shared" ref="G128:I128" si="1356">G123</f>
        <v>-0.51661166300000005</v>
      </c>
      <c r="H128" s="46">
        <f t="shared" si="1356"/>
        <v>-0.851105322</v>
      </c>
      <c r="I128" s="46">
        <f t="shared" si="1356"/>
        <v>0</v>
      </c>
      <c r="J128" s="56">
        <f t="shared" ref="J128" si="1357">IF($AO$1="SUBTRACTIVE",AA128+J123,IF(W128=MAX(W125:W129),P128*M128-G128+J123,J123))</f>
        <v>0</v>
      </c>
      <c r="K128" s="122">
        <f t="shared" ref="K128" si="1358">IF($AO$1="SUBTRACTIVE",AB128+K123,IF(W128=MAX(W125:W129),P128*N128-H128+K123,K123))</f>
        <v>0</v>
      </c>
      <c r="L128" s="57">
        <v>0</v>
      </c>
      <c r="M128" s="137">
        <f t="shared" ref="M128" si="1359">IF($AO$1="ADDICTIVE",IF(W128=MAX(W125:W129),$AO$2*S128*R128+G128,0),0)</f>
        <v>0</v>
      </c>
      <c r="N128" s="122">
        <f t="shared" ref="N128" si="1360">IF($AO$1="ADDICTIVE",IF(W128=MAX(W125:W129),$AO$2*T128*R128+H128,0),0)</f>
        <v>0</v>
      </c>
      <c r="O128" s="128">
        <f t="shared" ref="O128:O129" si="1361">IF($AO$1="ADDICTIVE",IF(Y128=MAX(Y124:Y128),$AO$2*U128*R128+I128,0),0)</f>
        <v>0</v>
      </c>
      <c r="P128" s="57">
        <f t="shared" si="912"/>
        <v>0</v>
      </c>
      <c r="Q128" s="93">
        <f t="shared" si="1331"/>
        <v>0</v>
      </c>
      <c r="R128" s="56">
        <f t="shared" si="676"/>
        <v>1.0984369190372396</v>
      </c>
      <c r="S128" s="95">
        <f t="shared" si="1162"/>
        <v>0.63932673100000004</v>
      </c>
      <c r="T128" s="95">
        <f t="shared" si="1163"/>
        <v>0.64812140799999995</v>
      </c>
      <c r="U128" s="115">
        <f t="shared" si="677"/>
        <v>0</v>
      </c>
      <c r="V128" s="202">
        <f t="shared" si="665"/>
        <v>-0.96871506174597022</v>
      </c>
      <c r="W128" s="203">
        <f t="shared" si="1198"/>
        <v>1.5642469127014891E-2</v>
      </c>
      <c r="X128" s="203">
        <f>IF(W128&gt;X127,W128,X127)</f>
        <v>0.97139924554618107</v>
      </c>
      <c r="Y128" s="75">
        <f t="shared" si="1332"/>
        <v>0.97139924554618107</v>
      </c>
      <c r="Z128" s="93">
        <f>IF(MAX(W125:W129)=W128,Q128+1,Q128)</f>
        <v>0</v>
      </c>
      <c r="AA128" s="82">
        <f t="shared" ref="AA128" si="1362">IF(W128=MAX(W125:W129),S128*R128-G128,0)</f>
        <v>0</v>
      </c>
      <c r="AB128" s="82">
        <f t="shared" ref="AB128" si="1363">IF(W128=MAX(W125:W129),T128*R128-H128,0)</f>
        <v>0</v>
      </c>
      <c r="AC128" s="210">
        <f t="shared" ref="AC128" si="1364">IF(W128=MAX(W125:W129),U128-I128,0)</f>
        <v>0</v>
      </c>
      <c r="AD128" s="212">
        <f>Hoja1!$AA128^2+Hoja1!$AB128^2+AC128^2</f>
        <v>0</v>
      </c>
      <c r="AE128" s="75">
        <f t="shared" si="1336"/>
        <v>0.41987772158703851</v>
      </c>
      <c r="AF128" s="75">
        <f t="shared" si="1337"/>
        <v>0.64797972312954244</v>
      </c>
      <c r="AG128" s="78">
        <f t="shared" si="1337"/>
        <v>0</v>
      </c>
      <c r="AH128" s="78">
        <f t="shared" si="1338"/>
        <v>0</v>
      </c>
      <c r="AI128" s="80">
        <f>IF(AG125&gt;0,IF(AH125=Hoja1!$W128,Hoja1!$E128,Hoja1!$G128),0)</f>
        <v>0</v>
      </c>
      <c r="AJ128" s="54">
        <f>IF(AG125&gt;0,IF(AH125=Hoja1!$W128,Hoja1!$F128,Hoja1!$H128),0)</f>
        <v>0</v>
      </c>
      <c r="AK128" s="52">
        <f>IF(AG125&gt;0,IF(AH125=Hoja1!$W128,Hoja1!$E128*Hoja1!$R128,Hoja1!$G128),0)</f>
        <v>0</v>
      </c>
      <c r="AL128" s="49">
        <f>IF(AG125&gt;0,IF(AH125=Hoja1!$W128,Hoja1!$F128*Hoja1!$R128,Hoja1!$H128),0)</f>
        <v>0</v>
      </c>
      <c r="AM128" s="56">
        <f t="shared" ref="AM128:AN128" si="1365">AM123</f>
        <v>0</v>
      </c>
      <c r="AN128" s="145">
        <f t="shared" si="1365"/>
        <v>0.5</v>
      </c>
      <c r="AO128" s="122">
        <f t="shared" si="683"/>
        <v>0</v>
      </c>
      <c r="AP128" s="127">
        <f t="shared" si="1319"/>
        <v>0</v>
      </c>
      <c r="AQ128" s="56">
        <f t="shared" ref="AQ128:AR128" si="1366">AQ123</f>
        <v>0</v>
      </c>
      <c r="AR128" s="57">
        <f t="shared" si="1366"/>
        <v>0</v>
      </c>
      <c r="AS128" s="56">
        <f t="shared" ref="AS128" si="1367">IF(AG125&gt;0,G128+AQ128,0)</f>
        <v>0</v>
      </c>
      <c r="AT128" s="166">
        <f t="shared" ref="AT128" si="1368">IF(AG125&gt;0,H128+AR128,0)</f>
        <v>0</v>
      </c>
    </row>
    <row r="129" spans="3:46" ht="19.5" thickBot="1" x14ac:dyDescent="0.3">
      <c r="C129" s="228"/>
      <c r="D129" s="221"/>
      <c r="E129" s="18">
        <f t="shared" si="1323"/>
        <v>0.63932673100000004</v>
      </c>
      <c r="F129" s="19">
        <f t="shared" si="1324"/>
        <v>0.64812140799999995</v>
      </c>
      <c r="G129" s="51">
        <f t="shared" ref="G129:I129" si="1369">G124</f>
        <v>-0.227678886</v>
      </c>
      <c r="H129" s="46">
        <f t="shared" si="1369"/>
        <v>-0.95629731299999998</v>
      </c>
      <c r="I129" s="46">
        <f t="shared" si="1369"/>
        <v>0</v>
      </c>
      <c r="J129" s="58">
        <f t="shared" ref="J129" si="1370">IF($AO$1="SUBTRACTIVE",AA129+J124,IF(W129=MAX(W125:W129),P129*M129-G129+J124,J124))</f>
        <v>0</v>
      </c>
      <c r="K129" s="124">
        <f t="shared" ref="K129" si="1371">IF($AO$1="SUBTRACTIVE",AB129+K124,IF(W129=MAX(W125:W129),P129*N129-H129+K124,K124))</f>
        <v>0</v>
      </c>
      <c r="L129" s="59">
        <v>0</v>
      </c>
      <c r="M129" s="138">
        <f t="shared" ref="M129" si="1372">IF($AO$1="ADDICTIVE",IF(W129=MAX(W125:W129),$AO$2*S129*R129+G129,0),0)</f>
        <v>0</v>
      </c>
      <c r="N129" s="124">
        <f t="shared" ref="N129" si="1373">IF($AO$1="ADDICTIVE",IF(W129=MAX(W125:W129),$AO$2*T129*R129+H129,0),0)</f>
        <v>0</v>
      </c>
      <c r="O129" s="129">
        <f t="shared" si="1361"/>
        <v>0</v>
      </c>
      <c r="P129" s="59">
        <f t="shared" si="912"/>
        <v>0</v>
      </c>
      <c r="Q129" s="93">
        <f t="shared" si="1331"/>
        <v>0</v>
      </c>
      <c r="R129" s="58">
        <f t="shared" si="676"/>
        <v>1.0984369190372396</v>
      </c>
      <c r="S129" s="95">
        <f t="shared" si="1162"/>
        <v>0.63932673100000004</v>
      </c>
      <c r="T129" s="95">
        <f t="shared" si="1163"/>
        <v>0.64812140799999995</v>
      </c>
      <c r="U129" s="119">
        <f t="shared" si="677"/>
        <v>0</v>
      </c>
      <c r="V129" s="202">
        <f t="shared" si="665"/>
        <v>-0.84069743830429577</v>
      </c>
      <c r="W129" s="203">
        <f t="shared" si="1198"/>
        <v>7.9651280847852113E-2</v>
      </c>
      <c r="X129" s="203">
        <f>IF(W129&gt;X128,W129,X128)</f>
        <v>0.97139924554618107</v>
      </c>
      <c r="Y129" s="75">
        <f t="shared" si="1332"/>
        <v>0.97139924554618107</v>
      </c>
      <c r="Z129" s="93">
        <f>IF(MAX(W125:W129)=W129,Q129+1,Q129)</f>
        <v>0</v>
      </c>
      <c r="AA129" s="82">
        <f t="shared" ref="AA129" si="1374">IF(W129=MAX(W125:W129),S129*R129-G129,0)</f>
        <v>0</v>
      </c>
      <c r="AB129" s="82">
        <f t="shared" ref="AB129" si="1375">IF(W129=MAX(W125:W129),T129*R129-H129,0)</f>
        <v>0</v>
      </c>
      <c r="AC129" s="211">
        <f t="shared" ref="AC129" si="1376">IF(W129=MAX(W125:W129),U129-I129,0)</f>
        <v>0</v>
      </c>
      <c r="AD129" s="211">
        <f>Hoja1!$AA129^2+Hoja1!$AB129^2+AC129^2</f>
        <v>0</v>
      </c>
      <c r="AE129" s="75">
        <f t="shared" si="1336"/>
        <v>0.41987772158703851</v>
      </c>
      <c r="AF129" s="75">
        <f t="shared" si="1337"/>
        <v>0.64797972312954244</v>
      </c>
      <c r="AG129" s="78">
        <f t="shared" si="1337"/>
        <v>0</v>
      </c>
      <c r="AH129" s="78">
        <f t="shared" si="1338"/>
        <v>0</v>
      </c>
      <c r="AI129" s="80">
        <f>IF(AG125&gt;0,IF(AH125=Hoja1!$W129,Hoja1!$E129,Hoja1!$G129),0)</f>
        <v>0</v>
      </c>
      <c r="AJ129" s="54">
        <f>IF(AG125&gt;0,IF(AH125=Hoja1!$W129,Hoja1!$F129,Hoja1!$H129),0)</f>
        <v>0</v>
      </c>
      <c r="AK129" s="52">
        <f>IF(AG125&gt;0,IF(AH125=Hoja1!$W129,Hoja1!$E129*Hoja1!$R129,Hoja1!$G129),0)</f>
        <v>0</v>
      </c>
      <c r="AL129" s="49">
        <f>IF(AG125&gt;0,IF(AH125=Hoja1!$W129,Hoja1!$F129*Hoja1!$R129,Hoja1!$H129),0)</f>
        <v>0</v>
      </c>
      <c r="AM129" s="58">
        <f t="shared" ref="AM129:AN129" si="1377">AM124</f>
        <v>0</v>
      </c>
      <c r="AN129" s="146">
        <f t="shared" si="1377"/>
        <v>0.5</v>
      </c>
      <c r="AO129" s="124">
        <f t="shared" si="683"/>
        <v>0</v>
      </c>
      <c r="AP129" s="106">
        <f t="shared" si="1319"/>
        <v>0</v>
      </c>
      <c r="AQ129" s="58">
        <f t="shared" ref="AQ129:AR129" si="1378">AQ124</f>
        <v>0</v>
      </c>
      <c r="AR129" s="59">
        <f t="shared" si="1378"/>
        <v>0</v>
      </c>
      <c r="AS129" s="58">
        <f t="shared" ref="AS129" si="1379">IF(AG125&gt;0,G129+AQ129,0)</f>
        <v>0</v>
      </c>
      <c r="AT129" s="167">
        <f t="shared" ref="AT129" si="1380">IF(AG125&gt;0,H129+AR129,0)</f>
        <v>0</v>
      </c>
    </row>
    <row r="130" spans="3:46" ht="19.5" thickBot="1" x14ac:dyDescent="0.3">
      <c r="C130" s="228"/>
      <c r="D130" s="213" t="s">
        <v>29</v>
      </c>
      <c r="E130" s="24">
        <f>$A$14</f>
        <v>0.37521115300000002</v>
      </c>
      <c r="F130" s="25">
        <f>$B$14</f>
        <v>8.5127809999999998E-2</v>
      </c>
      <c r="G130" s="47">
        <f t="shared" ref="G130:I130" si="1381">G125</f>
        <v>-0.62215365899999997</v>
      </c>
      <c r="H130" s="71">
        <f t="shared" si="1381"/>
        <v>0.56891302300000002</v>
      </c>
      <c r="I130" s="71">
        <f t="shared" si="1381"/>
        <v>0</v>
      </c>
      <c r="J130" s="64">
        <f t="shared" ref="J130" si="1382">IF($AO$1="SUBTRACTIVE",AA130+J125,IF(W130=MAX(W130:W134),P130*M130-G130+J125,J125))</f>
        <v>0</v>
      </c>
      <c r="K130" s="121">
        <f t="shared" ref="K130" si="1383">IF($AO$1="SUBTRACTIVE",AB130+K125,IF(W130=MAX(W130:W134),P130*N130-H130+K125,K125))</f>
        <v>0</v>
      </c>
      <c r="L130" s="65">
        <v>0</v>
      </c>
      <c r="M130" s="64">
        <f t="shared" ref="M130" si="1384">IF($AO$1="ADDICTIVE",IF(W130=MAX(W130:W134),$AO$2*S130*R130+G130,0),0)</f>
        <v>0</v>
      </c>
      <c r="N130" s="121">
        <f t="shared" ref="N130" si="1385">IF($AO$1="ADDICTIVE",IF(W130=MAX(W130:W134),$AO$2*T130*R130+H130,0),0)</f>
        <v>0</v>
      </c>
      <c r="O130" s="126">
        <f t="shared" ref="O130" si="1386">IF($AO$1="ADDICTIVE",IF(Y130=MAX(Y130:Y134),$AO$2*U130*R130+I130,0),0)</f>
        <v>0</v>
      </c>
      <c r="P130" s="65">
        <f t="shared" si="912"/>
        <v>0</v>
      </c>
      <c r="Q130" s="35">
        <f t="shared" si="1331"/>
        <v>0</v>
      </c>
      <c r="R130" s="15">
        <f t="shared" si="676"/>
        <v>2.5991114678580431</v>
      </c>
      <c r="S130" s="87">
        <f t="shared" si="1162"/>
        <v>0.37521115300000002</v>
      </c>
      <c r="T130" s="87">
        <f t="shared" si="1163"/>
        <v>8.5127809999999998E-2</v>
      </c>
      <c r="U130" s="26">
        <f t="shared" si="677"/>
        <v>0</v>
      </c>
      <c r="V130" s="197">
        <f t="shared" si="665"/>
        <v>-0.48085816106941193</v>
      </c>
      <c r="W130" s="198">
        <f t="shared" si="1198"/>
        <v>0.25957091946529404</v>
      </c>
      <c r="X130" s="198">
        <f>W130</f>
        <v>0.25957091946529404</v>
      </c>
      <c r="Y130" s="35">
        <f t="shared" ref="Y130" si="1387">X134</f>
        <v>0.95289548667459156</v>
      </c>
      <c r="Z130" s="35">
        <f>IF(MAX(W130:W134)=W130,Q130+1,Q130)</f>
        <v>0</v>
      </c>
      <c r="AA130" s="35">
        <f t="shared" ref="AA130" si="1388">IF(W130=MAX(W130:W134),S130*R130-G130,0)</f>
        <v>0</v>
      </c>
      <c r="AB130" s="35">
        <f t="shared" ref="AB130" si="1389">IF(W130=MAX(W130:W134),T130*R130-H130,0)</f>
        <v>0</v>
      </c>
      <c r="AC130" s="131">
        <f t="shared" ref="AC130" si="1390">IF(W130=MAX(W130:W134),U130-I130,0)</f>
        <v>0</v>
      </c>
      <c r="AD130" s="131">
        <f>Hoja1!$AA130^2+Hoja1!$AB130^2+AC130^2</f>
        <v>0</v>
      </c>
      <c r="AE130" s="35">
        <f t="shared" ref="AE130" si="1391">IF(MAX(AD130:AD134)&gt;AE125,MAX(AD130:AD134),AE125)</f>
        <v>0.41987772158703851</v>
      </c>
      <c r="AF130" s="35">
        <f t="shared" ref="AF130" si="1392">SQRT(AE130)</f>
        <v>0.64797972312954244</v>
      </c>
      <c r="AG130" s="35">
        <f>IF(Y130=MIN(Y110:Y209),Y130,0)</f>
        <v>0</v>
      </c>
      <c r="AH130" s="88">
        <f>IF(Hoja1!$AG130&gt;0,_xlfn.MAXIFS(W130:W134,Z205:Z209,0),0)</f>
        <v>0</v>
      </c>
      <c r="AI130" s="72">
        <f>IF(AG130&gt;0,IF(AH130=Hoja1!$W130,Hoja1!$E130,Hoja1!$G130),0)</f>
        <v>0</v>
      </c>
      <c r="AJ130" s="73">
        <f>IF(AG130&gt;0,IF(AH130=Hoja1!$W130,Hoja1!$F130,Hoja1!$H130),0)</f>
        <v>0</v>
      </c>
      <c r="AK130" s="52">
        <f>IF(AG130&gt;0,IF(AH130=Hoja1!$W130,Hoja1!$E130*Hoja1!$R130,Hoja1!$G130),0)</f>
        <v>0</v>
      </c>
      <c r="AL130" s="49">
        <f>IF(AG130&gt;0,IF(AH130=Hoja1!$W130,Hoja1!$F130*Hoja1!$R130,Hoja1!$H130),0)</f>
        <v>0</v>
      </c>
      <c r="AM130" s="64">
        <f t="shared" ref="AM130:AN130" si="1393">AM125</f>
        <v>0</v>
      </c>
      <c r="AN130" s="148">
        <f t="shared" si="1393"/>
        <v>0.5</v>
      </c>
      <c r="AO130" s="121">
        <f t="shared" si="683"/>
        <v>0</v>
      </c>
      <c r="AP130" s="65">
        <f t="shared" ref="AP130:AP193" si="1394">IF($AO$11="SUBTRACTIVE",AN130*AO130,AO130)</f>
        <v>0</v>
      </c>
      <c r="AQ130" s="64">
        <f t="shared" ref="AQ130:AR130" si="1395">AQ125</f>
        <v>0</v>
      </c>
      <c r="AR130" s="65">
        <f t="shared" si="1395"/>
        <v>0</v>
      </c>
      <c r="AS130" s="64">
        <f t="shared" ref="AS130" si="1396">IF(AG130&gt;0,G130+AQ130,0)</f>
        <v>0</v>
      </c>
      <c r="AT130" s="168">
        <f t="shared" ref="AT130" si="1397">IF(AG130&gt;0,H130+AR130,0)</f>
        <v>0</v>
      </c>
    </row>
    <row r="131" spans="3:46" ht="19.5" thickBot="1" x14ac:dyDescent="0.3">
      <c r="C131" s="228"/>
      <c r="D131" s="214"/>
      <c r="E131" s="27">
        <f t="shared" ref="E131:E134" si="1398">A$14</f>
        <v>0.37521115300000002</v>
      </c>
      <c r="F131" s="28">
        <f t="shared" ref="F131:F134" si="1399">B$14</f>
        <v>8.5127809999999998E-2</v>
      </c>
      <c r="G131" s="61">
        <f t="shared" ref="G131:I131" si="1400">G126</f>
        <v>0.97621461700000001</v>
      </c>
      <c r="H131" s="74">
        <f t="shared" si="1400"/>
        <v>-0.20893725399999999</v>
      </c>
      <c r="I131" s="74">
        <f t="shared" si="1400"/>
        <v>0</v>
      </c>
      <c r="J131" s="2">
        <f t="shared" ref="J131" si="1401">IF($AO$1="SUBTRACTIVE",AA131+J126,IF(W131=MAX(W130:W134),P131*M131-G131+J126,J126))</f>
        <v>-0.11336652864228214</v>
      </c>
      <c r="K131" s="107">
        <f t="shared" ref="K131" si="1402">IF($AO$1="SUBTRACTIVE",AB131+K126,IF(W131=MAX(W130:W134),P131*N131-H131+K126,K126))</f>
        <v>1.6253813957624121</v>
      </c>
      <c r="L131" s="3">
        <v>0</v>
      </c>
      <c r="M131" s="2">
        <f t="shared" ref="M131" si="1403">IF($AO$1="ADDICTIVE",IF(W131=MAX(W130:W134),$AO$2*S131*R131+G131,0),0)</f>
        <v>0</v>
      </c>
      <c r="N131" s="107">
        <f t="shared" ref="N131" si="1404">IF($AO$1="ADDICTIVE",IF(W131=MAX(W130:W134),$AO$2*T131*R131+H131,0),0)</f>
        <v>0</v>
      </c>
      <c r="O131" s="20">
        <f t="shared" ref="O131" si="1405">IF($AO$1="ADDICTIVE",IF(Y131=MAX(Y130:Y134),$AO$2*U131*R131+I131,0),0)</f>
        <v>0</v>
      </c>
      <c r="P131" s="3">
        <f t="shared" si="912"/>
        <v>0</v>
      </c>
      <c r="Q131" s="63">
        <f>Z126</f>
        <v>2</v>
      </c>
      <c r="R131" s="2">
        <f t="shared" si="676"/>
        <v>2.5991114678580431</v>
      </c>
      <c r="S131" s="90">
        <f t="shared" si="1162"/>
        <v>0.37521115300000002</v>
      </c>
      <c r="T131" s="90">
        <f t="shared" si="1163"/>
        <v>8.5127809999999998E-2</v>
      </c>
      <c r="U131" s="26">
        <f t="shared" si="677"/>
        <v>0</v>
      </c>
      <c r="V131" s="199">
        <f t="shared" si="665"/>
        <v>0.90579097334918324</v>
      </c>
      <c r="W131" s="192">
        <f t="shared" si="1198"/>
        <v>0.95289548667459156</v>
      </c>
      <c r="X131" s="192">
        <f>IF(W131&gt;X130,W131,X130)</f>
        <v>0.95289548667459156</v>
      </c>
      <c r="Y131" s="75">
        <f t="shared" ref="Y131:Y134" si="1406">Y130</f>
        <v>0.95289548667459156</v>
      </c>
      <c r="Z131" s="63">
        <f>IF(MAX(W130:W134)=W131,Q131+1,Q131)</f>
        <v>3</v>
      </c>
      <c r="AA131" s="63">
        <f t="shared" ref="AA131" si="1407">IF(W131=MAX(W130:W134),S131*R131-G131,0)</f>
        <v>-9.9900636946115284E-4</v>
      </c>
      <c r="AB131" s="63">
        <f t="shared" ref="AB131" si="1408">IF(W131=MAX(W130:W134),T131*R131-H131,0)</f>
        <v>0.43019392120464062</v>
      </c>
      <c r="AC131" s="209">
        <f t="shared" ref="AC131" si="1409">IF(W131=MAX(W130:W134),U131-I131,0)</f>
        <v>0</v>
      </c>
      <c r="AD131" s="132">
        <f>Hoja1!$AA131^2+Hoja1!$AB131^2+AC131^2</f>
        <v>0.18506780785515076</v>
      </c>
      <c r="AE131" s="75">
        <f t="shared" ref="AE131:AE134" si="1410">AE130</f>
        <v>0.41987772158703851</v>
      </c>
      <c r="AF131" s="76">
        <f t="shared" ref="AF131:AG194" si="1411">AF130</f>
        <v>0.64797972312954244</v>
      </c>
      <c r="AG131" s="77">
        <f t="shared" si="1411"/>
        <v>0</v>
      </c>
      <c r="AH131" s="78">
        <f t="shared" ref="AH131:AH134" si="1412">AH130</f>
        <v>0</v>
      </c>
      <c r="AI131" s="72">
        <f>IF(AG130&gt;0,IF(AH130=Hoja1!$W131,Hoja1!$E131,Hoja1!$G131),0)</f>
        <v>0</v>
      </c>
      <c r="AJ131" s="73">
        <f>IF(AG130&gt;0,IF(AH130=Hoja1!$W131,Hoja1!$F131,Hoja1!$H131),0)</f>
        <v>0</v>
      </c>
      <c r="AK131" s="52">
        <f>IF(AG130&gt;0,IF(AH130=Hoja1!$W131,Hoja1!$E131*Hoja1!$R131,Hoja1!$G131),0)</f>
        <v>0</v>
      </c>
      <c r="AL131" s="49">
        <f>IF(AG130&gt;0,IF(AH130=Hoja1!$W131,Hoja1!$F131*Hoja1!$R131,Hoja1!$H131),0)</f>
        <v>0</v>
      </c>
      <c r="AM131" s="2">
        <f t="shared" ref="AM131:AN131" si="1413">AM126</f>
        <v>6</v>
      </c>
      <c r="AN131" s="143">
        <f t="shared" si="1413"/>
        <v>0.5</v>
      </c>
      <c r="AO131" s="107">
        <f t="shared" si="683"/>
        <v>0.16666666666666666</v>
      </c>
      <c r="AP131" s="3">
        <f t="shared" si="1394"/>
        <v>0.16666666666666666</v>
      </c>
      <c r="AQ131" s="2">
        <f t="shared" ref="AQ131:AR131" si="1414">AQ126</f>
        <v>-1.40820082417392E-2</v>
      </c>
      <c r="AR131" s="3">
        <f t="shared" si="1414"/>
        <v>0.25147433238408184</v>
      </c>
      <c r="AS131" s="2">
        <f t="shared" ref="AS131" si="1415">IF(AG130&gt;0,G131+AQ131,0)</f>
        <v>0</v>
      </c>
      <c r="AT131" s="163">
        <f t="shared" ref="AT131" si="1416">IF(AG130&gt;0,H131+AR131,0)</f>
        <v>0</v>
      </c>
    </row>
    <row r="132" spans="3:46" ht="19.5" thickBot="1" x14ac:dyDescent="0.3">
      <c r="C132" s="228"/>
      <c r="D132" s="214"/>
      <c r="E132" s="27">
        <f t="shared" si="1398"/>
        <v>0.37521115300000002</v>
      </c>
      <c r="F132" s="28">
        <f t="shared" si="1399"/>
        <v>8.5127809999999998E-2</v>
      </c>
      <c r="G132" s="61">
        <f t="shared" ref="G132:I132" si="1417">G127</f>
        <v>0.4247616770911497</v>
      </c>
      <c r="H132" s="74">
        <f t="shared" si="1417"/>
        <v>0.90530520691903349</v>
      </c>
      <c r="I132" s="74">
        <f t="shared" si="1417"/>
        <v>0</v>
      </c>
      <c r="J132" s="2">
        <f t="shared" ref="J132" si="1418">IF($AO$1="SUBTRACTIVE",AA132+J127,IF(W132=MAX(W130:W134),P132*M132-G132+J127,J127))</f>
        <v>0.2774984075666404</v>
      </c>
      <c r="K132" s="107">
        <f t="shared" ref="K132" si="1419">IF($AO$1="SUBTRACTIVE",AB132+K127,IF(W132=MAX(W130:W134),P132*N132-H132+K127,K127))</f>
        <v>-0.19338472435343579</v>
      </c>
      <c r="L132" s="3">
        <v>0</v>
      </c>
      <c r="M132" s="2">
        <f t="shared" ref="M132" si="1420">IF($AO$1="ADDICTIVE",IF(W132=MAX(W130:W134),$AO$2*S132*R132+G132,0),0)</f>
        <v>0</v>
      </c>
      <c r="N132" s="107">
        <f t="shared" ref="N132" si="1421">IF($AO$1="ADDICTIVE",IF(W132=MAX(W130:W134),$AO$2*T132*R132+H132,0),0)</f>
        <v>0</v>
      </c>
      <c r="O132" s="20">
        <f t="shared" ref="O132" si="1422">IF($AO$1="ADDICTIVE",IF(Y132=MAX(Y130:Y134),$AO$2*U132*R132+I132,0),0)</f>
        <v>0</v>
      </c>
      <c r="P132" s="3">
        <f t="shared" si="912"/>
        <v>0</v>
      </c>
      <c r="Q132" s="63">
        <f>Z127</f>
        <v>2</v>
      </c>
      <c r="R132" s="2">
        <f t="shared" si="676"/>
        <v>2.5991114678580431</v>
      </c>
      <c r="S132" s="90">
        <f t="shared" si="1162"/>
        <v>0.37521115300000002</v>
      </c>
      <c r="T132" s="90">
        <f t="shared" si="1163"/>
        <v>8.5127809999999998E-2</v>
      </c>
      <c r="U132" s="26">
        <f t="shared" si="677"/>
        <v>0</v>
      </c>
      <c r="V132" s="199">
        <f t="shared" si="665"/>
        <v>0.61453903118281017</v>
      </c>
      <c r="W132" s="192">
        <f t="shared" si="1198"/>
        <v>0.80726951559140514</v>
      </c>
      <c r="X132" s="192">
        <f>IF(W132&gt;X131,W132,X131)</f>
        <v>0.95289548667459156</v>
      </c>
      <c r="Y132" s="75">
        <f t="shared" si="1406"/>
        <v>0.95289548667459156</v>
      </c>
      <c r="Z132" s="63">
        <f>IF(MAX(W130:W134)=W132,Q132+1,Q132)</f>
        <v>2</v>
      </c>
      <c r="AA132" s="63">
        <f t="shared" ref="AA132" si="1423">IF(W132=MAX(W130:W134),S132*R132-G132,0)</f>
        <v>0</v>
      </c>
      <c r="AB132" s="63">
        <f t="shared" ref="AB132" si="1424">IF(W132=MAX(W130:W134),T132*R132-H132,0)</f>
        <v>0</v>
      </c>
      <c r="AC132" s="209">
        <f t="shared" ref="AC132" si="1425">IF(W132=MAX(W130:W134),U132-I132,0)</f>
        <v>0</v>
      </c>
      <c r="AD132" s="132">
        <f>Hoja1!$AA132^2+Hoja1!$AB132^2+AC132^2</f>
        <v>0</v>
      </c>
      <c r="AE132" s="75">
        <f t="shared" si="1410"/>
        <v>0.41987772158703851</v>
      </c>
      <c r="AF132" s="75">
        <f t="shared" si="1411"/>
        <v>0.64797972312954244</v>
      </c>
      <c r="AG132" s="78">
        <f t="shared" si="1411"/>
        <v>0</v>
      </c>
      <c r="AH132" s="78">
        <f t="shared" si="1412"/>
        <v>0</v>
      </c>
      <c r="AI132" s="72">
        <f>IF(AG130&gt;0,IF(AH130=Hoja1!$W132,Hoja1!$E132,Hoja1!$G132),0)</f>
        <v>0</v>
      </c>
      <c r="AJ132" s="73">
        <f>IF(AG132&gt;0,IF(AH132=Hoja1!$W132,Hoja1!$F132,Hoja1!$H132),0)</f>
        <v>0</v>
      </c>
      <c r="AK132" s="52">
        <f>IF(AG130&gt;0,IF(AH130=Hoja1!$W132,Hoja1!$E132*Hoja1!$R132,Hoja1!$G132),0)</f>
        <v>0</v>
      </c>
      <c r="AL132" s="49">
        <f>IF(AG130&gt;0,IF(AH130=Hoja1!$W132,Hoja1!$F132*Hoja1!$R132,Hoja1!$H132),0)</f>
        <v>0</v>
      </c>
      <c r="AM132" s="2">
        <f t="shared" ref="AM132:AN132" si="1426">AM127</f>
        <v>14</v>
      </c>
      <c r="AN132" s="143">
        <f t="shared" si="1426"/>
        <v>0.5</v>
      </c>
      <c r="AO132" s="107">
        <f t="shared" si="683"/>
        <v>7.1428571428571425E-2</v>
      </c>
      <c r="AP132" s="3">
        <f t="shared" si="1394"/>
        <v>7.1428571428571425E-2</v>
      </c>
      <c r="AQ132" s="2">
        <f t="shared" ref="AQ132:AR132" si="1427">AQ127</f>
        <v>7.546263491092764E-2</v>
      </c>
      <c r="AR132" s="3">
        <f t="shared" si="1427"/>
        <v>-6.539080595889013E-2</v>
      </c>
      <c r="AS132" s="2">
        <f t="shared" ref="AS132" si="1428">IF(AG130&gt;0,G132+AQ132,0)</f>
        <v>0</v>
      </c>
      <c r="AT132" s="163">
        <f t="shared" ref="AT132" si="1429">IF(AG130&gt;0,H132+AR132,0)</f>
        <v>0</v>
      </c>
    </row>
    <row r="133" spans="3:46" ht="19.5" thickBot="1" x14ac:dyDescent="0.3">
      <c r="C133" s="228"/>
      <c r="D133" s="214"/>
      <c r="E133" s="27">
        <f t="shared" si="1398"/>
        <v>0.37521115300000002</v>
      </c>
      <c r="F133" s="28">
        <f t="shared" si="1399"/>
        <v>8.5127809999999998E-2</v>
      </c>
      <c r="G133" s="61">
        <f t="shared" ref="G133:I133" si="1430">G128</f>
        <v>-0.51661166300000005</v>
      </c>
      <c r="H133" s="74">
        <f t="shared" si="1430"/>
        <v>-0.851105322</v>
      </c>
      <c r="I133" s="74">
        <f t="shared" si="1430"/>
        <v>0</v>
      </c>
      <c r="J133" s="2">
        <f t="shared" ref="J133" si="1431">IF($AO$1="SUBTRACTIVE",AA133+J128,IF(W133=MAX(W130:W134),P133*M133-G133+J128,J128))</f>
        <v>0</v>
      </c>
      <c r="K133" s="107">
        <f t="shared" ref="K133" si="1432">IF($AO$1="SUBTRACTIVE",AB133+K128,IF(W133=MAX(W130:W134),P133*N133-H133+K128,K128))</f>
        <v>0</v>
      </c>
      <c r="L133" s="3">
        <v>0</v>
      </c>
      <c r="M133" s="2">
        <f t="shared" ref="M133" si="1433">IF($AO$1="ADDICTIVE",IF(W133=MAX(W130:W134),$AO$2*S133*R133+G133,0),0)</f>
        <v>0</v>
      </c>
      <c r="N133" s="107">
        <f t="shared" ref="N133" si="1434">IF($AO$1="ADDICTIVE",IF(W133=MAX(W130:W134),$AO$2*T133*R133+H133,0),0)</f>
        <v>0</v>
      </c>
      <c r="O133" s="20">
        <f t="shared" ref="O133:O134" si="1435">IF($AO$1="ADDICTIVE",IF(Y133=MAX(Y129:Y133),$AO$2*U133*R133+I133,0),0)</f>
        <v>0</v>
      </c>
      <c r="P133" s="3">
        <f t="shared" si="912"/>
        <v>0</v>
      </c>
      <c r="Q133" s="63">
        <f>Z128</f>
        <v>0</v>
      </c>
      <c r="R133" s="2">
        <f t="shared" si="676"/>
        <v>2.5991114678580431</v>
      </c>
      <c r="S133" s="90">
        <f t="shared" si="1162"/>
        <v>0.37521115300000002</v>
      </c>
      <c r="T133" s="90">
        <f t="shared" si="1163"/>
        <v>8.5127809999999998E-2</v>
      </c>
      <c r="U133" s="26">
        <f t="shared" si="677"/>
        <v>0</v>
      </c>
      <c r="V133" s="199">
        <f t="shared" si="665"/>
        <v>-0.69212048537725568</v>
      </c>
      <c r="W133" s="192">
        <f t="shared" si="1198"/>
        <v>0.15393975731137216</v>
      </c>
      <c r="X133" s="192">
        <f>IF(W133&gt;X132,W133,X132)</f>
        <v>0.95289548667459156</v>
      </c>
      <c r="Y133" s="75">
        <f t="shared" si="1406"/>
        <v>0.95289548667459156</v>
      </c>
      <c r="Z133" s="63">
        <f>IF(MAX(W130:W134)=W133,Q133+1,Q133)</f>
        <v>0</v>
      </c>
      <c r="AA133" s="63">
        <f t="shared" ref="AA133" si="1436">IF(W133=MAX(W130:W134),S133*R133-G133,0)</f>
        <v>0</v>
      </c>
      <c r="AB133" s="63">
        <f t="shared" ref="AB133" si="1437">IF(W133=MAX(W130:W134),T133*R133-H133,0)</f>
        <v>0</v>
      </c>
      <c r="AC133" s="209">
        <f t="shared" ref="AC133" si="1438">IF(W133=MAX(W130:W134),U133-I133,0)</f>
        <v>0</v>
      </c>
      <c r="AD133" s="132">
        <f>Hoja1!$AA133^2+Hoja1!$AB133^2+AC133^2</f>
        <v>0</v>
      </c>
      <c r="AE133" s="75">
        <f t="shared" si="1410"/>
        <v>0.41987772158703851</v>
      </c>
      <c r="AF133" s="75">
        <f t="shared" si="1411"/>
        <v>0.64797972312954244</v>
      </c>
      <c r="AG133" s="78">
        <f t="shared" si="1411"/>
        <v>0</v>
      </c>
      <c r="AH133" s="78">
        <f t="shared" si="1412"/>
        <v>0</v>
      </c>
      <c r="AI133" s="72">
        <f>IF(AG130&gt;0,IF(AH130=Hoja1!$W133,Hoja1!$E133,Hoja1!$G133),0)</f>
        <v>0</v>
      </c>
      <c r="AJ133" s="73">
        <f>IF(AG130&gt;0,IF(AH130=Hoja1!$W133,Hoja1!$F133,Hoja1!$H133),0)</f>
        <v>0</v>
      </c>
      <c r="AK133" s="52">
        <f>IF(AG130&gt;0,IF(AH130=Hoja1!$W133,Hoja1!$E133*Hoja1!$R133,Hoja1!$G133),0)</f>
        <v>0</v>
      </c>
      <c r="AL133" s="49">
        <f>IF(AG130&gt;0,IF(AH130=Hoja1!$W133,Hoja1!$F133*Hoja1!$R133,Hoja1!$H133),0)</f>
        <v>0</v>
      </c>
      <c r="AM133" s="2">
        <f t="shared" ref="AM133:AN133" si="1439">AM128</f>
        <v>0</v>
      </c>
      <c r="AN133" s="143">
        <f t="shared" si="1439"/>
        <v>0.5</v>
      </c>
      <c r="AO133" s="107">
        <f t="shared" si="683"/>
        <v>0</v>
      </c>
      <c r="AP133" s="3">
        <f t="shared" si="1394"/>
        <v>0</v>
      </c>
      <c r="AQ133" s="2">
        <f t="shared" ref="AQ133:AR133" si="1440">AQ128</f>
        <v>0</v>
      </c>
      <c r="AR133" s="3">
        <f t="shared" si="1440"/>
        <v>0</v>
      </c>
      <c r="AS133" s="2">
        <f t="shared" ref="AS133" si="1441">IF(AG130&gt;0,G133+AQ133,0)</f>
        <v>0</v>
      </c>
      <c r="AT133" s="163">
        <f t="shared" ref="AT133" si="1442">IF(AG130&gt;0,H133+AR133,0)</f>
        <v>0</v>
      </c>
    </row>
    <row r="134" spans="3:46" ht="19.5" thickBot="1" x14ac:dyDescent="0.3">
      <c r="C134" s="228"/>
      <c r="D134" s="215"/>
      <c r="E134" s="29">
        <f t="shared" si="1398"/>
        <v>0.37521115300000002</v>
      </c>
      <c r="F134" s="30">
        <f t="shared" si="1399"/>
        <v>8.5127809999999998E-2</v>
      </c>
      <c r="G134" s="61">
        <f t="shared" ref="G134:I134" si="1443">G129</f>
        <v>-0.227678886</v>
      </c>
      <c r="H134" s="74">
        <f t="shared" si="1443"/>
        <v>-0.95629731299999998</v>
      </c>
      <c r="I134" s="74">
        <f t="shared" si="1443"/>
        <v>0</v>
      </c>
      <c r="J134" s="4">
        <f t="shared" ref="J134" si="1444">IF($AO$1="SUBTRACTIVE",AA134+J129,IF(W134=MAX(W130:W134),P134*M134-G134+J129,J129))</f>
        <v>0</v>
      </c>
      <c r="K134" s="108">
        <f t="shared" ref="K134" si="1445">IF($AO$1="SUBTRACTIVE",AB134+K129,IF(W134=MAX(W130:W134),P134*N134-H134+K129,K129))</f>
        <v>0</v>
      </c>
      <c r="L134" s="5">
        <v>0</v>
      </c>
      <c r="M134" s="4">
        <f t="shared" ref="M134" si="1446">IF($AO$1="ADDICTIVE",IF(W134=MAX(W130:W134),$AO$2*S134*R134+G134,0),0)</f>
        <v>0</v>
      </c>
      <c r="N134" s="108">
        <f t="shared" ref="N134" si="1447">IF($AO$1="ADDICTIVE",IF(W134=MAX(W130:W134),$AO$2*T134*R134+H134,0),0)</f>
        <v>0</v>
      </c>
      <c r="O134" s="21">
        <f t="shared" si="1435"/>
        <v>0</v>
      </c>
      <c r="P134" s="5">
        <f t="shared" si="912"/>
        <v>0</v>
      </c>
      <c r="Q134" s="63">
        <f>Z129</f>
        <v>0</v>
      </c>
      <c r="R134" s="4">
        <f t="shared" si="676"/>
        <v>2.5991114678580431</v>
      </c>
      <c r="S134" s="90">
        <f t="shared" si="1162"/>
        <v>0.37521115300000002</v>
      </c>
      <c r="T134" s="90">
        <f t="shared" si="1163"/>
        <v>8.5127809999999998E-2</v>
      </c>
      <c r="U134" s="118">
        <f t="shared" si="677"/>
        <v>0</v>
      </c>
      <c r="V134" s="199">
        <f t="shared" si="665"/>
        <v>-0.43362316016930386</v>
      </c>
      <c r="W134" s="192">
        <f t="shared" si="1198"/>
        <v>0.28318841991534804</v>
      </c>
      <c r="X134" s="192">
        <f>IF(W134&gt;X133,W134,X133)</f>
        <v>0.95289548667459156</v>
      </c>
      <c r="Y134" s="75">
        <f t="shared" si="1406"/>
        <v>0.95289548667459156</v>
      </c>
      <c r="Z134" s="63">
        <f>IF(MAX(W130:W134)=W134,Q134+1,Q134)</f>
        <v>0</v>
      </c>
      <c r="AA134" s="63">
        <f t="shared" ref="AA134" si="1448">IF(W134=MAX(W130:W134),S134*R134-G134,0)</f>
        <v>0</v>
      </c>
      <c r="AB134" s="63">
        <f t="shared" ref="AB134" si="1449">IF(W134=MAX(W130:W134),T134*R134-H134,0)</f>
        <v>0</v>
      </c>
      <c r="AC134" s="133">
        <f t="shared" ref="AC134" si="1450">IF(W134=MAX(W130:W134),U134-I134,0)</f>
        <v>0</v>
      </c>
      <c r="AD134" s="133">
        <f>Hoja1!$AA134^2+Hoja1!$AB134^2+AC134^2</f>
        <v>0</v>
      </c>
      <c r="AE134" s="75">
        <f t="shared" si="1410"/>
        <v>0.41987772158703851</v>
      </c>
      <c r="AF134" s="75">
        <f t="shared" si="1411"/>
        <v>0.64797972312954244</v>
      </c>
      <c r="AG134" s="78">
        <f t="shared" si="1411"/>
        <v>0</v>
      </c>
      <c r="AH134" s="78">
        <f t="shared" si="1412"/>
        <v>0</v>
      </c>
      <c r="AI134" s="72">
        <f>IF(AG130&gt;0,IF(AH130=Hoja1!$W134,Hoja1!$E134,Hoja1!$G134),0)</f>
        <v>0</v>
      </c>
      <c r="AJ134" s="73">
        <f>IF(AG130&gt;0,IF(AH130=Hoja1!$W134,Hoja1!$F134,Hoja1!$H134),0)</f>
        <v>0</v>
      </c>
      <c r="AK134" s="52">
        <f>IF(AG130&gt;0,IF(AH130=Hoja1!$W134,Hoja1!$E134*Hoja1!$R134,Hoja1!$G134),0)</f>
        <v>0</v>
      </c>
      <c r="AL134" s="49">
        <f>IF(AG130&gt;0,IF(AH130=Hoja1!$W134,Hoja1!$F134*Hoja1!$R134,Hoja1!$H134),0)</f>
        <v>0</v>
      </c>
      <c r="AM134" s="4">
        <f t="shared" ref="AM134:AN134" si="1451">AM129</f>
        <v>0</v>
      </c>
      <c r="AN134" s="120">
        <f t="shared" si="1451"/>
        <v>0.5</v>
      </c>
      <c r="AO134" s="108">
        <f t="shared" si="683"/>
        <v>0</v>
      </c>
      <c r="AP134" s="5">
        <f t="shared" si="1394"/>
        <v>0</v>
      </c>
      <c r="AQ134" s="4">
        <f t="shared" ref="AQ134:AR134" si="1452">AQ129</f>
        <v>0</v>
      </c>
      <c r="AR134" s="5">
        <f t="shared" si="1452"/>
        <v>0</v>
      </c>
      <c r="AS134" s="4">
        <f t="shared" ref="AS134" si="1453">IF(AG130&gt;0,G134+AQ134,0)</f>
        <v>0</v>
      </c>
      <c r="AT134" s="164">
        <f t="shared" ref="AT134" si="1454">IF(AG130&gt;0,H134+AR134,0)</f>
        <v>0</v>
      </c>
    </row>
    <row r="135" spans="3:46" ht="19.5" thickBot="1" x14ac:dyDescent="0.3">
      <c r="C135" s="228"/>
      <c r="D135" s="219" t="s">
        <v>30</v>
      </c>
      <c r="E135" s="101">
        <f>$A$15</f>
        <v>0.429022927</v>
      </c>
      <c r="F135" s="101">
        <f>$B$15</f>
        <v>0.19049585799999999</v>
      </c>
      <c r="G135" s="92">
        <f t="shared" ref="G135:I135" si="1455">G130</f>
        <v>-0.62215365899999997</v>
      </c>
      <c r="H135" s="92">
        <f t="shared" si="1455"/>
        <v>0.56891302300000002</v>
      </c>
      <c r="I135" s="92">
        <f t="shared" si="1455"/>
        <v>0</v>
      </c>
      <c r="J135" s="52">
        <f t="shared" ref="J135" si="1456">IF($AO$1="SUBTRACTIVE",AA135+J130,IF(W135=MAX(W135:W139),P135*M135-G135+J130,J130))</f>
        <v>0</v>
      </c>
      <c r="K135" s="123">
        <f t="shared" ref="K135" si="1457">IF($AO$1="SUBTRACTIVE",AB135+K130,IF(W135=MAX(W135:W139),P135*N135-H135+K130,K130))</f>
        <v>0</v>
      </c>
      <c r="L135" s="53">
        <v>0</v>
      </c>
      <c r="M135" s="136">
        <f t="shared" ref="M135" si="1458">IF($AO$1="ADDICTIVE",IF(W135=MAX(W135:W139),$AO$2*S135*R135+G135,0),0)</f>
        <v>0</v>
      </c>
      <c r="N135" s="123">
        <f t="shared" ref="N135" si="1459">IF($AO$1="ADDICTIVE",IF(W135=MAX(W135:W139),$AO$2*T135*R135+H135,0),0)</f>
        <v>0</v>
      </c>
      <c r="O135" s="130">
        <f t="shared" ref="O135" si="1460">IF($AO$1="ADDICTIVE",IF(Y135=MAX(Y135:Y139),$AO$2*U135*R135+I135,0),0)</f>
        <v>0</v>
      </c>
      <c r="P135" s="53">
        <f t="shared" si="912"/>
        <v>0</v>
      </c>
      <c r="Q135" s="36">
        <f>Z130</f>
        <v>0</v>
      </c>
      <c r="R135" s="114">
        <f t="shared" si="676"/>
        <v>2.1303164416221536</v>
      </c>
      <c r="S135" s="91">
        <f t="shared" si="1162"/>
        <v>0.429022927</v>
      </c>
      <c r="T135" s="91">
        <f t="shared" si="1163"/>
        <v>0.19049585799999999</v>
      </c>
      <c r="U135" s="115">
        <f t="shared" si="677"/>
        <v>0</v>
      </c>
      <c r="V135" s="200">
        <f t="shared" si="665"/>
        <v>-0.33774592746879983</v>
      </c>
      <c r="W135" s="201">
        <f t="shared" si="1198"/>
        <v>0.33112703626560008</v>
      </c>
      <c r="X135" s="201">
        <f>W135</f>
        <v>0.33112703626560008</v>
      </c>
      <c r="Y135" s="36">
        <f t="shared" ref="Y135" si="1461">X139</f>
        <v>0.90371282934581387</v>
      </c>
      <c r="Z135" s="36">
        <f>IF(MAX(W135:W139)=W135,Q135+1,Q135)</f>
        <v>0</v>
      </c>
      <c r="AA135" s="80">
        <f t="shared" ref="AA135" si="1462">IF(W135=MAX(W135:W139),S135*R135-G135,0)</f>
        <v>0</v>
      </c>
      <c r="AB135" s="80">
        <f t="shared" ref="AB135" si="1463">IF(W135=MAX(W135:W139),T135*R135-H135,0)</f>
        <v>0</v>
      </c>
      <c r="AC135" s="54">
        <f t="shared" ref="AC135" si="1464">IF(W135=MAX(W135:W139),U135-I135,0)</f>
        <v>0</v>
      </c>
      <c r="AD135" s="54">
        <f>Hoja1!$AA135^2+Hoja1!$AB135^2+AC135^2</f>
        <v>0</v>
      </c>
      <c r="AE135" s="80">
        <f t="shared" ref="AE135" si="1465">IF(MAX(AD135:AD139)&gt;AE130,MAX(AD135:AD139),AE130)</f>
        <v>0.41987772158703851</v>
      </c>
      <c r="AF135" s="80">
        <f t="shared" ref="AF135" si="1466">SQRT(AE135)</f>
        <v>0.64797972312954244</v>
      </c>
      <c r="AG135" s="82">
        <f>IF(Y135=MIN(Y110:Y209),Y135,0)</f>
        <v>0</v>
      </c>
      <c r="AH135" s="83">
        <f>IF(Hoja1!$AG135&gt;0,_xlfn.MAXIFS(W135:W139,Z205:Z209,0),0)</f>
        <v>0</v>
      </c>
      <c r="AI135" s="80">
        <f>IF(AG135&gt;0,IF(AH135=Hoja1!$W135,Hoja1!$E135,Hoja1!$G135),0)</f>
        <v>0</v>
      </c>
      <c r="AJ135" s="54">
        <f>IF(AG135&gt;0,IF(AH135=Hoja1!$W135,Hoja1!$F135,Hoja1!$H135),0)</f>
        <v>0</v>
      </c>
      <c r="AK135" s="52">
        <f>IF(AG135&gt;0,IF(AH135=Hoja1!$W135,Hoja1!$E135*Hoja1!$R135,Hoja1!$G135),0)</f>
        <v>0</v>
      </c>
      <c r="AL135" s="49">
        <f>IF(AG135&gt;0,IF(AH135=Hoja1!$W135,Hoja1!$F135*Hoja1!$R135,Hoja1!$H135),0)</f>
        <v>0</v>
      </c>
      <c r="AM135" s="114">
        <f t="shared" ref="AM135:AN135" si="1467">AM130</f>
        <v>0</v>
      </c>
      <c r="AN135" s="144">
        <f t="shared" si="1467"/>
        <v>0.5</v>
      </c>
      <c r="AO135" s="123">
        <f t="shared" si="683"/>
        <v>0</v>
      </c>
      <c r="AP135" s="127">
        <f t="shared" ref="AP135" si="1468">IF($AO$1="SUBTRACTIVE",AN135*AO135,AO135)</f>
        <v>0</v>
      </c>
      <c r="AQ135" s="52">
        <f t="shared" ref="AQ135:AR135" si="1469">AQ130</f>
        <v>0</v>
      </c>
      <c r="AR135" s="53">
        <f t="shared" si="1469"/>
        <v>0</v>
      </c>
      <c r="AS135" s="52">
        <f t="shared" ref="AS135" si="1470">IF(AG135&gt;0,G135+AQ135,0)</f>
        <v>0</v>
      </c>
      <c r="AT135" s="165">
        <f t="shared" ref="AT135" si="1471">IF(AG135&gt;0,H135+AR135,0)</f>
        <v>0</v>
      </c>
    </row>
    <row r="136" spans="3:46" ht="19.5" thickBot="1" x14ac:dyDescent="0.3">
      <c r="C136" s="228"/>
      <c r="D136" s="220"/>
      <c r="E136" s="94">
        <f t="shared" ref="E136:F136" si="1472">E135</f>
        <v>0.429022927</v>
      </c>
      <c r="F136" s="94">
        <f t="shared" si="1472"/>
        <v>0.19049585799999999</v>
      </c>
      <c r="G136" s="46">
        <f t="shared" ref="G136:I136" si="1473">G131</f>
        <v>0.97621461700000001</v>
      </c>
      <c r="H136" s="46">
        <f t="shared" si="1473"/>
        <v>-0.20893725399999999</v>
      </c>
      <c r="I136" s="46">
        <f t="shared" si="1473"/>
        <v>0</v>
      </c>
      <c r="J136" s="56">
        <f t="shared" ref="J136" si="1474">IF($AO$1="SUBTRACTIVE",AA136+J131,IF(W136=MAX(W135:W139),P136*M136-G136+J131,J131))</f>
        <v>-0.17562655042132114</v>
      </c>
      <c r="K136" s="122">
        <f t="shared" ref="K136" si="1475">IF($AO$1="SUBTRACTIVE",AB136+K131,IF(W136=MAX(W135:W139),P136*N136-H136+K131,K131))</f>
        <v>2.240135108120731</v>
      </c>
      <c r="L136" s="57">
        <v>0</v>
      </c>
      <c r="M136" s="137">
        <f t="shared" ref="M136" si="1476">IF($AO$1="ADDICTIVE",IF(W136=MAX(W135:W139),$AO$2*S136*R136+G136,0),0)</f>
        <v>0</v>
      </c>
      <c r="N136" s="122">
        <f t="shared" ref="N136" si="1477">IF($AO$1="ADDICTIVE",IF(W136=MAX(W135:W139),$AO$2*T136*R136+H136,0),0)</f>
        <v>0</v>
      </c>
      <c r="O136" s="128">
        <f t="shared" ref="O136" si="1478">IF($AO$1="ADDICTIVE",IF(Y136=MAX(Y135:Y139),$AO$2*U136*R136+I136,0),0)</f>
        <v>0</v>
      </c>
      <c r="P136" s="57">
        <f t="shared" si="912"/>
        <v>0</v>
      </c>
      <c r="Q136" s="93">
        <f t="shared" ref="Q136:Q140" si="1479">Z131</f>
        <v>3</v>
      </c>
      <c r="R136" s="56">
        <f t="shared" si="676"/>
        <v>2.1303164416221536</v>
      </c>
      <c r="S136" s="95">
        <f t="shared" si="1162"/>
        <v>0.429022927</v>
      </c>
      <c r="T136" s="95">
        <f t="shared" si="1163"/>
        <v>0.19049585799999999</v>
      </c>
      <c r="U136" s="115">
        <f t="shared" si="677"/>
        <v>0</v>
      </c>
      <c r="V136" s="202">
        <f t="shared" si="665"/>
        <v>0.80742565869162786</v>
      </c>
      <c r="W136" s="203">
        <f t="shared" si="1198"/>
        <v>0.90371282934581387</v>
      </c>
      <c r="X136" s="203">
        <f>IF(W136&gt;X135,W136,X135)</f>
        <v>0.90371282934581387</v>
      </c>
      <c r="Y136" s="75">
        <f t="shared" ref="Y136:Y139" si="1480">Y135</f>
        <v>0.90371282934581387</v>
      </c>
      <c r="Z136" s="93">
        <f>IF(MAX(W135:W139)=W136,Q136+1,Q136)</f>
        <v>4</v>
      </c>
      <c r="AA136" s="82">
        <f t="shared" ref="AA136" si="1481">IF(W136=MAX(W135:W139),S136*R136-G136,0)</f>
        <v>-6.2260021779038999E-2</v>
      </c>
      <c r="AB136" s="82">
        <f t="shared" ref="AB136" si="1482">IF(W136=MAX(W135:W139),T136*R136-H136,0)</f>
        <v>0.61475371235831899</v>
      </c>
      <c r="AC136" s="210">
        <f t="shared" ref="AC136" si="1483">IF(W136=MAX(W135:W139),U136-I136,0)</f>
        <v>0</v>
      </c>
      <c r="AD136" s="212">
        <f>Hoja1!$AA136^2+Hoja1!$AB136^2+AC136^2</f>
        <v>0.38179843717026124</v>
      </c>
      <c r="AE136" s="75">
        <f t="shared" ref="AE136:AE139" si="1484">AE135</f>
        <v>0.41987772158703851</v>
      </c>
      <c r="AF136" s="76">
        <f t="shared" ref="AF136:AG159" si="1485">AF135</f>
        <v>0.64797972312954244</v>
      </c>
      <c r="AG136" s="78">
        <f t="shared" si="1485"/>
        <v>0</v>
      </c>
      <c r="AH136" s="78">
        <f t="shared" ref="AH136:AH139" si="1486">AH135</f>
        <v>0</v>
      </c>
      <c r="AI136" s="80">
        <f>IF(AG135&gt;0,IF(AH135=Hoja1!$W136,Hoja1!$E136,Hoja1!$G136),0)</f>
        <v>0</v>
      </c>
      <c r="AJ136" s="54">
        <f>IF(AG135&gt;0,IF(AH135=Hoja1!$W136,Hoja1!$F136,Hoja1!$H136),0)</f>
        <v>0</v>
      </c>
      <c r="AK136" s="52">
        <f>IF(AG135&gt;0,IF(AH135=Hoja1!$W136,Hoja1!$E136*Hoja1!$R136,Hoja1!$G136),0)</f>
        <v>0</v>
      </c>
      <c r="AL136" s="49">
        <f>IF(AG135&gt;0,IF(AH135=Hoja1!$W136,Hoja1!$F136*Hoja1!$R136,Hoja1!$H136),0)</f>
        <v>0</v>
      </c>
      <c r="AM136" s="56">
        <f t="shared" ref="AM136:AN136" si="1487">AM131</f>
        <v>6</v>
      </c>
      <c r="AN136" s="145">
        <f t="shared" si="1487"/>
        <v>0.5</v>
      </c>
      <c r="AO136" s="122">
        <f t="shared" si="683"/>
        <v>0.16666666666666666</v>
      </c>
      <c r="AP136" s="127">
        <f t="shared" si="1319"/>
        <v>8.3333333333333329E-2</v>
      </c>
      <c r="AQ136" s="56">
        <f t="shared" ref="AQ136:AR136" si="1488">AQ131</f>
        <v>-1.40820082417392E-2</v>
      </c>
      <c r="AR136" s="57">
        <f t="shared" si="1488"/>
        <v>0.25147433238408184</v>
      </c>
      <c r="AS136" s="56">
        <f t="shared" ref="AS136" si="1489">IF(AG135&gt;0,G136+AQ136,0)</f>
        <v>0</v>
      </c>
      <c r="AT136" s="166">
        <f t="shared" ref="AT136" si="1490">IF(AG135&gt;0,H136+AR136,0)</f>
        <v>0</v>
      </c>
    </row>
    <row r="137" spans="3:46" ht="19.5" thickBot="1" x14ac:dyDescent="0.3">
      <c r="C137" s="228"/>
      <c r="D137" s="220"/>
      <c r="E137" s="94">
        <f t="shared" ref="E137:F137" si="1491">E136</f>
        <v>0.429022927</v>
      </c>
      <c r="F137" s="94">
        <f t="shared" si="1491"/>
        <v>0.19049585799999999</v>
      </c>
      <c r="G137" s="46">
        <f t="shared" ref="G137:I137" si="1492">G132</f>
        <v>0.4247616770911497</v>
      </c>
      <c r="H137" s="46">
        <f t="shared" si="1492"/>
        <v>0.90530520691903349</v>
      </c>
      <c r="I137" s="46">
        <f t="shared" si="1492"/>
        <v>0</v>
      </c>
      <c r="J137" s="56">
        <f t="shared" ref="J137" si="1493">IF($AO$1="SUBTRACTIVE",AA137+J132,IF(W137=MAX(W135:W139),P137*M137-G137+J132,J132))</f>
        <v>0.2774984075666404</v>
      </c>
      <c r="K137" s="122">
        <f t="shared" ref="K137" si="1494">IF($AO$1="SUBTRACTIVE",AB137+K132,IF(W137=MAX(W135:W139),P137*N137-H137+K132,K132))</f>
        <v>-0.19338472435343579</v>
      </c>
      <c r="L137" s="57">
        <v>0</v>
      </c>
      <c r="M137" s="137">
        <f t="shared" ref="M137" si="1495">IF($AO$1="ADDICTIVE",IF(W137=MAX(W135:W139),$AO$2*S137*R137+G137,0),0)</f>
        <v>0</v>
      </c>
      <c r="N137" s="122">
        <f t="shared" ref="N137" si="1496">IF($AO$1="ADDICTIVE",IF(W137=MAX(W135:W139),$AO$2*T137*R137+H137,0),0)</f>
        <v>0</v>
      </c>
      <c r="O137" s="128">
        <f t="shared" ref="O137" si="1497">IF($AO$1="ADDICTIVE",IF(Y137=MAX(Y135:Y139),$AO$2*U137*R137+I137,0),0)</f>
        <v>0</v>
      </c>
      <c r="P137" s="57">
        <f t="shared" si="912"/>
        <v>0</v>
      </c>
      <c r="Q137" s="93">
        <f t="shared" si="1479"/>
        <v>2</v>
      </c>
      <c r="R137" s="56">
        <f t="shared" si="676"/>
        <v>2.1303164416221536</v>
      </c>
      <c r="S137" s="95">
        <f t="shared" si="1162"/>
        <v>0.429022927</v>
      </c>
      <c r="T137" s="95">
        <f t="shared" si="1163"/>
        <v>0.19049585799999999</v>
      </c>
      <c r="U137" s="115">
        <f t="shared" si="677"/>
        <v>0</v>
      </c>
      <c r="V137" s="202">
        <f t="shared" si="665"/>
        <v>0.75560063945644562</v>
      </c>
      <c r="W137" s="203">
        <f t="shared" si="1198"/>
        <v>0.87780031972822281</v>
      </c>
      <c r="X137" s="203">
        <f>IF(W137&gt;X136,W137,X136)</f>
        <v>0.90371282934581387</v>
      </c>
      <c r="Y137" s="75">
        <f t="shared" si="1480"/>
        <v>0.90371282934581387</v>
      </c>
      <c r="Z137" s="93">
        <f>IF(MAX(W135:W139)=W137,Q137+1,Q137)</f>
        <v>2</v>
      </c>
      <c r="AA137" s="82">
        <f t="shared" ref="AA137" si="1498">IF(W137=MAX(W135:W139),S137*R137-G137,0)</f>
        <v>0</v>
      </c>
      <c r="AB137" s="82">
        <f t="shared" ref="AB137" si="1499">IF(W137=MAX(W135:W139),T137*R137-H137,0)</f>
        <v>0</v>
      </c>
      <c r="AC137" s="210">
        <f t="shared" ref="AC137" si="1500">IF(W137=MAX(W135:W139),U137-I137,0)</f>
        <v>0</v>
      </c>
      <c r="AD137" s="212">
        <f>Hoja1!$AA137^2+Hoja1!$AB137^2+AC137^2</f>
        <v>0</v>
      </c>
      <c r="AE137" s="75">
        <f t="shared" si="1484"/>
        <v>0.41987772158703851</v>
      </c>
      <c r="AF137" s="75">
        <f t="shared" si="1485"/>
        <v>0.64797972312954244</v>
      </c>
      <c r="AG137" s="78">
        <f t="shared" si="1485"/>
        <v>0</v>
      </c>
      <c r="AH137" s="78">
        <f t="shared" si="1486"/>
        <v>0</v>
      </c>
      <c r="AI137" s="80">
        <f>IF(AG135&gt;0,IF(AH135=Hoja1!$W137,Hoja1!$E137,Hoja1!$G137),0)</f>
        <v>0</v>
      </c>
      <c r="AJ137" s="54">
        <f>IF(AG135&gt;0,IF(AH135=Hoja1!$W137,Hoja1!$F137,Hoja1!$H137),0)</f>
        <v>0</v>
      </c>
      <c r="AK137" s="52">
        <f>IF(AG135&gt;0,IF(AH135=Hoja1!$W137,Hoja1!$E137*Hoja1!$R137,Hoja1!$G137),0)</f>
        <v>0</v>
      </c>
      <c r="AL137" s="49">
        <f>IF(AG135&gt;0,IF(AH135=Hoja1!$W137,Hoja1!$F137*Hoja1!$R137,Hoja1!$H137),0)</f>
        <v>0</v>
      </c>
      <c r="AM137" s="56">
        <f t="shared" ref="AM137:AN137" si="1501">AM132</f>
        <v>14</v>
      </c>
      <c r="AN137" s="145">
        <f t="shared" si="1501"/>
        <v>0.5</v>
      </c>
      <c r="AO137" s="122">
        <f t="shared" si="683"/>
        <v>7.1428571428571425E-2</v>
      </c>
      <c r="AP137" s="127">
        <f t="shared" si="1319"/>
        <v>3.5714285714285712E-2</v>
      </c>
      <c r="AQ137" s="56">
        <f t="shared" ref="AQ137:AR137" si="1502">AQ132</f>
        <v>7.546263491092764E-2</v>
      </c>
      <c r="AR137" s="57">
        <f t="shared" si="1502"/>
        <v>-6.539080595889013E-2</v>
      </c>
      <c r="AS137" s="56">
        <f t="shared" ref="AS137" si="1503">IF(AG135&gt;0,G137+AQ137,0)</f>
        <v>0</v>
      </c>
      <c r="AT137" s="166">
        <f t="shared" ref="AT137" si="1504">IF(AG135&gt;0,H137+AR137,0)</f>
        <v>0</v>
      </c>
    </row>
    <row r="138" spans="3:46" ht="19.5" thickBot="1" x14ac:dyDescent="0.3">
      <c r="C138" s="228"/>
      <c r="D138" s="220"/>
      <c r="E138" s="94">
        <f t="shared" ref="E138:F138" si="1505">E137</f>
        <v>0.429022927</v>
      </c>
      <c r="F138" s="94">
        <f t="shared" si="1505"/>
        <v>0.19049585799999999</v>
      </c>
      <c r="G138" s="46">
        <f t="shared" ref="G138:I138" si="1506">G133</f>
        <v>-0.51661166300000005</v>
      </c>
      <c r="H138" s="46">
        <f t="shared" si="1506"/>
        <v>-0.851105322</v>
      </c>
      <c r="I138" s="46">
        <f t="shared" si="1506"/>
        <v>0</v>
      </c>
      <c r="J138" s="56">
        <f t="shared" ref="J138" si="1507">IF($AO$1="SUBTRACTIVE",AA138+J133,IF(W138=MAX(W135:W139),P138*M138-G138+J133,J133))</f>
        <v>0</v>
      </c>
      <c r="K138" s="122">
        <f t="shared" ref="K138" si="1508">IF($AO$1="SUBTRACTIVE",AB138+K133,IF(W138=MAX(W135:W139),P138*N138-H138+K133,K133))</f>
        <v>0</v>
      </c>
      <c r="L138" s="57">
        <v>0</v>
      </c>
      <c r="M138" s="137">
        <f t="shared" ref="M138" si="1509">IF($AO$1="ADDICTIVE",IF(W138=MAX(W135:W139),$AO$2*S138*R138+G138,0),0)</f>
        <v>0</v>
      </c>
      <c r="N138" s="122">
        <f t="shared" ref="N138" si="1510">IF($AO$1="ADDICTIVE",IF(W138=MAX(W135:W139),$AO$2*T138*R138+H138,0),0)</f>
        <v>0</v>
      </c>
      <c r="O138" s="128">
        <f t="shared" ref="O138:O139" si="1511">IF($AO$1="ADDICTIVE",IF(Y138=MAX(Y134:Y138),$AO$2*U138*R138+I138,0),0)</f>
        <v>0</v>
      </c>
      <c r="P138" s="57">
        <f t="shared" si="912"/>
        <v>0</v>
      </c>
      <c r="Q138" s="93">
        <f t="shared" si="1479"/>
        <v>0</v>
      </c>
      <c r="R138" s="56">
        <f t="shared" si="676"/>
        <v>2.1303164416221536</v>
      </c>
      <c r="S138" s="95">
        <f t="shared" si="1162"/>
        <v>0.429022927</v>
      </c>
      <c r="T138" s="95">
        <f t="shared" si="1163"/>
        <v>0.19049585799999999</v>
      </c>
      <c r="U138" s="115">
        <f t="shared" si="677"/>
        <v>0</v>
      </c>
      <c r="V138" s="202">
        <f t="shared" ref="V138:V201" si="1512">SUMPRODUCT(S138:U138,G138:I138)*R138</f>
        <v>-0.81755215080754939</v>
      </c>
      <c r="W138" s="203">
        <f t="shared" si="1198"/>
        <v>9.1223924596225303E-2</v>
      </c>
      <c r="X138" s="203">
        <f>IF(W138&gt;X137,W138,X137)</f>
        <v>0.90371282934581387</v>
      </c>
      <c r="Y138" s="75">
        <f t="shared" si="1480"/>
        <v>0.90371282934581387</v>
      </c>
      <c r="Z138" s="93">
        <f>IF(MAX(W135:W139)=W138,Q138+1,Q138)</f>
        <v>0</v>
      </c>
      <c r="AA138" s="82">
        <f t="shared" ref="AA138" si="1513">IF(W138=MAX(W135:W139),S138*R138-G138,0)</f>
        <v>0</v>
      </c>
      <c r="AB138" s="82">
        <f t="shared" ref="AB138" si="1514">IF(W138=MAX(W135:W139),T138*R138-H138,0)</f>
        <v>0</v>
      </c>
      <c r="AC138" s="210">
        <f t="shared" ref="AC138" si="1515">IF(W138=MAX(W135:W139),U138-I138,0)</f>
        <v>0</v>
      </c>
      <c r="AD138" s="212">
        <f>Hoja1!$AA138^2+Hoja1!$AB138^2+AC138^2</f>
        <v>0</v>
      </c>
      <c r="AE138" s="75">
        <f t="shared" si="1484"/>
        <v>0.41987772158703851</v>
      </c>
      <c r="AF138" s="75">
        <f t="shared" si="1485"/>
        <v>0.64797972312954244</v>
      </c>
      <c r="AG138" s="78">
        <f t="shared" si="1485"/>
        <v>0</v>
      </c>
      <c r="AH138" s="78">
        <f t="shared" si="1486"/>
        <v>0</v>
      </c>
      <c r="AI138" s="80">
        <f>IF(AG135&gt;0,IF(AH135=Hoja1!$W138,Hoja1!$E138,Hoja1!$G138),0)</f>
        <v>0</v>
      </c>
      <c r="AJ138" s="54">
        <f>IF(AG135&gt;0,IF(AH135=Hoja1!$W138,Hoja1!$F138,Hoja1!$H138),0)</f>
        <v>0</v>
      </c>
      <c r="AK138" s="52">
        <f>IF(AG135&gt;0,IF(AH135=Hoja1!$W138,Hoja1!$E138*Hoja1!$R138,Hoja1!$G138),0)</f>
        <v>0</v>
      </c>
      <c r="AL138" s="49">
        <f>IF(AG135&gt;0,IF(AH135=Hoja1!$W138,Hoja1!$F138*Hoja1!$R138,Hoja1!$H138),0)</f>
        <v>0</v>
      </c>
      <c r="AM138" s="56">
        <f t="shared" ref="AM138:AN138" si="1516">AM133</f>
        <v>0</v>
      </c>
      <c r="AN138" s="145">
        <f t="shared" si="1516"/>
        <v>0.5</v>
      </c>
      <c r="AO138" s="122">
        <f t="shared" si="683"/>
        <v>0</v>
      </c>
      <c r="AP138" s="127">
        <f t="shared" si="1319"/>
        <v>0</v>
      </c>
      <c r="AQ138" s="56">
        <f t="shared" ref="AQ138:AR138" si="1517">AQ133</f>
        <v>0</v>
      </c>
      <c r="AR138" s="57">
        <f t="shared" si="1517"/>
        <v>0</v>
      </c>
      <c r="AS138" s="56">
        <f t="shared" ref="AS138" si="1518">IF(AG135&gt;0,G138+AQ138,0)</f>
        <v>0</v>
      </c>
      <c r="AT138" s="166">
        <f t="shared" ref="AT138" si="1519">IF(AG135&gt;0,H138+AR138,0)</f>
        <v>0</v>
      </c>
    </row>
    <row r="139" spans="3:46" ht="19.5" thickBot="1" x14ac:dyDescent="0.3">
      <c r="C139" s="228"/>
      <c r="D139" s="221"/>
      <c r="E139" s="94">
        <f t="shared" ref="E139:F139" si="1520">E138</f>
        <v>0.429022927</v>
      </c>
      <c r="F139" s="94">
        <f t="shared" si="1520"/>
        <v>0.19049585799999999</v>
      </c>
      <c r="G139" s="46">
        <f t="shared" ref="G139:I139" si="1521">G134</f>
        <v>-0.227678886</v>
      </c>
      <c r="H139" s="46">
        <f t="shared" si="1521"/>
        <v>-0.95629731299999998</v>
      </c>
      <c r="I139" s="46">
        <f t="shared" si="1521"/>
        <v>0</v>
      </c>
      <c r="J139" s="58">
        <f t="shared" ref="J139" si="1522">IF($AO$1="SUBTRACTIVE",AA139+J134,IF(W139=MAX(W135:W139),P139*M139-G139+J134,J134))</f>
        <v>0</v>
      </c>
      <c r="K139" s="124">
        <f t="shared" ref="K139" si="1523">IF($AO$1="SUBTRACTIVE",AB139+K134,IF(W139=MAX(W135:W139),P139*N139-H139+K134,K134))</f>
        <v>0</v>
      </c>
      <c r="L139" s="59">
        <v>0</v>
      </c>
      <c r="M139" s="138">
        <f t="shared" ref="M139" si="1524">IF($AO$1="ADDICTIVE",IF(W139=MAX(W135:W139),$AO$2*S139*R139+G139,0),0)</f>
        <v>0</v>
      </c>
      <c r="N139" s="124">
        <f t="shared" ref="N139" si="1525">IF($AO$1="ADDICTIVE",IF(W139=MAX(W135:W139),$AO$2*T139*R139+H139,0),0)</f>
        <v>0</v>
      </c>
      <c r="O139" s="129">
        <f t="shared" si="1511"/>
        <v>0</v>
      </c>
      <c r="P139" s="59">
        <f t="shared" si="912"/>
        <v>0</v>
      </c>
      <c r="Q139" s="93">
        <f t="shared" si="1479"/>
        <v>0</v>
      </c>
      <c r="R139" s="58">
        <f t="shared" ref="R139:R202" si="1526">IF($AO$3="MULTIPLICATIVE",1/SQRT(S139^2+T139^2),1/SQRT(2))</f>
        <v>2.1303164416221536</v>
      </c>
      <c r="S139" s="95">
        <f t="shared" si="1162"/>
        <v>0.429022927</v>
      </c>
      <c r="T139" s="95">
        <f t="shared" si="1163"/>
        <v>0.19049585799999999</v>
      </c>
      <c r="U139" s="119">
        <f t="shared" ref="U139:U202" si="1527">IF($AO$3="MULTIPLICATIVE",0,IF(2-(S139^2+T139^2)&gt;0,SQRT(2-(S139^2+T139^2))*R139,0))</f>
        <v>0</v>
      </c>
      <c r="V139" s="202">
        <f t="shared" si="1512"/>
        <v>-0.59616935279372618</v>
      </c>
      <c r="W139" s="203">
        <f t="shared" si="1198"/>
        <v>0.20191532360313691</v>
      </c>
      <c r="X139" s="203">
        <f>IF(W139&gt;X138,W139,X138)</f>
        <v>0.90371282934581387</v>
      </c>
      <c r="Y139" s="75">
        <f t="shared" si="1480"/>
        <v>0.90371282934581387</v>
      </c>
      <c r="Z139" s="93">
        <f>IF(MAX(W135:W139)=W139,Q139+1,Q139)</f>
        <v>0</v>
      </c>
      <c r="AA139" s="82">
        <f t="shared" ref="AA139" si="1528">IF(W139=MAX(W135:W139),S139*R139-G139,0)</f>
        <v>0</v>
      </c>
      <c r="AB139" s="82">
        <f t="shared" ref="AB139" si="1529">IF(W139=MAX(W135:W139),T139*R139-H139,0)</f>
        <v>0</v>
      </c>
      <c r="AC139" s="211">
        <f t="shared" ref="AC139" si="1530">IF(W139=MAX(W135:W139),U139-I139,0)</f>
        <v>0</v>
      </c>
      <c r="AD139" s="211">
        <f>Hoja1!$AA139^2+Hoja1!$AB139^2+AC139^2</f>
        <v>0</v>
      </c>
      <c r="AE139" s="75">
        <f t="shared" si="1484"/>
        <v>0.41987772158703851</v>
      </c>
      <c r="AF139" s="75">
        <f t="shared" si="1485"/>
        <v>0.64797972312954244</v>
      </c>
      <c r="AG139" s="78">
        <f t="shared" si="1485"/>
        <v>0</v>
      </c>
      <c r="AH139" s="78">
        <f t="shared" si="1486"/>
        <v>0</v>
      </c>
      <c r="AI139" s="80">
        <f>IF(AG135&gt;0,IF(AH135=Hoja1!$W139,Hoja1!$E139,Hoja1!$G139),0)</f>
        <v>0</v>
      </c>
      <c r="AJ139" s="54">
        <f>IF(AG135&gt;0,IF(AH135=Hoja1!$W139,Hoja1!$F139,Hoja1!$H139),0)</f>
        <v>0</v>
      </c>
      <c r="AK139" s="52">
        <f>IF(AG135&gt;0,IF(AH135=Hoja1!$W139,Hoja1!$E139*Hoja1!$R139,Hoja1!$G139),0)</f>
        <v>0</v>
      </c>
      <c r="AL139" s="49">
        <f>IF(AG135&gt;0,IF(AH135=Hoja1!$W139,Hoja1!$F139*Hoja1!$R139,Hoja1!$H139),0)</f>
        <v>0</v>
      </c>
      <c r="AM139" s="58">
        <f t="shared" ref="AM139:AN139" si="1531">AM134</f>
        <v>0</v>
      </c>
      <c r="AN139" s="146">
        <f t="shared" si="1531"/>
        <v>0.5</v>
      </c>
      <c r="AO139" s="124">
        <f t="shared" ref="AO139:AO202" si="1532">IF(AM139&gt;0,1/AM139,0)</f>
        <v>0</v>
      </c>
      <c r="AP139" s="106">
        <f t="shared" si="1319"/>
        <v>0</v>
      </c>
      <c r="AQ139" s="58">
        <f t="shared" ref="AQ139:AR139" si="1533">AQ134</f>
        <v>0</v>
      </c>
      <c r="AR139" s="59">
        <f t="shared" si="1533"/>
        <v>0</v>
      </c>
      <c r="AS139" s="58">
        <f t="shared" ref="AS139" si="1534">IF(AG135&gt;0,G139+AQ139,0)</f>
        <v>0</v>
      </c>
      <c r="AT139" s="167">
        <f t="shared" ref="AT139" si="1535">IF(AG135&gt;0,H139+AR139,0)</f>
        <v>0</v>
      </c>
    </row>
    <row r="140" spans="3:46" ht="19.5" thickBot="1" x14ac:dyDescent="0.3">
      <c r="C140" s="228"/>
      <c r="D140" s="213" t="s">
        <v>31</v>
      </c>
      <c r="E140" s="86">
        <f>$A$16</f>
        <v>0.24421569700000001</v>
      </c>
      <c r="F140" s="86">
        <f>$B$16</f>
        <v>0.67003739500000004</v>
      </c>
      <c r="G140" s="71">
        <f t="shared" ref="G140:I140" si="1536">G135</f>
        <v>-0.62215365899999997</v>
      </c>
      <c r="H140" s="71">
        <f t="shared" si="1536"/>
        <v>0.56891302300000002</v>
      </c>
      <c r="I140" s="71">
        <f t="shared" si="1536"/>
        <v>0</v>
      </c>
      <c r="J140" s="64">
        <f t="shared" ref="J140" si="1537">IF($AO$1="SUBTRACTIVE",AA140+J135,IF(W140=MAX(W140:W144),P140*M140-G140+J135,J135))</f>
        <v>0</v>
      </c>
      <c r="K140" s="121">
        <f t="shared" ref="K140" si="1538">IF($AO$1="SUBTRACTIVE",AB140+K135,IF(W140=MAX(W140:W144),P140*N140-H140+K135,K135))</f>
        <v>0</v>
      </c>
      <c r="L140" s="65">
        <v>0</v>
      </c>
      <c r="M140" s="64">
        <f t="shared" ref="M140" si="1539">IF($AO$1="ADDICTIVE",IF(W140=MAX(W140:W144),$AO$2*S140*R140+G140,0),0)</f>
        <v>0</v>
      </c>
      <c r="N140" s="121">
        <f t="shared" ref="N140" si="1540">IF($AO$1="ADDICTIVE",IF(W140=MAX(W140:W144),$AO$2*T140*R140+H140,0),0)</f>
        <v>0</v>
      </c>
      <c r="O140" s="126">
        <f t="shared" ref="O140" si="1541">IF($AO$1="ADDICTIVE",IF(Y140=MAX(Y140:Y144),$AO$2*U140*R140+I140,0),0)</f>
        <v>0</v>
      </c>
      <c r="P140" s="65">
        <f t="shared" si="912"/>
        <v>0</v>
      </c>
      <c r="Q140" s="35">
        <f t="shared" si="1479"/>
        <v>0</v>
      </c>
      <c r="R140" s="15">
        <f t="shared" si="1526"/>
        <v>1.4022178344045098</v>
      </c>
      <c r="S140" s="87">
        <f t="shared" si="1162"/>
        <v>0.24421569700000001</v>
      </c>
      <c r="T140" s="87">
        <f t="shared" si="1163"/>
        <v>0.67003739500000004</v>
      </c>
      <c r="U140" s="26">
        <f t="shared" si="1527"/>
        <v>0</v>
      </c>
      <c r="V140" s="197">
        <f t="shared" si="1512"/>
        <v>0.32146308049343242</v>
      </c>
      <c r="W140" s="198">
        <f t="shared" si="1198"/>
        <v>0.66073154024671621</v>
      </c>
      <c r="X140" s="198">
        <f>W140</f>
        <v>0.66073154024671621</v>
      </c>
      <c r="Y140" s="35">
        <f t="shared" ref="Y140" si="1542">X144</f>
        <v>0.99801295616353713</v>
      </c>
      <c r="Z140" s="35">
        <f>IF(MAX(W140:W144)=W140,Q140+1,Q140)</f>
        <v>0</v>
      </c>
      <c r="AA140" s="35">
        <f t="shared" ref="AA140" si="1543">IF(W140=MAX(W140:W144),S140*R140-G140,0)</f>
        <v>0</v>
      </c>
      <c r="AB140" s="35">
        <f t="shared" ref="AB140" si="1544">IF(W140=MAX(W140:W144),T140*R140-H140,0)</f>
        <v>0</v>
      </c>
      <c r="AC140" s="131">
        <f t="shared" ref="AC140" si="1545">IF(W140=MAX(W140:W144),U140-I140,0)</f>
        <v>0</v>
      </c>
      <c r="AD140" s="131">
        <f>Hoja1!$AA140^2+Hoja1!$AB140^2+AC140^2</f>
        <v>0</v>
      </c>
      <c r="AE140" s="35">
        <f t="shared" ref="AE140" si="1546">IF(MAX(AD140:AD144)&gt;AE135,MAX(AD140:AD144),AE135)</f>
        <v>0.41987772158703851</v>
      </c>
      <c r="AF140" s="35">
        <f t="shared" ref="AF140" si="1547">SQRT(AE140)</f>
        <v>0.64797972312954244</v>
      </c>
      <c r="AG140" s="35">
        <f>IF(Y140=MIN(Y110:Y209),Y140,0)</f>
        <v>0</v>
      </c>
      <c r="AH140" s="88">
        <f>IF(Hoja1!$AG140&gt;0,_xlfn.MAXIFS(W140:W144,Z205:Z209,0),0)</f>
        <v>0</v>
      </c>
      <c r="AI140" s="72">
        <f>IF(AG140&gt;0,IF(AH140=Hoja1!$W140,Hoja1!$E140,Hoja1!$G140),0)</f>
        <v>0</v>
      </c>
      <c r="AJ140" s="73">
        <f>IF(AG140&gt;0,IF(AH140=Hoja1!$W140,Hoja1!$F140,Hoja1!$H140),0)</f>
        <v>0</v>
      </c>
      <c r="AK140" s="52">
        <f>IF(AG140&gt;0,IF(AH140=Hoja1!$W140,Hoja1!$E140*Hoja1!$R140,Hoja1!$G140),0)</f>
        <v>0</v>
      </c>
      <c r="AL140" s="49">
        <f>IF(AG140&gt;0,IF(AH140=Hoja1!$W140,Hoja1!$F140*Hoja1!$R140,Hoja1!$H140),0)</f>
        <v>0</v>
      </c>
      <c r="AM140" s="64">
        <f t="shared" ref="AM140:AN140" si="1548">AM135</f>
        <v>0</v>
      </c>
      <c r="AN140" s="148">
        <f t="shared" si="1548"/>
        <v>0.5</v>
      </c>
      <c r="AO140" s="121">
        <f t="shared" si="1532"/>
        <v>0</v>
      </c>
      <c r="AP140" s="65">
        <f t="shared" ref="AP140" si="1549">IF($AO$11="SUBTRACTIVE",AN140*AO140,AO140)</f>
        <v>0</v>
      </c>
      <c r="AQ140" s="64">
        <f t="shared" ref="AQ140:AR140" si="1550">AQ135</f>
        <v>0</v>
      </c>
      <c r="AR140" s="65">
        <f t="shared" si="1550"/>
        <v>0</v>
      </c>
      <c r="AS140" s="64">
        <f t="shared" ref="AS140" si="1551">IF(AG140&gt;0,G140+AQ140,0)</f>
        <v>0</v>
      </c>
      <c r="AT140" s="168">
        <f t="shared" ref="AT140" si="1552">IF(AG140&gt;0,H140+AR140,0)</f>
        <v>0</v>
      </c>
    </row>
    <row r="141" spans="3:46" ht="19.5" thickBot="1" x14ac:dyDescent="0.3">
      <c r="C141" s="228"/>
      <c r="D141" s="214"/>
      <c r="E141" s="89">
        <f t="shared" ref="E141:F141" si="1553">E140</f>
        <v>0.24421569700000001</v>
      </c>
      <c r="F141" s="89">
        <f t="shared" si="1553"/>
        <v>0.67003739500000004</v>
      </c>
      <c r="G141" s="74">
        <f t="shared" ref="G141:I141" si="1554">G136</f>
        <v>0.97621461700000001</v>
      </c>
      <c r="H141" s="74">
        <f t="shared" si="1554"/>
        <v>-0.20893725399999999</v>
      </c>
      <c r="I141" s="74">
        <f t="shared" si="1554"/>
        <v>0</v>
      </c>
      <c r="J141" s="2">
        <f t="shared" ref="J141" si="1555">IF($AO$1="SUBTRACTIVE",AA141+J136,IF(W141=MAX(W140:W144),P141*M141-G141+J136,J136))</f>
        <v>-0.17562655042132114</v>
      </c>
      <c r="K141" s="107">
        <f t="shared" ref="K141" si="1556">IF($AO$1="SUBTRACTIVE",AB141+K136,IF(W141=MAX(W140:W144),P141*N141-H141+K136,K136))</f>
        <v>2.240135108120731</v>
      </c>
      <c r="L141" s="3">
        <v>0</v>
      </c>
      <c r="M141" s="2">
        <f t="shared" ref="M141" si="1557">IF($AO$1="ADDICTIVE",IF(W141=MAX(W140:W144),$AO$2*S141*R141+G141,0),0)</f>
        <v>0</v>
      </c>
      <c r="N141" s="107">
        <f t="shared" ref="N141" si="1558">IF($AO$1="ADDICTIVE",IF(W141=MAX(W140:W144),$AO$2*T141*R141+H141,0),0)</f>
        <v>0</v>
      </c>
      <c r="O141" s="20">
        <f t="shared" ref="O141" si="1559">IF($AO$1="ADDICTIVE",IF(Y141=MAX(Y140:Y144),$AO$2*U141*R141+I141,0),0)</f>
        <v>0</v>
      </c>
      <c r="P141" s="3">
        <f t="shared" si="912"/>
        <v>0</v>
      </c>
      <c r="Q141" s="63">
        <f>Z136</f>
        <v>4</v>
      </c>
      <c r="R141" s="2">
        <f t="shared" si="1526"/>
        <v>1.4022178344045098</v>
      </c>
      <c r="S141" s="90">
        <f t="shared" si="1162"/>
        <v>0.24421569700000001</v>
      </c>
      <c r="T141" s="90">
        <f t="shared" si="1163"/>
        <v>0.67003739500000004</v>
      </c>
      <c r="U141" s="26">
        <f t="shared" si="1527"/>
        <v>0</v>
      </c>
      <c r="V141" s="199">
        <f t="shared" si="1512"/>
        <v>0.13799388326890441</v>
      </c>
      <c r="W141" s="192">
        <f t="shared" si="1198"/>
        <v>0.56899694163445225</v>
      </c>
      <c r="X141" s="192">
        <f>IF(W141&gt;X140,W141,X140)</f>
        <v>0.66073154024671621</v>
      </c>
      <c r="Y141" s="75">
        <f t="shared" ref="Y141:Y144" si="1560">Y140</f>
        <v>0.99801295616353713</v>
      </c>
      <c r="Z141" s="63">
        <f>IF(MAX(W140:W144)=W141,Q141+1,Q141)</f>
        <v>4</v>
      </c>
      <c r="AA141" s="63">
        <f t="shared" ref="AA141" si="1561">IF(W141=MAX(W140:W144),S141*R141-G141,0)</f>
        <v>0</v>
      </c>
      <c r="AB141" s="63">
        <f t="shared" ref="AB141" si="1562">IF(W141=MAX(W140:W144),T141*R141-H141,0)</f>
        <v>0</v>
      </c>
      <c r="AC141" s="209">
        <f t="shared" ref="AC141" si="1563">IF(W141=MAX(W140:W144),U141-I141,0)</f>
        <v>0</v>
      </c>
      <c r="AD141" s="132">
        <f>Hoja1!$AA141^2+Hoja1!$AB141^2+AC141^2</f>
        <v>0</v>
      </c>
      <c r="AE141" s="75">
        <f t="shared" ref="AE141:AE144" si="1564">AE140</f>
        <v>0.41987772158703851</v>
      </c>
      <c r="AF141" s="76">
        <f t="shared" ref="AF141:AG144" si="1565">AF140</f>
        <v>0.64797972312954244</v>
      </c>
      <c r="AG141" s="77">
        <f t="shared" si="1565"/>
        <v>0</v>
      </c>
      <c r="AH141" s="78">
        <f t="shared" ref="AH141:AH144" si="1566">AH140</f>
        <v>0</v>
      </c>
      <c r="AI141" s="72">
        <f>IF(AG140&gt;0,IF(AH140=Hoja1!$W141,Hoja1!$E141,Hoja1!$G141),0)</f>
        <v>0</v>
      </c>
      <c r="AJ141" s="73">
        <f>IF(AG140&gt;0,IF(AH140=Hoja1!$W141,Hoja1!$F141,Hoja1!$H141),0)</f>
        <v>0</v>
      </c>
      <c r="AK141" s="52">
        <f>IF(AG140&gt;0,IF(AH140=Hoja1!$W141,Hoja1!$E141*Hoja1!$R141,Hoja1!$G141),0)</f>
        <v>0</v>
      </c>
      <c r="AL141" s="49">
        <f>IF(AG140&gt;0,IF(AH140=Hoja1!$W141,Hoja1!$F141*Hoja1!$R141,Hoja1!$H141),0)</f>
        <v>0</v>
      </c>
      <c r="AM141" s="2">
        <f t="shared" ref="AM141:AN141" si="1567">AM136</f>
        <v>6</v>
      </c>
      <c r="AN141" s="143">
        <f t="shared" si="1567"/>
        <v>0.5</v>
      </c>
      <c r="AO141" s="107">
        <f t="shared" si="1532"/>
        <v>0.16666666666666666</v>
      </c>
      <c r="AP141" s="3">
        <f t="shared" si="1394"/>
        <v>0.16666666666666666</v>
      </c>
      <c r="AQ141" s="2">
        <f t="shared" ref="AQ141:AR141" si="1568">AQ136</f>
        <v>-1.40820082417392E-2</v>
      </c>
      <c r="AR141" s="3">
        <f t="shared" si="1568"/>
        <v>0.25147433238408184</v>
      </c>
      <c r="AS141" s="2">
        <f t="shared" ref="AS141" si="1569">IF(AG140&gt;0,G141+AQ141,0)</f>
        <v>0</v>
      </c>
      <c r="AT141" s="163">
        <f t="shared" ref="AT141" si="1570">IF(AG140&gt;0,H141+AR141,0)</f>
        <v>0</v>
      </c>
    </row>
    <row r="142" spans="3:46" ht="19.5" thickBot="1" x14ac:dyDescent="0.3">
      <c r="C142" s="228"/>
      <c r="D142" s="214"/>
      <c r="E142" s="89">
        <f t="shared" ref="E142:F142" si="1571">E141</f>
        <v>0.24421569700000001</v>
      </c>
      <c r="F142" s="89">
        <f t="shared" si="1571"/>
        <v>0.67003739500000004</v>
      </c>
      <c r="G142" s="74">
        <f t="shared" ref="G142:I142" si="1572">G137</f>
        <v>0.4247616770911497</v>
      </c>
      <c r="H142" s="74">
        <f t="shared" si="1572"/>
        <v>0.90530520691903349</v>
      </c>
      <c r="I142" s="74">
        <f t="shared" si="1572"/>
        <v>0</v>
      </c>
      <c r="J142" s="2">
        <f t="shared" ref="J142" si="1573">IF($AO$1="SUBTRACTIVE",AA142+J137,IF(W142=MAX(W140:W144),P142*M142-G142+J137,J137))</f>
        <v>0.19518033625041864</v>
      </c>
      <c r="K142" s="107">
        <f t="shared" ref="K142" si="1574">IF($AO$1="SUBTRACTIVE",AB142+K137,IF(W142=MAX(W140:W144),P142*N142-H142+K137,K137))</f>
        <v>-0.15915154628553019</v>
      </c>
      <c r="L142" s="3">
        <v>0</v>
      </c>
      <c r="M142" s="2">
        <f t="shared" ref="M142" si="1575">IF($AO$1="ADDICTIVE",IF(W142=MAX(W140:W144),$AO$2*S142*R142+G142,0),0)</f>
        <v>0</v>
      </c>
      <c r="N142" s="107">
        <f t="shared" ref="N142" si="1576">IF($AO$1="ADDICTIVE",IF(W142=MAX(W140:W144),$AO$2*T142*R142+H142,0),0)</f>
        <v>0</v>
      </c>
      <c r="O142" s="20">
        <f t="shared" ref="O142" si="1577">IF($AO$1="ADDICTIVE",IF(Y142=MAX(Y140:Y144),$AO$2*U142*R142+I142,0),0)</f>
        <v>0</v>
      </c>
      <c r="P142" s="3">
        <f t="shared" si="912"/>
        <v>0</v>
      </c>
      <c r="Q142" s="63">
        <f>Z137</f>
        <v>2</v>
      </c>
      <c r="R142" s="2">
        <f t="shared" si="1526"/>
        <v>1.4022178344045098</v>
      </c>
      <c r="S142" s="90">
        <f t="shared" si="1162"/>
        <v>0.24421569700000001</v>
      </c>
      <c r="T142" s="90">
        <f t="shared" si="1163"/>
        <v>0.67003739500000004</v>
      </c>
      <c r="U142" s="26">
        <f t="shared" si="1527"/>
        <v>0</v>
      </c>
      <c r="V142" s="199">
        <f t="shared" si="1512"/>
        <v>0.99602591232707438</v>
      </c>
      <c r="W142" s="192">
        <f t="shared" si="1198"/>
        <v>0.99801295616353713</v>
      </c>
      <c r="X142" s="192">
        <f>IF(W142&gt;X141,W142,X141)</f>
        <v>0.99801295616353713</v>
      </c>
      <c r="Y142" s="75">
        <f t="shared" si="1560"/>
        <v>0.99801295616353713</v>
      </c>
      <c r="Z142" s="63">
        <f>IF(MAX(W140:W144)=W142,Q142+1,Q142)</f>
        <v>3</v>
      </c>
      <c r="AA142" s="63">
        <f t="shared" ref="AA142" si="1578">IF(W142=MAX(W140:W144),S142*R142-G142,0)</f>
        <v>-8.2318071316221764E-2</v>
      </c>
      <c r="AB142" s="63">
        <f t="shared" ref="AB142" si="1579">IF(W142=MAX(W140:W144),T142*R142-H142,0)</f>
        <v>3.4233178067905601E-2</v>
      </c>
      <c r="AC142" s="209">
        <f t="shared" ref="AC142" si="1580">IF(W142=MAX(W140:W144),U142-I142,0)</f>
        <v>0</v>
      </c>
      <c r="AD142" s="132">
        <f>Hoja1!$AA142^2+Hoja1!$AB142^2+AC142^2</f>
        <v>7.9481753458515055E-3</v>
      </c>
      <c r="AE142" s="75">
        <f t="shared" si="1564"/>
        <v>0.41987772158703851</v>
      </c>
      <c r="AF142" s="75">
        <f t="shared" si="1565"/>
        <v>0.64797972312954244</v>
      </c>
      <c r="AG142" s="78">
        <f t="shared" si="1262"/>
        <v>0</v>
      </c>
      <c r="AH142" s="78">
        <f t="shared" si="1566"/>
        <v>0</v>
      </c>
      <c r="AI142" s="72">
        <f>IF(AG140&gt;0,IF(AH140=Hoja1!$W142,Hoja1!$E142,Hoja1!$G142),0)</f>
        <v>0</v>
      </c>
      <c r="AJ142" s="73">
        <f>IF(AG142&gt;0,IF(AH142=Hoja1!$W142,Hoja1!$F142,Hoja1!$H142),0)</f>
        <v>0</v>
      </c>
      <c r="AK142" s="52">
        <f>IF(AG140&gt;0,IF(AH140=Hoja1!$W142,Hoja1!$E142*Hoja1!$R142,Hoja1!$G142),0)</f>
        <v>0</v>
      </c>
      <c r="AL142" s="49">
        <f>IF(AG140&gt;0,IF(AH140=Hoja1!$W142,Hoja1!$F142*Hoja1!$R142,Hoja1!$H142),0)</f>
        <v>0</v>
      </c>
      <c r="AM142" s="2">
        <f t="shared" ref="AM142:AN142" si="1581">AM137</f>
        <v>14</v>
      </c>
      <c r="AN142" s="143">
        <f t="shared" si="1581"/>
        <v>0.5</v>
      </c>
      <c r="AO142" s="107">
        <f t="shared" si="1532"/>
        <v>7.1428571428571425E-2</v>
      </c>
      <c r="AP142" s="3">
        <f t="shared" si="1394"/>
        <v>7.1428571428571425E-2</v>
      </c>
      <c r="AQ142" s="2">
        <f t="shared" ref="AQ142:AR142" si="1582">AQ137</f>
        <v>7.546263491092764E-2</v>
      </c>
      <c r="AR142" s="3">
        <f t="shared" si="1582"/>
        <v>-6.539080595889013E-2</v>
      </c>
      <c r="AS142" s="2">
        <f t="shared" ref="AS142" si="1583">IF(AG140&gt;0,G142+AQ142,0)</f>
        <v>0</v>
      </c>
      <c r="AT142" s="163">
        <f t="shared" ref="AT142" si="1584">IF(AG140&gt;0,H142+AR142,0)</f>
        <v>0</v>
      </c>
    </row>
    <row r="143" spans="3:46" ht="19.5" thickBot="1" x14ac:dyDescent="0.3">
      <c r="C143" s="228"/>
      <c r="D143" s="214"/>
      <c r="E143" s="89">
        <f t="shared" ref="E143:F143" si="1585">E142</f>
        <v>0.24421569700000001</v>
      </c>
      <c r="F143" s="89">
        <f t="shared" si="1585"/>
        <v>0.67003739500000004</v>
      </c>
      <c r="G143" s="74">
        <f t="shared" ref="G143:I143" si="1586">G138</f>
        <v>-0.51661166300000005</v>
      </c>
      <c r="H143" s="74">
        <f t="shared" si="1586"/>
        <v>-0.851105322</v>
      </c>
      <c r="I143" s="74">
        <f t="shared" si="1586"/>
        <v>0</v>
      </c>
      <c r="J143" s="2">
        <f t="shared" ref="J143" si="1587">IF($AO$1="SUBTRACTIVE",AA143+J138,IF(W143=MAX(W140:W144),P143*M143-G143+J138,J138))</f>
        <v>0</v>
      </c>
      <c r="K143" s="107">
        <f t="shared" ref="K143" si="1588">IF($AO$1="SUBTRACTIVE",AB143+K138,IF(W143=MAX(W140:W144),P143*N143-H143+K138,K138))</f>
        <v>0</v>
      </c>
      <c r="L143" s="3">
        <v>0</v>
      </c>
      <c r="M143" s="2">
        <f t="shared" ref="M143" si="1589">IF($AO$1="ADDICTIVE",IF(W143=MAX(W140:W144),$AO$2*S143*R143+G143,0),0)</f>
        <v>0</v>
      </c>
      <c r="N143" s="107">
        <f t="shared" ref="N143" si="1590">IF($AO$1="ADDICTIVE",IF(W143=MAX(W140:W144),$AO$2*T143*R143+H143,0),0)</f>
        <v>0</v>
      </c>
      <c r="O143" s="20">
        <f t="shared" ref="O143:O144" si="1591">IF($AO$1="ADDICTIVE",IF(Y143=MAX(Y139:Y143),$AO$2*U143*R143+I143,0),0)</f>
        <v>0</v>
      </c>
      <c r="P143" s="3">
        <f t="shared" si="912"/>
        <v>0</v>
      </c>
      <c r="Q143" s="63">
        <f>Z138</f>
        <v>0</v>
      </c>
      <c r="R143" s="2">
        <f t="shared" si="1526"/>
        <v>1.4022178344045098</v>
      </c>
      <c r="S143" s="90">
        <f t="shared" si="1162"/>
        <v>0.24421569700000001</v>
      </c>
      <c r="T143" s="90">
        <f t="shared" si="1163"/>
        <v>0.67003739500000004</v>
      </c>
      <c r="U143" s="26">
        <f t="shared" si="1527"/>
        <v>0</v>
      </c>
      <c r="V143" s="199">
        <f t="shared" si="1512"/>
        <v>-0.97655648034877085</v>
      </c>
      <c r="W143" s="192">
        <f t="shared" si="1198"/>
        <v>1.1721759825614575E-2</v>
      </c>
      <c r="X143" s="192">
        <f>IF(W143&gt;X142,W143,X142)</f>
        <v>0.99801295616353713</v>
      </c>
      <c r="Y143" s="75">
        <f t="shared" si="1560"/>
        <v>0.99801295616353713</v>
      </c>
      <c r="Z143" s="63">
        <f>IF(MAX(W140:W144)=W143,Q143+1,Q143)</f>
        <v>0</v>
      </c>
      <c r="AA143" s="63">
        <f t="shared" ref="AA143" si="1592">IF(W143=MAX(W140:W144),S143*R143-G143,0)</f>
        <v>0</v>
      </c>
      <c r="AB143" s="63">
        <f t="shared" ref="AB143" si="1593">IF(W143=MAX(W140:W144),T143*R143-H143,0)</f>
        <v>0</v>
      </c>
      <c r="AC143" s="209">
        <f t="shared" ref="AC143" si="1594">IF(W143=MAX(W140:W144),U143-I143,0)</f>
        <v>0</v>
      </c>
      <c r="AD143" s="132">
        <f>Hoja1!$AA143^2+Hoja1!$AB143^2+AC143^2</f>
        <v>0</v>
      </c>
      <c r="AE143" s="75">
        <f t="shared" si="1564"/>
        <v>0.41987772158703851</v>
      </c>
      <c r="AF143" s="75">
        <f t="shared" si="1565"/>
        <v>0.64797972312954244</v>
      </c>
      <c r="AG143" s="78">
        <f t="shared" si="1262"/>
        <v>0</v>
      </c>
      <c r="AH143" s="78">
        <f t="shared" si="1566"/>
        <v>0</v>
      </c>
      <c r="AI143" s="72">
        <f>IF(AG140&gt;0,IF(AH140=Hoja1!$W143,Hoja1!$E143,Hoja1!$G143),0)</f>
        <v>0</v>
      </c>
      <c r="AJ143" s="73">
        <f>IF(AG140&gt;0,IF(AH140=Hoja1!$W143,Hoja1!$F143,Hoja1!$H143),0)</f>
        <v>0</v>
      </c>
      <c r="AK143" s="52">
        <f>IF(AG140&gt;0,IF(AH140=Hoja1!$W143,Hoja1!$E143*Hoja1!$R143,Hoja1!$G143),0)</f>
        <v>0</v>
      </c>
      <c r="AL143" s="49">
        <f>IF(AG140&gt;0,IF(AH140=Hoja1!$W143,Hoja1!$F143*Hoja1!$R143,Hoja1!$H143),0)</f>
        <v>0</v>
      </c>
      <c r="AM143" s="2">
        <f t="shared" ref="AM143:AN143" si="1595">AM138</f>
        <v>0</v>
      </c>
      <c r="AN143" s="143">
        <f t="shared" si="1595"/>
        <v>0.5</v>
      </c>
      <c r="AO143" s="107">
        <f t="shared" si="1532"/>
        <v>0</v>
      </c>
      <c r="AP143" s="3">
        <f t="shared" si="1394"/>
        <v>0</v>
      </c>
      <c r="AQ143" s="2">
        <f t="shared" ref="AQ143:AR143" si="1596">AQ138</f>
        <v>0</v>
      </c>
      <c r="AR143" s="3">
        <f t="shared" si="1596"/>
        <v>0</v>
      </c>
      <c r="AS143" s="2">
        <f t="shared" ref="AS143" si="1597">IF(AG140&gt;0,G143+AQ143,0)</f>
        <v>0</v>
      </c>
      <c r="AT143" s="163">
        <f t="shared" ref="AT143" si="1598">IF(AG140&gt;0,H143+AR143,0)</f>
        <v>0</v>
      </c>
    </row>
    <row r="144" spans="3:46" ht="19.5" thickBot="1" x14ac:dyDescent="0.3">
      <c r="C144" s="228"/>
      <c r="D144" s="215"/>
      <c r="E144" s="89">
        <f t="shared" ref="E144:F144" si="1599">E143</f>
        <v>0.24421569700000001</v>
      </c>
      <c r="F144" s="89">
        <f t="shared" si="1599"/>
        <v>0.67003739500000004</v>
      </c>
      <c r="G144" s="74">
        <f t="shared" ref="G144:I144" si="1600">G139</f>
        <v>-0.227678886</v>
      </c>
      <c r="H144" s="74">
        <f t="shared" si="1600"/>
        <v>-0.95629731299999998</v>
      </c>
      <c r="I144" s="74">
        <f t="shared" si="1600"/>
        <v>0</v>
      </c>
      <c r="J144" s="4">
        <f t="shared" ref="J144" si="1601">IF($AO$1="SUBTRACTIVE",AA144+J139,IF(W144=MAX(W140:W144),P144*M144-G144+J139,J139))</f>
        <v>0</v>
      </c>
      <c r="K144" s="108">
        <f t="shared" ref="K144" si="1602">IF($AO$1="SUBTRACTIVE",AB144+K139,IF(W144=MAX(W140:W144),P144*N144-H144+K139,K139))</f>
        <v>0</v>
      </c>
      <c r="L144" s="5">
        <v>0</v>
      </c>
      <c r="M144" s="4">
        <f t="shared" ref="M144" si="1603">IF($AO$1="ADDICTIVE",IF(W144=MAX(W140:W144),$AO$2*S144*R144+G144,0),0)</f>
        <v>0</v>
      </c>
      <c r="N144" s="108">
        <f t="shared" ref="N144" si="1604">IF($AO$1="ADDICTIVE",IF(W144=MAX(W140:W144),$AO$2*T144*R144+H144,0),0)</f>
        <v>0</v>
      </c>
      <c r="O144" s="21">
        <f t="shared" si="1591"/>
        <v>0</v>
      </c>
      <c r="P144" s="5">
        <f t="shared" si="912"/>
        <v>0</v>
      </c>
      <c r="Q144" s="63">
        <f>Z139</f>
        <v>0</v>
      </c>
      <c r="R144" s="4">
        <f t="shared" si="1526"/>
        <v>1.4022178344045098</v>
      </c>
      <c r="S144" s="90">
        <f t="shared" si="1162"/>
        <v>0.24421569700000001</v>
      </c>
      <c r="T144" s="90">
        <f t="shared" si="1163"/>
        <v>0.67003739500000004</v>
      </c>
      <c r="U144" s="118">
        <f t="shared" si="1527"/>
        <v>0</v>
      </c>
      <c r="V144" s="199">
        <f t="shared" si="1512"/>
        <v>-0.97644521170402809</v>
      </c>
      <c r="W144" s="192">
        <f t="shared" si="1198"/>
        <v>1.1777394147985953E-2</v>
      </c>
      <c r="X144" s="192">
        <f>IF(W144&gt;X143,W144,X143)</f>
        <v>0.99801295616353713</v>
      </c>
      <c r="Y144" s="75">
        <f t="shared" si="1560"/>
        <v>0.99801295616353713</v>
      </c>
      <c r="Z144" s="63">
        <f>IF(MAX(W140:W144)=W144,Q144+1,Q144)</f>
        <v>0</v>
      </c>
      <c r="AA144" s="63">
        <f t="shared" ref="AA144" si="1605">IF(W144=MAX(W140:W144),S144*R144-G144,0)</f>
        <v>0</v>
      </c>
      <c r="AB144" s="63">
        <f t="shared" ref="AB144" si="1606">IF(W144=MAX(W140:W144),T144*R144-H144,0)</f>
        <v>0</v>
      </c>
      <c r="AC144" s="133">
        <f t="shared" ref="AC144" si="1607">IF(W144=MAX(W140:W144),U144-I144,0)</f>
        <v>0</v>
      </c>
      <c r="AD144" s="133">
        <f>Hoja1!$AA144^2+Hoja1!$AB144^2+AC144^2</f>
        <v>0</v>
      </c>
      <c r="AE144" s="75">
        <f t="shared" si="1564"/>
        <v>0.41987772158703851</v>
      </c>
      <c r="AF144" s="75">
        <f t="shared" si="1565"/>
        <v>0.64797972312954244</v>
      </c>
      <c r="AG144" s="78">
        <f t="shared" si="1262"/>
        <v>0</v>
      </c>
      <c r="AH144" s="78">
        <f t="shared" si="1566"/>
        <v>0</v>
      </c>
      <c r="AI144" s="72">
        <f>IF(AG140&gt;0,IF(AH140=Hoja1!$W144,Hoja1!$E144,Hoja1!$G144),0)</f>
        <v>0</v>
      </c>
      <c r="AJ144" s="73">
        <f>IF(AG140&gt;0,IF(AH140=Hoja1!$W144,Hoja1!$F144,Hoja1!$H144),0)</f>
        <v>0</v>
      </c>
      <c r="AK144" s="52">
        <f>IF(AG140&gt;0,IF(AH140=Hoja1!$W144,Hoja1!$E144*Hoja1!$R144,Hoja1!$G144),0)</f>
        <v>0</v>
      </c>
      <c r="AL144" s="49">
        <f>IF(AG140&gt;0,IF(AH140=Hoja1!$W144,Hoja1!$F144*Hoja1!$R144,Hoja1!$H144),0)</f>
        <v>0</v>
      </c>
      <c r="AM144" s="4">
        <f t="shared" ref="AM144:AN144" si="1608">AM139</f>
        <v>0</v>
      </c>
      <c r="AN144" s="120">
        <f t="shared" si="1608"/>
        <v>0.5</v>
      </c>
      <c r="AO144" s="108">
        <f t="shared" si="1532"/>
        <v>0</v>
      </c>
      <c r="AP144" s="5">
        <f t="shared" si="1394"/>
        <v>0</v>
      </c>
      <c r="AQ144" s="4">
        <f t="shared" ref="AQ144:AR144" si="1609">AQ139</f>
        <v>0</v>
      </c>
      <c r="AR144" s="5">
        <f t="shared" si="1609"/>
        <v>0</v>
      </c>
      <c r="AS144" s="4">
        <f t="shared" ref="AS144" si="1610">IF(AG140&gt;0,G144+AQ144,0)</f>
        <v>0</v>
      </c>
      <c r="AT144" s="164">
        <f t="shared" ref="AT144" si="1611">IF(AG140&gt;0,H144+AR144,0)</f>
        <v>0</v>
      </c>
    </row>
    <row r="145" spans="3:46" ht="19.5" thickBot="1" x14ac:dyDescent="0.3">
      <c r="C145" s="228"/>
      <c r="D145" s="213" t="s">
        <v>32</v>
      </c>
      <c r="E145" s="116">
        <f>$A$17</f>
        <v>0.31517991899999998</v>
      </c>
      <c r="F145" s="116">
        <f>$B$17</f>
        <v>8.7931176999999999E-2</v>
      </c>
      <c r="G145" s="92">
        <f t="shared" ref="G145:I145" si="1612">G140</f>
        <v>-0.62215365899999997</v>
      </c>
      <c r="H145" s="92">
        <f t="shared" si="1612"/>
        <v>0.56891302300000002</v>
      </c>
      <c r="I145" s="92">
        <f t="shared" si="1612"/>
        <v>0</v>
      </c>
      <c r="J145" s="52">
        <f t="shared" ref="J145" si="1613">IF($AO$1="SUBTRACTIVE",AA145+J140,IF(W145=MAX(W145:W149),P145*M145-G145+J140,J140))</f>
        <v>0</v>
      </c>
      <c r="K145" s="123">
        <f t="shared" ref="K145" si="1614">IF($AO$1="SUBTRACTIVE",AB145+K140,IF(W145=MAX(W145:W149),P145*N145-H145+K140,K140))</f>
        <v>0</v>
      </c>
      <c r="L145" s="53">
        <v>0</v>
      </c>
      <c r="M145" s="136">
        <f t="shared" ref="M145" si="1615">IF($AO$1="ADDICTIVE",IF(W145=MAX(W145:W149),$AO$2*S145*R145+G145,0),0)</f>
        <v>0</v>
      </c>
      <c r="N145" s="123">
        <f t="shared" ref="N145" si="1616">IF($AO$1="ADDICTIVE",IF(W145=MAX(W145:W149),$AO$2*T145*R145+H145,0),0)</f>
        <v>0</v>
      </c>
      <c r="O145" s="130">
        <f t="shared" ref="O145" si="1617">IF($AO$1="ADDICTIVE",IF(Y145=MAX(Y145:Y149),$AO$2*U145*R145+I145,0),0)</f>
        <v>0</v>
      </c>
      <c r="P145" s="53">
        <f t="shared" si="912"/>
        <v>0</v>
      </c>
      <c r="Q145" s="36">
        <f>Z140</f>
        <v>0</v>
      </c>
      <c r="R145" s="114">
        <f t="shared" si="1526"/>
        <v>3.0560858111327414</v>
      </c>
      <c r="S145" s="91">
        <f t="shared" si="1162"/>
        <v>0.31517991899999998</v>
      </c>
      <c r="T145" s="91">
        <f t="shared" si="1163"/>
        <v>8.7931176999999999E-2</v>
      </c>
      <c r="U145" s="115">
        <f t="shared" si="1527"/>
        <v>0</v>
      </c>
      <c r="V145" s="200">
        <f t="shared" si="1512"/>
        <v>-0.44638762668934595</v>
      </c>
      <c r="W145" s="201">
        <f t="shared" si="1198"/>
        <v>0.27680618665532702</v>
      </c>
      <c r="X145" s="201">
        <f>W145</f>
        <v>0.27680618665532702</v>
      </c>
      <c r="Y145" s="36">
        <f t="shared" ref="Y145" si="1618">X149</f>
        <v>0.94207984299948699</v>
      </c>
      <c r="Z145" s="36">
        <f>IF(MAX(W145:W149)=W145,Q145+1,Q145)</f>
        <v>0</v>
      </c>
      <c r="AA145" s="80">
        <f t="shared" ref="AA145" si="1619">IF(W145=MAX(W145:W149),S145*R145-G145,0)</f>
        <v>0</v>
      </c>
      <c r="AB145" s="80">
        <f t="shared" ref="AB145" si="1620">IF(W145=MAX(W145:W149),T145*R145-H145,0)</f>
        <v>0</v>
      </c>
      <c r="AC145" s="54">
        <f t="shared" ref="AC145" si="1621">IF(W145=MAX(W145:W149),U145-I145,0)</f>
        <v>0</v>
      </c>
      <c r="AD145" s="54">
        <f>Hoja1!$AA145^2+Hoja1!$AB145^2+AC145^2</f>
        <v>0</v>
      </c>
      <c r="AE145" s="80">
        <f t="shared" ref="AE145" si="1622">IF(MAX(AD145:AD149)&gt;AE140,MAX(AD145:AD149),AE140)</f>
        <v>0.41987772158703851</v>
      </c>
      <c r="AF145" s="80">
        <f t="shared" ref="AF145" si="1623">SQRT(AE145)</f>
        <v>0.64797972312954244</v>
      </c>
      <c r="AG145" s="82">
        <f>IF(Y145=MIN(Y110:Y209),Y145,0)</f>
        <v>0</v>
      </c>
      <c r="AH145" s="83">
        <f>IF(Hoja1!$AG145&gt;0,_xlfn.MAXIFS(W145:W149,Z205:Z209,0),0)</f>
        <v>0</v>
      </c>
      <c r="AI145" s="80">
        <f>IF(AG145&gt;0,IF(AH145=Hoja1!$W145,Hoja1!$E145,Hoja1!$G145),0)</f>
        <v>0</v>
      </c>
      <c r="AJ145" s="54">
        <f>IF(AG145&gt;0,IF(AH145=Hoja1!$W145,Hoja1!$F145,Hoja1!$H145),0)</f>
        <v>0</v>
      </c>
      <c r="AK145" s="52">
        <f>IF(AG145&gt;0,IF(AH145=Hoja1!$W145,Hoja1!$E145*Hoja1!$R145,Hoja1!$G145),0)</f>
        <v>0</v>
      </c>
      <c r="AL145" s="49">
        <f>IF(AG145&gt;0,IF(AH145=Hoja1!$W145,Hoja1!$F145*Hoja1!$R145,Hoja1!$H145),0)</f>
        <v>0</v>
      </c>
      <c r="AM145" s="114">
        <f t="shared" ref="AM145:AN145" si="1624">AM140</f>
        <v>0</v>
      </c>
      <c r="AN145" s="144">
        <f t="shared" si="1624"/>
        <v>0.5</v>
      </c>
      <c r="AO145" s="123">
        <f t="shared" si="1532"/>
        <v>0</v>
      </c>
      <c r="AP145" s="127">
        <f t="shared" ref="AP145" si="1625">IF($AO$1="SUBTRACTIVE",AN145*AO145,AO145)</f>
        <v>0</v>
      </c>
      <c r="AQ145" s="52">
        <f t="shared" ref="AQ145:AR145" si="1626">AQ140</f>
        <v>0</v>
      </c>
      <c r="AR145" s="53">
        <f t="shared" si="1626"/>
        <v>0</v>
      </c>
      <c r="AS145" s="52">
        <f t="shared" ref="AS145" si="1627">IF(AG145&gt;0,G145+AQ145,0)</f>
        <v>0</v>
      </c>
      <c r="AT145" s="165">
        <f t="shared" ref="AT145" si="1628">IF(AG145&gt;0,H145+AR145,0)</f>
        <v>0</v>
      </c>
    </row>
    <row r="146" spans="3:46" ht="19.5" thickBot="1" x14ac:dyDescent="0.3">
      <c r="C146" s="228"/>
      <c r="D146" s="214"/>
      <c r="E146" s="94">
        <f t="shared" ref="E146:F146" si="1629">E145</f>
        <v>0.31517991899999998</v>
      </c>
      <c r="F146" s="94">
        <f t="shared" si="1629"/>
        <v>8.7931176999999999E-2</v>
      </c>
      <c r="G146" s="46">
        <f t="shared" ref="G146:I146" si="1630">G141</f>
        <v>0.97621461700000001</v>
      </c>
      <c r="H146" s="46">
        <f t="shared" si="1630"/>
        <v>-0.20893725399999999</v>
      </c>
      <c r="I146" s="46">
        <f t="shared" si="1630"/>
        <v>0</v>
      </c>
      <c r="J146" s="56">
        <f t="shared" ref="J146" si="1631">IF($AO$1="SUBTRACTIVE",AA146+J141,IF(W146=MAX(W145:W149),P146*M146-G146+J141,J141))</f>
        <v>-0.18862428901145445</v>
      </c>
      <c r="K146" s="122">
        <f t="shared" ref="K146" si="1632">IF($AO$1="SUBTRACTIVE",AB146+K141,IF(W146=MAX(W145:W149),P146*N146-H146+K141,K141))</f>
        <v>2.7177975845066324</v>
      </c>
      <c r="L146" s="57">
        <v>0</v>
      </c>
      <c r="M146" s="137">
        <f t="shared" ref="M146" si="1633">IF($AO$1="ADDICTIVE",IF(W146=MAX(W145:W149),$AO$2*S146*R146+G146,0),0)</f>
        <v>0</v>
      </c>
      <c r="N146" s="122">
        <f t="shared" ref="N146" si="1634">IF($AO$1="ADDICTIVE",IF(W146=MAX(W145:W149),$AO$2*T146*R146+H146,0),0)</f>
        <v>0</v>
      </c>
      <c r="O146" s="128">
        <f t="shared" ref="O146" si="1635">IF($AO$1="ADDICTIVE",IF(Y146=MAX(Y145:Y149),$AO$2*U146*R146+I146,0),0)</f>
        <v>0</v>
      </c>
      <c r="P146" s="57">
        <f t="shared" si="912"/>
        <v>0</v>
      </c>
      <c r="Q146" s="93">
        <f t="shared" ref="Q146:Q150" si="1636">Z141</f>
        <v>4</v>
      </c>
      <c r="R146" s="56">
        <f t="shared" si="1526"/>
        <v>3.0560858111327414</v>
      </c>
      <c r="S146" s="95">
        <f t="shared" si="1162"/>
        <v>0.31517991899999998</v>
      </c>
      <c r="T146" s="95">
        <f t="shared" si="1163"/>
        <v>8.7931176999999999E-2</v>
      </c>
      <c r="U146" s="115">
        <f t="shared" si="1527"/>
        <v>0</v>
      </c>
      <c r="V146" s="202">
        <f t="shared" si="1512"/>
        <v>0.88415968599897388</v>
      </c>
      <c r="W146" s="203">
        <f t="shared" si="1198"/>
        <v>0.94207984299948699</v>
      </c>
      <c r="X146" s="203">
        <f>IF(W146&gt;X145,W146,X145)</f>
        <v>0.94207984299948699</v>
      </c>
      <c r="Y146" s="75">
        <f t="shared" ref="Y146:Y149" si="1637">Y145</f>
        <v>0.94207984299948699</v>
      </c>
      <c r="Z146" s="93">
        <f>IF(MAX(W145:W149)=W146,Q146+1,Q146)</f>
        <v>5</v>
      </c>
      <c r="AA146" s="82">
        <f t="shared" ref="AA146" si="1638">IF(W146=MAX(W145:W149),S146*R146-G146,0)</f>
        <v>-1.2997738590133312E-2</v>
      </c>
      <c r="AB146" s="82">
        <f t="shared" ref="AB146" si="1639">IF(W146=MAX(W145:W149),T146*R146-H146,0)</f>
        <v>0.47766247638590165</v>
      </c>
      <c r="AC146" s="210">
        <f t="shared" ref="AC146" si="1640">IF(W146=MAX(W145:W149),U146-I146,0)</f>
        <v>0</v>
      </c>
      <c r="AD146" s="212">
        <f>Hoja1!$AA146^2+Hoja1!$AB146^2+AC146^2</f>
        <v>0.22833038255556951</v>
      </c>
      <c r="AE146" s="75">
        <f t="shared" ref="AE146:AE149" si="1641">AE145</f>
        <v>0.41987772158703851</v>
      </c>
      <c r="AF146" s="76">
        <f t="shared" ref="AF146:AG169" si="1642">AF145</f>
        <v>0.64797972312954244</v>
      </c>
      <c r="AG146" s="78">
        <f t="shared" si="1642"/>
        <v>0</v>
      </c>
      <c r="AH146" s="78">
        <f t="shared" ref="AH146:AH149" si="1643">AH145</f>
        <v>0</v>
      </c>
      <c r="AI146" s="80">
        <f>IF(AG145&gt;0,IF(AH145=Hoja1!$W146,Hoja1!$E146,Hoja1!$G146),0)</f>
        <v>0</v>
      </c>
      <c r="AJ146" s="54">
        <f>IF(AG145&gt;0,IF(AH145=Hoja1!$W146,Hoja1!$F146,Hoja1!$H146),0)</f>
        <v>0</v>
      </c>
      <c r="AK146" s="52">
        <f>IF(AG145&gt;0,IF(AH145=Hoja1!$W146,Hoja1!$E146*Hoja1!$R146,Hoja1!$G146),0)</f>
        <v>0</v>
      </c>
      <c r="AL146" s="49">
        <f>IF(AG145&gt;0,IF(AH145=Hoja1!$W146,Hoja1!$F146*Hoja1!$R146,Hoja1!$H146),0)</f>
        <v>0</v>
      </c>
      <c r="AM146" s="56">
        <f t="shared" ref="AM146:AN146" si="1644">AM141</f>
        <v>6</v>
      </c>
      <c r="AN146" s="145">
        <f t="shared" si="1644"/>
        <v>0.5</v>
      </c>
      <c r="AO146" s="122">
        <f t="shared" si="1532"/>
        <v>0.16666666666666666</v>
      </c>
      <c r="AP146" s="127">
        <f t="shared" si="1319"/>
        <v>8.3333333333333329E-2</v>
      </c>
      <c r="AQ146" s="56">
        <f t="shared" ref="AQ146:AR146" si="1645">AQ141</f>
        <v>-1.40820082417392E-2</v>
      </c>
      <c r="AR146" s="57">
        <f t="shared" si="1645"/>
        <v>0.25147433238408184</v>
      </c>
      <c r="AS146" s="56">
        <f t="shared" ref="AS146" si="1646">IF(AG145&gt;0,G146+AQ146,0)</f>
        <v>0</v>
      </c>
      <c r="AT146" s="166">
        <f t="shared" ref="AT146" si="1647">IF(AG145&gt;0,H146+AR146,0)</f>
        <v>0</v>
      </c>
    </row>
    <row r="147" spans="3:46" ht="19.5" thickBot="1" x14ac:dyDescent="0.3">
      <c r="C147" s="228"/>
      <c r="D147" s="214"/>
      <c r="E147" s="94">
        <f t="shared" ref="E147:F147" si="1648">E146</f>
        <v>0.31517991899999998</v>
      </c>
      <c r="F147" s="94">
        <f t="shared" si="1648"/>
        <v>8.7931176999999999E-2</v>
      </c>
      <c r="G147" s="46">
        <f t="shared" ref="G147:I147" si="1649">G142</f>
        <v>0.4247616770911497</v>
      </c>
      <c r="H147" s="46">
        <f t="shared" si="1649"/>
        <v>0.90530520691903349</v>
      </c>
      <c r="I147" s="46">
        <f t="shared" si="1649"/>
        <v>0</v>
      </c>
      <c r="J147" s="56">
        <f t="shared" ref="J147" si="1650">IF($AO$1="SUBTRACTIVE",AA147+J142,IF(W147=MAX(W145:W149),P147*M147-G147+J142,J142))</f>
        <v>0.19518033625041864</v>
      </c>
      <c r="K147" s="122">
        <f t="shared" ref="K147" si="1651">IF($AO$1="SUBTRACTIVE",AB147+K142,IF(W147=MAX(W145:W149),P147*N147-H147+K142,K142))</f>
        <v>-0.15915154628553019</v>
      </c>
      <c r="L147" s="57">
        <v>0</v>
      </c>
      <c r="M147" s="137">
        <f t="shared" ref="M147" si="1652">IF($AO$1="ADDICTIVE",IF(W147=MAX(W145:W149),$AO$2*S147*R147+G147,0),0)</f>
        <v>0</v>
      </c>
      <c r="N147" s="122">
        <f t="shared" ref="N147" si="1653">IF($AO$1="ADDICTIVE",IF(W147=MAX(W145:W149),$AO$2*T147*R147+H147,0),0)</f>
        <v>0</v>
      </c>
      <c r="O147" s="128">
        <f t="shared" ref="O147" si="1654">IF($AO$1="ADDICTIVE",IF(Y147=MAX(Y145:Y149),$AO$2*U147*R147+I147,0),0)</f>
        <v>0</v>
      </c>
      <c r="P147" s="57">
        <f t="shared" si="912"/>
        <v>0</v>
      </c>
      <c r="Q147" s="93">
        <f t="shared" si="1636"/>
        <v>3</v>
      </c>
      <c r="R147" s="56">
        <f t="shared" si="1526"/>
        <v>3.0560858111327414</v>
      </c>
      <c r="S147" s="95">
        <f t="shared" ref="S147:S178" si="1655">E147</f>
        <v>0.31517991899999998</v>
      </c>
      <c r="T147" s="95">
        <f t="shared" ref="T147:T178" si="1656">F147</f>
        <v>8.7931176999999999E-2</v>
      </c>
      <c r="U147" s="115">
        <f t="shared" si="1527"/>
        <v>0</v>
      </c>
      <c r="V147" s="202">
        <f t="shared" si="1512"/>
        <v>0.65241595973230893</v>
      </c>
      <c r="W147" s="203">
        <f t="shared" si="1198"/>
        <v>0.82620797986615446</v>
      </c>
      <c r="X147" s="203">
        <f>IF(W147&gt;X146,W147,X146)</f>
        <v>0.94207984299948699</v>
      </c>
      <c r="Y147" s="75">
        <f t="shared" si="1637"/>
        <v>0.94207984299948699</v>
      </c>
      <c r="Z147" s="93">
        <f>IF(MAX(W145:W149)=W147,Q147+1,Q147)</f>
        <v>3</v>
      </c>
      <c r="AA147" s="82">
        <f t="shared" ref="AA147" si="1657">IF(W147=MAX(W145:W149),S147*R147-G147,0)</f>
        <v>0</v>
      </c>
      <c r="AB147" s="82">
        <f t="shared" ref="AB147" si="1658">IF(W147=MAX(W145:W149),T147*R147-H147,0)</f>
        <v>0</v>
      </c>
      <c r="AC147" s="210">
        <f t="shared" ref="AC147" si="1659">IF(W147=MAX(W145:W149),U147-I147,0)</f>
        <v>0</v>
      </c>
      <c r="AD147" s="212">
        <f>Hoja1!$AA147^2+Hoja1!$AB147^2+AC147^2</f>
        <v>0</v>
      </c>
      <c r="AE147" s="75">
        <f t="shared" si="1641"/>
        <v>0.41987772158703851</v>
      </c>
      <c r="AF147" s="75">
        <f t="shared" si="1642"/>
        <v>0.64797972312954244</v>
      </c>
      <c r="AG147" s="78">
        <f t="shared" si="1642"/>
        <v>0</v>
      </c>
      <c r="AH147" s="78">
        <f t="shared" si="1643"/>
        <v>0</v>
      </c>
      <c r="AI147" s="80">
        <f>IF(AG145&gt;0,IF(AH145=Hoja1!$W147,Hoja1!$E147,Hoja1!$G147),0)</f>
        <v>0</v>
      </c>
      <c r="AJ147" s="54">
        <f>IF(AG145&gt;0,IF(AH145=Hoja1!$W147,Hoja1!$F147,Hoja1!$H147),0)</f>
        <v>0</v>
      </c>
      <c r="AK147" s="52">
        <f>IF(AG145&gt;0,IF(AH145=Hoja1!$W147,Hoja1!$E147*Hoja1!$R147,Hoja1!$G147),0)</f>
        <v>0</v>
      </c>
      <c r="AL147" s="49">
        <f>IF(AG145&gt;0,IF(AH145=Hoja1!$W147,Hoja1!$F147*Hoja1!$R147,Hoja1!$H147),0)</f>
        <v>0</v>
      </c>
      <c r="AM147" s="56">
        <f t="shared" ref="AM147:AN147" si="1660">AM142</f>
        <v>14</v>
      </c>
      <c r="AN147" s="145">
        <f t="shared" si="1660"/>
        <v>0.5</v>
      </c>
      <c r="AO147" s="122">
        <f t="shared" si="1532"/>
        <v>7.1428571428571425E-2</v>
      </c>
      <c r="AP147" s="127">
        <f t="shared" si="1319"/>
        <v>3.5714285714285712E-2</v>
      </c>
      <c r="AQ147" s="56">
        <f t="shared" ref="AQ147:AR147" si="1661">AQ142</f>
        <v>7.546263491092764E-2</v>
      </c>
      <c r="AR147" s="57">
        <f t="shared" si="1661"/>
        <v>-6.539080595889013E-2</v>
      </c>
      <c r="AS147" s="56">
        <f t="shared" ref="AS147" si="1662">IF(AG145&gt;0,G147+AQ147,0)</f>
        <v>0</v>
      </c>
      <c r="AT147" s="166">
        <f t="shared" ref="AT147" si="1663">IF(AG145&gt;0,H147+AR147,0)</f>
        <v>0</v>
      </c>
    </row>
    <row r="148" spans="3:46" ht="19.5" thickBot="1" x14ac:dyDescent="0.3">
      <c r="C148" s="228"/>
      <c r="D148" s="214"/>
      <c r="E148" s="94">
        <f t="shared" ref="E148:F148" si="1664">E147</f>
        <v>0.31517991899999998</v>
      </c>
      <c r="F148" s="94">
        <f t="shared" si="1664"/>
        <v>8.7931176999999999E-2</v>
      </c>
      <c r="G148" s="46">
        <f t="shared" ref="G148:I148" si="1665">G143</f>
        <v>-0.51661166300000005</v>
      </c>
      <c r="H148" s="46">
        <f t="shared" si="1665"/>
        <v>-0.851105322</v>
      </c>
      <c r="I148" s="46">
        <f t="shared" si="1665"/>
        <v>0</v>
      </c>
      <c r="J148" s="56">
        <f t="shared" ref="J148" si="1666">IF($AO$1="SUBTRACTIVE",AA148+J143,IF(W148=MAX(W145:W149),P148*M148-G148+J143,J143))</f>
        <v>0</v>
      </c>
      <c r="K148" s="122">
        <f t="shared" ref="K148" si="1667">IF($AO$1="SUBTRACTIVE",AB148+K143,IF(W148=MAX(W145:W149),P148*N148-H148+K143,K143))</f>
        <v>0</v>
      </c>
      <c r="L148" s="57">
        <v>0</v>
      </c>
      <c r="M148" s="137">
        <f t="shared" ref="M148" si="1668">IF($AO$1="ADDICTIVE",IF(W148=MAX(W145:W149),$AO$2*S148*R148+G148,0),0)</f>
        <v>0</v>
      </c>
      <c r="N148" s="122">
        <f t="shared" ref="N148" si="1669">IF($AO$1="ADDICTIVE",IF(W148=MAX(W145:W149),$AO$2*T148*R148+H148,0),0)</f>
        <v>0</v>
      </c>
      <c r="O148" s="128">
        <f t="shared" ref="O148:O149" si="1670">IF($AO$1="ADDICTIVE",IF(Y148=MAX(Y144:Y148),$AO$2*U148*R148+I148,0),0)</f>
        <v>0</v>
      </c>
      <c r="P148" s="57">
        <f t="shared" si="912"/>
        <v>0</v>
      </c>
      <c r="Q148" s="93">
        <f t="shared" si="1636"/>
        <v>0</v>
      </c>
      <c r="R148" s="56">
        <f t="shared" si="1526"/>
        <v>3.0560858111327414</v>
      </c>
      <c r="S148" s="95">
        <f t="shared" si="1655"/>
        <v>0.31517991899999998</v>
      </c>
      <c r="T148" s="95">
        <f t="shared" si="1656"/>
        <v>8.7931176999999999E-2</v>
      </c>
      <c r="U148" s="115">
        <f t="shared" si="1527"/>
        <v>0</v>
      </c>
      <c r="V148" s="202">
        <f t="shared" si="1512"/>
        <v>-0.72632254031326449</v>
      </c>
      <c r="W148" s="203">
        <f t="shared" si="1198"/>
        <v>0.13683872984336776</v>
      </c>
      <c r="X148" s="203">
        <f>IF(W148&gt;X147,W148,X147)</f>
        <v>0.94207984299948699</v>
      </c>
      <c r="Y148" s="75">
        <f t="shared" si="1637"/>
        <v>0.94207984299948699</v>
      </c>
      <c r="Z148" s="93">
        <f>IF(MAX(W145:W149)=W148,Q148+1,Q148)</f>
        <v>0</v>
      </c>
      <c r="AA148" s="82">
        <f t="shared" ref="AA148" si="1671">IF(W148=MAX(W145:W149),S148*R148-G148,0)</f>
        <v>0</v>
      </c>
      <c r="AB148" s="82">
        <f t="shared" ref="AB148" si="1672">IF(W148=MAX(W145:W149),T148*R148-H148,0)</f>
        <v>0</v>
      </c>
      <c r="AC148" s="210">
        <f t="shared" ref="AC148" si="1673">IF(W148=MAX(W145:W149),U148-I148,0)</f>
        <v>0</v>
      </c>
      <c r="AD148" s="212">
        <f>Hoja1!$AA148^2+Hoja1!$AB148^2+AC148^2</f>
        <v>0</v>
      </c>
      <c r="AE148" s="75">
        <f t="shared" si="1641"/>
        <v>0.41987772158703851</v>
      </c>
      <c r="AF148" s="75">
        <f t="shared" si="1642"/>
        <v>0.64797972312954244</v>
      </c>
      <c r="AG148" s="78">
        <f t="shared" si="1642"/>
        <v>0</v>
      </c>
      <c r="AH148" s="78">
        <f t="shared" si="1643"/>
        <v>0</v>
      </c>
      <c r="AI148" s="80">
        <f>IF(AG145&gt;0,IF(AH145=Hoja1!$W148,Hoja1!$E148,Hoja1!$G148),0)</f>
        <v>0</v>
      </c>
      <c r="AJ148" s="54">
        <f>IF(AG145&gt;0,IF(AH145=Hoja1!$W148,Hoja1!$F148,Hoja1!$H148),0)</f>
        <v>0</v>
      </c>
      <c r="AK148" s="52">
        <f>IF(AG145&gt;0,IF(AH145=Hoja1!$W148,Hoja1!$E148*Hoja1!$R148,Hoja1!$G148),0)</f>
        <v>0</v>
      </c>
      <c r="AL148" s="49">
        <f>IF(AG145&gt;0,IF(AH145=Hoja1!$W148,Hoja1!$F148*Hoja1!$R148,Hoja1!$H148),0)</f>
        <v>0</v>
      </c>
      <c r="AM148" s="56">
        <f t="shared" ref="AM148:AN148" si="1674">AM143</f>
        <v>0</v>
      </c>
      <c r="AN148" s="145">
        <f t="shared" si="1674"/>
        <v>0.5</v>
      </c>
      <c r="AO148" s="122">
        <f t="shared" si="1532"/>
        <v>0</v>
      </c>
      <c r="AP148" s="127">
        <f t="shared" si="1319"/>
        <v>0</v>
      </c>
      <c r="AQ148" s="56">
        <f t="shared" ref="AQ148:AR148" si="1675">AQ143</f>
        <v>0</v>
      </c>
      <c r="AR148" s="57">
        <f t="shared" si="1675"/>
        <v>0</v>
      </c>
      <c r="AS148" s="56">
        <f t="shared" ref="AS148" si="1676">IF(AG145&gt;0,G148+AQ148,0)</f>
        <v>0</v>
      </c>
      <c r="AT148" s="166">
        <f t="shared" ref="AT148" si="1677">IF(AG145&gt;0,H148+AR148,0)</f>
        <v>0</v>
      </c>
    </row>
    <row r="149" spans="3:46" ht="19.5" thickBot="1" x14ac:dyDescent="0.3">
      <c r="C149" s="228"/>
      <c r="D149" s="215"/>
      <c r="E149" s="94">
        <f t="shared" ref="E149:F149" si="1678">E148</f>
        <v>0.31517991899999998</v>
      </c>
      <c r="F149" s="94">
        <f t="shared" si="1678"/>
        <v>8.7931176999999999E-2</v>
      </c>
      <c r="G149" s="46">
        <f t="shared" ref="G149:I149" si="1679">G144</f>
        <v>-0.227678886</v>
      </c>
      <c r="H149" s="46">
        <f t="shared" si="1679"/>
        <v>-0.95629731299999998</v>
      </c>
      <c r="I149" s="46">
        <f t="shared" si="1679"/>
        <v>0</v>
      </c>
      <c r="J149" s="58">
        <f t="shared" ref="J149" si="1680">IF($AO$1="SUBTRACTIVE",AA149+J144,IF(W149=MAX(W145:W149),P149*M149-G149+J144,J144))</f>
        <v>0</v>
      </c>
      <c r="K149" s="124">
        <f t="shared" ref="K149" si="1681">IF($AO$1="SUBTRACTIVE",AB149+K144,IF(W149=MAX(W145:W149),P149*N149-H149+K144,K144))</f>
        <v>0</v>
      </c>
      <c r="L149" s="59">
        <v>0</v>
      </c>
      <c r="M149" s="138">
        <f t="shared" ref="M149" si="1682">IF($AO$1="ADDICTIVE",IF(W149=MAX(W145:W149),$AO$2*S149*R149+G149,0),0)</f>
        <v>0</v>
      </c>
      <c r="N149" s="124">
        <f t="shared" ref="N149" si="1683">IF($AO$1="ADDICTIVE",IF(W149=MAX(W145:W149),$AO$2*T149*R149+H149,0),0)</f>
        <v>0</v>
      </c>
      <c r="O149" s="129">
        <f t="shared" si="1670"/>
        <v>0</v>
      </c>
      <c r="P149" s="59">
        <f t="shared" si="912"/>
        <v>0</v>
      </c>
      <c r="Q149" s="93">
        <f t="shared" si="1636"/>
        <v>0</v>
      </c>
      <c r="R149" s="58">
        <f t="shared" si="1526"/>
        <v>3.0560858111327414</v>
      </c>
      <c r="S149" s="95">
        <f t="shared" si="1655"/>
        <v>0.31517991899999998</v>
      </c>
      <c r="T149" s="95">
        <f t="shared" si="1656"/>
        <v>8.7931176999999999E-2</v>
      </c>
      <c r="U149" s="119">
        <f t="shared" si="1527"/>
        <v>0</v>
      </c>
      <c r="V149" s="202">
        <f t="shared" si="1512"/>
        <v>-0.47628535395572102</v>
      </c>
      <c r="W149" s="203">
        <f t="shared" si="1198"/>
        <v>0.26185732302213949</v>
      </c>
      <c r="X149" s="203">
        <f>IF(W149&gt;X148,W149,X148)</f>
        <v>0.94207984299948699</v>
      </c>
      <c r="Y149" s="75">
        <f t="shared" si="1637"/>
        <v>0.94207984299948699</v>
      </c>
      <c r="Z149" s="93">
        <f>IF(MAX(W145:W149)=W149,Q149+1,Q149)</f>
        <v>0</v>
      </c>
      <c r="AA149" s="82">
        <f t="shared" ref="AA149" si="1684">IF(W149=MAX(W145:W149),S149*R149-G149,0)</f>
        <v>0</v>
      </c>
      <c r="AB149" s="82">
        <f t="shared" ref="AB149" si="1685">IF(W149=MAX(W145:W149),T149*R149-H149,0)</f>
        <v>0</v>
      </c>
      <c r="AC149" s="211">
        <f t="shared" ref="AC149" si="1686">IF(W149=MAX(W145:W149),U149-I149,0)</f>
        <v>0</v>
      </c>
      <c r="AD149" s="211">
        <f>Hoja1!$AA149^2+Hoja1!$AB149^2+AC149^2</f>
        <v>0</v>
      </c>
      <c r="AE149" s="75">
        <f t="shared" si="1641"/>
        <v>0.41987772158703851</v>
      </c>
      <c r="AF149" s="75">
        <f t="shared" si="1642"/>
        <v>0.64797972312954244</v>
      </c>
      <c r="AG149" s="78">
        <f t="shared" si="1642"/>
        <v>0</v>
      </c>
      <c r="AH149" s="78">
        <f t="shared" si="1643"/>
        <v>0</v>
      </c>
      <c r="AI149" s="80">
        <f>IF(AG145&gt;0,IF(AH145=Hoja1!$W149,Hoja1!$E149,Hoja1!$G149),0)</f>
        <v>0</v>
      </c>
      <c r="AJ149" s="54">
        <f>IF(AG145&gt;0,IF(AH145=Hoja1!$W149,Hoja1!$F149,Hoja1!$H149),0)</f>
        <v>0</v>
      </c>
      <c r="AK149" s="52">
        <f>IF(AG145&gt;0,IF(AH145=Hoja1!$W149,Hoja1!$E149*Hoja1!$R149,Hoja1!$G149),0)</f>
        <v>0</v>
      </c>
      <c r="AL149" s="49">
        <f>IF(AG145&gt;0,IF(AH145=Hoja1!$W149,Hoja1!$F149*Hoja1!$R149,Hoja1!$H149),0)</f>
        <v>0</v>
      </c>
      <c r="AM149" s="58">
        <f t="shared" ref="AM149:AN149" si="1687">AM144</f>
        <v>0</v>
      </c>
      <c r="AN149" s="146">
        <f t="shared" si="1687"/>
        <v>0.5</v>
      </c>
      <c r="AO149" s="124">
        <f t="shared" si="1532"/>
        <v>0</v>
      </c>
      <c r="AP149" s="106">
        <f t="shared" si="1319"/>
        <v>0</v>
      </c>
      <c r="AQ149" s="58">
        <f t="shared" ref="AQ149:AR149" si="1688">AQ144</f>
        <v>0</v>
      </c>
      <c r="AR149" s="59">
        <f t="shared" si="1688"/>
        <v>0</v>
      </c>
      <c r="AS149" s="58">
        <f t="shared" ref="AS149" si="1689">IF(AG145&gt;0,G149+AQ149,0)</f>
        <v>0</v>
      </c>
      <c r="AT149" s="167">
        <f t="shared" ref="AT149" si="1690">IF(AG145&gt;0,H149+AR149,0)</f>
        <v>0</v>
      </c>
    </row>
    <row r="150" spans="3:46" ht="19.5" thickBot="1" x14ac:dyDescent="0.3">
      <c r="C150" s="228"/>
      <c r="D150" s="219" t="s">
        <v>33</v>
      </c>
      <c r="E150" s="86">
        <f>$A$18</f>
        <v>0.34952639800000002</v>
      </c>
      <c r="F150" s="86">
        <f>$B$18</f>
        <v>0.54555937899999996</v>
      </c>
      <c r="G150" s="71">
        <f t="shared" ref="G150:I150" si="1691">G145</f>
        <v>-0.62215365899999997</v>
      </c>
      <c r="H150" s="71">
        <f t="shared" si="1691"/>
        <v>0.56891302300000002</v>
      </c>
      <c r="I150" s="71">
        <f t="shared" si="1691"/>
        <v>0</v>
      </c>
      <c r="J150" s="64">
        <f t="shared" ref="J150" si="1692">IF($AO$1="SUBTRACTIVE",AA150+J145,IF(W150=MAX(W150:W154),P150*M150-G150+J145,J145))</f>
        <v>0</v>
      </c>
      <c r="K150" s="121">
        <f t="shared" ref="K150" si="1693">IF($AO$1="SUBTRACTIVE",AB150+K145,IF(W150=MAX(W150:W154),P150*N150-H150+K145,K145))</f>
        <v>0</v>
      </c>
      <c r="L150" s="65">
        <v>0</v>
      </c>
      <c r="M150" s="64">
        <f t="shared" ref="M150" si="1694">IF($AO$1="ADDICTIVE",IF(W150=MAX(W150:W154),$AO$2*S150*R150+G150,0),0)</f>
        <v>0</v>
      </c>
      <c r="N150" s="121">
        <f t="shared" ref="N150" si="1695">IF($AO$1="ADDICTIVE",IF(W150=MAX(W150:W154),$AO$2*T150*R150+H150,0),0)</f>
        <v>0</v>
      </c>
      <c r="O150" s="126">
        <f t="shared" ref="O150" si="1696">IF($AO$1="ADDICTIVE",IF(Y150=MAX(Y150:Y154),$AO$2*U150*R150+I150,0),0)</f>
        <v>0</v>
      </c>
      <c r="P150" s="65">
        <f t="shared" si="912"/>
        <v>0</v>
      </c>
      <c r="Q150" s="35">
        <f t="shared" si="1636"/>
        <v>0</v>
      </c>
      <c r="R150" s="15">
        <f t="shared" si="1526"/>
        <v>1.5433941467714427</v>
      </c>
      <c r="S150" s="87">
        <f t="shared" si="1655"/>
        <v>0.34952639800000002</v>
      </c>
      <c r="T150" s="87">
        <f t="shared" si="1656"/>
        <v>0.54555937899999996</v>
      </c>
      <c r="U150" s="26">
        <f t="shared" si="1527"/>
        <v>0</v>
      </c>
      <c r="V150" s="197">
        <f t="shared" si="1512"/>
        <v>0.14340710341896881</v>
      </c>
      <c r="W150" s="198">
        <f t="shared" si="1198"/>
        <v>0.57170355170948439</v>
      </c>
      <c r="X150" s="198">
        <f>W150</f>
        <v>0.57170355170948439</v>
      </c>
      <c r="Y150" s="35">
        <f t="shared" ref="Y150" si="1697">X154</f>
        <v>0.9957097748627568</v>
      </c>
      <c r="Z150" s="35">
        <f>IF(MAX(W150:W154)=W150,Q150+1,Q150)</f>
        <v>0</v>
      </c>
      <c r="AA150" s="35">
        <f t="shared" ref="AA150" si="1698">IF(W150=MAX(W150:W154),S150*R150-G150,0)</f>
        <v>0</v>
      </c>
      <c r="AB150" s="35">
        <f t="shared" ref="AB150" si="1699">IF(W150=MAX(W150:W154),T150*R150-H150,0)</f>
        <v>0</v>
      </c>
      <c r="AC150" s="131">
        <f t="shared" ref="AC150" si="1700">IF(W150=MAX(W150:W154),U150-I150,0)</f>
        <v>0</v>
      </c>
      <c r="AD150" s="131">
        <f>Hoja1!$AA150^2+Hoja1!$AB150^2+AC150^2</f>
        <v>0</v>
      </c>
      <c r="AE150" s="35">
        <f t="shared" ref="AE150" si="1701">IF(MAX(AD150:AD154)&gt;AE145,MAX(AD150:AD154),AE145)</f>
        <v>0.41987772158703851</v>
      </c>
      <c r="AF150" s="35">
        <f t="shared" ref="AF150" si="1702">SQRT(AE150)</f>
        <v>0.64797972312954244</v>
      </c>
      <c r="AG150" s="35">
        <f>IF(Y150=MIN(Y110:Y209),Y150,0)</f>
        <v>0</v>
      </c>
      <c r="AH150" s="88">
        <f>IF(Hoja1!$AG150&gt;0,_xlfn.MAXIFS(W150:W154,Z205:Z209,0),0)</f>
        <v>0</v>
      </c>
      <c r="AI150" s="72">
        <f>IF(AG150&gt;0,IF(AH150=Hoja1!$W150,Hoja1!$E150,Hoja1!$G150),0)</f>
        <v>0</v>
      </c>
      <c r="AJ150" s="73">
        <f>IF(AG150&gt;0,IF(AH150=Hoja1!$W150,Hoja1!$F150,Hoja1!$H150),0)</f>
        <v>0</v>
      </c>
      <c r="AK150" s="52">
        <f>IF(AG150&gt;0,IF(AH150=Hoja1!$W150,Hoja1!$E150*Hoja1!$R150,Hoja1!$G150),0)</f>
        <v>0</v>
      </c>
      <c r="AL150" s="49">
        <f>IF(AG150&gt;0,IF(AH150=Hoja1!$W150,Hoja1!$F150*Hoja1!$R150,Hoja1!$H150),0)</f>
        <v>0</v>
      </c>
      <c r="AM150" s="64">
        <f t="shared" ref="AM150:AN150" si="1703">AM145</f>
        <v>0</v>
      </c>
      <c r="AN150" s="148">
        <f t="shared" si="1703"/>
        <v>0.5</v>
      </c>
      <c r="AO150" s="121">
        <f t="shared" si="1532"/>
        <v>0</v>
      </c>
      <c r="AP150" s="65">
        <f t="shared" ref="AP150" si="1704">IF($AO$11="SUBTRACTIVE",AN150*AO150,AO150)</f>
        <v>0</v>
      </c>
      <c r="AQ150" s="64">
        <f t="shared" ref="AQ150:AR150" si="1705">AQ145</f>
        <v>0</v>
      </c>
      <c r="AR150" s="65">
        <f t="shared" si="1705"/>
        <v>0</v>
      </c>
      <c r="AS150" s="64">
        <f t="shared" ref="AS150" si="1706">IF(AG150&gt;0,G150+AQ150,0)</f>
        <v>0</v>
      </c>
      <c r="AT150" s="168">
        <f t="shared" ref="AT150" si="1707">IF(AG150&gt;0,H150+AR150,0)</f>
        <v>0</v>
      </c>
    </row>
    <row r="151" spans="3:46" ht="19.5" thickBot="1" x14ac:dyDescent="0.3">
      <c r="C151" s="228"/>
      <c r="D151" s="220"/>
      <c r="E151" s="89">
        <f t="shared" ref="E151:F151" si="1708">E150</f>
        <v>0.34952639800000002</v>
      </c>
      <c r="F151" s="89">
        <f t="shared" si="1708"/>
        <v>0.54555937899999996</v>
      </c>
      <c r="G151" s="74">
        <f t="shared" ref="G151:I151" si="1709">G146</f>
        <v>0.97621461700000001</v>
      </c>
      <c r="H151" s="74">
        <f t="shared" si="1709"/>
        <v>-0.20893725399999999</v>
      </c>
      <c r="I151" s="74">
        <f t="shared" si="1709"/>
        <v>0</v>
      </c>
      <c r="J151" s="2">
        <f t="shared" ref="J151" si="1710">IF($AO$1="SUBTRACTIVE",AA151+J146,IF(W151=MAX(W150:W154),P151*M151-G151+J146,J146))</f>
        <v>-0.18862428901145445</v>
      </c>
      <c r="K151" s="107">
        <f t="shared" ref="K151" si="1711">IF($AO$1="SUBTRACTIVE",AB151+K146,IF(W151=MAX(W150:W154),P151*N151-H151+K146,K146))</f>
        <v>2.7177975845066324</v>
      </c>
      <c r="L151" s="3">
        <v>0</v>
      </c>
      <c r="M151" s="2">
        <f t="shared" ref="M151" si="1712">IF($AO$1="ADDICTIVE",IF(W151=MAX(W150:W154),$AO$2*S151*R151+G151,0),0)</f>
        <v>0</v>
      </c>
      <c r="N151" s="107">
        <f t="shared" ref="N151" si="1713">IF($AO$1="ADDICTIVE",IF(W151=MAX(W150:W154),$AO$2*T151*R151+H151,0),0)</f>
        <v>0</v>
      </c>
      <c r="O151" s="20">
        <f t="shared" ref="O151" si="1714">IF($AO$1="ADDICTIVE",IF(Y151=MAX(Y150:Y154),$AO$2*U151*R151+I151,0),0)</f>
        <v>0</v>
      </c>
      <c r="P151" s="3">
        <f t="shared" si="912"/>
        <v>0</v>
      </c>
      <c r="Q151" s="63">
        <f>Z146</f>
        <v>5</v>
      </c>
      <c r="R151" s="2">
        <f t="shared" si="1526"/>
        <v>1.5433941467714427</v>
      </c>
      <c r="S151" s="90">
        <f t="shared" si="1655"/>
        <v>0.34952639800000002</v>
      </c>
      <c r="T151" s="90">
        <f t="shared" si="1656"/>
        <v>0.54555937899999996</v>
      </c>
      <c r="U151" s="26">
        <f t="shared" si="1527"/>
        <v>0</v>
      </c>
      <c r="V151" s="199">
        <f t="shared" si="1512"/>
        <v>0.35069788966791954</v>
      </c>
      <c r="W151" s="192">
        <f t="shared" si="1198"/>
        <v>0.6753489448339598</v>
      </c>
      <c r="X151" s="192">
        <f>IF(W151&gt;X150,W151,X150)</f>
        <v>0.6753489448339598</v>
      </c>
      <c r="Y151" s="75">
        <f t="shared" ref="Y151:Y154" si="1715">Y150</f>
        <v>0.9957097748627568</v>
      </c>
      <c r="Z151" s="63">
        <f>IF(MAX(W150:W154)=W151,Q151+1,Q151)</f>
        <v>5</v>
      </c>
      <c r="AA151" s="63">
        <f t="shared" ref="AA151" si="1716">IF(W151=MAX(W150:W154),S151*R151-G151,0)</f>
        <v>0</v>
      </c>
      <c r="AB151" s="63">
        <f t="shared" ref="AB151" si="1717">IF(W151=MAX(W150:W154),T151*R151-H151,0)</f>
        <v>0</v>
      </c>
      <c r="AC151" s="209">
        <f t="shared" ref="AC151" si="1718">IF(W151=MAX(W150:W154),U151-I151,0)</f>
        <v>0</v>
      </c>
      <c r="AD151" s="132">
        <f>Hoja1!$AA151^2+Hoja1!$AB151^2+AC151^2</f>
        <v>0</v>
      </c>
      <c r="AE151" s="75">
        <f t="shared" ref="AE151:AE154" si="1719">AE150</f>
        <v>0.41987772158703851</v>
      </c>
      <c r="AF151" s="76">
        <f t="shared" ref="AF151:AG154" si="1720">AF150</f>
        <v>0.64797972312954244</v>
      </c>
      <c r="AG151" s="77">
        <f t="shared" si="1720"/>
        <v>0</v>
      </c>
      <c r="AH151" s="78">
        <f t="shared" ref="AH151:AH154" si="1721">AH150</f>
        <v>0</v>
      </c>
      <c r="AI151" s="72">
        <f>IF(AG150&gt;0,IF(AH150=Hoja1!$W151,Hoja1!$E151,Hoja1!$G151),0)</f>
        <v>0</v>
      </c>
      <c r="AJ151" s="73">
        <f>IF(AG150&gt;0,IF(AH150=Hoja1!$W151,Hoja1!$F151,Hoja1!$H151),0)</f>
        <v>0</v>
      </c>
      <c r="AK151" s="52">
        <f>IF(AG150&gt;0,IF(AH150=Hoja1!$W151,Hoja1!$E151*Hoja1!$R151,Hoja1!$G151),0)</f>
        <v>0</v>
      </c>
      <c r="AL151" s="49">
        <f>IF(AG150&gt;0,IF(AH150=Hoja1!$W151,Hoja1!$F151*Hoja1!$R151,Hoja1!$H151),0)</f>
        <v>0</v>
      </c>
      <c r="AM151" s="2">
        <f t="shared" ref="AM151:AN151" si="1722">AM146</f>
        <v>6</v>
      </c>
      <c r="AN151" s="143">
        <f t="shared" si="1722"/>
        <v>0.5</v>
      </c>
      <c r="AO151" s="107">
        <f t="shared" si="1532"/>
        <v>0.16666666666666666</v>
      </c>
      <c r="AP151" s="3">
        <f t="shared" si="1394"/>
        <v>0.16666666666666666</v>
      </c>
      <c r="AQ151" s="2">
        <f t="shared" ref="AQ151:AR151" si="1723">AQ146</f>
        <v>-1.40820082417392E-2</v>
      </c>
      <c r="AR151" s="3">
        <f t="shared" si="1723"/>
        <v>0.25147433238408184</v>
      </c>
      <c r="AS151" s="2">
        <f t="shared" ref="AS151" si="1724">IF(AG150&gt;0,G151+AQ151,0)</f>
        <v>0</v>
      </c>
      <c r="AT151" s="163">
        <f t="shared" ref="AT151" si="1725">IF(AG150&gt;0,H151+AR151,0)</f>
        <v>0</v>
      </c>
    </row>
    <row r="152" spans="3:46" ht="19.5" thickBot="1" x14ac:dyDescent="0.3">
      <c r="C152" s="228"/>
      <c r="D152" s="220"/>
      <c r="E152" s="89">
        <f t="shared" ref="E152:F152" si="1726">E151</f>
        <v>0.34952639800000002</v>
      </c>
      <c r="F152" s="89">
        <f t="shared" si="1726"/>
        <v>0.54555937899999996</v>
      </c>
      <c r="G152" s="74">
        <f t="shared" ref="G152:I152" si="1727">G147</f>
        <v>0.4247616770911497</v>
      </c>
      <c r="H152" s="74">
        <f t="shared" si="1727"/>
        <v>0.90530520691903349</v>
      </c>
      <c r="I152" s="74">
        <f t="shared" si="1727"/>
        <v>0</v>
      </c>
      <c r="J152" s="2">
        <f t="shared" ref="J152" si="1728">IF($AO$1="SUBTRACTIVE",AA152+J147,IF(W152=MAX(W150:W154),P152*M152-G152+J147,J147))</f>
        <v>0.30987565597457462</v>
      </c>
      <c r="K152" s="107">
        <f t="shared" ref="K152" si="1729">IF($AO$1="SUBTRACTIVE",AB152+K147,IF(W152=MAX(W150:W154),P152*N152-H152+K147,K147))</f>
        <v>-0.22244360093970061</v>
      </c>
      <c r="L152" s="3">
        <v>0</v>
      </c>
      <c r="M152" s="2">
        <f t="shared" ref="M152" si="1730">IF($AO$1="ADDICTIVE",IF(W152=MAX(W150:W154),$AO$2*S152*R152+G152,0),0)</f>
        <v>0</v>
      </c>
      <c r="N152" s="107">
        <f t="shared" ref="N152" si="1731">IF($AO$1="ADDICTIVE",IF(W152=MAX(W150:W154),$AO$2*T152*R152+H152,0),0)</f>
        <v>0</v>
      </c>
      <c r="O152" s="20">
        <f t="shared" ref="O152" si="1732">IF($AO$1="ADDICTIVE",IF(Y152=MAX(Y150:Y154),$AO$2*U152*R152+I152,0),0)</f>
        <v>0</v>
      </c>
      <c r="P152" s="3">
        <f t="shared" si="912"/>
        <v>0</v>
      </c>
      <c r="Q152" s="63">
        <f>Z147</f>
        <v>3</v>
      </c>
      <c r="R152" s="2">
        <f t="shared" si="1526"/>
        <v>1.5433941467714427</v>
      </c>
      <c r="S152" s="90">
        <f t="shared" si="1655"/>
        <v>0.34952639800000002</v>
      </c>
      <c r="T152" s="90">
        <f t="shared" si="1656"/>
        <v>0.54555937899999996</v>
      </c>
      <c r="U152" s="26">
        <f t="shared" si="1527"/>
        <v>0</v>
      </c>
      <c r="V152" s="199">
        <f t="shared" si="1512"/>
        <v>0.99141954972551372</v>
      </c>
      <c r="W152" s="192">
        <f t="shared" si="1198"/>
        <v>0.9957097748627568</v>
      </c>
      <c r="X152" s="192">
        <f>IF(W152&gt;X151,W152,X151)</f>
        <v>0.9957097748627568</v>
      </c>
      <c r="Y152" s="75">
        <f t="shared" si="1715"/>
        <v>0.9957097748627568</v>
      </c>
      <c r="Z152" s="63">
        <f>IF(MAX(W150:W154)=W152,Q152+1,Q152)</f>
        <v>4</v>
      </c>
      <c r="AA152" s="63">
        <f t="shared" ref="AA152" si="1733">IF(W152=MAX(W150:W154),S152*R152-G152,0)</f>
        <v>0.11469531972415598</v>
      </c>
      <c r="AB152" s="63">
        <f t="shared" ref="AB152" si="1734">IF(W152=MAX(W150:W154),T152*R152-H152,0)</f>
        <v>-6.3292054654170427E-2</v>
      </c>
      <c r="AC152" s="209">
        <f t="shared" ref="AC152" si="1735">IF(W152=MAX(W150:W154),U152-I152,0)</f>
        <v>0</v>
      </c>
      <c r="AD152" s="132">
        <f>Hoja1!$AA152^2+Hoja1!$AB152^2+AC152^2</f>
        <v>1.716090054897286E-2</v>
      </c>
      <c r="AE152" s="75">
        <f t="shared" si="1719"/>
        <v>0.41987772158703851</v>
      </c>
      <c r="AF152" s="75">
        <f t="shared" si="1720"/>
        <v>0.64797972312954244</v>
      </c>
      <c r="AG152" s="78">
        <f t="shared" si="1411"/>
        <v>0</v>
      </c>
      <c r="AH152" s="78">
        <f t="shared" si="1721"/>
        <v>0</v>
      </c>
      <c r="AI152" s="72">
        <f>IF(AG150&gt;0,IF(AH150=Hoja1!$W152,Hoja1!$E152,Hoja1!$G152),0)</f>
        <v>0</v>
      </c>
      <c r="AJ152" s="73">
        <f>IF(AG152&gt;0,IF(AH152=Hoja1!$W152,Hoja1!$F152,Hoja1!$H152),0)</f>
        <v>0</v>
      </c>
      <c r="AK152" s="52">
        <f>IF(AG150&gt;0,IF(AH150=Hoja1!$W152,Hoja1!$E152*Hoja1!$R152,Hoja1!$G152),0)</f>
        <v>0</v>
      </c>
      <c r="AL152" s="49">
        <f>IF(AG150&gt;0,IF(AH150=Hoja1!$W152,Hoja1!$F152*Hoja1!$R152,Hoja1!$H152),0)</f>
        <v>0</v>
      </c>
      <c r="AM152" s="2">
        <f t="shared" ref="AM152:AN152" si="1736">AM147</f>
        <v>14</v>
      </c>
      <c r="AN152" s="143">
        <f t="shared" si="1736"/>
        <v>0.5</v>
      </c>
      <c r="AO152" s="107">
        <f t="shared" si="1532"/>
        <v>7.1428571428571425E-2</v>
      </c>
      <c r="AP152" s="3">
        <f t="shared" si="1394"/>
        <v>7.1428571428571425E-2</v>
      </c>
      <c r="AQ152" s="2">
        <f t="shared" ref="AQ152:AR152" si="1737">AQ147</f>
        <v>7.546263491092764E-2</v>
      </c>
      <c r="AR152" s="3">
        <f t="shared" si="1737"/>
        <v>-6.539080595889013E-2</v>
      </c>
      <c r="AS152" s="2">
        <f t="shared" ref="AS152" si="1738">IF(AG150&gt;0,G152+AQ152,0)</f>
        <v>0</v>
      </c>
      <c r="AT152" s="163">
        <f t="shared" ref="AT152" si="1739">IF(AG150&gt;0,H152+AR152,0)</f>
        <v>0</v>
      </c>
    </row>
    <row r="153" spans="3:46" ht="19.5" thickBot="1" x14ac:dyDescent="0.3">
      <c r="C153" s="228"/>
      <c r="D153" s="220"/>
      <c r="E153" s="89">
        <f t="shared" ref="E153:F153" si="1740">E152</f>
        <v>0.34952639800000002</v>
      </c>
      <c r="F153" s="89">
        <f t="shared" si="1740"/>
        <v>0.54555937899999996</v>
      </c>
      <c r="G153" s="74">
        <f t="shared" ref="G153:I153" si="1741">G148</f>
        <v>-0.51661166300000005</v>
      </c>
      <c r="H153" s="74">
        <f t="shared" si="1741"/>
        <v>-0.851105322</v>
      </c>
      <c r="I153" s="74">
        <f t="shared" si="1741"/>
        <v>0</v>
      </c>
      <c r="J153" s="2">
        <f t="shared" ref="J153" si="1742">IF($AO$1="SUBTRACTIVE",AA153+J148,IF(W153=MAX(W150:W154),P153*M153-G153+J148,J148))</f>
        <v>0</v>
      </c>
      <c r="K153" s="107">
        <f t="shared" ref="K153" si="1743">IF($AO$1="SUBTRACTIVE",AB153+K148,IF(W153=MAX(W150:W154),P153*N153-H153+K148,K148))</f>
        <v>0</v>
      </c>
      <c r="L153" s="3">
        <v>0</v>
      </c>
      <c r="M153" s="2">
        <f t="shared" ref="M153" si="1744">IF($AO$1="ADDICTIVE",IF(W153=MAX(W150:W154),$AO$2*S153*R153+G153,0),0)</f>
        <v>0</v>
      </c>
      <c r="N153" s="107">
        <f t="shared" ref="N153" si="1745">IF($AO$1="ADDICTIVE",IF(W153=MAX(W150:W154),$AO$2*T153*R153+H153,0),0)</f>
        <v>0</v>
      </c>
      <c r="O153" s="20">
        <f t="shared" ref="O153:O154" si="1746">IF($AO$1="ADDICTIVE",IF(Y153=MAX(Y149:Y153),$AO$2*U153*R153+I153,0),0)</f>
        <v>0</v>
      </c>
      <c r="P153" s="3">
        <f t="shared" si="912"/>
        <v>0</v>
      </c>
      <c r="Q153" s="63">
        <f>Z148</f>
        <v>0</v>
      </c>
      <c r="R153" s="2">
        <f t="shared" si="1526"/>
        <v>1.5433941467714427</v>
      </c>
      <c r="S153" s="90">
        <f t="shared" si="1655"/>
        <v>0.34952639800000002</v>
      </c>
      <c r="T153" s="90">
        <f t="shared" si="1656"/>
        <v>0.54555937899999996</v>
      </c>
      <c r="U153" s="26">
        <f t="shared" si="1527"/>
        <v>0</v>
      </c>
      <c r="V153" s="199">
        <f t="shared" si="1512"/>
        <v>-0.9953316513283621</v>
      </c>
      <c r="W153" s="192">
        <f t="shared" si="1198"/>
        <v>2.3341743358189504E-3</v>
      </c>
      <c r="X153" s="192">
        <f>IF(W153&gt;X152,W153,X152)</f>
        <v>0.9957097748627568</v>
      </c>
      <c r="Y153" s="75">
        <f t="shared" si="1715"/>
        <v>0.9957097748627568</v>
      </c>
      <c r="Z153" s="63">
        <f>IF(MAX(W150:W154)=W153,Q153+1,Q153)</f>
        <v>0</v>
      </c>
      <c r="AA153" s="63">
        <f t="shared" ref="AA153" si="1747">IF(W153=MAX(W150:W154),S153*R153-G153,0)</f>
        <v>0</v>
      </c>
      <c r="AB153" s="63">
        <f t="shared" ref="AB153" si="1748">IF(W153=MAX(W150:W154),T153*R153-H153,0)</f>
        <v>0</v>
      </c>
      <c r="AC153" s="209">
        <f t="shared" ref="AC153" si="1749">IF(W153=MAX(W150:W154),U153-I153,0)</f>
        <v>0</v>
      </c>
      <c r="AD153" s="132">
        <f>Hoja1!$AA153^2+Hoja1!$AB153^2+AC153^2</f>
        <v>0</v>
      </c>
      <c r="AE153" s="75">
        <f t="shared" si="1719"/>
        <v>0.41987772158703851</v>
      </c>
      <c r="AF153" s="75">
        <f t="shared" si="1720"/>
        <v>0.64797972312954244</v>
      </c>
      <c r="AG153" s="78">
        <f t="shared" si="1411"/>
        <v>0</v>
      </c>
      <c r="AH153" s="78">
        <f t="shared" si="1721"/>
        <v>0</v>
      </c>
      <c r="AI153" s="72">
        <f>IF(AG150&gt;0,IF(AH150=Hoja1!$W153,Hoja1!$E153,Hoja1!$G153),0)</f>
        <v>0</v>
      </c>
      <c r="AJ153" s="73">
        <f>IF(AG150&gt;0,IF(AH150=Hoja1!$W153,Hoja1!$F153,Hoja1!$H153),0)</f>
        <v>0</v>
      </c>
      <c r="AK153" s="52">
        <f>IF(AG150&gt;0,IF(AH150=Hoja1!$W153,Hoja1!$E153*Hoja1!$R153,Hoja1!$G153),0)</f>
        <v>0</v>
      </c>
      <c r="AL153" s="49">
        <f>IF(AG150&gt;0,IF(AH150=Hoja1!$W153,Hoja1!$F153*Hoja1!$R153,Hoja1!$H153),0)</f>
        <v>0</v>
      </c>
      <c r="AM153" s="2">
        <f t="shared" ref="AM153:AN153" si="1750">AM148</f>
        <v>0</v>
      </c>
      <c r="AN153" s="143">
        <f t="shared" si="1750"/>
        <v>0.5</v>
      </c>
      <c r="AO153" s="107">
        <f t="shared" si="1532"/>
        <v>0</v>
      </c>
      <c r="AP153" s="3">
        <f t="shared" si="1394"/>
        <v>0</v>
      </c>
      <c r="AQ153" s="2">
        <f t="shared" ref="AQ153:AR153" si="1751">AQ148</f>
        <v>0</v>
      </c>
      <c r="AR153" s="3">
        <f t="shared" si="1751"/>
        <v>0</v>
      </c>
      <c r="AS153" s="2">
        <f t="shared" ref="AS153" si="1752">IF(AG150&gt;0,G153+AQ153,0)</f>
        <v>0</v>
      </c>
      <c r="AT153" s="163">
        <f t="shared" ref="AT153" si="1753">IF(AG150&gt;0,H153+AR153,0)</f>
        <v>0</v>
      </c>
    </row>
    <row r="154" spans="3:46" ht="19.5" thickBot="1" x14ac:dyDescent="0.3">
      <c r="C154" s="228"/>
      <c r="D154" s="221"/>
      <c r="E154" s="89">
        <f t="shared" ref="E154:F154" si="1754">E153</f>
        <v>0.34952639800000002</v>
      </c>
      <c r="F154" s="89">
        <f t="shared" si="1754"/>
        <v>0.54555937899999996</v>
      </c>
      <c r="G154" s="74">
        <f t="shared" ref="G154:I154" si="1755">G149</f>
        <v>-0.227678886</v>
      </c>
      <c r="H154" s="74">
        <f t="shared" si="1755"/>
        <v>-0.95629731299999998</v>
      </c>
      <c r="I154" s="74">
        <f t="shared" si="1755"/>
        <v>0</v>
      </c>
      <c r="J154" s="4">
        <f t="shared" ref="J154" si="1756">IF($AO$1="SUBTRACTIVE",AA154+J149,IF(W154=MAX(W150:W154),P154*M154-G154+J149,J149))</f>
        <v>0</v>
      </c>
      <c r="K154" s="108">
        <f t="shared" ref="K154" si="1757">IF($AO$1="SUBTRACTIVE",AB154+K149,IF(W154=MAX(W150:W154),P154*N154-H154+K149,K149))</f>
        <v>0</v>
      </c>
      <c r="L154" s="5">
        <v>0</v>
      </c>
      <c r="M154" s="4">
        <f t="shared" ref="M154" si="1758">IF($AO$1="ADDICTIVE",IF(W154=MAX(W150:W154),$AO$2*S154*R154+G154,0),0)</f>
        <v>0</v>
      </c>
      <c r="N154" s="108">
        <f t="shared" ref="N154" si="1759">IF($AO$1="ADDICTIVE",IF(W154=MAX(W150:W154),$AO$2*T154*R154+H154,0),0)</f>
        <v>0</v>
      </c>
      <c r="O154" s="21">
        <f t="shared" si="1746"/>
        <v>0</v>
      </c>
      <c r="P154" s="5">
        <f t="shared" si="912"/>
        <v>0</v>
      </c>
      <c r="Q154" s="63">
        <f>Z149</f>
        <v>0</v>
      </c>
      <c r="R154" s="4">
        <f t="shared" si="1526"/>
        <v>1.5433941467714427</v>
      </c>
      <c r="S154" s="90">
        <f t="shared" si="1655"/>
        <v>0.34952639800000002</v>
      </c>
      <c r="T154" s="90">
        <f t="shared" si="1656"/>
        <v>0.54555937899999996</v>
      </c>
      <c r="U154" s="118">
        <f t="shared" si="1527"/>
        <v>0</v>
      </c>
      <c r="V154" s="199">
        <f t="shared" si="1512"/>
        <v>-0.9280378831013627</v>
      </c>
      <c r="W154" s="192">
        <f t="shared" si="1198"/>
        <v>3.5981058449318648E-2</v>
      </c>
      <c r="X154" s="192">
        <f>IF(W154&gt;X153,W154,X153)</f>
        <v>0.9957097748627568</v>
      </c>
      <c r="Y154" s="75">
        <f t="shared" si="1715"/>
        <v>0.9957097748627568</v>
      </c>
      <c r="Z154" s="63">
        <f>IF(MAX(W150:W154)=W154,Q154+1,Q154)</f>
        <v>0</v>
      </c>
      <c r="AA154" s="63">
        <f t="shared" ref="AA154" si="1760">IF(W154=MAX(W150:W154),S154*R154-G154,0)</f>
        <v>0</v>
      </c>
      <c r="AB154" s="63">
        <f t="shared" ref="AB154" si="1761">IF(W154=MAX(W150:W154),T154*R154-H154,0)</f>
        <v>0</v>
      </c>
      <c r="AC154" s="133">
        <f t="shared" ref="AC154" si="1762">IF(W154=MAX(W150:W154),U154-I154,0)</f>
        <v>0</v>
      </c>
      <c r="AD154" s="133">
        <f>Hoja1!$AA154^2+Hoja1!$AB154^2+AC154^2</f>
        <v>0</v>
      </c>
      <c r="AE154" s="75">
        <f t="shared" si="1719"/>
        <v>0.41987772158703851</v>
      </c>
      <c r="AF154" s="75">
        <f t="shared" si="1720"/>
        <v>0.64797972312954244</v>
      </c>
      <c r="AG154" s="78">
        <f t="shared" si="1411"/>
        <v>0</v>
      </c>
      <c r="AH154" s="78">
        <f t="shared" si="1721"/>
        <v>0</v>
      </c>
      <c r="AI154" s="72">
        <f>IF(AG150&gt;0,IF(AH150=Hoja1!$W154,Hoja1!$E154,Hoja1!$G154),0)</f>
        <v>0</v>
      </c>
      <c r="AJ154" s="73">
        <f>IF(AG150&gt;0,IF(AH150=Hoja1!$W154,Hoja1!$F154,Hoja1!$H154),0)</f>
        <v>0</v>
      </c>
      <c r="AK154" s="52">
        <f>IF(AG150&gt;0,IF(AH150=Hoja1!$W154,Hoja1!$E154*Hoja1!$R154,Hoja1!$G154),0)</f>
        <v>0</v>
      </c>
      <c r="AL154" s="49">
        <f>IF(AG150&gt;0,IF(AH150=Hoja1!$W154,Hoja1!$F154*Hoja1!$R154,Hoja1!$H154),0)</f>
        <v>0</v>
      </c>
      <c r="AM154" s="4">
        <f t="shared" ref="AM154:AN154" si="1763">AM149</f>
        <v>0</v>
      </c>
      <c r="AN154" s="120">
        <f t="shared" si="1763"/>
        <v>0.5</v>
      </c>
      <c r="AO154" s="108">
        <f t="shared" si="1532"/>
        <v>0</v>
      </c>
      <c r="AP154" s="5">
        <f t="shared" si="1394"/>
        <v>0</v>
      </c>
      <c r="AQ154" s="4">
        <f t="shared" ref="AQ154:AR154" si="1764">AQ149</f>
        <v>0</v>
      </c>
      <c r="AR154" s="5">
        <f t="shared" si="1764"/>
        <v>0</v>
      </c>
      <c r="AS154" s="4">
        <f t="shared" ref="AS154" si="1765">IF(AG150&gt;0,G154+AQ154,0)</f>
        <v>0</v>
      </c>
      <c r="AT154" s="164">
        <f t="shared" ref="AT154" si="1766">IF(AG150&gt;0,H154+AR154,0)</f>
        <v>0</v>
      </c>
    </row>
    <row r="155" spans="3:46" ht="19.5" thickBot="1" x14ac:dyDescent="0.3">
      <c r="C155" s="228"/>
      <c r="D155" s="213" t="s">
        <v>34</v>
      </c>
      <c r="E155" s="116">
        <f>$A$19</f>
        <v>0.67010127399999997</v>
      </c>
      <c r="F155" s="116">
        <f>$B$19</f>
        <v>0.83871511700000001</v>
      </c>
      <c r="G155" s="92">
        <f t="shared" ref="G155:I155" si="1767">G150</f>
        <v>-0.62215365899999997</v>
      </c>
      <c r="H155" s="92">
        <f t="shared" si="1767"/>
        <v>0.56891302300000002</v>
      </c>
      <c r="I155" s="92">
        <f t="shared" si="1767"/>
        <v>0</v>
      </c>
      <c r="J155" s="52">
        <f t="shared" ref="J155" si="1768">IF($AO$1="SUBTRACTIVE",AA155+J150,IF(W155=MAX(W155:W159),P155*M155-G155+J150,J150))</f>
        <v>0</v>
      </c>
      <c r="K155" s="123">
        <f t="shared" ref="K155" si="1769">IF($AO$1="SUBTRACTIVE",AB155+K150,IF(W155=MAX(W155:W159),P155*N155-H155+K150,K150))</f>
        <v>0</v>
      </c>
      <c r="L155" s="53">
        <v>0</v>
      </c>
      <c r="M155" s="136">
        <f t="shared" ref="M155" si="1770">IF($AO$1="ADDICTIVE",IF(W155=MAX(W155:W159),$AO$2*S155*R155+G155,0),0)</f>
        <v>0</v>
      </c>
      <c r="N155" s="123">
        <f t="shared" ref="N155" si="1771">IF($AO$1="ADDICTIVE",IF(W155=MAX(W155:W159),$AO$2*T155*R155+H155,0),0)</f>
        <v>0</v>
      </c>
      <c r="O155" s="130">
        <f t="shared" ref="O155" si="1772">IF($AO$1="ADDICTIVE",IF(Y155=MAX(Y155:Y159),$AO$2*U155*R155+I155,0),0)</f>
        <v>0</v>
      </c>
      <c r="P155" s="53">
        <f t="shared" si="912"/>
        <v>0</v>
      </c>
      <c r="Q155" s="36">
        <f>Z150</f>
        <v>0</v>
      </c>
      <c r="R155" s="114">
        <f t="shared" si="1526"/>
        <v>0.93150144727774076</v>
      </c>
      <c r="S155" s="91">
        <f t="shared" si="1655"/>
        <v>0.67010127399999997</v>
      </c>
      <c r="T155" s="91">
        <f t="shared" si="1656"/>
        <v>0.83871511700000001</v>
      </c>
      <c r="U155" s="115">
        <f t="shared" si="1527"/>
        <v>0</v>
      </c>
      <c r="V155" s="200">
        <f t="shared" si="1512"/>
        <v>5.6122955797771525E-2</v>
      </c>
      <c r="W155" s="201">
        <f t="shared" si="1198"/>
        <v>0.5280614778988858</v>
      </c>
      <c r="X155" s="201">
        <f>W155</f>
        <v>0.5280614778988858</v>
      </c>
      <c r="Y155" s="36">
        <f t="shared" ref="Y155" si="1773">X159</f>
        <v>0.98620952443416343</v>
      </c>
      <c r="Z155" s="36">
        <f>IF(MAX(W155:W159)=W155,Q155+1,Q155)</f>
        <v>0</v>
      </c>
      <c r="AA155" s="80">
        <f t="shared" ref="AA155" si="1774">IF(W155=MAX(W155:W159),S155*R155-G155,0)</f>
        <v>0</v>
      </c>
      <c r="AB155" s="80">
        <f t="shared" ref="AB155" si="1775">IF(W155=MAX(W155:W159),T155*R155-H155,0)</f>
        <v>0</v>
      </c>
      <c r="AC155" s="54">
        <f t="shared" ref="AC155" si="1776">IF(W155=MAX(W155:W159),U155-I155,0)</f>
        <v>0</v>
      </c>
      <c r="AD155" s="54">
        <f>Hoja1!$AA155^2+Hoja1!$AB155^2+AC155^2</f>
        <v>0</v>
      </c>
      <c r="AE155" s="80">
        <f t="shared" ref="AE155" si="1777">IF(MAX(AD155:AD159)&gt;AE150,MAX(AD155:AD159),AE150)</f>
        <v>0.41987772158703851</v>
      </c>
      <c r="AF155" s="80">
        <f t="shared" ref="AF155" si="1778">SQRT(AE155)</f>
        <v>0.64797972312954244</v>
      </c>
      <c r="AG155" s="82">
        <f>IF(Y155=MIN(Y110:Y209),Y155,0)</f>
        <v>0</v>
      </c>
      <c r="AH155" s="83">
        <f>IF(Hoja1!$AG155&gt;0,_xlfn.MAXIFS(W155:W159,Z205:Z209,0),0)</f>
        <v>0</v>
      </c>
      <c r="AI155" s="80">
        <f>IF(AG155&gt;0,IF(AH155=Hoja1!$W155,Hoja1!$E155,Hoja1!$G155),0)</f>
        <v>0</v>
      </c>
      <c r="AJ155" s="54">
        <f>IF(AG155&gt;0,IF(AH155=Hoja1!$W155,Hoja1!$F155,Hoja1!$H155),0)</f>
        <v>0</v>
      </c>
      <c r="AK155" s="52">
        <f>IF(AG155&gt;0,IF(AH155=Hoja1!$W155,Hoja1!$E155*Hoja1!$R155,Hoja1!$G155),0)</f>
        <v>0</v>
      </c>
      <c r="AL155" s="49">
        <f>IF(AG155&gt;0,IF(AH155=Hoja1!$W155,Hoja1!$F155*Hoja1!$R155,Hoja1!$H155),0)</f>
        <v>0</v>
      </c>
      <c r="AM155" s="114">
        <f t="shared" ref="AM155:AN155" si="1779">AM150</f>
        <v>0</v>
      </c>
      <c r="AN155" s="144">
        <f t="shared" si="1779"/>
        <v>0.5</v>
      </c>
      <c r="AO155" s="123">
        <f t="shared" si="1532"/>
        <v>0</v>
      </c>
      <c r="AP155" s="127">
        <f t="shared" ref="AP155" si="1780">IF($AO$1="SUBTRACTIVE",AN155*AO155,AO155)</f>
        <v>0</v>
      </c>
      <c r="AQ155" s="52">
        <f t="shared" ref="AQ155:AR155" si="1781">AQ150</f>
        <v>0</v>
      </c>
      <c r="AR155" s="53">
        <f t="shared" si="1781"/>
        <v>0</v>
      </c>
      <c r="AS155" s="52">
        <f t="shared" ref="AS155" si="1782">IF(AG155&gt;0,G155+AQ155,0)</f>
        <v>0</v>
      </c>
      <c r="AT155" s="165">
        <f t="shared" ref="AT155" si="1783">IF(AG155&gt;0,H155+AR155,0)</f>
        <v>0</v>
      </c>
    </row>
    <row r="156" spans="3:46" ht="19.5" thickBot="1" x14ac:dyDescent="0.3">
      <c r="C156" s="228"/>
      <c r="D156" s="214"/>
      <c r="E156" s="94">
        <f t="shared" ref="E156:F156" si="1784">E155</f>
        <v>0.67010127399999997</v>
      </c>
      <c r="F156" s="94">
        <f t="shared" si="1784"/>
        <v>0.83871511700000001</v>
      </c>
      <c r="G156" s="46">
        <f t="shared" ref="G156:I156" si="1785">G151</f>
        <v>0.97621461700000001</v>
      </c>
      <c r="H156" s="46">
        <f t="shared" si="1785"/>
        <v>-0.20893725399999999</v>
      </c>
      <c r="I156" s="46">
        <f t="shared" si="1785"/>
        <v>0</v>
      </c>
      <c r="J156" s="56">
        <f t="shared" ref="J156" si="1786">IF($AO$1="SUBTRACTIVE",AA156+J151,IF(W156=MAX(W155:W159),P156*M156-G156+J151,J151))</f>
        <v>-0.18862428901145445</v>
      </c>
      <c r="K156" s="122">
        <f t="shared" ref="K156" si="1787">IF($AO$1="SUBTRACTIVE",AB156+K151,IF(W156=MAX(W155:W159),P156*N156-H156+K151,K151))</f>
        <v>2.7177975845066324</v>
      </c>
      <c r="L156" s="57">
        <v>0</v>
      </c>
      <c r="M156" s="137">
        <f t="shared" ref="M156" si="1788">IF($AO$1="ADDICTIVE",IF(W156=MAX(W155:W159),$AO$2*S156*R156+G156,0),0)</f>
        <v>0</v>
      </c>
      <c r="N156" s="122">
        <f t="shared" ref="N156" si="1789">IF($AO$1="ADDICTIVE",IF(W156=MAX(W155:W159),$AO$2*T156*R156+H156,0),0)</f>
        <v>0</v>
      </c>
      <c r="O156" s="128">
        <f t="shared" ref="O156" si="1790">IF($AO$1="ADDICTIVE",IF(Y156=MAX(Y155:Y159),$AO$2*U156*R156+I156,0),0)</f>
        <v>0</v>
      </c>
      <c r="P156" s="57">
        <f t="shared" si="912"/>
        <v>0</v>
      </c>
      <c r="Q156" s="93">
        <f t="shared" ref="Q156:Q160" si="1791">Z151</f>
        <v>5</v>
      </c>
      <c r="R156" s="56">
        <f t="shared" si="1526"/>
        <v>0.93150144727774076</v>
      </c>
      <c r="S156" s="95">
        <f t="shared" si="1655"/>
        <v>0.67010127399999997</v>
      </c>
      <c r="T156" s="95">
        <f t="shared" si="1656"/>
        <v>0.83871511700000001</v>
      </c>
      <c r="U156" s="115">
        <f t="shared" si="1527"/>
        <v>0</v>
      </c>
      <c r="V156" s="202">
        <f t="shared" si="1512"/>
        <v>0.44611823623027747</v>
      </c>
      <c r="W156" s="203">
        <f t="shared" si="1198"/>
        <v>0.72305911811513868</v>
      </c>
      <c r="X156" s="203">
        <f>IF(W156&gt;X155,W156,X155)</f>
        <v>0.72305911811513868</v>
      </c>
      <c r="Y156" s="75">
        <f t="shared" ref="Y156:Y159" si="1792">Y155</f>
        <v>0.98620952443416343</v>
      </c>
      <c r="Z156" s="93">
        <f>IF(MAX(W155:W159)=W156,Q156+1,Q156)</f>
        <v>5</v>
      </c>
      <c r="AA156" s="82">
        <f t="shared" ref="AA156" si="1793">IF(W156=MAX(W155:W159),S156*R156-G156,0)</f>
        <v>0</v>
      </c>
      <c r="AB156" s="82">
        <f t="shared" ref="AB156" si="1794">IF(W156=MAX(W155:W159),T156*R156-H156,0)</f>
        <v>0</v>
      </c>
      <c r="AC156" s="210">
        <f t="shared" ref="AC156" si="1795">IF(W156=MAX(W155:W159),U156-I156,0)</f>
        <v>0</v>
      </c>
      <c r="AD156" s="212">
        <f>Hoja1!$AA156^2+Hoja1!$AB156^2+AC156^2</f>
        <v>0</v>
      </c>
      <c r="AE156" s="75">
        <f t="shared" ref="AE156:AE159" si="1796">AE155</f>
        <v>0.41987772158703851</v>
      </c>
      <c r="AF156" s="76">
        <f t="shared" ref="AF156:AG159" si="1797">AF155</f>
        <v>0.64797972312954244</v>
      </c>
      <c r="AG156" s="78">
        <f t="shared" si="1797"/>
        <v>0</v>
      </c>
      <c r="AH156" s="78">
        <f t="shared" ref="AH156:AH159" si="1798">AH155</f>
        <v>0</v>
      </c>
      <c r="AI156" s="80">
        <f>IF(AG155&gt;0,IF(AH155=Hoja1!$W156,Hoja1!$E156,Hoja1!$G156),0)</f>
        <v>0</v>
      </c>
      <c r="AJ156" s="54">
        <f>IF(AG155&gt;0,IF(AH155=Hoja1!$W156,Hoja1!$F156,Hoja1!$H156),0)</f>
        <v>0</v>
      </c>
      <c r="AK156" s="52">
        <f>IF(AG155&gt;0,IF(AH155=Hoja1!$W156,Hoja1!$E156*Hoja1!$R156,Hoja1!$G156),0)</f>
        <v>0</v>
      </c>
      <c r="AL156" s="49">
        <f>IF(AG155&gt;0,IF(AH155=Hoja1!$W156,Hoja1!$F156*Hoja1!$R156,Hoja1!$H156),0)</f>
        <v>0</v>
      </c>
      <c r="AM156" s="56">
        <f t="shared" ref="AM156:AN156" si="1799">AM151</f>
        <v>6</v>
      </c>
      <c r="AN156" s="145">
        <f t="shared" si="1799"/>
        <v>0.5</v>
      </c>
      <c r="AO156" s="122">
        <f t="shared" si="1532"/>
        <v>0.16666666666666666</v>
      </c>
      <c r="AP156" s="127">
        <f t="shared" si="1319"/>
        <v>8.3333333333333329E-2</v>
      </c>
      <c r="AQ156" s="56">
        <f t="shared" ref="AQ156:AR156" si="1800">AQ151</f>
        <v>-1.40820082417392E-2</v>
      </c>
      <c r="AR156" s="57">
        <f t="shared" si="1800"/>
        <v>0.25147433238408184</v>
      </c>
      <c r="AS156" s="56">
        <f t="shared" ref="AS156" si="1801">IF(AG155&gt;0,G156+AQ156,0)</f>
        <v>0</v>
      </c>
      <c r="AT156" s="166">
        <f t="shared" ref="AT156" si="1802">IF(AG155&gt;0,H156+AR156,0)</f>
        <v>0</v>
      </c>
    </row>
    <row r="157" spans="3:46" ht="19.5" thickBot="1" x14ac:dyDescent="0.3">
      <c r="C157" s="228"/>
      <c r="D157" s="214"/>
      <c r="E157" s="94">
        <f t="shared" ref="E157:F157" si="1803">E156</f>
        <v>0.67010127399999997</v>
      </c>
      <c r="F157" s="94">
        <f t="shared" si="1803"/>
        <v>0.83871511700000001</v>
      </c>
      <c r="G157" s="46">
        <f t="shared" ref="G157:I157" si="1804">G152</f>
        <v>0.4247616770911497</v>
      </c>
      <c r="H157" s="46">
        <f t="shared" si="1804"/>
        <v>0.90530520691903349</v>
      </c>
      <c r="I157" s="46">
        <f t="shared" si="1804"/>
        <v>0</v>
      </c>
      <c r="J157" s="56">
        <f t="shared" ref="J157" si="1805">IF($AO$1="SUBTRACTIVE",AA157+J152,IF(W157=MAX(W155:W159),P157*M157-G157+J152,J152))</f>
        <v>0.50931428543708279</v>
      </c>
      <c r="K157" s="122">
        <f t="shared" ref="K157" si="1806">IF($AO$1="SUBTRACTIVE",AB157+K152,IF(W157=MAX(W155:W159),P157*N157-H157+K152,K152))</f>
        <v>-0.34648446251951437</v>
      </c>
      <c r="L157" s="57">
        <v>0</v>
      </c>
      <c r="M157" s="137">
        <f t="shared" ref="M157" si="1807">IF($AO$1="ADDICTIVE",IF(W157=MAX(W155:W159),$AO$2*S157*R157+G157,0),0)</f>
        <v>0</v>
      </c>
      <c r="N157" s="122">
        <f t="shared" ref="N157" si="1808">IF($AO$1="ADDICTIVE",IF(W157=MAX(W155:W159),$AO$2*T157*R157+H157,0),0)</f>
        <v>0</v>
      </c>
      <c r="O157" s="128">
        <f t="shared" ref="O157" si="1809">IF($AO$1="ADDICTIVE",IF(Y157=MAX(Y155:Y159),$AO$2*U157*R157+I157,0),0)</f>
        <v>0</v>
      </c>
      <c r="P157" s="57">
        <f t="shared" si="912"/>
        <v>0</v>
      </c>
      <c r="Q157" s="93">
        <f t="shared" si="1791"/>
        <v>4</v>
      </c>
      <c r="R157" s="56">
        <f t="shared" si="1526"/>
        <v>0.93150144727774076</v>
      </c>
      <c r="S157" s="95">
        <f t="shared" si="1655"/>
        <v>0.67010127399999997</v>
      </c>
      <c r="T157" s="95">
        <f t="shared" si="1656"/>
        <v>0.83871511700000001</v>
      </c>
      <c r="U157" s="115">
        <f t="shared" si="1527"/>
        <v>0</v>
      </c>
      <c r="V157" s="202">
        <f t="shared" si="1512"/>
        <v>0.97241904886832686</v>
      </c>
      <c r="W157" s="203">
        <f t="shared" si="1198"/>
        <v>0.98620952443416343</v>
      </c>
      <c r="X157" s="203">
        <f>IF(W157&gt;X156,W157,X156)</f>
        <v>0.98620952443416343</v>
      </c>
      <c r="Y157" s="75">
        <f t="shared" si="1792"/>
        <v>0.98620952443416343</v>
      </c>
      <c r="Z157" s="93">
        <f>IF(MAX(W155:W159)=W157,Q157+1,Q157)</f>
        <v>5</v>
      </c>
      <c r="AA157" s="82">
        <f t="shared" ref="AA157" si="1810">IF(W157=MAX(W155:W159),S157*R157-G157,0)</f>
        <v>0.19943862946250818</v>
      </c>
      <c r="AB157" s="82">
        <f t="shared" ref="AB157" si="1811">IF(W157=MAX(W155:W159),T157*R157-H157,0)</f>
        <v>-0.12404086157981375</v>
      </c>
      <c r="AC157" s="210">
        <f t="shared" ref="AC157" si="1812">IF(W157=MAX(W155:W159),U157-I157,0)</f>
        <v>0</v>
      </c>
      <c r="AD157" s="212">
        <f>Hoja1!$AA157^2+Hoja1!$AB157^2+AC157^2</f>
        <v>5.5161902263346149E-2</v>
      </c>
      <c r="AE157" s="75">
        <f t="shared" si="1796"/>
        <v>0.41987772158703851</v>
      </c>
      <c r="AF157" s="75">
        <f t="shared" si="1797"/>
        <v>0.64797972312954244</v>
      </c>
      <c r="AG157" s="78">
        <f t="shared" si="1485"/>
        <v>0</v>
      </c>
      <c r="AH157" s="78">
        <f t="shared" si="1798"/>
        <v>0</v>
      </c>
      <c r="AI157" s="80">
        <f>IF(AG155&gt;0,IF(AH155=Hoja1!$W157,Hoja1!$E157,Hoja1!$G157),0)</f>
        <v>0</v>
      </c>
      <c r="AJ157" s="54">
        <f>IF(AG155&gt;0,IF(AH155=Hoja1!$W157,Hoja1!$F157,Hoja1!$H157),0)</f>
        <v>0</v>
      </c>
      <c r="AK157" s="52">
        <f>IF(AG155&gt;0,IF(AH155=Hoja1!$W157,Hoja1!$E157*Hoja1!$R157,Hoja1!$G157),0)</f>
        <v>0</v>
      </c>
      <c r="AL157" s="49">
        <f>IF(AG155&gt;0,IF(AH155=Hoja1!$W157,Hoja1!$F157*Hoja1!$R157,Hoja1!$H157),0)</f>
        <v>0</v>
      </c>
      <c r="AM157" s="56">
        <f t="shared" ref="AM157:AN157" si="1813">AM152</f>
        <v>14</v>
      </c>
      <c r="AN157" s="145">
        <f t="shared" si="1813"/>
        <v>0.5</v>
      </c>
      <c r="AO157" s="122">
        <f t="shared" si="1532"/>
        <v>7.1428571428571425E-2</v>
      </c>
      <c r="AP157" s="127">
        <f t="shared" si="1319"/>
        <v>3.5714285714285712E-2</v>
      </c>
      <c r="AQ157" s="56">
        <f t="shared" ref="AQ157:AR157" si="1814">AQ152</f>
        <v>7.546263491092764E-2</v>
      </c>
      <c r="AR157" s="57">
        <f t="shared" si="1814"/>
        <v>-6.539080595889013E-2</v>
      </c>
      <c r="AS157" s="56">
        <f t="shared" ref="AS157" si="1815">IF(AG155&gt;0,G157+AQ157,0)</f>
        <v>0</v>
      </c>
      <c r="AT157" s="166">
        <f t="shared" ref="AT157" si="1816">IF(AG155&gt;0,H157+AR157,0)</f>
        <v>0</v>
      </c>
    </row>
    <row r="158" spans="3:46" ht="19.5" thickBot="1" x14ac:dyDescent="0.3">
      <c r="C158" s="228"/>
      <c r="D158" s="214"/>
      <c r="E158" s="94">
        <f t="shared" ref="E158:F158" si="1817">E157</f>
        <v>0.67010127399999997</v>
      </c>
      <c r="F158" s="94">
        <f t="shared" si="1817"/>
        <v>0.83871511700000001</v>
      </c>
      <c r="G158" s="46">
        <f t="shared" ref="G158:I158" si="1818">G153</f>
        <v>-0.51661166300000005</v>
      </c>
      <c r="H158" s="46">
        <f t="shared" si="1818"/>
        <v>-0.851105322</v>
      </c>
      <c r="I158" s="46">
        <f t="shared" si="1818"/>
        <v>0</v>
      </c>
      <c r="J158" s="56">
        <f t="shared" ref="J158" si="1819">IF($AO$1="SUBTRACTIVE",AA158+J153,IF(W158=MAX(W155:W159),P158*M158-G158+J153,J153))</f>
        <v>0</v>
      </c>
      <c r="K158" s="122">
        <f t="shared" ref="K158" si="1820">IF($AO$1="SUBTRACTIVE",AB158+K153,IF(W158=MAX(W155:W159),P158*N158-H158+K153,K153))</f>
        <v>0</v>
      </c>
      <c r="L158" s="57">
        <v>0</v>
      </c>
      <c r="M158" s="137">
        <f t="shared" ref="M158" si="1821">IF($AO$1="ADDICTIVE",IF(W158=MAX(W155:W159),$AO$2*S158*R158+G158,0),0)</f>
        <v>0</v>
      </c>
      <c r="N158" s="122">
        <f t="shared" ref="N158" si="1822">IF($AO$1="ADDICTIVE",IF(W158=MAX(W155:W159),$AO$2*T158*R158+H158,0),0)</f>
        <v>0</v>
      </c>
      <c r="O158" s="128">
        <f t="shared" ref="O158:O159" si="1823">IF($AO$1="ADDICTIVE",IF(Y158=MAX(Y154:Y158),$AO$2*U158*R158+I158,0),0)</f>
        <v>0</v>
      </c>
      <c r="P158" s="57">
        <f t="shared" ref="P158:P221" si="1824">IF(SQRT(M158^2+N158^2+O158^2) &lt;=0,0,1/SQRT(M158^2+N158^2+O158^2))</f>
        <v>0</v>
      </c>
      <c r="Q158" s="93">
        <f t="shared" si="1791"/>
        <v>0</v>
      </c>
      <c r="R158" s="56">
        <f t="shared" si="1526"/>
        <v>0.93150144727774076</v>
      </c>
      <c r="S158" s="95">
        <f t="shared" si="1655"/>
        <v>0.67010127399999997</v>
      </c>
      <c r="T158" s="95">
        <f t="shared" si="1656"/>
        <v>0.83871511700000001</v>
      </c>
      <c r="U158" s="115">
        <f t="shared" si="1527"/>
        <v>0</v>
      </c>
      <c r="V158" s="202">
        <f t="shared" si="1512"/>
        <v>-0.98740740062085075</v>
      </c>
      <c r="W158" s="203">
        <f t="shared" si="1198"/>
        <v>6.2962996895746248E-3</v>
      </c>
      <c r="X158" s="203">
        <f>IF(W158&gt;X157,W158,X157)</f>
        <v>0.98620952443416343</v>
      </c>
      <c r="Y158" s="75">
        <f t="shared" si="1792"/>
        <v>0.98620952443416343</v>
      </c>
      <c r="Z158" s="93">
        <f>IF(MAX(W155:W159)=W158,Q158+1,Q158)</f>
        <v>0</v>
      </c>
      <c r="AA158" s="82">
        <f t="shared" ref="AA158" si="1825">IF(W158=MAX(W155:W159),S158*R158-G158,0)</f>
        <v>0</v>
      </c>
      <c r="AB158" s="82">
        <f t="shared" ref="AB158" si="1826">IF(W158=MAX(W155:W159),T158*R158-H158,0)</f>
        <v>0</v>
      </c>
      <c r="AC158" s="210">
        <f t="shared" ref="AC158" si="1827">IF(W158=MAX(W155:W159),U158-I158,0)</f>
        <v>0</v>
      </c>
      <c r="AD158" s="212">
        <f>Hoja1!$AA158^2+Hoja1!$AB158^2+AC158^2</f>
        <v>0</v>
      </c>
      <c r="AE158" s="75">
        <f t="shared" si="1796"/>
        <v>0.41987772158703851</v>
      </c>
      <c r="AF158" s="75">
        <f t="shared" si="1797"/>
        <v>0.64797972312954244</v>
      </c>
      <c r="AG158" s="78">
        <f t="shared" si="1485"/>
        <v>0</v>
      </c>
      <c r="AH158" s="78">
        <f t="shared" si="1798"/>
        <v>0</v>
      </c>
      <c r="AI158" s="80">
        <f>IF(AG155&gt;0,IF(AH155=Hoja1!$W158,Hoja1!$E158,Hoja1!$G158),0)</f>
        <v>0</v>
      </c>
      <c r="AJ158" s="54">
        <f>IF(AG155&gt;0,IF(AH155=Hoja1!$W158,Hoja1!$F158,Hoja1!$H158),0)</f>
        <v>0</v>
      </c>
      <c r="AK158" s="52">
        <f>IF(AG155&gt;0,IF(AH155=Hoja1!$W158,Hoja1!$E158*Hoja1!$R158,Hoja1!$G158),0)</f>
        <v>0</v>
      </c>
      <c r="AL158" s="49">
        <f>IF(AG155&gt;0,IF(AH155=Hoja1!$W158,Hoja1!$F158*Hoja1!$R158,Hoja1!$H158),0)</f>
        <v>0</v>
      </c>
      <c r="AM158" s="56">
        <f t="shared" ref="AM158:AN158" si="1828">AM153</f>
        <v>0</v>
      </c>
      <c r="AN158" s="145">
        <f t="shared" si="1828"/>
        <v>0.5</v>
      </c>
      <c r="AO158" s="122">
        <f t="shared" si="1532"/>
        <v>0</v>
      </c>
      <c r="AP158" s="127">
        <f t="shared" si="1319"/>
        <v>0</v>
      </c>
      <c r="AQ158" s="56">
        <f t="shared" ref="AQ158:AR158" si="1829">AQ153</f>
        <v>0</v>
      </c>
      <c r="AR158" s="57">
        <f t="shared" si="1829"/>
        <v>0</v>
      </c>
      <c r="AS158" s="56">
        <f t="shared" ref="AS158" si="1830">IF(AG155&gt;0,G158+AQ158,0)</f>
        <v>0</v>
      </c>
      <c r="AT158" s="166">
        <f t="shared" ref="AT158" si="1831">IF(AG155&gt;0,H158+AR158,0)</f>
        <v>0</v>
      </c>
    </row>
    <row r="159" spans="3:46" ht="19.5" thickBot="1" x14ac:dyDescent="0.3">
      <c r="C159" s="228"/>
      <c r="D159" s="215"/>
      <c r="E159" s="94">
        <f t="shared" ref="E159:F159" si="1832">E158</f>
        <v>0.67010127399999997</v>
      </c>
      <c r="F159" s="94">
        <f t="shared" si="1832"/>
        <v>0.83871511700000001</v>
      </c>
      <c r="G159" s="46">
        <f t="shared" ref="G159:I159" si="1833">G154</f>
        <v>-0.227678886</v>
      </c>
      <c r="H159" s="46">
        <f t="shared" si="1833"/>
        <v>-0.95629731299999998</v>
      </c>
      <c r="I159" s="46">
        <f t="shared" si="1833"/>
        <v>0</v>
      </c>
      <c r="J159" s="58">
        <f t="shared" ref="J159" si="1834">IF($AO$1="SUBTRACTIVE",AA159+J154,IF(W159=MAX(W155:W159),P159*M159-G159+J154,J154))</f>
        <v>0</v>
      </c>
      <c r="K159" s="124">
        <f t="shared" ref="K159" si="1835">IF($AO$1="SUBTRACTIVE",AB159+K154,IF(W159=MAX(W155:W159),P159*N159-H159+K154,K154))</f>
        <v>0</v>
      </c>
      <c r="L159" s="59">
        <v>0</v>
      </c>
      <c r="M159" s="138">
        <f t="shared" ref="M159" si="1836">IF($AO$1="ADDICTIVE",IF(W159=MAX(W155:W159),$AO$2*S159*R159+G159,0),0)</f>
        <v>0</v>
      </c>
      <c r="N159" s="124">
        <f t="shared" ref="N159" si="1837">IF($AO$1="ADDICTIVE",IF(W159=MAX(W155:W159),$AO$2*T159*R159+H159,0),0)</f>
        <v>0</v>
      </c>
      <c r="O159" s="129">
        <f t="shared" si="1823"/>
        <v>0</v>
      </c>
      <c r="P159" s="59">
        <f t="shared" si="1824"/>
        <v>0</v>
      </c>
      <c r="Q159" s="93">
        <f t="shared" si="1791"/>
        <v>0</v>
      </c>
      <c r="R159" s="58">
        <f t="shared" si="1526"/>
        <v>0.93150144727774076</v>
      </c>
      <c r="S159" s="95">
        <f t="shared" si="1655"/>
        <v>0.67010127399999997</v>
      </c>
      <c r="T159" s="95">
        <f t="shared" si="1656"/>
        <v>0.83871511700000001</v>
      </c>
      <c r="U159" s="119">
        <f t="shared" si="1527"/>
        <v>0</v>
      </c>
      <c r="V159" s="202">
        <f t="shared" si="1512"/>
        <v>-0.88923822462759516</v>
      </c>
      <c r="W159" s="203">
        <f t="shared" si="1198"/>
        <v>5.5380887686202418E-2</v>
      </c>
      <c r="X159" s="203">
        <f>IF(W159&gt;X158,W159,X158)</f>
        <v>0.98620952443416343</v>
      </c>
      <c r="Y159" s="75">
        <f t="shared" si="1792"/>
        <v>0.98620952443416343</v>
      </c>
      <c r="Z159" s="93">
        <f>IF(MAX(W155:W159)=W159,Q159+1,Q159)</f>
        <v>0</v>
      </c>
      <c r="AA159" s="82">
        <f t="shared" ref="AA159" si="1838">IF(W159=MAX(W155:W159),S159*R159-G159,0)</f>
        <v>0</v>
      </c>
      <c r="AB159" s="82">
        <f t="shared" ref="AB159" si="1839">IF(W159=MAX(W155:W159),T159*R159-H159,0)</f>
        <v>0</v>
      </c>
      <c r="AC159" s="211">
        <f t="shared" ref="AC159" si="1840">IF(W159=MAX(W155:W159),U159-I159,0)</f>
        <v>0</v>
      </c>
      <c r="AD159" s="211">
        <f>Hoja1!$AA159^2+Hoja1!$AB159^2+AC159^2</f>
        <v>0</v>
      </c>
      <c r="AE159" s="75">
        <f t="shared" si="1796"/>
        <v>0.41987772158703851</v>
      </c>
      <c r="AF159" s="75">
        <f t="shared" si="1797"/>
        <v>0.64797972312954244</v>
      </c>
      <c r="AG159" s="78">
        <f t="shared" si="1485"/>
        <v>0</v>
      </c>
      <c r="AH159" s="78">
        <f t="shared" si="1798"/>
        <v>0</v>
      </c>
      <c r="AI159" s="80">
        <f>IF(AG155&gt;0,IF(AH155=Hoja1!$W159,Hoja1!$E159,Hoja1!$G159),0)</f>
        <v>0</v>
      </c>
      <c r="AJ159" s="54">
        <f>IF(AG155&gt;0,IF(AH155=Hoja1!$W159,Hoja1!$F159,Hoja1!$H159),0)</f>
        <v>0</v>
      </c>
      <c r="AK159" s="52">
        <f>IF(AG155&gt;0,IF(AH155=Hoja1!$W159,Hoja1!$E159*Hoja1!$R159,Hoja1!$G159),0)</f>
        <v>0</v>
      </c>
      <c r="AL159" s="49">
        <f>IF(AG155&gt;0,IF(AH155=Hoja1!$W159,Hoja1!$F159*Hoja1!$R159,Hoja1!$H159),0)</f>
        <v>0</v>
      </c>
      <c r="AM159" s="58">
        <f t="shared" ref="AM159:AN159" si="1841">AM154</f>
        <v>0</v>
      </c>
      <c r="AN159" s="146">
        <f t="shared" si="1841"/>
        <v>0.5</v>
      </c>
      <c r="AO159" s="124">
        <f t="shared" si="1532"/>
        <v>0</v>
      </c>
      <c r="AP159" s="106">
        <f t="shared" si="1319"/>
        <v>0</v>
      </c>
      <c r="AQ159" s="58">
        <f t="shared" ref="AQ159:AR159" si="1842">AQ154</f>
        <v>0</v>
      </c>
      <c r="AR159" s="59">
        <f t="shared" si="1842"/>
        <v>0</v>
      </c>
      <c r="AS159" s="58">
        <f t="shared" ref="AS159" si="1843">IF(AG155&gt;0,G159+AQ159,0)</f>
        <v>0</v>
      </c>
      <c r="AT159" s="167">
        <f t="shared" ref="AT159" si="1844">IF(AG155&gt;0,H159+AR159,0)</f>
        <v>0</v>
      </c>
    </row>
    <row r="160" spans="3:46" ht="19.5" thickBot="1" x14ac:dyDescent="0.3">
      <c r="C160" s="228"/>
      <c r="D160" s="219" t="s">
        <v>35</v>
      </c>
      <c r="E160" s="86">
        <f>$A$20</f>
        <v>0.81957016299999996</v>
      </c>
      <c r="F160" s="86">
        <f>$B$20</f>
        <v>0.55500570400000004</v>
      </c>
      <c r="G160" s="71">
        <f t="shared" ref="G160:I160" si="1845">G155</f>
        <v>-0.62215365899999997</v>
      </c>
      <c r="H160" s="71">
        <f t="shared" si="1845"/>
        <v>0.56891302300000002</v>
      </c>
      <c r="I160" s="71">
        <f t="shared" si="1845"/>
        <v>0</v>
      </c>
      <c r="J160" s="64">
        <f t="shared" ref="J160" si="1846">IF($AO$1="SUBTRACTIVE",AA160+J155,IF(W160=MAX(W160:W164),P160*M160-G160+J155,J155))</f>
        <v>0</v>
      </c>
      <c r="K160" s="121">
        <f t="shared" ref="K160" si="1847">IF($AO$1="SUBTRACTIVE",AB160+K155,IF(W160=MAX(W160:W164),P160*N160-H160+K155,K155))</f>
        <v>0</v>
      </c>
      <c r="L160" s="65">
        <v>0</v>
      </c>
      <c r="M160" s="64">
        <f t="shared" ref="M160" si="1848">IF($AO$1="ADDICTIVE",IF(W160=MAX(W160:W164),$AO$2*S160*R160+G160,0),0)</f>
        <v>0</v>
      </c>
      <c r="N160" s="121">
        <f t="shared" ref="N160" si="1849">IF($AO$1="ADDICTIVE",IF(W160=MAX(W160:W164),$AO$2*T160*R160+H160,0),0)</f>
        <v>0</v>
      </c>
      <c r="O160" s="126">
        <f t="shared" ref="O160" si="1850">IF($AO$1="ADDICTIVE",IF(Y160=MAX(Y160:Y164),$AO$2*U160*R160+I160,0),0)</f>
        <v>0</v>
      </c>
      <c r="P160" s="65">
        <f t="shared" si="1824"/>
        <v>0</v>
      </c>
      <c r="Q160" s="35">
        <f t="shared" si="1791"/>
        <v>0</v>
      </c>
      <c r="R160" s="15">
        <f t="shared" si="1526"/>
        <v>1.0102934884941575</v>
      </c>
      <c r="S160" s="87">
        <f t="shared" si="1655"/>
        <v>0.81957016299999996</v>
      </c>
      <c r="T160" s="87">
        <f t="shared" si="1656"/>
        <v>0.55500570400000004</v>
      </c>
      <c r="U160" s="26">
        <f t="shared" si="1527"/>
        <v>0</v>
      </c>
      <c r="V160" s="197">
        <f t="shared" si="1512"/>
        <v>-0.19614706928262102</v>
      </c>
      <c r="W160" s="198">
        <f t="shared" si="1198"/>
        <v>0.40192646535868948</v>
      </c>
      <c r="X160" s="198">
        <f>W160</f>
        <v>0.40192646535868948</v>
      </c>
      <c r="Y160" s="35">
        <f t="shared" ref="Y160" si="1851">X164</f>
        <v>0.9296634495502929</v>
      </c>
      <c r="Z160" s="35">
        <f>IF(MAX(W160:W164)=W160,Q160+1,Q160)</f>
        <v>0</v>
      </c>
      <c r="AA160" s="35">
        <f t="shared" ref="AA160" si="1852">IF(W160=MAX(W160:W164),S160*R160-G160,0)</f>
        <v>0</v>
      </c>
      <c r="AB160" s="35">
        <f t="shared" ref="AB160" si="1853">IF(W160=MAX(W160:W164),T160*R160-H160,0)</f>
        <v>0</v>
      </c>
      <c r="AC160" s="131">
        <f t="shared" ref="AC160" si="1854">IF(W160=MAX(W160:W164),U160-I160,0)</f>
        <v>0</v>
      </c>
      <c r="AD160" s="131">
        <f>Hoja1!$AA160^2+Hoja1!$AB160^2+AC160^2</f>
        <v>0</v>
      </c>
      <c r="AE160" s="35">
        <f t="shared" ref="AE160" si="1855">IF(MAX(AD160:AD164)&gt;AE155,MAX(AD160:AD164),AE155)</f>
        <v>0.41987772158703851</v>
      </c>
      <c r="AF160" s="35">
        <f t="shared" ref="AF160" si="1856">SQRT(AE160)</f>
        <v>0.64797972312954244</v>
      </c>
      <c r="AG160" s="35">
        <f>IF(Y160=MIN(Y110:Y209),Y160,0)</f>
        <v>0</v>
      </c>
      <c r="AH160" s="88">
        <f>IF(Hoja1!$AG160&gt;0,_xlfn.MAXIFS(W160:W164,Z205:Z209,0),0)</f>
        <v>0</v>
      </c>
      <c r="AI160" s="72">
        <f>IF(AG160&gt;0,IF(AH160=Hoja1!$W160,Hoja1!$E160,Hoja1!$G160),0)</f>
        <v>0</v>
      </c>
      <c r="AJ160" s="73">
        <f>IF(AG160&gt;0,IF(AH160=Hoja1!$W160,Hoja1!$F160,Hoja1!$H160),0)</f>
        <v>0</v>
      </c>
      <c r="AK160" s="52">
        <f>IF(AG160&gt;0,IF(AH160=Hoja1!$W160,Hoja1!$E160*Hoja1!$R160,Hoja1!$G160),0)</f>
        <v>0</v>
      </c>
      <c r="AL160" s="49">
        <f>IF(AG160&gt;0,IF(AH160=Hoja1!$W160,Hoja1!$F160*Hoja1!$R160,Hoja1!$H160),0)</f>
        <v>0</v>
      </c>
      <c r="AM160" s="64">
        <f t="shared" ref="AM160:AN160" si="1857">AM155</f>
        <v>0</v>
      </c>
      <c r="AN160" s="148">
        <f t="shared" si="1857"/>
        <v>0.5</v>
      </c>
      <c r="AO160" s="121">
        <f t="shared" si="1532"/>
        <v>0</v>
      </c>
      <c r="AP160" s="65">
        <f t="shared" ref="AP160" si="1858">IF($AO$11="SUBTRACTIVE",AN160*AO160,AO160)</f>
        <v>0</v>
      </c>
      <c r="AQ160" s="64">
        <f t="shared" ref="AQ160:AR160" si="1859">AQ155</f>
        <v>0</v>
      </c>
      <c r="AR160" s="65">
        <f t="shared" si="1859"/>
        <v>0</v>
      </c>
      <c r="AS160" s="64">
        <f t="shared" ref="AS160" si="1860">IF(AG160&gt;0,G160+AQ160,0)</f>
        <v>0</v>
      </c>
      <c r="AT160" s="168">
        <f t="shared" ref="AT160" si="1861">IF(AG160&gt;0,H160+AR160,0)</f>
        <v>0</v>
      </c>
    </row>
    <row r="161" spans="3:46" ht="19.5" thickBot="1" x14ac:dyDescent="0.3">
      <c r="C161" s="228"/>
      <c r="D161" s="220"/>
      <c r="E161" s="89">
        <f t="shared" ref="E161:F161" si="1862">E160</f>
        <v>0.81957016299999996</v>
      </c>
      <c r="F161" s="89">
        <f t="shared" si="1862"/>
        <v>0.55500570400000004</v>
      </c>
      <c r="G161" s="74">
        <f t="shared" ref="G161:I161" si="1863">G156</f>
        <v>0.97621461700000001</v>
      </c>
      <c r="H161" s="74">
        <f t="shared" si="1863"/>
        <v>-0.20893725399999999</v>
      </c>
      <c r="I161" s="74">
        <f t="shared" si="1863"/>
        <v>0</v>
      </c>
      <c r="J161" s="2">
        <f t="shared" ref="J161" si="1864">IF($AO$1="SUBTRACTIVE",AA161+J156,IF(W161=MAX(W160:W164),P161*M161-G161+J156,J156))</f>
        <v>-0.18862428901145445</v>
      </c>
      <c r="K161" s="107">
        <f t="shared" ref="K161" si="1865">IF($AO$1="SUBTRACTIVE",AB161+K156,IF(W161=MAX(W160:W164),P161*N161-H161+K156,K156))</f>
        <v>2.7177975845066324</v>
      </c>
      <c r="L161" s="3">
        <v>0</v>
      </c>
      <c r="M161" s="2">
        <f t="shared" ref="M161" si="1866">IF($AO$1="ADDICTIVE",IF(W161=MAX(W160:W164),$AO$2*S161*R161+G161,0),0)</f>
        <v>0</v>
      </c>
      <c r="N161" s="107">
        <f t="shared" ref="N161" si="1867">IF($AO$1="ADDICTIVE",IF(W161=MAX(W160:W164),$AO$2*T161*R161+H161,0),0)</f>
        <v>0</v>
      </c>
      <c r="O161" s="20">
        <f t="shared" ref="O161" si="1868">IF($AO$1="ADDICTIVE",IF(Y161=MAX(Y160:Y164),$AO$2*U161*R161+I161,0),0)</f>
        <v>0</v>
      </c>
      <c r="P161" s="3">
        <f t="shared" si="1824"/>
        <v>0</v>
      </c>
      <c r="Q161" s="63">
        <f>Z156</f>
        <v>5</v>
      </c>
      <c r="R161" s="2">
        <f t="shared" si="1526"/>
        <v>1.0102934884941575</v>
      </c>
      <c r="S161" s="90">
        <f t="shared" si="1655"/>
        <v>0.81957016299999996</v>
      </c>
      <c r="T161" s="90">
        <f t="shared" si="1656"/>
        <v>0.55500570400000004</v>
      </c>
      <c r="U161" s="26">
        <f t="shared" si="1527"/>
        <v>0</v>
      </c>
      <c r="V161" s="199">
        <f t="shared" si="1512"/>
        <v>0.69115693496252806</v>
      </c>
      <c r="W161" s="192">
        <f t="shared" si="1198"/>
        <v>0.84557846748126408</v>
      </c>
      <c r="X161" s="192">
        <f>IF(W161&gt;X160,W161,X160)</f>
        <v>0.84557846748126408</v>
      </c>
      <c r="Y161" s="75">
        <f t="shared" ref="Y161:Y164" si="1869">Y160</f>
        <v>0.9296634495502929</v>
      </c>
      <c r="Z161" s="63">
        <f>IF(MAX(W160:W164)=W161,Q161+1,Q161)</f>
        <v>5</v>
      </c>
      <c r="AA161" s="63">
        <f t="shared" ref="AA161" si="1870">IF(W161=MAX(W160:W164),S161*R161-G161,0)</f>
        <v>0</v>
      </c>
      <c r="AB161" s="63">
        <f t="shared" ref="AB161" si="1871">IF(W161=MAX(W160:W164),T161*R161-H161,0)</f>
        <v>0</v>
      </c>
      <c r="AC161" s="209">
        <f t="shared" ref="AC161" si="1872">IF(W161=MAX(W160:W164),U161-I161,0)</f>
        <v>0</v>
      </c>
      <c r="AD161" s="132">
        <f>Hoja1!$AA161^2+Hoja1!$AB161^2+AC161^2</f>
        <v>0</v>
      </c>
      <c r="AE161" s="75">
        <f t="shared" ref="AE161:AE164" si="1873">AE160</f>
        <v>0.41987772158703851</v>
      </c>
      <c r="AF161" s="76">
        <f t="shared" ref="AF161:AG164" si="1874">AF160</f>
        <v>0.64797972312954244</v>
      </c>
      <c r="AG161" s="77">
        <f t="shared" si="1874"/>
        <v>0</v>
      </c>
      <c r="AH161" s="78">
        <f t="shared" ref="AH161:AH164" si="1875">AH160</f>
        <v>0</v>
      </c>
      <c r="AI161" s="72">
        <f>IF(AG160&gt;0,IF(AH160=Hoja1!$W161,Hoja1!$E161,Hoja1!$G161),0)</f>
        <v>0</v>
      </c>
      <c r="AJ161" s="73">
        <f>IF(AG160&gt;0,IF(AH160=Hoja1!$W161,Hoja1!$F161,Hoja1!$H161),0)</f>
        <v>0</v>
      </c>
      <c r="AK161" s="52">
        <f>IF(AG160&gt;0,IF(AH160=Hoja1!$W161,Hoja1!$E161*Hoja1!$R161,Hoja1!$G161),0)</f>
        <v>0</v>
      </c>
      <c r="AL161" s="49">
        <f>IF(AG160&gt;0,IF(AH160=Hoja1!$W161,Hoja1!$F161*Hoja1!$R161,Hoja1!$H161),0)</f>
        <v>0</v>
      </c>
      <c r="AM161" s="2">
        <f t="shared" ref="AM161:AN161" si="1876">AM156</f>
        <v>6</v>
      </c>
      <c r="AN161" s="143">
        <f t="shared" si="1876"/>
        <v>0.5</v>
      </c>
      <c r="AO161" s="107">
        <f t="shared" si="1532"/>
        <v>0.16666666666666666</v>
      </c>
      <c r="AP161" s="3">
        <f t="shared" si="1394"/>
        <v>0.16666666666666666</v>
      </c>
      <c r="AQ161" s="2">
        <f t="shared" ref="AQ161:AR161" si="1877">AQ156</f>
        <v>-1.40820082417392E-2</v>
      </c>
      <c r="AR161" s="3">
        <f t="shared" si="1877"/>
        <v>0.25147433238408184</v>
      </c>
      <c r="AS161" s="2">
        <f t="shared" ref="AS161" si="1878">IF(AG160&gt;0,G161+AQ161,0)</f>
        <v>0</v>
      </c>
      <c r="AT161" s="163">
        <f t="shared" ref="AT161" si="1879">IF(AG160&gt;0,H161+AR161,0)</f>
        <v>0</v>
      </c>
    </row>
    <row r="162" spans="3:46" ht="19.5" thickBot="1" x14ac:dyDescent="0.3">
      <c r="C162" s="228"/>
      <c r="D162" s="220"/>
      <c r="E162" s="89">
        <f t="shared" ref="E162:F162" si="1880">E161</f>
        <v>0.81957016299999996</v>
      </c>
      <c r="F162" s="89">
        <f t="shared" si="1880"/>
        <v>0.55500570400000004</v>
      </c>
      <c r="G162" s="74">
        <f t="shared" ref="G162:I162" si="1881">G157</f>
        <v>0.4247616770911497</v>
      </c>
      <c r="H162" s="74">
        <f t="shared" si="1881"/>
        <v>0.90530520691903349</v>
      </c>
      <c r="I162" s="74">
        <f t="shared" si="1881"/>
        <v>0</v>
      </c>
      <c r="J162" s="2">
        <f t="shared" ref="J162" si="1882">IF($AO$1="SUBTRACTIVE",AA162+J157,IF(W162=MAX(W160:W164),P162*M162-G162+J157,J157))</f>
        <v>0.91255900738892826</v>
      </c>
      <c r="K162" s="107">
        <f t="shared" ref="K162" si="1883">IF($AO$1="SUBTRACTIVE",AB162+K157,IF(W162=MAX(W160:W164),P162*N162-H162+K157,K157))</f>
        <v>-0.69107102061023207</v>
      </c>
      <c r="L162" s="3">
        <v>0</v>
      </c>
      <c r="M162" s="2">
        <f t="shared" ref="M162" si="1884">IF($AO$1="ADDICTIVE",IF(W162=MAX(W160:W164),$AO$2*S162*R162+G162,0),0)</f>
        <v>0</v>
      </c>
      <c r="N162" s="107">
        <f t="shared" ref="N162" si="1885">IF($AO$1="ADDICTIVE",IF(W162=MAX(W160:W164),$AO$2*T162*R162+H162,0),0)</f>
        <v>0</v>
      </c>
      <c r="O162" s="20">
        <f t="shared" ref="O162" si="1886">IF($AO$1="ADDICTIVE",IF(Y162=MAX(Y160:Y164),$AO$2*U162*R162+I162,0),0)</f>
        <v>0</v>
      </c>
      <c r="P162" s="3">
        <f t="shared" si="1824"/>
        <v>0</v>
      </c>
      <c r="Q162" s="63">
        <f>Z157</f>
        <v>5</v>
      </c>
      <c r="R162" s="2">
        <f t="shared" si="1526"/>
        <v>1.0102934884941575</v>
      </c>
      <c r="S162" s="90">
        <f t="shared" si="1655"/>
        <v>0.81957016299999996</v>
      </c>
      <c r="T162" s="90">
        <f t="shared" si="1656"/>
        <v>0.55500570400000004</v>
      </c>
      <c r="U162" s="26">
        <f t="shared" si="1527"/>
        <v>0</v>
      </c>
      <c r="V162" s="199">
        <f t="shared" si="1512"/>
        <v>0.85932689910058568</v>
      </c>
      <c r="W162" s="192">
        <f t="shared" si="1198"/>
        <v>0.9296634495502929</v>
      </c>
      <c r="X162" s="192">
        <f>IF(W162&gt;X161,W162,X161)</f>
        <v>0.9296634495502929</v>
      </c>
      <c r="Y162" s="75">
        <f t="shared" si="1869"/>
        <v>0.9296634495502929</v>
      </c>
      <c r="Z162" s="63">
        <f>IF(MAX(W160:W164)=W162,Q162+1,Q162)</f>
        <v>6</v>
      </c>
      <c r="AA162" s="63">
        <f t="shared" ref="AA162" si="1887">IF(W162=MAX(W160:W164),S162*R162-G162,0)</f>
        <v>0.40324472195184552</v>
      </c>
      <c r="AB162" s="63">
        <f t="shared" ref="AB162" si="1888">IF(W162=MAX(W160:W164),T162*R162-H162,0)</f>
        <v>-0.3445865580907177</v>
      </c>
      <c r="AC162" s="209">
        <f t="shared" ref="AC162" si="1889">IF(W162=MAX(W160:W164),U162-I162,0)</f>
        <v>0</v>
      </c>
      <c r="AD162" s="132">
        <f>Hoja1!$AA162^2+Hoja1!$AB162^2+AC162^2</f>
        <v>0.28134620179882874</v>
      </c>
      <c r="AE162" s="75">
        <f t="shared" si="1873"/>
        <v>0.41987772158703851</v>
      </c>
      <c r="AF162" s="75">
        <f t="shared" si="1874"/>
        <v>0.64797972312954244</v>
      </c>
      <c r="AG162" s="78">
        <f t="shared" si="1262"/>
        <v>0</v>
      </c>
      <c r="AH162" s="78">
        <f t="shared" si="1875"/>
        <v>0</v>
      </c>
      <c r="AI162" s="72">
        <f>IF(AG160&gt;0,IF(AH160=Hoja1!$W162,Hoja1!$E162,Hoja1!$G162),0)</f>
        <v>0</v>
      </c>
      <c r="AJ162" s="73">
        <f>IF(AG162&gt;0,IF(AH162=Hoja1!$W162,Hoja1!$F162,Hoja1!$H162),0)</f>
        <v>0</v>
      </c>
      <c r="AK162" s="52">
        <f>IF(AG160&gt;0,IF(AH160=Hoja1!$W162,Hoja1!$E162*Hoja1!$R162,Hoja1!$G162),0)</f>
        <v>0</v>
      </c>
      <c r="AL162" s="49">
        <f>IF(AG160&gt;0,IF(AH160=Hoja1!$W162,Hoja1!$F162*Hoja1!$R162,Hoja1!$H162),0)</f>
        <v>0</v>
      </c>
      <c r="AM162" s="2">
        <f t="shared" ref="AM162:AN162" si="1890">AM157</f>
        <v>14</v>
      </c>
      <c r="AN162" s="143">
        <f t="shared" si="1890"/>
        <v>0.5</v>
      </c>
      <c r="AO162" s="107">
        <f t="shared" si="1532"/>
        <v>7.1428571428571425E-2</v>
      </c>
      <c r="AP162" s="3">
        <f t="shared" si="1394"/>
        <v>7.1428571428571425E-2</v>
      </c>
      <c r="AQ162" s="2">
        <f t="shared" ref="AQ162:AR162" si="1891">AQ157</f>
        <v>7.546263491092764E-2</v>
      </c>
      <c r="AR162" s="3">
        <f t="shared" si="1891"/>
        <v>-6.539080595889013E-2</v>
      </c>
      <c r="AS162" s="2">
        <f t="shared" ref="AS162" si="1892">IF(AG160&gt;0,G162+AQ162,0)</f>
        <v>0</v>
      </c>
      <c r="AT162" s="163">
        <f t="shared" ref="AT162" si="1893">IF(AG160&gt;0,H162+AR162,0)</f>
        <v>0</v>
      </c>
    </row>
    <row r="163" spans="3:46" ht="19.5" thickBot="1" x14ac:dyDescent="0.3">
      <c r="C163" s="228"/>
      <c r="D163" s="220"/>
      <c r="E163" s="89">
        <f t="shared" ref="E163:F163" si="1894">E162</f>
        <v>0.81957016299999996</v>
      </c>
      <c r="F163" s="89">
        <f t="shared" si="1894"/>
        <v>0.55500570400000004</v>
      </c>
      <c r="G163" s="74">
        <f t="shared" ref="G163:I163" si="1895">G158</f>
        <v>-0.51661166300000005</v>
      </c>
      <c r="H163" s="74">
        <f t="shared" si="1895"/>
        <v>-0.851105322</v>
      </c>
      <c r="I163" s="74">
        <f t="shared" si="1895"/>
        <v>0</v>
      </c>
      <c r="J163" s="2">
        <f t="shared" ref="J163" si="1896">IF($AO$1="SUBTRACTIVE",AA163+J158,IF(W163=MAX(W160:W164),P163*M163-G163+J158,J158))</f>
        <v>0</v>
      </c>
      <c r="K163" s="107">
        <f t="shared" ref="K163" si="1897">IF($AO$1="SUBTRACTIVE",AB163+K158,IF(W163=MAX(W160:W164),P163*N163-H163+K158,K158))</f>
        <v>0</v>
      </c>
      <c r="L163" s="3">
        <v>0</v>
      </c>
      <c r="M163" s="2">
        <f t="shared" ref="M163" si="1898">IF($AO$1="ADDICTIVE",IF(W163=MAX(W160:W164),$AO$2*S163*R163+G163,0),0)</f>
        <v>0</v>
      </c>
      <c r="N163" s="107">
        <f t="shared" ref="N163" si="1899">IF($AO$1="ADDICTIVE",IF(W163=MAX(W160:W164),$AO$2*T163*R163+H163,0),0)</f>
        <v>0</v>
      </c>
      <c r="O163" s="20">
        <f t="shared" ref="O163:O164" si="1900">IF($AO$1="ADDICTIVE",IF(Y163=MAX(Y159:Y163),$AO$2*U163*R163+I163,0),0)</f>
        <v>0</v>
      </c>
      <c r="P163" s="3">
        <f t="shared" si="1824"/>
        <v>0</v>
      </c>
      <c r="Q163" s="63">
        <f>Z158</f>
        <v>0</v>
      </c>
      <c r="R163" s="2">
        <f t="shared" si="1526"/>
        <v>1.0102934884941575</v>
      </c>
      <c r="S163" s="90">
        <f t="shared" si="1655"/>
        <v>0.81957016299999996</v>
      </c>
      <c r="T163" s="90">
        <f t="shared" si="1656"/>
        <v>0.55500570400000004</v>
      </c>
      <c r="U163" s="26">
        <f t="shared" si="1527"/>
        <v>0</v>
      </c>
      <c r="V163" s="199">
        <f t="shared" si="1512"/>
        <v>-0.90498838894667211</v>
      </c>
      <c r="W163" s="192">
        <f t="shared" si="1198"/>
        <v>4.7505805526663947E-2</v>
      </c>
      <c r="X163" s="192">
        <f>IF(W163&gt;X162,W163,X162)</f>
        <v>0.9296634495502929</v>
      </c>
      <c r="Y163" s="75">
        <f t="shared" si="1869"/>
        <v>0.9296634495502929</v>
      </c>
      <c r="Z163" s="63">
        <f>IF(MAX(W160:W164)=W163,Q163+1,Q163)</f>
        <v>0</v>
      </c>
      <c r="AA163" s="63">
        <f t="shared" ref="AA163" si="1901">IF(W163=MAX(W160:W164),S163*R163-G163,0)</f>
        <v>0</v>
      </c>
      <c r="AB163" s="63">
        <f t="shared" ref="AB163" si="1902">IF(W163=MAX(W160:W164),T163*R163-H163,0)</f>
        <v>0</v>
      </c>
      <c r="AC163" s="209">
        <f t="shared" ref="AC163" si="1903">IF(W163=MAX(W160:W164),U163-I163,0)</f>
        <v>0</v>
      </c>
      <c r="AD163" s="132">
        <f>Hoja1!$AA163^2+Hoja1!$AB163^2+AC163^2</f>
        <v>0</v>
      </c>
      <c r="AE163" s="75">
        <f t="shared" si="1873"/>
        <v>0.41987772158703851</v>
      </c>
      <c r="AF163" s="75">
        <f t="shared" si="1874"/>
        <v>0.64797972312954244</v>
      </c>
      <c r="AG163" s="78">
        <f t="shared" si="1262"/>
        <v>0</v>
      </c>
      <c r="AH163" s="78">
        <f t="shared" si="1875"/>
        <v>0</v>
      </c>
      <c r="AI163" s="72">
        <f>IF(AG160&gt;0,IF(AH160=Hoja1!$W163,Hoja1!$E163,Hoja1!$G163),0)</f>
        <v>0</v>
      </c>
      <c r="AJ163" s="73">
        <f>IF(AG160&gt;0,IF(AH160=Hoja1!$W163,Hoja1!$F163,Hoja1!$H163),0)</f>
        <v>0</v>
      </c>
      <c r="AK163" s="52">
        <f>IF(AG160&gt;0,IF(AH160=Hoja1!$W163,Hoja1!$E163*Hoja1!$R163,Hoja1!$G163),0)</f>
        <v>0</v>
      </c>
      <c r="AL163" s="49">
        <f>IF(AG160&gt;0,IF(AH160=Hoja1!$W163,Hoja1!$F163*Hoja1!$R163,Hoja1!$H163),0)</f>
        <v>0</v>
      </c>
      <c r="AM163" s="2">
        <f t="shared" ref="AM163:AN163" si="1904">AM158</f>
        <v>0</v>
      </c>
      <c r="AN163" s="143">
        <f t="shared" si="1904"/>
        <v>0.5</v>
      </c>
      <c r="AO163" s="107">
        <f t="shared" si="1532"/>
        <v>0</v>
      </c>
      <c r="AP163" s="3">
        <f t="shared" si="1394"/>
        <v>0</v>
      </c>
      <c r="AQ163" s="2">
        <f t="shared" ref="AQ163:AR163" si="1905">AQ158</f>
        <v>0</v>
      </c>
      <c r="AR163" s="3">
        <f t="shared" si="1905"/>
        <v>0</v>
      </c>
      <c r="AS163" s="2">
        <f t="shared" ref="AS163" si="1906">IF(AG160&gt;0,G163+AQ163,0)</f>
        <v>0</v>
      </c>
      <c r="AT163" s="163">
        <f t="shared" ref="AT163" si="1907">IF(AG160&gt;0,H163+AR163,0)</f>
        <v>0</v>
      </c>
    </row>
    <row r="164" spans="3:46" ht="19.5" thickBot="1" x14ac:dyDescent="0.3">
      <c r="C164" s="228"/>
      <c r="D164" s="221"/>
      <c r="E164" s="89">
        <f t="shared" ref="E164:F164" si="1908">E163</f>
        <v>0.81957016299999996</v>
      </c>
      <c r="F164" s="89">
        <f t="shared" si="1908"/>
        <v>0.55500570400000004</v>
      </c>
      <c r="G164" s="74">
        <f t="shared" ref="G164:I164" si="1909">G159</f>
        <v>-0.227678886</v>
      </c>
      <c r="H164" s="74">
        <f t="shared" si="1909"/>
        <v>-0.95629731299999998</v>
      </c>
      <c r="I164" s="74">
        <f t="shared" si="1909"/>
        <v>0</v>
      </c>
      <c r="J164" s="4">
        <f t="shared" ref="J164" si="1910">IF($AO$1="SUBTRACTIVE",AA164+J159,IF(W164=MAX(W160:W164),P164*M164-G164+J159,J159))</f>
        <v>0</v>
      </c>
      <c r="K164" s="108">
        <f t="shared" ref="K164" si="1911">IF($AO$1="SUBTRACTIVE",AB164+K159,IF(W164=MAX(W160:W164),P164*N164-H164+K159,K159))</f>
        <v>0</v>
      </c>
      <c r="L164" s="5">
        <v>0</v>
      </c>
      <c r="M164" s="4">
        <f t="shared" ref="M164" si="1912">IF($AO$1="ADDICTIVE",IF(W164=MAX(W160:W164),$AO$2*S164*R164+G164,0),0)</f>
        <v>0</v>
      </c>
      <c r="N164" s="108">
        <f t="shared" ref="N164" si="1913">IF($AO$1="ADDICTIVE",IF(W164=MAX(W160:W164),$AO$2*T164*R164+H164,0),0)</f>
        <v>0</v>
      </c>
      <c r="O164" s="21">
        <f t="shared" si="1900"/>
        <v>0</v>
      </c>
      <c r="P164" s="5">
        <f t="shared" si="1824"/>
        <v>0</v>
      </c>
      <c r="Q164" s="63">
        <f>Z159</f>
        <v>0</v>
      </c>
      <c r="R164" s="4">
        <f t="shared" si="1526"/>
        <v>1.0102934884941575</v>
      </c>
      <c r="S164" s="90">
        <f t="shared" si="1655"/>
        <v>0.81957016299999996</v>
      </c>
      <c r="T164" s="90">
        <f t="shared" si="1656"/>
        <v>0.55500570400000004</v>
      </c>
      <c r="U164" s="118">
        <f t="shared" si="1527"/>
        <v>0</v>
      </c>
      <c r="V164" s="199">
        <f t="shared" si="1512"/>
        <v>-0.72473331175848965</v>
      </c>
      <c r="W164" s="192">
        <f t="shared" si="1198"/>
        <v>0.13763334412075517</v>
      </c>
      <c r="X164" s="192">
        <f>IF(W164&gt;X163,W164,X163)</f>
        <v>0.9296634495502929</v>
      </c>
      <c r="Y164" s="75">
        <f t="shared" si="1869"/>
        <v>0.9296634495502929</v>
      </c>
      <c r="Z164" s="63">
        <f>IF(MAX(W160:W164)=W164,Q164+1,Q164)</f>
        <v>0</v>
      </c>
      <c r="AA164" s="63">
        <f t="shared" ref="AA164" si="1914">IF(W164=MAX(W160:W164),S164*R164-G164,0)</f>
        <v>0</v>
      </c>
      <c r="AB164" s="63">
        <f t="shared" ref="AB164" si="1915">IF(W164=MAX(W160:W164),T164*R164-H164,0)</f>
        <v>0</v>
      </c>
      <c r="AC164" s="133">
        <f t="shared" ref="AC164" si="1916">IF(W164=MAX(W160:W164),U164-I164,0)</f>
        <v>0</v>
      </c>
      <c r="AD164" s="133">
        <f>Hoja1!$AA164^2+Hoja1!$AB164^2+AC164^2</f>
        <v>0</v>
      </c>
      <c r="AE164" s="75">
        <f t="shared" si="1873"/>
        <v>0.41987772158703851</v>
      </c>
      <c r="AF164" s="75">
        <f t="shared" si="1874"/>
        <v>0.64797972312954244</v>
      </c>
      <c r="AG164" s="78">
        <f t="shared" si="1262"/>
        <v>0</v>
      </c>
      <c r="AH164" s="78">
        <f t="shared" si="1875"/>
        <v>0</v>
      </c>
      <c r="AI164" s="72">
        <f>IF(AG160&gt;0,IF(AH160=Hoja1!$W164,Hoja1!$E164,Hoja1!$G164),0)</f>
        <v>0</v>
      </c>
      <c r="AJ164" s="73">
        <f>IF(AG160&gt;0,IF(AH160=Hoja1!$W164,Hoja1!$F164,Hoja1!$H164),0)</f>
        <v>0</v>
      </c>
      <c r="AK164" s="52">
        <f>IF(AG160&gt;0,IF(AH160=Hoja1!$W164,Hoja1!$E164*Hoja1!$R164,Hoja1!$G164),0)</f>
        <v>0</v>
      </c>
      <c r="AL164" s="49">
        <f>IF(AG160&gt;0,IF(AH160=Hoja1!$W164,Hoja1!$F164*Hoja1!$R164,Hoja1!$H164),0)</f>
        <v>0</v>
      </c>
      <c r="AM164" s="4">
        <f t="shared" ref="AM164:AN164" si="1917">AM159</f>
        <v>0</v>
      </c>
      <c r="AN164" s="120">
        <f t="shared" si="1917"/>
        <v>0.5</v>
      </c>
      <c r="AO164" s="108">
        <f t="shared" si="1532"/>
        <v>0</v>
      </c>
      <c r="AP164" s="5">
        <f t="shared" si="1394"/>
        <v>0</v>
      </c>
      <c r="AQ164" s="4">
        <f t="shared" ref="AQ164:AR164" si="1918">AQ159</f>
        <v>0</v>
      </c>
      <c r="AR164" s="5">
        <f t="shared" si="1918"/>
        <v>0</v>
      </c>
      <c r="AS164" s="4">
        <f t="shared" ref="AS164" si="1919">IF(AG160&gt;0,G164+AQ164,0)</f>
        <v>0</v>
      </c>
      <c r="AT164" s="164">
        <f t="shared" ref="AT164" si="1920">IF(AG160&gt;0,H164+AR164,0)</f>
        <v>0</v>
      </c>
    </row>
    <row r="165" spans="3:46" ht="19.5" thickBot="1" x14ac:dyDescent="0.3">
      <c r="C165" s="228"/>
      <c r="D165" s="213" t="s">
        <v>36</v>
      </c>
      <c r="E165" s="116">
        <f>$A$21</f>
        <v>0.63027812599999999</v>
      </c>
      <c r="F165" s="116">
        <f>$B$21</f>
        <v>0.72559330300000002</v>
      </c>
      <c r="G165" s="92">
        <f t="shared" ref="G165:I165" si="1921">G160</f>
        <v>-0.62215365899999997</v>
      </c>
      <c r="H165" s="92">
        <f t="shared" si="1921"/>
        <v>0.56891302300000002</v>
      </c>
      <c r="I165" s="92">
        <f t="shared" si="1921"/>
        <v>0</v>
      </c>
      <c r="J165" s="52">
        <f t="shared" ref="J165" si="1922">IF($AO$1="SUBTRACTIVE",AA165+J160,IF(W165=MAX(W165:W169),P165*M165-G165+J160,J160))</f>
        <v>0</v>
      </c>
      <c r="K165" s="123">
        <f t="shared" ref="K165" si="1923">IF($AO$1="SUBTRACTIVE",AB165+K160,IF(W165=MAX(W165:W169),P165*N165-H165+K160,K160))</f>
        <v>0</v>
      </c>
      <c r="L165" s="53">
        <v>0</v>
      </c>
      <c r="M165" s="136">
        <f t="shared" ref="M165" si="1924">IF($AO$1="ADDICTIVE",IF(W165=MAX(W165:W169),$AO$2*S165*R165+G165,0),0)</f>
        <v>0</v>
      </c>
      <c r="N165" s="123">
        <f t="shared" ref="N165" si="1925">IF($AO$1="ADDICTIVE",IF(W165=MAX(W165:W169),$AO$2*T165*R165+H165,0),0)</f>
        <v>0</v>
      </c>
      <c r="O165" s="130">
        <f t="shared" ref="O165" si="1926">IF($AO$1="ADDICTIVE",IF(Y165=MAX(Y165:Y169),$AO$2*U165*R165+I165,0),0)</f>
        <v>0</v>
      </c>
      <c r="P165" s="53">
        <f t="shared" si="1824"/>
        <v>0</v>
      </c>
      <c r="Q165" s="36">
        <f>Z160</f>
        <v>0</v>
      </c>
      <c r="R165" s="114">
        <f t="shared" si="1526"/>
        <v>1.0404615325279671</v>
      </c>
      <c r="S165" s="91">
        <f t="shared" si="1655"/>
        <v>0.63027812599999999</v>
      </c>
      <c r="T165" s="91">
        <f t="shared" si="1656"/>
        <v>0.72559330300000002</v>
      </c>
      <c r="U165" s="115">
        <f t="shared" si="1527"/>
        <v>0</v>
      </c>
      <c r="V165" s="200">
        <f t="shared" si="1512"/>
        <v>2.1505962397619809E-2</v>
      </c>
      <c r="W165" s="201">
        <f t="shared" si="1198"/>
        <v>0.51075298119880985</v>
      </c>
      <c r="X165" s="201">
        <f>W165</f>
        <v>0.51075298119880985</v>
      </c>
      <c r="Y165" s="36">
        <f t="shared" ref="Y165" si="1927">X169</f>
        <v>0.98100608916370269</v>
      </c>
      <c r="Z165" s="36">
        <f>IF(MAX(W165:W169)=W165,Q165+1,Q165)</f>
        <v>0</v>
      </c>
      <c r="AA165" s="80">
        <f t="shared" ref="AA165" si="1928">IF(W165=MAX(W165:W169),S165*R165-G165,0)</f>
        <v>0</v>
      </c>
      <c r="AB165" s="80">
        <f t="shared" ref="AB165" si="1929">IF(W165=MAX(W165:W169),T165*R165-H165,0)</f>
        <v>0</v>
      </c>
      <c r="AC165" s="54">
        <f t="shared" ref="AC165" si="1930">IF(W165=MAX(W165:W169),U165-I165,0)</f>
        <v>0</v>
      </c>
      <c r="AD165" s="54">
        <f>Hoja1!$AA165^2+Hoja1!$AB165^2+AC165^2</f>
        <v>0</v>
      </c>
      <c r="AE165" s="80">
        <f t="shared" ref="AE165" si="1931">IF(MAX(AD165:AD169)&gt;AE160,MAX(AD165:AD169),AE160)</f>
        <v>0.41987772158703851</v>
      </c>
      <c r="AF165" s="80">
        <f t="shared" ref="AF165" si="1932">SQRT(AE165)</f>
        <v>0.64797972312954244</v>
      </c>
      <c r="AG165" s="82">
        <f>IF(Y165=MIN(Y110:Y209),Y165,0)</f>
        <v>0</v>
      </c>
      <c r="AH165" s="83">
        <f>IF(Hoja1!$AG165&gt;0,_xlfn.MAXIFS(W165:W169,Z205:Z209,0),0)</f>
        <v>0</v>
      </c>
      <c r="AI165" s="80">
        <f>IF(AG165&gt;0,IF(AH165=Hoja1!$W165,Hoja1!$E165,Hoja1!$G165),0)</f>
        <v>0</v>
      </c>
      <c r="AJ165" s="54">
        <f>IF(AG165&gt;0,IF(AH165=Hoja1!$W165,Hoja1!$F165,Hoja1!$H165),0)</f>
        <v>0</v>
      </c>
      <c r="AK165" s="52">
        <f>IF(AG165&gt;0,IF(AH165=Hoja1!$W165,Hoja1!$E165*Hoja1!$R165,Hoja1!$G165),0)</f>
        <v>0</v>
      </c>
      <c r="AL165" s="49">
        <f>IF(AG165&gt;0,IF(AH165=Hoja1!$W165,Hoja1!$F165*Hoja1!$R165,Hoja1!$H165),0)</f>
        <v>0</v>
      </c>
      <c r="AM165" s="114">
        <f t="shared" ref="AM165:AN165" si="1933">AM160</f>
        <v>0</v>
      </c>
      <c r="AN165" s="144">
        <f t="shared" si="1933"/>
        <v>0.5</v>
      </c>
      <c r="AO165" s="123">
        <f t="shared" si="1532"/>
        <v>0</v>
      </c>
      <c r="AP165" s="127">
        <f t="shared" ref="AP165" si="1934">IF($AO$1="SUBTRACTIVE",AN165*AO165,AO165)</f>
        <v>0</v>
      </c>
      <c r="AQ165" s="52">
        <f t="shared" ref="AQ165:AR165" si="1935">AQ160</f>
        <v>0</v>
      </c>
      <c r="AR165" s="53">
        <f t="shared" si="1935"/>
        <v>0</v>
      </c>
      <c r="AS165" s="52">
        <f t="shared" ref="AS165" si="1936">IF(AG165&gt;0,G165+AQ165,0)</f>
        <v>0</v>
      </c>
      <c r="AT165" s="165">
        <f t="shared" ref="AT165" si="1937">IF(AG165&gt;0,H165+AR165,0)</f>
        <v>0</v>
      </c>
    </row>
    <row r="166" spans="3:46" ht="19.5" thickBot="1" x14ac:dyDescent="0.3">
      <c r="C166" s="228"/>
      <c r="D166" s="214"/>
      <c r="E166" s="94">
        <f t="shared" ref="E166:F166" si="1938">E165</f>
        <v>0.63027812599999999</v>
      </c>
      <c r="F166" s="94">
        <f t="shared" si="1938"/>
        <v>0.72559330300000002</v>
      </c>
      <c r="G166" s="46">
        <f t="shared" ref="G166:I166" si="1939">G161</f>
        <v>0.97621461700000001</v>
      </c>
      <c r="H166" s="46">
        <f t="shared" si="1939"/>
        <v>-0.20893725399999999</v>
      </c>
      <c r="I166" s="46">
        <f t="shared" si="1939"/>
        <v>0</v>
      </c>
      <c r="J166" s="56">
        <f t="shared" ref="J166" si="1940">IF($AO$1="SUBTRACTIVE",AA166+J161,IF(W166=MAX(W165:W169),P166*M166-G166+J161,J161))</f>
        <v>-0.18862428901145445</v>
      </c>
      <c r="K166" s="122">
        <f t="shared" ref="K166" si="1941">IF($AO$1="SUBTRACTIVE",AB166+K161,IF(W166=MAX(W165:W169),P166*N166-H166+K161,K161))</f>
        <v>2.7177975845066324</v>
      </c>
      <c r="L166" s="57">
        <v>0</v>
      </c>
      <c r="M166" s="137">
        <f t="shared" ref="M166" si="1942">IF($AO$1="ADDICTIVE",IF(W166=MAX(W165:W169),$AO$2*S166*R166+G166,0),0)</f>
        <v>0</v>
      </c>
      <c r="N166" s="122">
        <f t="shared" ref="N166" si="1943">IF($AO$1="ADDICTIVE",IF(W166=MAX(W165:W169),$AO$2*T166*R166+H166,0),0)</f>
        <v>0</v>
      </c>
      <c r="O166" s="128">
        <f t="shared" ref="O166" si="1944">IF($AO$1="ADDICTIVE",IF(Y166=MAX(Y165:Y169),$AO$2*U166*R166+I166,0),0)</f>
        <v>0</v>
      </c>
      <c r="P166" s="57">
        <f t="shared" si="1824"/>
        <v>0</v>
      </c>
      <c r="Q166" s="93">
        <f t="shared" ref="Q166:Q170" si="1945">Z161</f>
        <v>5</v>
      </c>
      <c r="R166" s="56">
        <f t="shared" si="1526"/>
        <v>1.0404615325279671</v>
      </c>
      <c r="S166" s="95">
        <f t="shared" si="1655"/>
        <v>0.63027812599999999</v>
      </c>
      <c r="T166" s="95">
        <f t="shared" si="1656"/>
        <v>0.72559330300000002</v>
      </c>
      <c r="U166" s="115">
        <f t="shared" si="1527"/>
        <v>0</v>
      </c>
      <c r="V166" s="202">
        <f t="shared" si="1512"/>
        <v>0.48244458191325862</v>
      </c>
      <c r="W166" s="203">
        <f t="shared" si="1198"/>
        <v>0.74122229095662928</v>
      </c>
      <c r="X166" s="203">
        <f>IF(W166&gt;X165,W166,X165)</f>
        <v>0.74122229095662928</v>
      </c>
      <c r="Y166" s="75">
        <f t="shared" ref="Y166:Y169" si="1946">Y165</f>
        <v>0.98100608916370269</v>
      </c>
      <c r="Z166" s="93">
        <f>IF(MAX(W165:W169)=W166,Q166+1,Q166)</f>
        <v>5</v>
      </c>
      <c r="AA166" s="82">
        <f t="shared" ref="AA166" si="1947">IF(W166=MAX(W165:W169),S166*R166-G166,0)</f>
        <v>0</v>
      </c>
      <c r="AB166" s="82">
        <f t="shared" ref="AB166" si="1948">IF(W166=MAX(W165:W169),T166*R166-H166,0)</f>
        <v>0</v>
      </c>
      <c r="AC166" s="210">
        <f t="shared" ref="AC166" si="1949">IF(W166=MAX(W165:W169),U166-I166,0)</f>
        <v>0</v>
      </c>
      <c r="AD166" s="212">
        <f>Hoja1!$AA166^2+Hoja1!$AB166^2+AC166^2</f>
        <v>0</v>
      </c>
      <c r="AE166" s="75">
        <f t="shared" ref="AE166:AE169" si="1950">AE165</f>
        <v>0.41987772158703851</v>
      </c>
      <c r="AF166" s="76">
        <f t="shared" ref="AF166:AG169" si="1951">AF165</f>
        <v>0.64797972312954244</v>
      </c>
      <c r="AG166" s="78">
        <f t="shared" si="1951"/>
        <v>0</v>
      </c>
      <c r="AH166" s="78">
        <f t="shared" ref="AH166:AH169" si="1952">AH165</f>
        <v>0</v>
      </c>
      <c r="AI166" s="80">
        <f>IF(AG165&gt;0,IF(AH165=Hoja1!$W166,Hoja1!$E166,Hoja1!$G166),0)</f>
        <v>0</v>
      </c>
      <c r="AJ166" s="54">
        <f>IF(AG165&gt;0,IF(AH165=Hoja1!$W166,Hoja1!$F166,Hoja1!$H166),0)</f>
        <v>0</v>
      </c>
      <c r="AK166" s="52">
        <f>IF(AG165&gt;0,IF(AH165=Hoja1!$W166,Hoja1!$E166*Hoja1!$R166,Hoja1!$G166),0)</f>
        <v>0</v>
      </c>
      <c r="AL166" s="49">
        <f>IF(AG165&gt;0,IF(AH165=Hoja1!$W166,Hoja1!$F166*Hoja1!$R166,Hoja1!$H166),0)</f>
        <v>0</v>
      </c>
      <c r="AM166" s="56">
        <f t="shared" ref="AM166:AN166" si="1953">AM161</f>
        <v>6</v>
      </c>
      <c r="AN166" s="145">
        <f t="shared" si="1953"/>
        <v>0.5</v>
      </c>
      <c r="AO166" s="122">
        <f t="shared" si="1532"/>
        <v>0.16666666666666666</v>
      </c>
      <c r="AP166" s="127">
        <f t="shared" si="1319"/>
        <v>8.3333333333333329E-2</v>
      </c>
      <c r="AQ166" s="56">
        <f t="shared" ref="AQ166:AR166" si="1954">AQ161</f>
        <v>-1.40820082417392E-2</v>
      </c>
      <c r="AR166" s="57">
        <f t="shared" si="1954"/>
        <v>0.25147433238408184</v>
      </c>
      <c r="AS166" s="56">
        <f t="shared" ref="AS166" si="1955">IF(AG165&gt;0,G166+AQ166,0)</f>
        <v>0</v>
      </c>
      <c r="AT166" s="166">
        <f t="shared" ref="AT166" si="1956">IF(AG165&gt;0,H166+AR166,0)</f>
        <v>0</v>
      </c>
    </row>
    <row r="167" spans="3:46" ht="19.5" thickBot="1" x14ac:dyDescent="0.3">
      <c r="C167" s="228"/>
      <c r="D167" s="214"/>
      <c r="E167" s="94">
        <f t="shared" ref="E167:F167" si="1957">E166</f>
        <v>0.63027812599999999</v>
      </c>
      <c r="F167" s="94">
        <f t="shared" si="1957"/>
        <v>0.72559330300000002</v>
      </c>
      <c r="G167" s="46">
        <f t="shared" ref="G167:I167" si="1958">G162</f>
        <v>0.4247616770911497</v>
      </c>
      <c r="H167" s="46">
        <f t="shared" si="1958"/>
        <v>0.90530520691903349</v>
      </c>
      <c r="I167" s="46">
        <f t="shared" si="1958"/>
        <v>0</v>
      </c>
      <c r="J167" s="56">
        <f t="shared" ref="J167" si="1959">IF($AO$1="SUBTRACTIVE",AA167+J162,IF(W167=MAX(W165:W169),P167*M167-G167+J162,J162))</f>
        <v>1.1435774751945937</v>
      </c>
      <c r="K167" s="122">
        <f t="shared" ref="K167" si="1960">IF($AO$1="SUBTRACTIVE",AB167+K162,IF(W167=MAX(W165:W169),P167*N167-H167+K162,K162))</f>
        <v>-0.84142430749785591</v>
      </c>
      <c r="L167" s="57">
        <v>0</v>
      </c>
      <c r="M167" s="137">
        <f t="shared" ref="M167" si="1961">IF($AO$1="ADDICTIVE",IF(W167=MAX(W165:W169),$AO$2*S167*R167+G167,0),0)</f>
        <v>0</v>
      </c>
      <c r="N167" s="122">
        <f t="shared" ref="N167" si="1962">IF($AO$1="ADDICTIVE",IF(W167=MAX(W165:W169),$AO$2*T167*R167+H167,0),0)</f>
        <v>0</v>
      </c>
      <c r="O167" s="128">
        <f t="shared" ref="O167" si="1963">IF($AO$1="ADDICTIVE",IF(Y167=MAX(Y165:Y169),$AO$2*U167*R167+I167,0),0)</f>
        <v>0</v>
      </c>
      <c r="P167" s="57">
        <f t="shared" si="1824"/>
        <v>0</v>
      </c>
      <c r="Q167" s="93">
        <f t="shared" si="1945"/>
        <v>6</v>
      </c>
      <c r="R167" s="56">
        <f t="shared" si="1526"/>
        <v>1.0404615325279671</v>
      </c>
      <c r="S167" s="95">
        <f t="shared" si="1655"/>
        <v>0.63027812599999999</v>
      </c>
      <c r="T167" s="95">
        <f t="shared" si="1656"/>
        <v>0.72559330300000002</v>
      </c>
      <c r="U167" s="115">
        <f t="shared" si="1527"/>
        <v>0</v>
      </c>
      <c r="V167" s="202">
        <f t="shared" si="1512"/>
        <v>0.96201217832740538</v>
      </c>
      <c r="W167" s="203">
        <f t="shared" si="1198"/>
        <v>0.98100608916370269</v>
      </c>
      <c r="X167" s="203">
        <f>IF(W167&gt;X166,W167,X166)</f>
        <v>0.98100608916370269</v>
      </c>
      <c r="Y167" s="75">
        <f t="shared" si="1946"/>
        <v>0.98100608916370269</v>
      </c>
      <c r="Z167" s="93">
        <f>IF(MAX(W165:W169)=W167,Q167+1,Q167)</f>
        <v>7</v>
      </c>
      <c r="AA167" s="82">
        <f t="shared" ref="AA167" si="1964">IF(W167=MAX(W165:W169),S167*R167-G167,0)</f>
        <v>0.23101846780566543</v>
      </c>
      <c r="AB167" s="82">
        <f t="shared" ref="AB167" si="1965">IF(W167=MAX(W165:W169),T167*R167-H167,0)</f>
        <v>-0.15035328688762384</v>
      </c>
      <c r="AC167" s="210">
        <f t="shared" ref="AC167" si="1966">IF(W167=MAX(W165:W169),U167-I167,0)</f>
        <v>0</v>
      </c>
      <c r="AD167" s="212">
        <f>Hoja1!$AA167^2+Hoja1!$AB167^2+AC167^2</f>
        <v>7.5975643345189386E-2</v>
      </c>
      <c r="AE167" s="75">
        <f t="shared" si="1950"/>
        <v>0.41987772158703851</v>
      </c>
      <c r="AF167" s="75">
        <f t="shared" si="1951"/>
        <v>0.64797972312954244</v>
      </c>
      <c r="AG167" s="78">
        <f t="shared" si="1642"/>
        <v>0</v>
      </c>
      <c r="AH167" s="78">
        <f t="shared" si="1952"/>
        <v>0</v>
      </c>
      <c r="AI167" s="80">
        <f>IF(AG165&gt;0,IF(AH165=Hoja1!$W167,Hoja1!$E167,Hoja1!$G167),0)</f>
        <v>0</v>
      </c>
      <c r="AJ167" s="54">
        <f>IF(AG165&gt;0,IF(AH165=Hoja1!$W167,Hoja1!$F167,Hoja1!$H167),0)</f>
        <v>0</v>
      </c>
      <c r="AK167" s="52">
        <f>IF(AG165&gt;0,IF(AH165=Hoja1!$W167,Hoja1!$E167*Hoja1!$R167,Hoja1!$G167),0)</f>
        <v>0</v>
      </c>
      <c r="AL167" s="49">
        <f>IF(AG165&gt;0,IF(AH165=Hoja1!$W167,Hoja1!$F167*Hoja1!$R167,Hoja1!$H167),0)</f>
        <v>0</v>
      </c>
      <c r="AM167" s="56">
        <f t="shared" ref="AM167:AN167" si="1967">AM162</f>
        <v>14</v>
      </c>
      <c r="AN167" s="145">
        <f t="shared" si="1967"/>
        <v>0.5</v>
      </c>
      <c r="AO167" s="122">
        <f t="shared" si="1532"/>
        <v>7.1428571428571425E-2</v>
      </c>
      <c r="AP167" s="127">
        <f t="shared" si="1319"/>
        <v>3.5714285714285712E-2</v>
      </c>
      <c r="AQ167" s="56">
        <f t="shared" ref="AQ167:AR167" si="1968">AQ162</f>
        <v>7.546263491092764E-2</v>
      </c>
      <c r="AR167" s="57">
        <f t="shared" si="1968"/>
        <v>-6.539080595889013E-2</v>
      </c>
      <c r="AS167" s="56">
        <f t="shared" ref="AS167" si="1969">IF(AG165&gt;0,G167+AQ167,0)</f>
        <v>0</v>
      </c>
      <c r="AT167" s="166">
        <f t="shared" ref="AT167" si="1970">IF(AG165&gt;0,H167+AR167,0)</f>
        <v>0</v>
      </c>
    </row>
    <row r="168" spans="3:46" ht="19.5" thickBot="1" x14ac:dyDescent="0.3">
      <c r="C168" s="228"/>
      <c r="D168" s="214"/>
      <c r="E168" s="94">
        <f t="shared" ref="E168:F168" si="1971">E167</f>
        <v>0.63027812599999999</v>
      </c>
      <c r="F168" s="94">
        <f t="shared" si="1971"/>
        <v>0.72559330300000002</v>
      </c>
      <c r="G168" s="46">
        <f t="shared" ref="G168:I168" si="1972">G163</f>
        <v>-0.51661166300000005</v>
      </c>
      <c r="H168" s="46">
        <f t="shared" si="1972"/>
        <v>-0.851105322</v>
      </c>
      <c r="I168" s="46">
        <f t="shared" si="1972"/>
        <v>0</v>
      </c>
      <c r="J168" s="56">
        <f t="shared" ref="J168" si="1973">IF($AO$1="SUBTRACTIVE",AA168+J163,IF(W168=MAX(W165:W169),P168*M168-G168+J163,J163))</f>
        <v>0</v>
      </c>
      <c r="K168" s="122">
        <f t="shared" ref="K168" si="1974">IF($AO$1="SUBTRACTIVE",AB168+K163,IF(W168=MAX(W165:W169),P168*N168-H168+K163,K163))</f>
        <v>0</v>
      </c>
      <c r="L168" s="57">
        <v>0</v>
      </c>
      <c r="M168" s="137">
        <f t="shared" ref="M168" si="1975">IF($AO$1="ADDICTIVE",IF(W168=MAX(W165:W169),$AO$2*S168*R168+G168,0),0)</f>
        <v>0</v>
      </c>
      <c r="N168" s="122">
        <f t="shared" ref="N168" si="1976">IF($AO$1="ADDICTIVE",IF(W168=MAX(W165:W169),$AO$2*T168*R168+H168,0),0)</f>
        <v>0</v>
      </c>
      <c r="O168" s="128">
        <f t="shared" ref="O168:O169" si="1977">IF($AO$1="ADDICTIVE",IF(Y168=MAX(Y164:Y168),$AO$2*U168*R168+I168,0),0)</f>
        <v>0</v>
      </c>
      <c r="P168" s="57">
        <f t="shared" si="1824"/>
        <v>0</v>
      </c>
      <c r="Q168" s="93">
        <f t="shared" si="1945"/>
        <v>0</v>
      </c>
      <c r="R168" s="56">
        <f t="shared" si="1526"/>
        <v>1.0404615325279671</v>
      </c>
      <c r="S168" s="95">
        <f t="shared" si="1655"/>
        <v>0.63027812599999999</v>
      </c>
      <c r="T168" s="95">
        <f t="shared" si="1656"/>
        <v>0.72559330300000002</v>
      </c>
      <c r="U168" s="115">
        <f t="shared" si="1527"/>
        <v>0</v>
      </c>
      <c r="V168" s="202">
        <f t="shared" si="1512"/>
        <v>-0.98132726821037597</v>
      </c>
      <c r="W168" s="203">
        <f t="shared" si="1198"/>
        <v>9.3363658948120154E-3</v>
      </c>
      <c r="X168" s="203">
        <f>IF(W168&gt;X167,W168,X167)</f>
        <v>0.98100608916370269</v>
      </c>
      <c r="Y168" s="75">
        <f t="shared" si="1946"/>
        <v>0.98100608916370269</v>
      </c>
      <c r="Z168" s="93">
        <f>IF(MAX(W165:W169)=W168,Q168+1,Q168)</f>
        <v>0</v>
      </c>
      <c r="AA168" s="82">
        <f t="shared" ref="AA168" si="1978">IF(W168=MAX(W165:W169),S168*R168-G168,0)</f>
        <v>0</v>
      </c>
      <c r="AB168" s="82">
        <f t="shared" ref="AB168" si="1979">IF(W168=MAX(W165:W169),T168*R168-H168,0)</f>
        <v>0</v>
      </c>
      <c r="AC168" s="210">
        <f t="shared" ref="AC168" si="1980">IF(W168=MAX(W165:W169),U168-I168,0)</f>
        <v>0</v>
      </c>
      <c r="AD168" s="212">
        <f>Hoja1!$AA168^2+Hoja1!$AB168^2+AC168^2</f>
        <v>0</v>
      </c>
      <c r="AE168" s="75">
        <f t="shared" si="1950"/>
        <v>0.41987772158703851</v>
      </c>
      <c r="AF168" s="75">
        <f t="shared" si="1951"/>
        <v>0.64797972312954244</v>
      </c>
      <c r="AG168" s="78">
        <f t="shared" si="1642"/>
        <v>0</v>
      </c>
      <c r="AH168" s="78">
        <f t="shared" si="1952"/>
        <v>0</v>
      </c>
      <c r="AI168" s="80">
        <f>IF(AG165&gt;0,IF(AH165=Hoja1!$W168,Hoja1!$E168,Hoja1!$G168),0)</f>
        <v>0</v>
      </c>
      <c r="AJ168" s="54">
        <f>IF(AG165&gt;0,IF(AH165=Hoja1!$W168,Hoja1!$F168,Hoja1!$H168),0)</f>
        <v>0</v>
      </c>
      <c r="AK168" s="52">
        <f>IF(AG165&gt;0,IF(AH165=Hoja1!$W168,Hoja1!$E168*Hoja1!$R168,Hoja1!$G168),0)</f>
        <v>0</v>
      </c>
      <c r="AL168" s="49">
        <f>IF(AG165&gt;0,IF(AH165=Hoja1!$W168,Hoja1!$F168*Hoja1!$R168,Hoja1!$H168),0)</f>
        <v>0</v>
      </c>
      <c r="AM168" s="56">
        <f t="shared" ref="AM168:AN168" si="1981">AM163</f>
        <v>0</v>
      </c>
      <c r="AN168" s="145">
        <f t="shared" si="1981"/>
        <v>0.5</v>
      </c>
      <c r="AO168" s="122">
        <f t="shared" si="1532"/>
        <v>0</v>
      </c>
      <c r="AP168" s="127">
        <f t="shared" si="1319"/>
        <v>0</v>
      </c>
      <c r="AQ168" s="56">
        <f t="shared" ref="AQ168:AR168" si="1982">AQ163</f>
        <v>0</v>
      </c>
      <c r="AR168" s="57">
        <f t="shared" si="1982"/>
        <v>0</v>
      </c>
      <c r="AS168" s="56">
        <f t="shared" ref="AS168" si="1983">IF(AG165&gt;0,G168+AQ168,0)</f>
        <v>0</v>
      </c>
      <c r="AT168" s="166">
        <f t="shared" ref="AT168" si="1984">IF(AG165&gt;0,H168+AR168,0)</f>
        <v>0</v>
      </c>
    </row>
    <row r="169" spans="3:46" ht="19.5" thickBot="1" x14ac:dyDescent="0.3">
      <c r="C169" s="228"/>
      <c r="D169" s="215"/>
      <c r="E169" s="94">
        <f t="shared" ref="E169:F169" si="1985">E168</f>
        <v>0.63027812599999999</v>
      </c>
      <c r="F169" s="94">
        <f t="shared" si="1985"/>
        <v>0.72559330300000002</v>
      </c>
      <c r="G169" s="46">
        <f t="shared" ref="G169:I169" si="1986">G164</f>
        <v>-0.227678886</v>
      </c>
      <c r="H169" s="46">
        <f t="shared" si="1986"/>
        <v>-0.95629731299999998</v>
      </c>
      <c r="I169" s="46">
        <f t="shared" si="1986"/>
        <v>0</v>
      </c>
      <c r="J169" s="58">
        <f t="shared" ref="J169" si="1987">IF($AO$1="SUBTRACTIVE",AA169+J164,IF(W169=MAX(W165:W169),P169*M169-G169+J164,J164))</f>
        <v>0</v>
      </c>
      <c r="K169" s="124">
        <f t="shared" ref="K169" si="1988">IF($AO$1="SUBTRACTIVE",AB169+K164,IF(W169=MAX(W165:W169),P169*N169-H169+K164,K164))</f>
        <v>0</v>
      </c>
      <c r="L169" s="59">
        <v>0</v>
      </c>
      <c r="M169" s="138">
        <f t="shared" ref="M169" si="1989">IF($AO$1="ADDICTIVE",IF(W169=MAX(W165:W169),$AO$2*S169*R169+G169,0),0)</f>
        <v>0</v>
      </c>
      <c r="N169" s="124">
        <f t="shared" ref="N169" si="1990">IF($AO$1="ADDICTIVE",IF(W169=MAX(W165:W169),$AO$2*T169*R169+H169,0),0)</f>
        <v>0</v>
      </c>
      <c r="O169" s="129">
        <f t="shared" si="1977"/>
        <v>0</v>
      </c>
      <c r="P169" s="59">
        <f t="shared" si="1824"/>
        <v>0</v>
      </c>
      <c r="Q169" s="93">
        <f t="shared" si="1945"/>
        <v>0</v>
      </c>
      <c r="R169" s="58">
        <f t="shared" si="1526"/>
        <v>1.0404615325279671</v>
      </c>
      <c r="S169" s="95">
        <f t="shared" si="1655"/>
        <v>0.63027812599999999</v>
      </c>
      <c r="T169" s="95">
        <f t="shared" si="1656"/>
        <v>0.72559330300000002</v>
      </c>
      <c r="U169" s="119">
        <f t="shared" si="1527"/>
        <v>0</v>
      </c>
      <c r="V169" s="202">
        <f t="shared" si="1512"/>
        <v>-0.87126578542125332</v>
      </c>
      <c r="W169" s="203">
        <f t="shared" si="1198"/>
        <v>6.4367107289373338E-2</v>
      </c>
      <c r="X169" s="203">
        <f>IF(W169&gt;X168,W169,X168)</f>
        <v>0.98100608916370269</v>
      </c>
      <c r="Y169" s="75">
        <f t="shared" si="1946"/>
        <v>0.98100608916370269</v>
      </c>
      <c r="Z169" s="93">
        <f>IF(MAX(W165:W169)=W169,Q169+1,Q169)</f>
        <v>0</v>
      </c>
      <c r="AA169" s="82">
        <f t="shared" ref="AA169" si="1991">IF(W169=MAX(W165:W169),S169*R169-G169,0)</f>
        <v>0</v>
      </c>
      <c r="AB169" s="82">
        <f t="shared" ref="AB169" si="1992">IF(W169=MAX(W165:W169),T169*R169-H169,0)</f>
        <v>0</v>
      </c>
      <c r="AC169" s="211">
        <f t="shared" ref="AC169" si="1993">IF(W169=MAX(W165:W169),U169-I169,0)</f>
        <v>0</v>
      </c>
      <c r="AD169" s="211">
        <f>Hoja1!$AA169^2+Hoja1!$AB169^2+AC169^2</f>
        <v>0</v>
      </c>
      <c r="AE169" s="75">
        <f t="shared" si="1950"/>
        <v>0.41987772158703851</v>
      </c>
      <c r="AF169" s="75">
        <f t="shared" si="1951"/>
        <v>0.64797972312954244</v>
      </c>
      <c r="AG169" s="78">
        <f t="shared" si="1642"/>
        <v>0</v>
      </c>
      <c r="AH169" s="78">
        <f t="shared" si="1952"/>
        <v>0</v>
      </c>
      <c r="AI169" s="80">
        <f>IF(AG165&gt;0,IF(AH165=Hoja1!$W169,Hoja1!$E169,Hoja1!$G169),0)</f>
        <v>0</v>
      </c>
      <c r="AJ169" s="54">
        <f>IF(AG165&gt;0,IF(AH165=Hoja1!$W169,Hoja1!$F169,Hoja1!$H169),0)</f>
        <v>0</v>
      </c>
      <c r="AK169" s="52">
        <f>IF(AG165&gt;0,IF(AH165=Hoja1!$W169,Hoja1!$E169*Hoja1!$R169,Hoja1!$G169),0)</f>
        <v>0</v>
      </c>
      <c r="AL169" s="49">
        <f>IF(AG165&gt;0,IF(AH165=Hoja1!$W169,Hoja1!$F169*Hoja1!$R169,Hoja1!$H169),0)</f>
        <v>0</v>
      </c>
      <c r="AM169" s="58">
        <f t="shared" ref="AM169:AN169" si="1994">AM164</f>
        <v>0</v>
      </c>
      <c r="AN169" s="146">
        <f t="shared" si="1994"/>
        <v>0.5</v>
      </c>
      <c r="AO169" s="124">
        <f t="shared" si="1532"/>
        <v>0</v>
      </c>
      <c r="AP169" s="106">
        <f t="shared" si="1319"/>
        <v>0</v>
      </c>
      <c r="AQ169" s="58">
        <f t="shared" ref="AQ169:AR169" si="1995">AQ164</f>
        <v>0</v>
      </c>
      <c r="AR169" s="59">
        <f t="shared" si="1995"/>
        <v>0</v>
      </c>
      <c r="AS169" s="58">
        <f t="shared" ref="AS169" si="1996">IF(AG165&gt;0,G169+AQ169,0)</f>
        <v>0</v>
      </c>
      <c r="AT169" s="167">
        <f t="shared" ref="AT169" si="1997">IF(AG165&gt;0,H169+AR169,0)</f>
        <v>0</v>
      </c>
    </row>
    <row r="170" spans="3:46" ht="19.5" thickBot="1" x14ac:dyDescent="0.3">
      <c r="C170" s="228"/>
      <c r="D170" s="219" t="s">
        <v>37</v>
      </c>
      <c r="E170" s="86">
        <f>$A$22</f>
        <v>0.94702351699999998</v>
      </c>
      <c r="F170" s="86">
        <f>$B$22</f>
        <v>0.58539031699999999</v>
      </c>
      <c r="G170" s="71">
        <f t="shared" ref="G170:I170" si="1998">G165</f>
        <v>-0.62215365899999997</v>
      </c>
      <c r="H170" s="71">
        <f t="shared" si="1998"/>
        <v>0.56891302300000002</v>
      </c>
      <c r="I170" s="71">
        <f t="shared" si="1998"/>
        <v>0</v>
      </c>
      <c r="J170" s="64">
        <f t="shared" ref="J170" si="1999">IF($AO$1="SUBTRACTIVE",AA170+J165,IF(W170=MAX(W170:W174),P170*M170-G170+J165,J165))</f>
        <v>0</v>
      </c>
      <c r="K170" s="121">
        <f t="shared" ref="K170" si="2000">IF($AO$1="SUBTRACTIVE",AB170+K165,IF(W170=MAX(W170:W174),P170*N170-H170+K165,K165))</f>
        <v>0</v>
      </c>
      <c r="L170" s="65">
        <v>0</v>
      </c>
      <c r="M170" s="64">
        <f t="shared" ref="M170" si="2001">IF($AO$1="ADDICTIVE",IF(W170=MAX(W170:W174),$AO$2*S170*R170+G170,0),0)</f>
        <v>0</v>
      </c>
      <c r="N170" s="121">
        <f t="shared" ref="N170" si="2002">IF($AO$1="ADDICTIVE",IF(W170=MAX(W170:W174),$AO$2*T170*R170+H170,0),0)</f>
        <v>0</v>
      </c>
      <c r="O170" s="126">
        <f t="shared" ref="O170" si="2003">IF($AO$1="ADDICTIVE",IF(Y170=MAX(Y170:Y174),$AO$2*U170*R170+I170,0),0)</f>
        <v>0</v>
      </c>
      <c r="P170" s="65">
        <f t="shared" si="1824"/>
        <v>0</v>
      </c>
      <c r="Q170" s="35">
        <f t="shared" si="1945"/>
        <v>0</v>
      </c>
      <c r="R170" s="15">
        <f t="shared" si="1526"/>
        <v>0.89819480523681949</v>
      </c>
      <c r="S170" s="87">
        <f t="shared" si="1655"/>
        <v>0.94702351699999998</v>
      </c>
      <c r="T170" s="87">
        <f t="shared" si="1656"/>
        <v>0.58539031699999999</v>
      </c>
      <c r="U170" s="26">
        <f t="shared" si="1527"/>
        <v>0</v>
      </c>
      <c r="V170" s="197">
        <f t="shared" si="1512"/>
        <v>-0.230079759214596</v>
      </c>
      <c r="W170" s="198">
        <f t="shared" si="1198"/>
        <v>0.384960120392702</v>
      </c>
      <c r="X170" s="198">
        <f>W170</f>
        <v>0.384960120392702</v>
      </c>
      <c r="Y170" s="35">
        <f t="shared" ref="Y170" si="2004">X174</f>
        <v>0.91865587382295155</v>
      </c>
      <c r="Z170" s="35">
        <f>IF(MAX(W170:W174)=W170,Q170+1,Q170)</f>
        <v>0</v>
      </c>
      <c r="AA170" s="35">
        <f t="shared" ref="AA170" si="2005">IF(W170=MAX(W170:W174),S170*R170-G170,0)</f>
        <v>0</v>
      </c>
      <c r="AB170" s="35">
        <f t="shared" ref="AB170" si="2006">IF(W170=MAX(W170:W174),T170*R170-H170,0)</f>
        <v>0</v>
      </c>
      <c r="AC170" s="131">
        <f t="shared" ref="AC170" si="2007">IF(W170=MAX(W170:W174),U170-I170,0)</f>
        <v>0</v>
      </c>
      <c r="AD170" s="131">
        <f>Hoja1!$AA170^2+Hoja1!$AB170^2+AC170^2</f>
        <v>0</v>
      </c>
      <c r="AE170" s="35">
        <f t="shared" ref="AE170" si="2008">IF(MAX(AD170:AD174)&gt;AE165,MAX(AD170:AD174),AE165)</f>
        <v>0.41987772158703851</v>
      </c>
      <c r="AF170" s="35">
        <f t="shared" ref="AF170" si="2009">SQRT(AE170)</f>
        <v>0.64797972312954244</v>
      </c>
      <c r="AG170" s="35">
        <f>IF(Y170=MIN(Y110:Y209),Y170,0)</f>
        <v>0</v>
      </c>
      <c r="AH170" s="88">
        <f>IF(Hoja1!$AG170&gt;0,_xlfn.MAXIFS(W170:W174,Z205:Z209,0),0)</f>
        <v>0</v>
      </c>
      <c r="AI170" s="72">
        <f>IF(AG170&gt;0,IF(AH170=Hoja1!$W170,Hoja1!$E170,Hoja1!$G170),0)</f>
        <v>0</v>
      </c>
      <c r="AJ170" s="73">
        <f>IF(AG170&gt;0,IF(AH170=Hoja1!$W170,Hoja1!$F170,Hoja1!$H170),0)</f>
        <v>0</v>
      </c>
      <c r="AK170" s="52">
        <f>IF(AG170&gt;0,IF(AH170=Hoja1!$W170,Hoja1!$E170*Hoja1!$R170,Hoja1!$G170),0)</f>
        <v>0</v>
      </c>
      <c r="AL170" s="49">
        <f>IF(AG170&gt;0,IF(AH170=Hoja1!$W170,Hoja1!$F170*Hoja1!$R170,Hoja1!$H170),0)</f>
        <v>0</v>
      </c>
      <c r="AM170" s="64">
        <f t="shared" ref="AM170:AN170" si="2010">AM165</f>
        <v>0</v>
      </c>
      <c r="AN170" s="148">
        <f t="shared" si="2010"/>
        <v>0.5</v>
      </c>
      <c r="AO170" s="121">
        <f t="shared" si="1532"/>
        <v>0</v>
      </c>
      <c r="AP170" s="65">
        <f t="shared" ref="AP170" si="2011">IF($AO$11="SUBTRACTIVE",AN170*AO170,AO170)</f>
        <v>0</v>
      </c>
      <c r="AQ170" s="64">
        <f t="shared" ref="AQ170:AR170" si="2012">AQ165</f>
        <v>0</v>
      </c>
      <c r="AR170" s="65">
        <f t="shared" si="2012"/>
        <v>0</v>
      </c>
      <c r="AS170" s="64">
        <f t="shared" ref="AS170" si="2013">IF(AG170&gt;0,G170+AQ170,0)</f>
        <v>0</v>
      </c>
      <c r="AT170" s="168">
        <f t="shared" ref="AT170" si="2014">IF(AG170&gt;0,H170+AR170,0)</f>
        <v>0</v>
      </c>
    </row>
    <row r="171" spans="3:46" ht="19.5" thickBot="1" x14ac:dyDescent="0.3">
      <c r="C171" s="228"/>
      <c r="D171" s="220"/>
      <c r="E171" s="89">
        <f t="shared" ref="E171:F171" si="2015">E170</f>
        <v>0.94702351699999998</v>
      </c>
      <c r="F171" s="89">
        <f t="shared" si="2015"/>
        <v>0.58539031699999999</v>
      </c>
      <c r="G171" s="74">
        <f t="shared" ref="G171:I171" si="2016">G166</f>
        <v>0.97621461700000001</v>
      </c>
      <c r="H171" s="74">
        <f t="shared" si="2016"/>
        <v>-0.20893725399999999</v>
      </c>
      <c r="I171" s="74">
        <f t="shared" si="2016"/>
        <v>0</v>
      </c>
      <c r="J171" s="2">
        <f t="shared" ref="J171" si="2017">IF($AO$1="SUBTRACTIVE",AA171+J166,IF(W171=MAX(W170:W174),P171*M171-G171+J166,J166))</f>
        <v>-0.18862428901145445</v>
      </c>
      <c r="K171" s="107">
        <f t="shared" ref="K171" si="2018">IF($AO$1="SUBTRACTIVE",AB171+K166,IF(W171=MAX(W170:W174),P171*N171-H171+K166,K166))</f>
        <v>2.7177975845066324</v>
      </c>
      <c r="L171" s="3">
        <v>0</v>
      </c>
      <c r="M171" s="2">
        <f t="shared" ref="M171" si="2019">IF($AO$1="ADDICTIVE",IF(W171=MAX(W170:W174),$AO$2*S171*R171+G171,0),0)</f>
        <v>0</v>
      </c>
      <c r="N171" s="107">
        <f t="shared" ref="N171" si="2020">IF($AO$1="ADDICTIVE",IF(W171=MAX(W170:W174),$AO$2*T171*R171+H171,0),0)</f>
        <v>0</v>
      </c>
      <c r="O171" s="20">
        <f t="shared" ref="O171" si="2021">IF($AO$1="ADDICTIVE",IF(Y171=MAX(Y170:Y174),$AO$2*U171*R171+I171,0),0)</f>
        <v>0</v>
      </c>
      <c r="P171" s="3">
        <f t="shared" si="1824"/>
        <v>0</v>
      </c>
      <c r="Q171" s="63">
        <f>Z166</f>
        <v>5</v>
      </c>
      <c r="R171" s="2">
        <f t="shared" si="1526"/>
        <v>0.89819480523681949</v>
      </c>
      <c r="S171" s="90">
        <f t="shared" si="1655"/>
        <v>0.94702351699999998</v>
      </c>
      <c r="T171" s="90">
        <f t="shared" si="1656"/>
        <v>0.58539031699999999</v>
      </c>
      <c r="U171" s="26">
        <f t="shared" si="1527"/>
        <v>0</v>
      </c>
      <c r="V171" s="199">
        <f t="shared" si="1512"/>
        <v>0.72052141291059768</v>
      </c>
      <c r="W171" s="192">
        <f t="shared" si="1198"/>
        <v>0.86026070645529884</v>
      </c>
      <c r="X171" s="192">
        <f>IF(W171&gt;X170,W171,X170)</f>
        <v>0.86026070645529884</v>
      </c>
      <c r="Y171" s="75">
        <f t="shared" ref="Y171:Y174" si="2022">Y170</f>
        <v>0.91865587382295155</v>
      </c>
      <c r="Z171" s="63">
        <f>IF(MAX(W170:W174)=W171,Q171+1,Q171)</f>
        <v>5</v>
      </c>
      <c r="AA171" s="63">
        <f t="shared" ref="AA171" si="2023">IF(W171=MAX(W170:W174),S171*R171-G171,0)</f>
        <v>0</v>
      </c>
      <c r="AB171" s="63">
        <f t="shared" ref="AB171" si="2024">IF(W171=MAX(W170:W174),T171*R171-H171,0)</f>
        <v>0</v>
      </c>
      <c r="AC171" s="209">
        <f t="shared" ref="AC171" si="2025">IF(W171=MAX(W170:W174),U171-I171,0)</f>
        <v>0</v>
      </c>
      <c r="AD171" s="132">
        <f>Hoja1!$AA171^2+Hoja1!$AB171^2+AC171^2</f>
        <v>0</v>
      </c>
      <c r="AE171" s="75">
        <f t="shared" ref="AE171:AE174" si="2026">AE170</f>
        <v>0.41987772158703851</v>
      </c>
      <c r="AF171" s="76">
        <f t="shared" ref="AF171:AG174" si="2027">AF170</f>
        <v>0.64797972312954244</v>
      </c>
      <c r="AG171" s="77">
        <f t="shared" si="2027"/>
        <v>0</v>
      </c>
      <c r="AH171" s="78">
        <f t="shared" ref="AH171:AH174" si="2028">AH170</f>
        <v>0</v>
      </c>
      <c r="AI171" s="72">
        <f>IF(AG170&gt;0,IF(AH170=Hoja1!$W171,Hoja1!$E171,Hoja1!$G171),0)</f>
        <v>0</v>
      </c>
      <c r="AJ171" s="73">
        <f>IF(AG170&gt;0,IF(AH170=Hoja1!$W171,Hoja1!$F171,Hoja1!$H171),0)</f>
        <v>0</v>
      </c>
      <c r="AK171" s="52">
        <f>IF(AG170&gt;0,IF(AH170=Hoja1!$W171,Hoja1!$E171*Hoja1!$R171,Hoja1!$G171),0)</f>
        <v>0</v>
      </c>
      <c r="AL171" s="49">
        <f>IF(AG170&gt;0,IF(AH170=Hoja1!$W171,Hoja1!$F171*Hoja1!$R171,Hoja1!$H171),0)</f>
        <v>0</v>
      </c>
      <c r="AM171" s="2">
        <f t="shared" ref="AM171:AN171" si="2029">AM166</f>
        <v>6</v>
      </c>
      <c r="AN171" s="143">
        <f t="shared" si="2029"/>
        <v>0.5</v>
      </c>
      <c r="AO171" s="107">
        <f t="shared" si="1532"/>
        <v>0.16666666666666666</v>
      </c>
      <c r="AP171" s="3">
        <f t="shared" si="1394"/>
        <v>0.16666666666666666</v>
      </c>
      <c r="AQ171" s="2">
        <f t="shared" ref="AQ171:AR171" si="2030">AQ166</f>
        <v>-1.40820082417392E-2</v>
      </c>
      <c r="AR171" s="3">
        <f t="shared" si="2030"/>
        <v>0.25147433238408184</v>
      </c>
      <c r="AS171" s="2">
        <f t="shared" ref="AS171" si="2031">IF(AG170&gt;0,G171+AQ171,0)</f>
        <v>0</v>
      </c>
      <c r="AT171" s="163">
        <f t="shared" ref="AT171" si="2032">IF(AG170&gt;0,H171+AR171,0)</f>
        <v>0</v>
      </c>
    </row>
    <row r="172" spans="3:46" ht="19.5" thickBot="1" x14ac:dyDescent="0.3">
      <c r="C172" s="228"/>
      <c r="D172" s="220"/>
      <c r="E172" s="89">
        <f t="shared" ref="E172:F172" si="2033">E171</f>
        <v>0.94702351699999998</v>
      </c>
      <c r="F172" s="89">
        <f t="shared" si="2033"/>
        <v>0.58539031699999999</v>
      </c>
      <c r="G172" s="74">
        <f t="shared" ref="G172:I172" si="2034">G167</f>
        <v>0.4247616770911497</v>
      </c>
      <c r="H172" s="74">
        <f t="shared" si="2034"/>
        <v>0.90530520691903349</v>
      </c>
      <c r="I172" s="74">
        <f t="shared" si="2034"/>
        <v>0</v>
      </c>
      <c r="J172" s="2">
        <f t="shared" ref="J172" si="2035">IF($AO$1="SUBTRACTIVE",AA172+J167,IF(W172=MAX(W170:W174),P172*M172-G172+J167,J167))</f>
        <v>1.5694274015099468</v>
      </c>
      <c r="K172" s="107">
        <f t="shared" ref="K172" si="2036">IF($AO$1="SUBTRACTIVE",AB172+K167,IF(W172=MAX(W170:W174),P172*N172-H172+K167,K167))</f>
        <v>-1.2209349726515544</v>
      </c>
      <c r="L172" s="3">
        <v>0</v>
      </c>
      <c r="M172" s="2">
        <f t="shared" ref="M172" si="2037">IF($AO$1="ADDICTIVE",IF(W172=MAX(W170:W174),$AO$2*S172*R172+G172,0),0)</f>
        <v>0</v>
      </c>
      <c r="N172" s="107">
        <f t="shared" ref="N172" si="2038">IF($AO$1="ADDICTIVE",IF(W172=MAX(W170:W174),$AO$2*T172*R172+H172,0),0)</f>
        <v>0</v>
      </c>
      <c r="O172" s="20">
        <f t="shared" ref="O172" si="2039">IF($AO$1="ADDICTIVE",IF(Y172=MAX(Y170:Y174),$AO$2*U172*R172+I172,0),0)</f>
        <v>0</v>
      </c>
      <c r="P172" s="3">
        <f t="shared" si="1824"/>
        <v>0</v>
      </c>
      <c r="Q172" s="63">
        <f>Z167</f>
        <v>7</v>
      </c>
      <c r="R172" s="2">
        <f t="shared" si="1526"/>
        <v>0.89819480523681949</v>
      </c>
      <c r="S172" s="90">
        <f t="shared" si="1655"/>
        <v>0.94702351699999998</v>
      </c>
      <c r="T172" s="90">
        <f t="shared" si="1656"/>
        <v>0.58539031699999999</v>
      </c>
      <c r="U172" s="26">
        <f t="shared" si="1527"/>
        <v>0</v>
      </c>
      <c r="V172" s="199">
        <f t="shared" si="1512"/>
        <v>0.83731174764590299</v>
      </c>
      <c r="W172" s="192">
        <f t="shared" si="1198"/>
        <v>0.91865587382295155</v>
      </c>
      <c r="X172" s="192">
        <f>IF(W172&gt;X171,W172,X171)</f>
        <v>0.91865587382295155</v>
      </c>
      <c r="Y172" s="75">
        <f t="shared" si="2022"/>
        <v>0.91865587382295155</v>
      </c>
      <c r="Z172" s="63">
        <f>IF(MAX(W170:W174)=W172,Q172+1,Q172)</f>
        <v>8</v>
      </c>
      <c r="AA172" s="63">
        <f t="shared" ref="AA172" si="2040">IF(W172=MAX(W170:W174),S172*R172-G172,0)</f>
        <v>0.42584992631535307</v>
      </c>
      <c r="AB172" s="63">
        <f t="shared" ref="AB172" si="2041">IF(W172=MAX(W170:W174),T172*R172-H172,0)</f>
        <v>-0.37951066515369847</v>
      </c>
      <c r="AC172" s="209">
        <f t="shared" ref="AC172" si="2042">IF(W172=MAX(W170:W174),U172-I172,0)</f>
        <v>0</v>
      </c>
      <c r="AD172" s="132">
        <f>Hoja1!$AA172^2+Hoja1!$AB172^2+AC172^2</f>
        <v>0.32537650470819429</v>
      </c>
      <c r="AE172" s="75">
        <f t="shared" si="2026"/>
        <v>0.41987772158703851</v>
      </c>
      <c r="AF172" s="75">
        <f t="shared" si="2027"/>
        <v>0.64797972312954244</v>
      </c>
      <c r="AG172" s="78">
        <f t="shared" si="1411"/>
        <v>0</v>
      </c>
      <c r="AH172" s="78">
        <f t="shared" si="2028"/>
        <v>0</v>
      </c>
      <c r="AI172" s="72">
        <f>IF(AG170&gt;0,IF(AH170=Hoja1!$W172,Hoja1!$E172,Hoja1!$G172),0)</f>
        <v>0</v>
      </c>
      <c r="AJ172" s="73">
        <f>IF(AG172&gt;0,IF(AH172=Hoja1!$W172,Hoja1!$F172,Hoja1!$H172),0)</f>
        <v>0</v>
      </c>
      <c r="AK172" s="52">
        <f>IF(AG170&gt;0,IF(AH170=Hoja1!$W172,Hoja1!$E172*Hoja1!$R172,Hoja1!$G172),0)</f>
        <v>0</v>
      </c>
      <c r="AL172" s="49">
        <f>IF(AG170&gt;0,IF(AH170=Hoja1!$W172,Hoja1!$F172*Hoja1!$R172,Hoja1!$H172),0)</f>
        <v>0</v>
      </c>
      <c r="AM172" s="2">
        <f t="shared" ref="AM172:AN172" si="2043">AM167</f>
        <v>14</v>
      </c>
      <c r="AN172" s="143">
        <f t="shared" si="2043"/>
        <v>0.5</v>
      </c>
      <c r="AO172" s="107">
        <f t="shared" si="1532"/>
        <v>7.1428571428571425E-2</v>
      </c>
      <c r="AP172" s="3">
        <f t="shared" si="1394"/>
        <v>7.1428571428571425E-2</v>
      </c>
      <c r="AQ172" s="2">
        <f t="shared" ref="AQ172:AR172" si="2044">AQ167</f>
        <v>7.546263491092764E-2</v>
      </c>
      <c r="AR172" s="3">
        <f t="shared" si="2044"/>
        <v>-6.539080595889013E-2</v>
      </c>
      <c r="AS172" s="2">
        <f t="shared" ref="AS172" si="2045">IF(AG170&gt;0,G172+AQ172,0)</f>
        <v>0</v>
      </c>
      <c r="AT172" s="163">
        <f t="shared" ref="AT172" si="2046">IF(AG170&gt;0,H172+AR172,0)</f>
        <v>0</v>
      </c>
    </row>
    <row r="173" spans="3:46" ht="19.5" thickBot="1" x14ac:dyDescent="0.3">
      <c r="C173" s="228"/>
      <c r="D173" s="220"/>
      <c r="E173" s="89">
        <f t="shared" ref="E173:F173" si="2047">E172</f>
        <v>0.94702351699999998</v>
      </c>
      <c r="F173" s="89">
        <f t="shared" si="2047"/>
        <v>0.58539031699999999</v>
      </c>
      <c r="G173" s="74">
        <f t="shared" ref="G173:I173" si="2048">G168</f>
        <v>-0.51661166300000005</v>
      </c>
      <c r="H173" s="74">
        <f t="shared" si="2048"/>
        <v>-0.851105322</v>
      </c>
      <c r="I173" s="74">
        <f t="shared" si="2048"/>
        <v>0</v>
      </c>
      <c r="J173" s="2">
        <f t="shared" ref="J173" si="2049">IF($AO$1="SUBTRACTIVE",AA173+J168,IF(W173=MAX(W170:W174),P173*M173-G173+J168,J168))</f>
        <v>0</v>
      </c>
      <c r="K173" s="107">
        <f t="shared" ref="K173" si="2050">IF($AO$1="SUBTRACTIVE",AB173+K168,IF(W173=MAX(W170:W174),P173*N173-H173+K168,K168))</f>
        <v>0</v>
      </c>
      <c r="L173" s="3">
        <v>0</v>
      </c>
      <c r="M173" s="2">
        <f t="shared" ref="M173" si="2051">IF($AO$1="ADDICTIVE",IF(W173=MAX(W170:W174),$AO$2*S173*R173+G173,0),0)</f>
        <v>0</v>
      </c>
      <c r="N173" s="107">
        <f t="shared" ref="N173" si="2052">IF($AO$1="ADDICTIVE",IF(W173=MAX(W170:W174),$AO$2*T173*R173+H173,0),0)</f>
        <v>0</v>
      </c>
      <c r="O173" s="20">
        <f t="shared" ref="O173:O174" si="2053">IF($AO$1="ADDICTIVE",IF(Y173=MAX(Y169:Y173),$AO$2*U173*R173+I173,0),0)</f>
        <v>0</v>
      </c>
      <c r="P173" s="3">
        <f t="shared" si="1824"/>
        <v>0</v>
      </c>
      <c r="Q173" s="63">
        <f>Z168</f>
        <v>0</v>
      </c>
      <c r="R173" s="2">
        <f t="shared" si="1526"/>
        <v>0.89819480523681949</v>
      </c>
      <c r="S173" s="90">
        <f t="shared" si="1655"/>
        <v>0.94702351699999998</v>
      </c>
      <c r="T173" s="90">
        <f t="shared" si="1656"/>
        <v>0.58539031699999999</v>
      </c>
      <c r="U173" s="26">
        <f t="shared" si="1527"/>
        <v>0</v>
      </c>
      <c r="V173" s="199">
        <f t="shared" si="1512"/>
        <v>-0.88694240777795774</v>
      </c>
      <c r="W173" s="192">
        <f t="shared" si="1198"/>
        <v>5.6528796111021129E-2</v>
      </c>
      <c r="X173" s="192">
        <f>IF(W173&gt;X172,W173,X172)</f>
        <v>0.91865587382295155</v>
      </c>
      <c r="Y173" s="75">
        <f t="shared" si="2022"/>
        <v>0.91865587382295155</v>
      </c>
      <c r="Z173" s="63">
        <f>IF(MAX(W170:W174)=W173,Q173+1,Q173)</f>
        <v>0</v>
      </c>
      <c r="AA173" s="63">
        <f t="shared" ref="AA173" si="2054">IF(W173=MAX(W170:W174),S173*R173-G173,0)</f>
        <v>0</v>
      </c>
      <c r="AB173" s="63">
        <f t="shared" ref="AB173" si="2055">IF(W173=MAX(W170:W174),T173*R173-H173,0)</f>
        <v>0</v>
      </c>
      <c r="AC173" s="209">
        <f t="shared" ref="AC173" si="2056">IF(W173=MAX(W170:W174),U173-I173,0)</f>
        <v>0</v>
      </c>
      <c r="AD173" s="132">
        <f>Hoja1!$AA173^2+Hoja1!$AB173^2+AC173^2</f>
        <v>0</v>
      </c>
      <c r="AE173" s="75">
        <f t="shared" si="2026"/>
        <v>0.41987772158703851</v>
      </c>
      <c r="AF173" s="75">
        <f t="shared" si="2027"/>
        <v>0.64797972312954244</v>
      </c>
      <c r="AG173" s="78">
        <f t="shared" si="1411"/>
        <v>0</v>
      </c>
      <c r="AH173" s="78">
        <f t="shared" si="2028"/>
        <v>0</v>
      </c>
      <c r="AI173" s="72">
        <f>IF(AG170&gt;0,IF(AH170=Hoja1!$W173,Hoja1!$E173,Hoja1!$G173),0)</f>
        <v>0</v>
      </c>
      <c r="AJ173" s="73">
        <f>IF(AG170&gt;0,IF(AH170=Hoja1!$W173,Hoja1!$F173,Hoja1!$H173),0)</f>
        <v>0</v>
      </c>
      <c r="AK173" s="52">
        <f>IF(AG170&gt;0,IF(AH170=Hoja1!$W173,Hoja1!$E173*Hoja1!$R173,Hoja1!$G173),0)</f>
        <v>0</v>
      </c>
      <c r="AL173" s="49">
        <f>IF(AG170&gt;0,IF(AH170=Hoja1!$W173,Hoja1!$F173*Hoja1!$R173,Hoja1!$H173),0)</f>
        <v>0</v>
      </c>
      <c r="AM173" s="2">
        <f t="shared" ref="AM173:AN173" si="2057">AM168</f>
        <v>0</v>
      </c>
      <c r="AN173" s="143">
        <f t="shared" si="2057"/>
        <v>0.5</v>
      </c>
      <c r="AO173" s="107">
        <f t="shared" si="1532"/>
        <v>0</v>
      </c>
      <c r="AP173" s="3">
        <f t="shared" si="1394"/>
        <v>0</v>
      </c>
      <c r="AQ173" s="2">
        <f t="shared" ref="AQ173:AR173" si="2058">AQ168</f>
        <v>0</v>
      </c>
      <c r="AR173" s="3">
        <f t="shared" si="2058"/>
        <v>0</v>
      </c>
      <c r="AS173" s="2">
        <f t="shared" ref="AS173" si="2059">IF(AG170&gt;0,G173+AQ173,0)</f>
        <v>0</v>
      </c>
      <c r="AT173" s="163">
        <f t="shared" ref="AT173" si="2060">IF(AG170&gt;0,H173+AR173,0)</f>
        <v>0</v>
      </c>
    </row>
    <row r="174" spans="3:46" ht="19.5" thickBot="1" x14ac:dyDescent="0.3">
      <c r="C174" s="228"/>
      <c r="D174" s="221"/>
      <c r="E174" s="89">
        <f t="shared" ref="E174:F174" si="2061">E173</f>
        <v>0.94702351699999998</v>
      </c>
      <c r="F174" s="89">
        <f t="shared" si="2061"/>
        <v>0.58539031699999999</v>
      </c>
      <c r="G174" s="74">
        <f t="shared" ref="G174:I174" si="2062">G169</f>
        <v>-0.227678886</v>
      </c>
      <c r="H174" s="74">
        <f t="shared" si="2062"/>
        <v>-0.95629731299999998</v>
      </c>
      <c r="I174" s="74">
        <f t="shared" si="2062"/>
        <v>0</v>
      </c>
      <c r="J174" s="4">
        <f t="shared" ref="J174" si="2063">IF($AO$1="SUBTRACTIVE",AA174+J169,IF(W174=MAX(W170:W174),P174*M174-G174+J169,J169))</f>
        <v>0</v>
      </c>
      <c r="K174" s="108">
        <f t="shared" ref="K174" si="2064">IF($AO$1="SUBTRACTIVE",AB174+K169,IF(W174=MAX(W170:W174),P174*N174-H174+K169,K169))</f>
        <v>0</v>
      </c>
      <c r="L174" s="5">
        <v>0</v>
      </c>
      <c r="M174" s="4">
        <f t="shared" ref="M174" si="2065">IF($AO$1="ADDICTIVE",IF(W174=MAX(W170:W174),$AO$2*S174*R174+G174,0),0)</f>
        <v>0</v>
      </c>
      <c r="N174" s="108">
        <f t="shared" ref="N174" si="2066">IF($AO$1="ADDICTIVE",IF(W174=MAX(W170:W174),$AO$2*T174*R174+H174,0),0)</f>
        <v>0</v>
      </c>
      <c r="O174" s="21">
        <f t="shared" si="2053"/>
        <v>0</v>
      </c>
      <c r="P174" s="5">
        <f t="shared" si="1824"/>
        <v>0</v>
      </c>
      <c r="Q174" s="63">
        <f>Z169</f>
        <v>0</v>
      </c>
      <c r="R174" s="4">
        <f t="shared" si="1526"/>
        <v>0.89819480523681949</v>
      </c>
      <c r="S174" s="90">
        <f t="shared" si="1655"/>
        <v>0.94702351699999998</v>
      </c>
      <c r="T174" s="90">
        <f t="shared" si="1656"/>
        <v>0.58539031699999999</v>
      </c>
      <c r="U174" s="118">
        <f t="shared" si="1527"/>
        <v>0</v>
      </c>
      <c r="V174" s="199">
        <f t="shared" si="1512"/>
        <v>-0.69648220976252251</v>
      </c>
      <c r="W174" s="192">
        <f t="shared" si="1198"/>
        <v>0.15175889511873875</v>
      </c>
      <c r="X174" s="192">
        <f>IF(W174&gt;X173,W174,X173)</f>
        <v>0.91865587382295155</v>
      </c>
      <c r="Y174" s="75">
        <f t="shared" si="2022"/>
        <v>0.91865587382295155</v>
      </c>
      <c r="Z174" s="63">
        <f>IF(MAX(W170:W174)=W174,Q174+1,Q174)</f>
        <v>0</v>
      </c>
      <c r="AA174" s="63">
        <f t="shared" ref="AA174" si="2067">IF(W174=MAX(W170:W174),S174*R174-G174,0)</f>
        <v>0</v>
      </c>
      <c r="AB174" s="63">
        <f t="shared" ref="AB174" si="2068">IF(W174=MAX(W170:W174),T174*R174-H174,0)</f>
        <v>0</v>
      </c>
      <c r="AC174" s="133">
        <f t="shared" ref="AC174" si="2069">IF(W174=MAX(W170:W174),U174-I174,0)</f>
        <v>0</v>
      </c>
      <c r="AD174" s="133">
        <f>Hoja1!$AA174^2+Hoja1!$AB174^2+AC174^2</f>
        <v>0</v>
      </c>
      <c r="AE174" s="75">
        <f t="shared" si="2026"/>
        <v>0.41987772158703851</v>
      </c>
      <c r="AF174" s="75">
        <f t="shared" si="2027"/>
        <v>0.64797972312954244</v>
      </c>
      <c r="AG174" s="78">
        <f t="shared" si="1411"/>
        <v>0</v>
      </c>
      <c r="AH174" s="78">
        <f t="shared" si="2028"/>
        <v>0</v>
      </c>
      <c r="AI174" s="72">
        <f>IF(AG170&gt;0,IF(AH170=Hoja1!$W174,Hoja1!$E174,Hoja1!$G174),0)</f>
        <v>0</v>
      </c>
      <c r="AJ174" s="73">
        <f>IF(AG170&gt;0,IF(AH170=Hoja1!$W174,Hoja1!$F174,Hoja1!$H174),0)</f>
        <v>0</v>
      </c>
      <c r="AK174" s="52">
        <f>IF(AG170&gt;0,IF(AH170=Hoja1!$W174,Hoja1!$E174*Hoja1!$R174,Hoja1!$G174),0)</f>
        <v>0</v>
      </c>
      <c r="AL174" s="49">
        <f>IF(AG170&gt;0,IF(AH170=Hoja1!$W174,Hoja1!$F174*Hoja1!$R174,Hoja1!$H174),0)</f>
        <v>0</v>
      </c>
      <c r="AM174" s="4">
        <f t="shared" ref="AM174:AN174" si="2070">AM169</f>
        <v>0</v>
      </c>
      <c r="AN174" s="120">
        <f t="shared" si="2070"/>
        <v>0.5</v>
      </c>
      <c r="AO174" s="108">
        <f t="shared" si="1532"/>
        <v>0</v>
      </c>
      <c r="AP174" s="5">
        <f t="shared" si="1394"/>
        <v>0</v>
      </c>
      <c r="AQ174" s="4">
        <f t="shared" ref="AQ174:AR174" si="2071">AQ169</f>
        <v>0</v>
      </c>
      <c r="AR174" s="5">
        <f t="shared" si="2071"/>
        <v>0</v>
      </c>
      <c r="AS174" s="4">
        <f t="shared" ref="AS174" si="2072">IF(AG170&gt;0,G174+AQ174,0)</f>
        <v>0</v>
      </c>
      <c r="AT174" s="164">
        <f t="shared" ref="AT174" si="2073">IF(AG170&gt;0,H174+AR174,0)</f>
        <v>0</v>
      </c>
    </row>
    <row r="175" spans="3:46" ht="19.5" thickBot="1" x14ac:dyDescent="0.3">
      <c r="C175" s="228"/>
      <c r="D175" s="213" t="s">
        <v>38</v>
      </c>
      <c r="E175" s="116">
        <f>$A$23</f>
        <v>0.2257258</v>
      </c>
      <c r="F175" s="116">
        <f>$B$23</f>
        <v>0.18537577099999999</v>
      </c>
      <c r="G175" s="92">
        <f t="shared" ref="G175:I175" si="2074">G170</f>
        <v>-0.62215365899999997</v>
      </c>
      <c r="H175" s="92">
        <f t="shared" si="2074"/>
        <v>0.56891302300000002</v>
      </c>
      <c r="I175" s="92">
        <f t="shared" si="2074"/>
        <v>0</v>
      </c>
      <c r="J175" s="52">
        <f t="shared" ref="J175" si="2075">IF($AO$1="SUBTRACTIVE",AA175+J170,IF(W175=MAX(W175:W179),P175*M175-G175+J170,J170))</f>
        <v>0</v>
      </c>
      <c r="K175" s="123">
        <f t="shared" ref="K175" si="2076">IF($AO$1="SUBTRACTIVE",AB175+K170,IF(W175=MAX(W175:W179),P175*N175-H175+K170,K170))</f>
        <v>0</v>
      </c>
      <c r="L175" s="53">
        <v>0</v>
      </c>
      <c r="M175" s="136">
        <f t="shared" ref="M175" si="2077">IF($AO$1="ADDICTIVE",IF(W175=MAX(W175:W179),$AO$2*S175*R175+G175,0),0)</f>
        <v>0</v>
      </c>
      <c r="N175" s="123">
        <f t="shared" ref="N175" si="2078">IF($AO$1="ADDICTIVE",IF(W175=MAX(W175:W179),$AO$2*T175*R175+H175,0),0)</f>
        <v>0</v>
      </c>
      <c r="O175" s="130">
        <f t="shared" ref="O175" si="2079">IF($AO$1="ADDICTIVE",IF(Y175=MAX(Y175:Y179),$AO$2*U175*R175+I175,0),0)</f>
        <v>0</v>
      </c>
      <c r="P175" s="53">
        <f t="shared" si="1824"/>
        <v>0</v>
      </c>
      <c r="Q175" s="36">
        <f>Z170</f>
        <v>0</v>
      </c>
      <c r="R175" s="114">
        <f t="shared" si="1526"/>
        <v>3.4236074275152042</v>
      </c>
      <c r="S175" s="91">
        <f t="shared" si="1655"/>
        <v>0.2257258</v>
      </c>
      <c r="T175" s="91">
        <f t="shared" si="1656"/>
        <v>0.18537577099999999</v>
      </c>
      <c r="U175" s="115">
        <f t="shared" si="1527"/>
        <v>0</v>
      </c>
      <c r="V175" s="200">
        <f t="shared" si="1512"/>
        <v>-0.11973533624250832</v>
      </c>
      <c r="W175" s="201">
        <f t="shared" si="1198"/>
        <v>0.44013233187874584</v>
      </c>
      <c r="X175" s="201">
        <f>W175</f>
        <v>0.44013233187874584</v>
      </c>
      <c r="Y175" s="36">
        <f t="shared" ref="Y175" si="2080">X179</f>
        <v>0.95140489905912951</v>
      </c>
      <c r="Z175" s="36">
        <f>IF(MAX(W175:W179)=W175,Q175+1,Q175)</f>
        <v>0</v>
      </c>
      <c r="AA175" s="80">
        <f t="shared" ref="AA175" si="2081">IF(W175=MAX(W175:W179),S175*R175-G175,0)</f>
        <v>0</v>
      </c>
      <c r="AB175" s="80">
        <f t="shared" ref="AB175" si="2082">IF(W175=MAX(W175:W179),T175*R175-H175,0)</f>
        <v>0</v>
      </c>
      <c r="AC175" s="54">
        <f t="shared" ref="AC175" si="2083">IF(W175=MAX(W175:W179),U175-I175,0)</f>
        <v>0</v>
      </c>
      <c r="AD175" s="54">
        <f>Hoja1!$AA175^2+Hoja1!$AB175^2+AC175^2</f>
        <v>0</v>
      </c>
      <c r="AE175" s="80">
        <f t="shared" ref="AE175" si="2084">IF(MAX(AD175:AD179)&gt;AE170,MAX(AD175:AD179),AE170)</f>
        <v>0.41987772158703851</v>
      </c>
      <c r="AF175" s="80">
        <f t="shared" ref="AF175" si="2085">SQRT(AE175)</f>
        <v>0.64797972312954244</v>
      </c>
      <c r="AG175" s="82">
        <f>IF(Y175=MIN(Y110:Y209),Y175,0)</f>
        <v>0</v>
      </c>
      <c r="AH175" s="83">
        <f>IF(Hoja1!$AG175&gt;0,_xlfn.MAXIFS(W175:W179,Z205:Z209,0),0)</f>
        <v>0</v>
      </c>
      <c r="AI175" s="80">
        <f>IF(AG175&gt;0,IF(AH175=Hoja1!$W175,Hoja1!$E175,Hoja1!$G175),0)</f>
        <v>0</v>
      </c>
      <c r="AJ175" s="54">
        <f>IF(AG175&gt;0,IF(AH175=Hoja1!$W175,Hoja1!$F175,Hoja1!$H175),0)</f>
        <v>0</v>
      </c>
      <c r="AK175" s="52">
        <f>IF(AG175&gt;0,IF(AH175=Hoja1!$W175,Hoja1!$E175*Hoja1!$R175,Hoja1!$G175),0)</f>
        <v>0</v>
      </c>
      <c r="AL175" s="49">
        <f>IF(AG175&gt;0,IF(AH175=Hoja1!$W175,Hoja1!$F175*Hoja1!$R175,Hoja1!$H175),0)</f>
        <v>0</v>
      </c>
      <c r="AM175" s="114">
        <f t="shared" ref="AM175:AN175" si="2086">AM170</f>
        <v>0</v>
      </c>
      <c r="AN175" s="144">
        <f t="shared" si="2086"/>
        <v>0.5</v>
      </c>
      <c r="AO175" s="123">
        <f t="shared" si="1532"/>
        <v>0</v>
      </c>
      <c r="AP175" s="127">
        <f t="shared" ref="AP175" si="2087">IF($AO$1="SUBTRACTIVE",AN175*AO175,AO175)</f>
        <v>0</v>
      </c>
      <c r="AQ175" s="52">
        <f t="shared" ref="AQ175:AR175" si="2088">AQ170</f>
        <v>0</v>
      </c>
      <c r="AR175" s="53">
        <f t="shared" si="2088"/>
        <v>0</v>
      </c>
      <c r="AS175" s="52">
        <f t="shared" ref="AS175" si="2089">IF(AG175&gt;0,G175+AQ175,0)</f>
        <v>0</v>
      </c>
      <c r="AT175" s="165">
        <f t="shared" ref="AT175" si="2090">IF(AG175&gt;0,H175+AR175,0)</f>
        <v>0</v>
      </c>
    </row>
    <row r="176" spans="3:46" ht="19.5" thickBot="1" x14ac:dyDescent="0.3">
      <c r="C176" s="228"/>
      <c r="D176" s="214"/>
      <c r="E176" s="94">
        <f t="shared" ref="E176:F176" si="2091">E175</f>
        <v>0.2257258</v>
      </c>
      <c r="F176" s="94">
        <f t="shared" si="2091"/>
        <v>0.18537577099999999</v>
      </c>
      <c r="G176" s="46">
        <f t="shared" ref="G176:I176" si="2092">G171</f>
        <v>0.97621461700000001</v>
      </c>
      <c r="H176" s="46">
        <f t="shared" si="2092"/>
        <v>-0.20893725399999999</v>
      </c>
      <c r="I176" s="46">
        <f t="shared" si="2092"/>
        <v>0</v>
      </c>
      <c r="J176" s="56">
        <f t="shared" ref="J176" si="2093">IF($AO$1="SUBTRACTIVE",AA176+J171,IF(W176=MAX(W175:W179),P176*M176-G176+J171,J171))</f>
        <v>-0.18862428901145445</v>
      </c>
      <c r="K176" s="122">
        <f t="shared" ref="K176" si="2094">IF($AO$1="SUBTRACTIVE",AB176+K171,IF(W176=MAX(W175:W179),P176*N176-H176+K171,K171))</f>
        <v>2.7177975845066324</v>
      </c>
      <c r="L176" s="57">
        <v>0</v>
      </c>
      <c r="M176" s="137">
        <f t="shared" ref="M176" si="2095">IF($AO$1="ADDICTIVE",IF(W176=MAX(W175:W179),$AO$2*S176*R176+G176,0),0)</f>
        <v>0</v>
      </c>
      <c r="N176" s="122">
        <f t="shared" ref="N176" si="2096">IF($AO$1="ADDICTIVE",IF(W176=MAX(W175:W179),$AO$2*T176*R176+H176,0),0)</f>
        <v>0</v>
      </c>
      <c r="O176" s="128">
        <f t="shared" ref="O176" si="2097">IF($AO$1="ADDICTIVE",IF(Y176=MAX(Y175:Y179),$AO$2*U176*R176+I176,0),0)</f>
        <v>0</v>
      </c>
      <c r="P176" s="57">
        <f t="shared" si="1824"/>
        <v>0</v>
      </c>
      <c r="Q176" s="93">
        <f t="shared" ref="Q176:Q180" si="2098">Z171</f>
        <v>5</v>
      </c>
      <c r="R176" s="56">
        <f t="shared" si="1526"/>
        <v>3.4236074275152042</v>
      </c>
      <c r="S176" s="95">
        <f t="shared" si="1655"/>
        <v>0.2257258</v>
      </c>
      <c r="T176" s="95">
        <f t="shared" si="1656"/>
        <v>0.18537577099999999</v>
      </c>
      <c r="U176" s="115">
        <f t="shared" si="1527"/>
        <v>0</v>
      </c>
      <c r="V176" s="202">
        <f t="shared" si="1512"/>
        <v>0.62181242802045489</v>
      </c>
      <c r="W176" s="203">
        <f t="shared" si="1198"/>
        <v>0.81090621401022744</v>
      </c>
      <c r="X176" s="203">
        <f>IF(W176&gt;X175,W176,X175)</f>
        <v>0.81090621401022744</v>
      </c>
      <c r="Y176" s="75">
        <f t="shared" ref="Y176:Y179" si="2099">Y175</f>
        <v>0.95140489905912951</v>
      </c>
      <c r="Z176" s="93">
        <f>IF(MAX(W175:W179)=W176,Q176+1,Q176)</f>
        <v>5</v>
      </c>
      <c r="AA176" s="82">
        <f t="shared" ref="AA176" si="2100">IF(W176=MAX(W175:W179),S176*R176-G176,0)</f>
        <v>0</v>
      </c>
      <c r="AB176" s="82">
        <f t="shared" ref="AB176" si="2101">IF(W176=MAX(W175:W179),T176*R176-H176,0)</f>
        <v>0</v>
      </c>
      <c r="AC176" s="210">
        <f t="shared" ref="AC176" si="2102">IF(W176=MAX(W175:W179),U176-I176,0)</f>
        <v>0</v>
      </c>
      <c r="AD176" s="212">
        <f>Hoja1!$AA176^2+Hoja1!$AB176^2+AC176^2</f>
        <v>0</v>
      </c>
      <c r="AE176" s="75">
        <f t="shared" ref="AE176:AE179" si="2103">AE175</f>
        <v>0.41987772158703851</v>
      </c>
      <c r="AF176" s="76">
        <f t="shared" ref="AF176:AG199" si="2104">AF175</f>
        <v>0.64797972312954244</v>
      </c>
      <c r="AG176" s="78">
        <f t="shared" si="2104"/>
        <v>0</v>
      </c>
      <c r="AH176" s="78">
        <f t="shared" ref="AH176:AH179" si="2105">AH175</f>
        <v>0</v>
      </c>
      <c r="AI176" s="80">
        <f>IF(AG175&gt;0,IF(AH175=Hoja1!$W176,Hoja1!$E176,Hoja1!$G176),0)</f>
        <v>0</v>
      </c>
      <c r="AJ176" s="54">
        <f>IF(AG175&gt;0,IF(AH175=Hoja1!$W176,Hoja1!$F176,Hoja1!$H176),0)</f>
        <v>0</v>
      </c>
      <c r="AK176" s="52">
        <f>IF(AG175&gt;0,IF(AH175=Hoja1!$W176,Hoja1!$E176*Hoja1!$R176,Hoja1!$G176),0)</f>
        <v>0</v>
      </c>
      <c r="AL176" s="49">
        <f>IF(AG175&gt;0,IF(AH175=Hoja1!$W176,Hoja1!$F176*Hoja1!$R176,Hoja1!$H176),0)</f>
        <v>0</v>
      </c>
      <c r="AM176" s="56">
        <f t="shared" ref="AM176:AN176" si="2106">AM171</f>
        <v>6</v>
      </c>
      <c r="AN176" s="145">
        <f t="shared" si="2106"/>
        <v>0.5</v>
      </c>
      <c r="AO176" s="122">
        <f t="shared" si="1532"/>
        <v>0.16666666666666666</v>
      </c>
      <c r="AP176" s="127">
        <f t="shared" si="1319"/>
        <v>8.3333333333333329E-2</v>
      </c>
      <c r="AQ176" s="56">
        <f t="shared" ref="AQ176:AR176" si="2107">AQ171</f>
        <v>-1.40820082417392E-2</v>
      </c>
      <c r="AR176" s="57">
        <f t="shared" si="2107"/>
        <v>0.25147433238408184</v>
      </c>
      <c r="AS176" s="56">
        <f t="shared" ref="AS176" si="2108">IF(AG175&gt;0,G176+AQ176,0)</f>
        <v>0</v>
      </c>
      <c r="AT176" s="166">
        <f t="shared" ref="AT176" si="2109">IF(AG175&gt;0,H176+AR176,0)</f>
        <v>0</v>
      </c>
    </row>
    <row r="177" spans="3:46" ht="19.5" thickBot="1" x14ac:dyDescent="0.3">
      <c r="C177" s="228"/>
      <c r="D177" s="214"/>
      <c r="E177" s="94">
        <f t="shared" ref="E177:F177" si="2110">E176</f>
        <v>0.2257258</v>
      </c>
      <c r="F177" s="94">
        <f t="shared" si="2110"/>
        <v>0.18537577099999999</v>
      </c>
      <c r="G177" s="46">
        <f t="shared" ref="G177:I177" si="2111">G172</f>
        <v>0.4247616770911497</v>
      </c>
      <c r="H177" s="46">
        <f t="shared" si="2111"/>
        <v>0.90530520691903349</v>
      </c>
      <c r="I177" s="46">
        <f t="shared" si="2111"/>
        <v>0</v>
      </c>
      <c r="J177" s="56">
        <f t="shared" ref="J177" si="2112">IF($AO$1="SUBTRACTIVE",AA177+J172,IF(W177=MAX(W175:W179),P177*M177-G177+J172,J172))</f>
        <v>1.9174622498806086</v>
      </c>
      <c r="K177" s="122">
        <f t="shared" ref="K177" si="2113">IF($AO$1="SUBTRACTIVE",AB177+K172,IF(W177=MAX(W175:W179),P177*N177-H177+K172,K172))</f>
        <v>-1.4915863130936304</v>
      </c>
      <c r="L177" s="57">
        <v>0</v>
      </c>
      <c r="M177" s="137">
        <f t="shared" ref="M177" si="2114">IF($AO$1="ADDICTIVE",IF(W177=MAX(W175:W179),$AO$2*S177*R177+G177,0),0)</f>
        <v>0</v>
      </c>
      <c r="N177" s="122">
        <f t="shared" ref="N177" si="2115">IF($AO$1="ADDICTIVE",IF(W177=MAX(W175:W179),$AO$2*T177*R177+H177,0),0)</f>
        <v>0</v>
      </c>
      <c r="O177" s="128">
        <f t="shared" ref="O177" si="2116">IF($AO$1="ADDICTIVE",IF(Y177=MAX(Y175:Y179),$AO$2*U177*R177+I177,0),0)</f>
        <v>0</v>
      </c>
      <c r="P177" s="57">
        <f t="shared" si="1824"/>
        <v>0</v>
      </c>
      <c r="Q177" s="93">
        <f t="shared" si="2098"/>
        <v>8</v>
      </c>
      <c r="R177" s="56">
        <f t="shared" si="1526"/>
        <v>3.4236074275152042</v>
      </c>
      <c r="S177" s="95">
        <f t="shared" si="1655"/>
        <v>0.2257258</v>
      </c>
      <c r="T177" s="95">
        <f t="shared" si="1656"/>
        <v>0.18537577099999999</v>
      </c>
      <c r="U177" s="115">
        <f t="shared" si="1527"/>
        <v>0</v>
      </c>
      <c r="V177" s="202">
        <f t="shared" si="1512"/>
        <v>0.90280979811825912</v>
      </c>
      <c r="W177" s="203">
        <f t="shared" si="1198"/>
        <v>0.95140489905912951</v>
      </c>
      <c r="X177" s="203">
        <f>IF(W177&gt;X176,W177,X176)</f>
        <v>0.95140489905912951</v>
      </c>
      <c r="Y177" s="75">
        <f t="shared" si="2099"/>
        <v>0.95140489905912951</v>
      </c>
      <c r="Z177" s="93">
        <f>IF(MAX(W175:W179)=W177,Q177+1,Q177)</f>
        <v>9</v>
      </c>
      <c r="AA177" s="82">
        <f t="shared" ref="AA177" si="2117">IF(W177=MAX(W175:W179),S177*R177-G177,0)</f>
        <v>0.34803484837066184</v>
      </c>
      <c r="AB177" s="82">
        <f t="shared" ref="AB177" si="2118">IF(W177=MAX(W175:W179),T177*R177-H177,0)</f>
        <v>-0.27065134044207595</v>
      </c>
      <c r="AC177" s="210">
        <f t="shared" ref="AC177" si="2119">IF(W177=MAX(W175:W179),U177-I177,0)</f>
        <v>0</v>
      </c>
      <c r="AD177" s="212">
        <f>Hoja1!$AA177^2+Hoja1!$AB177^2+AC177^2</f>
        <v>0.19438040376348209</v>
      </c>
      <c r="AE177" s="75">
        <f t="shared" si="2103"/>
        <v>0.41987772158703851</v>
      </c>
      <c r="AF177" s="75">
        <f t="shared" si="2104"/>
        <v>0.64797972312954244</v>
      </c>
      <c r="AG177" s="78">
        <f t="shared" si="2104"/>
        <v>0</v>
      </c>
      <c r="AH177" s="78">
        <f t="shared" si="2105"/>
        <v>0</v>
      </c>
      <c r="AI177" s="80">
        <f>IF(AG175&gt;0,IF(AH175=Hoja1!$W177,Hoja1!$E177,Hoja1!$G177),0)</f>
        <v>0</v>
      </c>
      <c r="AJ177" s="54">
        <f>IF(AG175&gt;0,IF(AH175=Hoja1!$W177,Hoja1!$F177,Hoja1!$H177),0)</f>
        <v>0</v>
      </c>
      <c r="AK177" s="52">
        <f>IF(AG175&gt;0,IF(AH175=Hoja1!$W177,Hoja1!$E177*Hoja1!$R177,Hoja1!$G177),0)</f>
        <v>0</v>
      </c>
      <c r="AL177" s="49">
        <f>IF(AG175&gt;0,IF(AH175=Hoja1!$W177,Hoja1!$F177*Hoja1!$R177,Hoja1!$H177),0)</f>
        <v>0</v>
      </c>
      <c r="AM177" s="56">
        <f t="shared" ref="AM177:AN177" si="2120">AM172</f>
        <v>14</v>
      </c>
      <c r="AN177" s="145">
        <f t="shared" si="2120"/>
        <v>0.5</v>
      </c>
      <c r="AO177" s="122">
        <f t="shared" si="1532"/>
        <v>7.1428571428571425E-2</v>
      </c>
      <c r="AP177" s="127">
        <f t="shared" si="1319"/>
        <v>3.5714285714285712E-2</v>
      </c>
      <c r="AQ177" s="56">
        <f t="shared" ref="AQ177:AR177" si="2121">AQ172</f>
        <v>7.546263491092764E-2</v>
      </c>
      <c r="AR177" s="57">
        <f t="shared" si="2121"/>
        <v>-6.539080595889013E-2</v>
      </c>
      <c r="AS177" s="56">
        <f t="shared" ref="AS177" si="2122">IF(AG175&gt;0,G177+AQ177,0)</f>
        <v>0</v>
      </c>
      <c r="AT177" s="166">
        <f t="shared" ref="AT177" si="2123">IF(AG175&gt;0,H177+AR177,0)</f>
        <v>0</v>
      </c>
    </row>
    <row r="178" spans="3:46" ht="19.5" thickBot="1" x14ac:dyDescent="0.3">
      <c r="C178" s="228"/>
      <c r="D178" s="214"/>
      <c r="E178" s="94">
        <f t="shared" ref="E178:F178" si="2124">E177</f>
        <v>0.2257258</v>
      </c>
      <c r="F178" s="94">
        <f t="shared" si="2124"/>
        <v>0.18537577099999999</v>
      </c>
      <c r="G178" s="46">
        <f t="shared" ref="G178:I178" si="2125">G173</f>
        <v>-0.51661166300000005</v>
      </c>
      <c r="H178" s="46">
        <f t="shared" si="2125"/>
        <v>-0.851105322</v>
      </c>
      <c r="I178" s="46">
        <f t="shared" si="2125"/>
        <v>0</v>
      </c>
      <c r="J178" s="56">
        <f t="shared" ref="J178" si="2126">IF($AO$1="SUBTRACTIVE",AA178+J173,IF(W178=MAX(W175:W179),P178*M178-G178+J173,J173))</f>
        <v>0</v>
      </c>
      <c r="K178" s="122">
        <f t="shared" ref="K178" si="2127">IF($AO$1="SUBTRACTIVE",AB178+K173,IF(W178=MAX(W175:W179),P178*N178-H178+K173,K173))</f>
        <v>0</v>
      </c>
      <c r="L178" s="57">
        <v>0</v>
      </c>
      <c r="M178" s="137">
        <f t="shared" ref="M178" si="2128">IF($AO$1="ADDICTIVE",IF(W178=MAX(W175:W179),$AO$2*S178*R178+G178,0),0)</f>
        <v>0</v>
      </c>
      <c r="N178" s="122">
        <f t="shared" ref="N178" si="2129">IF($AO$1="ADDICTIVE",IF(W178=MAX(W175:W179),$AO$2*T178*R178+H178,0),0)</f>
        <v>0</v>
      </c>
      <c r="O178" s="128">
        <f t="shared" ref="O178:O179" si="2130">IF($AO$1="ADDICTIVE",IF(Y178=MAX(Y174:Y178),$AO$2*U178*R178+I178,0),0)</f>
        <v>0</v>
      </c>
      <c r="P178" s="57">
        <f t="shared" si="1824"/>
        <v>0</v>
      </c>
      <c r="Q178" s="93">
        <f t="shared" si="2098"/>
        <v>0</v>
      </c>
      <c r="R178" s="56">
        <f t="shared" si="1526"/>
        <v>3.4236074275152042</v>
      </c>
      <c r="S178" s="95">
        <f t="shared" si="1655"/>
        <v>0.2257258</v>
      </c>
      <c r="T178" s="95">
        <f t="shared" si="1656"/>
        <v>0.18537577099999999</v>
      </c>
      <c r="U178" s="115">
        <f t="shared" si="1527"/>
        <v>0</v>
      </c>
      <c r="V178" s="202">
        <f t="shared" si="1512"/>
        <v>-0.93939298156586426</v>
      </c>
      <c r="W178" s="203">
        <f t="shared" si="1198"/>
        <v>3.030350921706787E-2</v>
      </c>
      <c r="X178" s="203">
        <f>IF(W178&gt;X177,W178,X177)</f>
        <v>0.95140489905912951</v>
      </c>
      <c r="Y178" s="75">
        <f t="shared" si="2099"/>
        <v>0.95140489905912951</v>
      </c>
      <c r="Z178" s="93">
        <f>IF(MAX(W175:W179)=W178,Q178+1,Q178)</f>
        <v>0</v>
      </c>
      <c r="AA178" s="82">
        <f t="shared" ref="AA178" si="2131">IF(W178=MAX(W175:W179),S178*R178-G178,0)</f>
        <v>0</v>
      </c>
      <c r="AB178" s="82">
        <f t="shared" ref="AB178" si="2132">IF(W178=MAX(W175:W179),T178*R178-H178,0)</f>
        <v>0</v>
      </c>
      <c r="AC178" s="210">
        <f t="shared" ref="AC178" si="2133">IF(W178=MAX(W175:W179),U178-I178,0)</f>
        <v>0</v>
      </c>
      <c r="AD178" s="212">
        <f>Hoja1!$AA178^2+Hoja1!$AB178^2+AC178^2</f>
        <v>0</v>
      </c>
      <c r="AE178" s="75">
        <f t="shared" si="2103"/>
        <v>0.41987772158703851</v>
      </c>
      <c r="AF178" s="75">
        <f t="shared" si="2104"/>
        <v>0.64797972312954244</v>
      </c>
      <c r="AG178" s="78">
        <f t="shared" si="2104"/>
        <v>0</v>
      </c>
      <c r="AH178" s="78">
        <f t="shared" si="2105"/>
        <v>0</v>
      </c>
      <c r="AI178" s="80">
        <f>IF(AG175&gt;0,IF(AH175=Hoja1!$W178,Hoja1!$E178,Hoja1!$G178),0)</f>
        <v>0</v>
      </c>
      <c r="AJ178" s="54">
        <f>IF(AG175&gt;0,IF(AH175=Hoja1!$W178,Hoja1!$F178,Hoja1!$H178),0)</f>
        <v>0</v>
      </c>
      <c r="AK178" s="52">
        <f>IF(AG175&gt;0,IF(AH175=Hoja1!$W178,Hoja1!$E178*Hoja1!$R178,Hoja1!$G178),0)</f>
        <v>0</v>
      </c>
      <c r="AL178" s="49">
        <f>IF(AG175&gt;0,IF(AH175=Hoja1!$W178,Hoja1!$F178*Hoja1!$R178,Hoja1!$H178),0)</f>
        <v>0</v>
      </c>
      <c r="AM178" s="56">
        <f t="shared" ref="AM178:AN178" si="2134">AM173</f>
        <v>0</v>
      </c>
      <c r="AN178" s="145">
        <f t="shared" si="2134"/>
        <v>0.5</v>
      </c>
      <c r="AO178" s="122">
        <f t="shared" si="1532"/>
        <v>0</v>
      </c>
      <c r="AP178" s="127">
        <f t="shared" si="1319"/>
        <v>0</v>
      </c>
      <c r="AQ178" s="56">
        <f t="shared" ref="AQ178:AR178" si="2135">AQ173</f>
        <v>0</v>
      </c>
      <c r="AR178" s="57">
        <f t="shared" si="2135"/>
        <v>0</v>
      </c>
      <c r="AS178" s="56">
        <f t="shared" ref="AS178" si="2136">IF(AG175&gt;0,G178+AQ178,0)</f>
        <v>0</v>
      </c>
      <c r="AT178" s="166">
        <f t="shared" ref="AT178" si="2137">IF(AG175&gt;0,H178+AR178,0)</f>
        <v>0</v>
      </c>
    </row>
    <row r="179" spans="3:46" ht="19.5" thickBot="1" x14ac:dyDescent="0.3">
      <c r="C179" s="228"/>
      <c r="D179" s="215"/>
      <c r="E179" s="94">
        <f t="shared" ref="E179:F179" si="2138">E178</f>
        <v>0.2257258</v>
      </c>
      <c r="F179" s="94">
        <f t="shared" si="2138"/>
        <v>0.18537577099999999</v>
      </c>
      <c r="G179" s="46">
        <f t="shared" ref="G179:I179" si="2139">G174</f>
        <v>-0.227678886</v>
      </c>
      <c r="H179" s="46">
        <f t="shared" si="2139"/>
        <v>-0.95629731299999998</v>
      </c>
      <c r="I179" s="46">
        <f t="shared" si="2139"/>
        <v>0</v>
      </c>
      <c r="J179" s="58">
        <f t="shared" ref="J179" si="2140">IF($AO$1="SUBTRACTIVE",AA179+J174,IF(W179=MAX(W175:W179),P179*M179-G179+J174,J174))</f>
        <v>0</v>
      </c>
      <c r="K179" s="124">
        <f t="shared" ref="K179" si="2141">IF($AO$1="SUBTRACTIVE",AB179+K174,IF(W179=MAX(W175:W179),P179*N179-H179+K174,K174))</f>
        <v>0</v>
      </c>
      <c r="L179" s="59">
        <v>0</v>
      </c>
      <c r="M179" s="138">
        <f t="shared" ref="M179" si="2142">IF($AO$1="ADDICTIVE",IF(W179=MAX(W175:W179),$AO$2*S179*R179+G179,0),0)</f>
        <v>0</v>
      </c>
      <c r="N179" s="124">
        <f t="shared" ref="N179" si="2143">IF($AO$1="ADDICTIVE",IF(W179=MAX(W175:W179),$AO$2*T179*R179+H179,0),0)</f>
        <v>0</v>
      </c>
      <c r="O179" s="129">
        <f t="shared" si="2130"/>
        <v>0</v>
      </c>
      <c r="P179" s="59">
        <f t="shared" si="1824"/>
        <v>0</v>
      </c>
      <c r="Q179" s="93">
        <f t="shared" si="2098"/>
        <v>0</v>
      </c>
      <c r="R179" s="58">
        <f t="shared" si="1526"/>
        <v>3.4236074275152042</v>
      </c>
      <c r="S179" s="95">
        <f t="shared" ref="S179:S209" si="2144">E179</f>
        <v>0.2257258</v>
      </c>
      <c r="T179" s="95">
        <f t="shared" ref="T179:T209" si="2145">F179</f>
        <v>0.18537577099999999</v>
      </c>
      <c r="U179" s="119">
        <f t="shared" si="1527"/>
        <v>0</v>
      </c>
      <c r="V179" s="202">
        <f t="shared" si="1512"/>
        <v>-0.78286723921879109</v>
      </c>
      <c r="W179" s="203">
        <f t="shared" si="1198"/>
        <v>0.10856638039060446</v>
      </c>
      <c r="X179" s="203">
        <f>IF(W179&gt;X178,W179,X178)</f>
        <v>0.95140489905912951</v>
      </c>
      <c r="Y179" s="75">
        <f t="shared" si="2099"/>
        <v>0.95140489905912951</v>
      </c>
      <c r="Z179" s="93">
        <f>IF(MAX(W175:W179)=W179,Q179+1,Q179)</f>
        <v>0</v>
      </c>
      <c r="AA179" s="82">
        <f t="shared" ref="AA179" si="2146">IF(W179=MAX(W175:W179),S179*R179-G179,0)</f>
        <v>0</v>
      </c>
      <c r="AB179" s="82">
        <f t="shared" ref="AB179" si="2147">IF(W179=MAX(W175:W179),T179*R179-H179,0)</f>
        <v>0</v>
      </c>
      <c r="AC179" s="211">
        <f t="shared" ref="AC179" si="2148">IF(W179=MAX(W175:W179),U179-I179,0)</f>
        <v>0</v>
      </c>
      <c r="AD179" s="211">
        <f>Hoja1!$AA179^2+Hoja1!$AB179^2+AC179^2</f>
        <v>0</v>
      </c>
      <c r="AE179" s="75">
        <f t="shared" si="2103"/>
        <v>0.41987772158703851</v>
      </c>
      <c r="AF179" s="75">
        <f t="shared" si="2104"/>
        <v>0.64797972312954244</v>
      </c>
      <c r="AG179" s="78">
        <f t="shared" si="2104"/>
        <v>0</v>
      </c>
      <c r="AH179" s="78">
        <f t="shared" si="2105"/>
        <v>0</v>
      </c>
      <c r="AI179" s="80">
        <f>IF(AG175&gt;0,IF(AH175=Hoja1!$W179,Hoja1!$E179,Hoja1!$G179),0)</f>
        <v>0</v>
      </c>
      <c r="AJ179" s="54">
        <f>IF(AG175&gt;0,IF(AH175=Hoja1!$W179,Hoja1!$F179,Hoja1!$H179),0)</f>
        <v>0</v>
      </c>
      <c r="AK179" s="52">
        <f>IF(AG175&gt;0,IF(AH175=Hoja1!$W179,Hoja1!$E179*Hoja1!$R179,Hoja1!$G179),0)</f>
        <v>0</v>
      </c>
      <c r="AL179" s="49">
        <f>IF(AG175&gt;0,IF(AH175=Hoja1!$W179,Hoja1!$F179*Hoja1!$R179,Hoja1!$H179),0)</f>
        <v>0</v>
      </c>
      <c r="AM179" s="58">
        <f t="shared" ref="AM179:AN179" si="2149">AM174</f>
        <v>0</v>
      </c>
      <c r="AN179" s="146">
        <f t="shared" si="2149"/>
        <v>0.5</v>
      </c>
      <c r="AO179" s="124">
        <f t="shared" si="1532"/>
        <v>0</v>
      </c>
      <c r="AP179" s="106">
        <f t="shared" si="1319"/>
        <v>0</v>
      </c>
      <c r="AQ179" s="58">
        <f t="shared" ref="AQ179:AR179" si="2150">AQ174</f>
        <v>0</v>
      </c>
      <c r="AR179" s="59">
        <f t="shared" si="2150"/>
        <v>0</v>
      </c>
      <c r="AS179" s="58">
        <f t="shared" ref="AS179" si="2151">IF(AG175&gt;0,G179+AQ179,0)</f>
        <v>0</v>
      </c>
      <c r="AT179" s="167">
        <f t="shared" ref="AT179" si="2152">IF(AG175&gt;0,H179+AR179,0)</f>
        <v>0</v>
      </c>
    </row>
    <row r="180" spans="3:46" ht="19.5" thickBot="1" x14ac:dyDescent="0.3">
      <c r="C180" s="228"/>
      <c r="D180" s="213" t="s">
        <v>39</v>
      </c>
      <c r="E180" s="86">
        <f>$A$24</f>
        <v>0.37770105900000001</v>
      </c>
      <c r="F180" s="86">
        <f>$B$24</f>
        <v>0.64235842099999996</v>
      </c>
      <c r="G180" s="71">
        <f t="shared" ref="G180:I180" si="2153">G175</f>
        <v>-0.62215365899999997</v>
      </c>
      <c r="H180" s="71">
        <f t="shared" si="2153"/>
        <v>0.56891302300000002</v>
      </c>
      <c r="I180" s="71">
        <f t="shared" si="2153"/>
        <v>0</v>
      </c>
      <c r="J180" s="64">
        <f t="shared" ref="J180" si="2154">IF($AO$1="SUBTRACTIVE",AA180+J175,IF(W180=MAX(W180:W184),P180*M180-G180+J175,J175))</f>
        <v>0</v>
      </c>
      <c r="K180" s="121">
        <f t="shared" ref="K180" si="2155">IF($AO$1="SUBTRACTIVE",AB180+K175,IF(W180=MAX(W180:W184),P180*N180-H180+K175,K175))</f>
        <v>0</v>
      </c>
      <c r="L180" s="65">
        <v>0</v>
      </c>
      <c r="M180" s="64">
        <f t="shared" ref="M180" si="2156">IF($AO$1="ADDICTIVE",IF(W180=MAX(W180:W184),$AO$2*S180*R180+G180,0),0)</f>
        <v>0</v>
      </c>
      <c r="N180" s="121">
        <f t="shared" ref="N180" si="2157">IF($AO$1="ADDICTIVE",IF(W180=MAX(W180:W184),$AO$2*T180*R180+H180,0),0)</f>
        <v>0</v>
      </c>
      <c r="O180" s="126">
        <f t="shared" ref="O180" si="2158">IF($AO$1="ADDICTIVE",IF(Y180=MAX(Y180:Y184),$AO$2*U180*R180+I180,0),0)</f>
        <v>0</v>
      </c>
      <c r="P180" s="65">
        <f t="shared" si="1824"/>
        <v>0</v>
      </c>
      <c r="Q180" s="35">
        <f t="shared" si="2098"/>
        <v>0</v>
      </c>
      <c r="R180" s="15">
        <f t="shared" si="1526"/>
        <v>1.3419706996898186</v>
      </c>
      <c r="S180" s="87">
        <f t="shared" si="2144"/>
        <v>0.37770105900000001</v>
      </c>
      <c r="T180" s="87">
        <f t="shared" si="2145"/>
        <v>0.64235842099999996</v>
      </c>
      <c r="U180" s="26">
        <f t="shared" si="1527"/>
        <v>0</v>
      </c>
      <c r="V180" s="197">
        <f t="shared" si="1512"/>
        <v>0.175070780360703</v>
      </c>
      <c r="W180" s="198">
        <f t="shared" si="1198"/>
        <v>0.5875353901803515</v>
      </c>
      <c r="X180" s="198">
        <f>W180</f>
        <v>0.5875353901803515</v>
      </c>
      <c r="Y180" s="35">
        <f t="shared" ref="Y180" si="2159">X184</f>
        <v>0.99784654367491221</v>
      </c>
      <c r="Z180" s="35">
        <f>IF(MAX(W180:W184)=W180,Q180+1,Q180)</f>
        <v>0</v>
      </c>
      <c r="AA180" s="35">
        <f t="shared" ref="AA180" si="2160">IF(W180=MAX(W180:W184),S180*R180-G180,0)</f>
        <v>0</v>
      </c>
      <c r="AB180" s="35">
        <f t="shared" ref="AB180" si="2161">IF(W180=MAX(W180:W184),T180*R180-H180,0)</f>
        <v>0</v>
      </c>
      <c r="AC180" s="131">
        <f t="shared" ref="AC180" si="2162">IF(W180=MAX(W180:W184),U180-I180,0)</f>
        <v>0</v>
      </c>
      <c r="AD180" s="131">
        <f>Hoja1!$AA180^2+Hoja1!$AB180^2+AC180^2</f>
        <v>0</v>
      </c>
      <c r="AE180" s="35">
        <f t="shared" ref="AE180" si="2163">IF(MAX(AD180:AD184)&gt;AE175,MAX(AD180:AD184),AE175)</f>
        <v>0.41987772158703851</v>
      </c>
      <c r="AF180" s="35">
        <f t="shared" ref="AF180" si="2164">SQRT(AE180)</f>
        <v>0.64797972312954244</v>
      </c>
      <c r="AG180" s="35">
        <f>IF(Y180=MIN(Y110:Y209),Y180,0)</f>
        <v>0</v>
      </c>
      <c r="AH180" s="88">
        <f>IF(Hoja1!$AG180&gt;0,_xlfn.MAXIFS(W180:W184,Z205:Z209,0),0)</f>
        <v>0</v>
      </c>
      <c r="AI180" s="72">
        <f>IF(AG180&gt;0,IF(AH180=Hoja1!$W180,Hoja1!$E180,Hoja1!$G180),0)</f>
        <v>0</v>
      </c>
      <c r="AJ180" s="73">
        <f>IF(AG180&gt;0,IF(AH180=Hoja1!$W180,Hoja1!$F180,Hoja1!$H180),0)</f>
        <v>0</v>
      </c>
      <c r="AK180" s="52">
        <f>IF(AG180&gt;0,IF(AH180=Hoja1!$W180,Hoja1!$E180*Hoja1!$R180,Hoja1!$G180),0)</f>
        <v>0</v>
      </c>
      <c r="AL180" s="49">
        <f>IF(AG180&gt;0,IF(AH180=Hoja1!$W180,Hoja1!$F180*Hoja1!$R180,Hoja1!$H180),0)</f>
        <v>0</v>
      </c>
      <c r="AM180" s="64">
        <f t="shared" ref="AM180:AN180" si="2165">AM175</f>
        <v>0</v>
      </c>
      <c r="AN180" s="148">
        <f t="shared" si="2165"/>
        <v>0.5</v>
      </c>
      <c r="AO180" s="121">
        <f t="shared" si="1532"/>
        <v>0</v>
      </c>
      <c r="AP180" s="65">
        <f t="shared" ref="AP180" si="2166">IF($AO$11="SUBTRACTIVE",AN180*AO180,AO180)</f>
        <v>0</v>
      </c>
      <c r="AQ180" s="64">
        <f t="shared" ref="AQ180:AR180" si="2167">AQ175</f>
        <v>0</v>
      </c>
      <c r="AR180" s="65">
        <f t="shared" si="2167"/>
        <v>0</v>
      </c>
      <c r="AS180" s="64">
        <f t="shared" ref="AS180" si="2168">IF(AG180&gt;0,G180+AQ180,0)</f>
        <v>0</v>
      </c>
      <c r="AT180" s="168">
        <f t="shared" ref="AT180" si="2169">IF(AG180&gt;0,H180+AR180,0)</f>
        <v>0</v>
      </c>
    </row>
    <row r="181" spans="3:46" ht="19.5" thickBot="1" x14ac:dyDescent="0.3">
      <c r="C181" s="228"/>
      <c r="D181" s="214"/>
      <c r="E181" s="89">
        <f t="shared" ref="E181:F181" si="2170">E180</f>
        <v>0.37770105900000001</v>
      </c>
      <c r="F181" s="89">
        <f t="shared" si="2170"/>
        <v>0.64235842099999996</v>
      </c>
      <c r="G181" s="74">
        <f t="shared" ref="G181:I181" si="2171">G176</f>
        <v>0.97621461700000001</v>
      </c>
      <c r="H181" s="74">
        <f t="shared" si="2171"/>
        <v>-0.20893725399999999</v>
      </c>
      <c r="I181" s="74">
        <f t="shared" si="2171"/>
        <v>0</v>
      </c>
      <c r="J181" s="2">
        <f t="shared" ref="J181" si="2172">IF($AO$1="SUBTRACTIVE",AA181+J176,IF(W181=MAX(W180:W184),P181*M181-G181+J176,J176))</f>
        <v>-0.18862428901145445</v>
      </c>
      <c r="K181" s="107">
        <f t="shared" ref="K181" si="2173">IF($AO$1="SUBTRACTIVE",AB181+K176,IF(W181=MAX(W180:W184),P181*N181-H181+K176,K176))</f>
        <v>2.7177975845066324</v>
      </c>
      <c r="L181" s="3">
        <v>0</v>
      </c>
      <c r="M181" s="2">
        <f t="shared" ref="M181" si="2174">IF($AO$1="ADDICTIVE",IF(W181=MAX(W180:W184),$AO$2*S181*R181+G181,0),0)</f>
        <v>0</v>
      </c>
      <c r="N181" s="107">
        <f t="shared" ref="N181" si="2175">IF($AO$1="ADDICTIVE",IF(W181=MAX(W180:W184),$AO$2*T181*R181+H181,0),0)</f>
        <v>0</v>
      </c>
      <c r="O181" s="20">
        <f t="shared" ref="O181" si="2176">IF($AO$1="ADDICTIVE",IF(Y181=MAX(Y180:Y184),$AO$2*U181*R181+I181,0),0)</f>
        <v>0</v>
      </c>
      <c r="P181" s="3">
        <f t="shared" si="1824"/>
        <v>0</v>
      </c>
      <c r="Q181" s="63">
        <f t="shared" ref="Q181:Q209" si="2177">Z176</f>
        <v>5</v>
      </c>
      <c r="R181" s="2">
        <f t="shared" si="1526"/>
        <v>1.3419706996898186</v>
      </c>
      <c r="S181" s="90">
        <f t="shared" si="2144"/>
        <v>0.37770105900000001</v>
      </c>
      <c r="T181" s="90">
        <f t="shared" si="2145"/>
        <v>0.64235842099999996</v>
      </c>
      <c r="U181" s="26">
        <f t="shared" si="1527"/>
        <v>0</v>
      </c>
      <c r="V181" s="199">
        <f t="shared" si="1512"/>
        <v>0.31469842303345991</v>
      </c>
      <c r="W181" s="192">
        <f t="shared" ref="W181:W244" si="2178">(V181+1)/2</f>
        <v>0.65734921151672998</v>
      </c>
      <c r="X181" s="192">
        <f>IF(W181&gt;X180,W181,X180)</f>
        <v>0.65734921151672998</v>
      </c>
      <c r="Y181" s="75">
        <f t="shared" ref="Y181:Y184" si="2179">Y180</f>
        <v>0.99784654367491221</v>
      </c>
      <c r="Z181" s="63">
        <f>IF(MAX(W180:W184)=W181,Q181+1,Q181)</f>
        <v>5</v>
      </c>
      <c r="AA181" s="63">
        <f t="shared" ref="AA181" si="2180">IF(W181=MAX(W180:W184),S181*R181-G181,0)</f>
        <v>0</v>
      </c>
      <c r="AB181" s="63">
        <f t="shared" ref="AB181" si="2181">IF(W181=MAX(W180:W184),T181*R181-H181,0)</f>
        <v>0</v>
      </c>
      <c r="AC181" s="209">
        <f t="shared" ref="AC181" si="2182">IF(W181=MAX(W180:W184),U181-I181,0)</f>
        <v>0</v>
      </c>
      <c r="AD181" s="132">
        <f>Hoja1!$AA181^2+Hoja1!$AB181^2+AC181^2</f>
        <v>0</v>
      </c>
      <c r="AE181" s="75">
        <f t="shared" ref="AE181:AE184" si="2183">AE180</f>
        <v>0.41987772158703851</v>
      </c>
      <c r="AF181" s="76">
        <f t="shared" ref="AF181:AG184" si="2184">AF180</f>
        <v>0.64797972312954244</v>
      </c>
      <c r="AG181" s="77">
        <f t="shared" si="2184"/>
        <v>0</v>
      </c>
      <c r="AH181" s="78">
        <f t="shared" ref="AH181:AH184" si="2185">AH180</f>
        <v>0</v>
      </c>
      <c r="AI181" s="72">
        <f>IF(AG180&gt;0,IF(AH180=Hoja1!$W181,Hoja1!$E181,Hoja1!$G181),0)</f>
        <v>0</v>
      </c>
      <c r="AJ181" s="73">
        <f>IF(AG180&gt;0,IF(AH180=Hoja1!$W181,Hoja1!$F181,Hoja1!$H181),0)</f>
        <v>0</v>
      </c>
      <c r="AK181" s="52">
        <f>IF(AG180&gt;0,IF(AH180=Hoja1!$W181,Hoja1!$E181*Hoja1!$R181,Hoja1!$G181),0)</f>
        <v>0</v>
      </c>
      <c r="AL181" s="49">
        <f>IF(AG180&gt;0,IF(AH180=Hoja1!$W181,Hoja1!$F181*Hoja1!$R181,Hoja1!$H181),0)</f>
        <v>0</v>
      </c>
      <c r="AM181" s="2">
        <f t="shared" ref="AM181:AN181" si="2186">AM176</f>
        <v>6</v>
      </c>
      <c r="AN181" s="143">
        <f t="shared" si="2186"/>
        <v>0.5</v>
      </c>
      <c r="AO181" s="107">
        <f t="shared" si="1532"/>
        <v>0.16666666666666666</v>
      </c>
      <c r="AP181" s="3">
        <f t="shared" si="1394"/>
        <v>0.16666666666666666</v>
      </c>
      <c r="AQ181" s="2">
        <f t="shared" ref="AQ181:AR181" si="2187">AQ176</f>
        <v>-1.40820082417392E-2</v>
      </c>
      <c r="AR181" s="3">
        <f t="shared" si="2187"/>
        <v>0.25147433238408184</v>
      </c>
      <c r="AS181" s="2">
        <f t="shared" ref="AS181" si="2188">IF(AG180&gt;0,G181+AQ181,0)</f>
        <v>0</v>
      </c>
      <c r="AT181" s="163">
        <f t="shared" ref="AT181" si="2189">IF(AG180&gt;0,H181+AR181,0)</f>
        <v>0</v>
      </c>
    </row>
    <row r="182" spans="3:46" ht="19.5" thickBot="1" x14ac:dyDescent="0.3">
      <c r="C182" s="228"/>
      <c r="D182" s="214"/>
      <c r="E182" s="89">
        <f t="shared" ref="E182:F182" si="2190">E181</f>
        <v>0.37770105900000001</v>
      </c>
      <c r="F182" s="89">
        <f t="shared" si="2190"/>
        <v>0.64235842099999996</v>
      </c>
      <c r="G182" s="74">
        <f t="shared" ref="G182:I182" si="2191">G177</f>
        <v>0.4247616770911497</v>
      </c>
      <c r="H182" s="74">
        <f t="shared" si="2191"/>
        <v>0.90530520691903349</v>
      </c>
      <c r="I182" s="74">
        <f t="shared" si="2191"/>
        <v>0</v>
      </c>
      <c r="J182" s="2">
        <f t="shared" ref="J182" si="2192">IF($AO$1="SUBTRACTIVE",AA182+J177,IF(W182=MAX(W180:W184),P182*M182-G182+J177,J177))</f>
        <v>1.9995643272092745</v>
      </c>
      <c r="K182" s="107">
        <f t="shared" ref="K182" si="2193">IF($AO$1="SUBTRACTIVE",AB182+K177,IF(W182=MAX(W180:W184),P182*N182-H182+K177,K177))</f>
        <v>-1.5348653403316468</v>
      </c>
      <c r="L182" s="3">
        <v>0</v>
      </c>
      <c r="M182" s="2">
        <f t="shared" ref="M182" si="2194">IF($AO$1="ADDICTIVE",IF(W182=MAX(W180:W184),$AO$2*S182*R182+G182,0),0)</f>
        <v>0</v>
      </c>
      <c r="N182" s="107">
        <f t="shared" ref="N182" si="2195">IF($AO$1="ADDICTIVE",IF(W182=MAX(W180:W184),$AO$2*T182*R182+H182,0),0)</f>
        <v>0</v>
      </c>
      <c r="O182" s="20">
        <f t="shared" ref="O182" si="2196">IF($AO$1="ADDICTIVE",IF(Y182=MAX(Y180:Y184),$AO$2*U182*R182+I182,0),0)</f>
        <v>0</v>
      </c>
      <c r="P182" s="3">
        <f t="shared" si="1824"/>
        <v>0</v>
      </c>
      <c r="Q182" s="63">
        <f t="shared" si="2177"/>
        <v>9</v>
      </c>
      <c r="R182" s="2">
        <f t="shared" si="1526"/>
        <v>1.3419706996898186</v>
      </c>
      <c r="S182" s="90">
        <f t="shared" si="2144"/>
        <v>0.37770105900000001</v>
      </c>
      <c r="T182" s="90">
        <f t="shared" si="2145"/>
        <v>0.64235842099999996</v>
      </c>
      <c r="U182" s="26">
        <f t="shared" si="1527"/>
        <v>0</v>
      </c>
      <c r="V182" s="199">
        <f t="shared" si="1512"/>
        <v>0.99569308734982453</v>
      </c>
      <c r="W182" s="192">
        <f t="shared" si="2178"/>
        <v>0.99784654367491221</v>
      </c>
      <c r="X182" s="192">
        <f>IF(W182&gt;X181,W182,X181)</f>
        <v>0.99784654367491221</v>
      </c>
      <c r="Y182" s="75">
        <f t="shared" si="2179"/>
        <v>0.99784654367491221</v>
      </c>
      <c r="Z182" s="63">
        <f>IF(MAX(W180:W184)=W182,Q182+1,Q182)</f>
        <v>10</v>
      </c>
      <c r="AA182" s="63">
        <f t="shared" ref="AA182" si="2197">IF(W182=MAX(W180:W184),S182*R182-G182,0)</f>
        <v>8.2102077328665757E-2</v>
      </c>
      <c r="AB182" s="63">
        <f t="shared" ref="AB182" si="2198">IF(W182=MAX(W180:W184),T182*R182-H182,0)</f>
        <v>-4.3279027238016465E-2</v>
      </c>
      <c r="AC182" s="209">
        <f t="shared" ref="AC182" si="2199">IF(W182=MAX(W180:W184),U182-I182,0)</f>
        <v>0</v>
      </c>
      <c r="AD182" s="132">
        <f>Hoja1!$AA182^2+Hoja1!$AB182^2+AC182^2</f>
        <v>8.6138253003511835E-3</v>
      </c>
      <c r="AE182" s="75">
        <f t="shared" si="2183"/>
        <v>0.41987772158703851</v>
      </c>
      <c r="AF182" s="75">
        <f t="shared" si="2184"/>
        <v>0.64797972312954244</v>
      </c>
      <c r="AG182" s="78">
        <f t="shared" si="1262"/>
        <v>0</v>
      </c>
      <c r="AH182" s="78">
        <f t="shared" si="2185"/>
        <v>0</v>
      </c>
      <c r="AI182" s="72">
        <f>IF(AG180&gt;0,IF(AH180=Hoja1!$W182,Hoja1!$E182,Hoja1!$G182),0)</f>
        <v>0</v>
      </c>
      <c r="AJ182" s="73">
        <f>IF(AG182&gt;0,IF(AH182=Hoja1!$W182,Hoja1!$F182,Hoja1!$H182),0)</f>
        <v>0</v>
      </c>
      <c r="AK182" s="52">
        <f>IF(AG180&gt;0,IF(AH180=Hoja1!$W182,Hoja1!$E182*Hoja1!$R182,Hoja1!$G182),0)</f>
        <v>0</v>
      </c>
      <c r="AL182" s="49">
        <f>IF(AG180&gt;0,IF(AH180=Hoja1!$W182,Hoja1!$F182*Hoja1!$R182,Hoja1!$H182),0)</f>
        <v>0</v>
      </c>
      <c r="AM182" s="2">
        <f t="shared" ref="AM182:AN182" si="2200">AM177</f>
        <v>14</v>
      </c>
      <c r="AN182" s="143">
        <f t="shared" si="2200"/>
        <v>0.5</v>
      </c>
      <c r="AO182" s="107">
        <f t="shared" si="1532"/>
        <v>7.1428571428571425E-2</v>
      </c>
      <c r="AP182" s="3">
        <f t="shared" si="1394"/>
        <v>7.1428571428571425E-2</v>
      </c>
      <c r="AQ182" s="2">
        <f t="shared" ref="AQ182:AR182" si="2201">AQ177</f>
        <v>7.546263491092764E-2</v>
      </c>
      <c r="AR182" s="3">
        <f t="shared" si="2201"/>
        <v>-6.539080595889013E-2</v>
      </c>
      <c r="AS182" s="2">
        <f t="shared" ref="AS182" si="2202">IF(AG180&gt;0,G182+AQ182,0)</f>
        <v>0</v>
      </c>
      <c r="AT182" s="163">
        <f t="shared" ref="AT182" si="2203">IF(AG180&gt;0,H182+AR182,0)</f>
        <v>0</v>
      </c>
    </row>
    <row r="183" spans="3:46" ht="19.5" thickBot="1" x14ac:dyDescent="0.3">
      <c r="C183" s="228"/>
      <c r="D183" s="214"/>
      <c r="E183" s="89">
        <f t="shared" ref="E183:F183" si="2204">E182</f>
        <v>0.37770105900000001</v>
      </c>
      <c r="F183" s="89">
        <f t="shared" si="2204"/>
        <v>0.64235842099999996</v>
      </c>
      <c r="G183" s="74">
        <f t="shared" ref="G183:I183" si="2205">G178</f>
        <v>-0.51661166300000005</v>
      </c>
      <c r="H183" s="74">
        <f t="shared" si="2205"/>
        <v>-0.851105322</v>
      </c>
      <c r="I183" s="74">
        <f t="shared" si="2205"/>
        <v>0</v>
      </c>
      <c r="J183" s="2">
        <f t="shared" ref="J183" si="2206">IF($AO$1="SUBTRACTIVE",AA183+J178,IF(W183=MAX(W180:W184),P183*M183-G183+J178,J178))</f>
        <v>0</v>
      </c>
      <c r="K183" s="107">
        <f t="shared" ref="K183" si="2207">IF($AO$1="SUBTRACTIVE",AB183+K178,IF(W183=MAX(W180:W184),P183*N183-H183+K178,K178))</f>
        <v>0</v>
      </c>
      <c r="L183" s="3">
        <v>0</v>
      </c>
      <c r="M183" s="2">
        <f t="shared" ref="M183" si="2208">IF($AO$1="ADDICTIVE",IF(W183=MAX(W180:W184),$AO$2*S183*R183+G183,0),0)</f>
        <v>0</v>
      </c>
      <c r="N183" s="107">
        <f t="shared" ref="N183" si="2209">IF($AO$1="ADDICTIVE",IF(W183=MAX(W180:W184),$AO$2*T183*R183+H183,0),0)</f>
        <v>0</v>
      </c>
      <c r="O183" s="20">
        <f t="shared" ref="O183:O184" si="2210">IF($AO$1="ADDICTIVE",IF(Y183=MAX(Y179:Y183),$AO$2*U183*R183+I183,0),0)</f>
        <v>0</v>
      </c>
      <c r="P183" s="3">
        <f t="shared" si="1824"/>
        <v>0</v>
      </c>
      <c r="Q183" s="63">
        <f t="shared" si="2177"/>
        <v>0</v>
      </c>
      <c r="R183" s="2">
        <f t="shared" si="1526"/>
        <v>1.3419706996898186</v>
      </c>
      <c r="S183" s="90">
        <f t="shared" si="2144"/>
        <v>0.37770105900000001</v>
      </c>
      <c r="T183" s="90">
        <f t="shared" si="2145"/>
        <v>0.64235842099999996</v>
      </c>
      <c r="U183" s="26">
        <f t="shared" si="1527"/>
        <v>0</v>
      </c>
      <c r="V183" s="199">
        <f t="shared" si="1512"/>
        <v>-0.99552679631508634</v>
      </c>
      <c r="W183" s="192">
        <f t="shared" si="2178"/>
        <v>2.2366018424568312E-3</v>
      </c>
      <c r="X183" s="192">
        <f>IF(W183&gt;X182,W183,X182)</f>
        <v>0.99784654367491221</v>
      </c>
      <c r="Y183" s="75">
        <f t="shared" si="2179"/>
        <v>0.99784654367491221</v>
      </c>
      <c r="Z183" s="63">
        <f>IF(MAX(W180:W184)=W183,Q183+1,Q183)</f>
        <v>0</v>
      </c>
      <c r="AA183" s="63">
        <f t="shared" ref="AA183" si="2211">IF(W183=MAX(W180:W184),S183*R183-G183,0)</f>
        <v>0</v>
      </c>
      <c r="AB183" s="63">
        <f t="shared" ref="AB183" si="2212">IF(W183=MAX(W180:W184),T183*R183-H183,0)</f>
        <v>0</v>
      </c>
      <c r="AC183" s="209">
        <f t="shared" ref="AC183" si="2213">IF(W183=MAX(W180:W184),U183-I183,0)</f>
        <v>0</v>
      </c>
      <c r="AD183" s="132">
        <f>Hoja1!$AA183^2+Hoja1!$AB183^2+AC183^2</f>
        <v>0</v>
      </c>
      <c r="AE183" s="75">
        <f t="shared" si="2183"/>
        <v>0.41987772158703851</v>
      </c>
      <c r="AF183" s="75">
        <f t="shared" si="2184"/>
        <v>0.64797972312954244</v>
      </c>
      <c r="AG183" s="78">
        <f t="shared" si="1262"/>
        <v>0</v>
      </c>
      <c r="AH183" s="78">
        <f t="shared" si="2185"/>
        <v>0</v>
      </c>
      <c r="AI183" s="72">
        <f>IF(AG180&gt;0,IF(AH180=Hoja1!$W183,Hoja1!$E183,Hoja1!$G183),0)</f>
        <v>0</v>
      </c>
      <c r="AJ183" s="73">
        <f>IF(AG180&gt;0,IF(AH180=Hoja1!$W183,Hoja1!$F183,Hoja1!$H183),0)</f>
        <v>0</v>
      </c>
      <c r="AK183" s="52">
        <f>IF(AG180&gt;0,IF(AH180=Hoja1!$W183,Hoja1!$E183*Hoja1!$R183,Hoja1!$G183),0)</f>
        <v>0</v>
      </c>
      <c r="AL183" s="49">
        <f>IF(AG180&gt;0,IF(AH180=Hoja1!$W183,Hoja1!$F183*Hoja1!$R183,Hoja1!$H183),0)</f>
        <v>0</v>
      </c>
      <c r="AM183" s="2">
        <f t="shared" ref="AM183:AN183" si="2214">AM178</f>
        <v>0</v>
      </c>
      <c r="AN183" s="143">
        <f t="shared" si="2214"/>
        <v>0.5</v>
      </c>
      <c r="AO183" s="107">
        <f t="shared" si="1532"/>
        <v>0</v>
      </c>
      <c r="AP183" s="3">
        <f t="shared" si="1394"/>
        <v>0</v>
      </c>
      <c r="AQ183" s="2">
        <f t="shared" ref="AQ183:AR183" si="2215">AQ178</f>
        <v>0</v>
      </c>
      <c r="AR183" s="3">
        <f t="shared" si="2215"/>
        <v>0</v>
      </c>
      <c r="AS183" s="2">
        <f t="shared" ref="AS183" si="2216">IF(AG180&gt;0,G183+AQ183,0)</f>
        <v>0</v>
      </c>
      <c r="AT183" s="163">
        <f t="shared" ref="AT183" si="2217">IF(AG180&gt;0,H183+AR183,0)</f>
        <v>0</v>
      </c>
    </row>
    <row r="184" spans="3:46" ht="19.5" thickBot="1" x14ac:dyDescent="0.3">
      <c r="C184" s="228"/>
      <c r="D184" s="215"/>
      <c r="E184" s="89">
        <f t="shared" ref="E184:F184" si="2218">E183</f>
        <v>0.37770105900000001</v>
      </c>
      <c r="F184" s="89">
        <f t="shared" si="2218"/>
        <v>0.64235842099999996</v>
      </c>
      <c r="G184" s="74">
        <f t="shared" ref="G184:I184" si="2219">G179</f>
        <v>-0.227678886</v>
      </c>
      <c r="H184" s="74">
        <f t="shared" si="2219"/>
        <v>-0.95629731299999998</v>
      </c>
      <c r="I184" s="74">
        <f t="shared" si="2219"/>
        <v>0</v>
      </c>
      <c r="J184" s="4">
        <f t="shared" ref="J184" si="2220">IF($AO$1="SUBTRACTIVE",AA184+J179,IF(W184=MAX(W180:W184),P184*M184-G184+J179,J179))</f>
        <v>0</v>
      </c>
      <c r="K184" s="108">
        <f t="shared" ref="K184" si="2221">IF($AO$1="SUBTRACTIVE",AB184+K179,IF(W184=MAX(W180:W184),P184*N184-H184+K179,K179))</f>
        <v>0</v>
      </c>
      <c r="L184" s="5">
        <v>0</v>
      </c>
      <c r="M184" s="4">
        <f t="shared" ref="M184" si="2222">IF($AO$1="ADDICTIVE",IF(W184=MAX(W180:W184),$AO$2*S184*R184+G184,0),0)</f>
        <v>0</v>
      </c>
      <c r="N184" s="108">
        <f t="shared" ref="N184" si="2223">IF($AO$1="ADDICTIVE",IF(W184=MAX(W180:W184),$AO$2*T184*R184+H184,0),0)</f>
        <v>0</v>
      </c>
      <c r="O184" s="21">
        <f t="shared" si="2210"/>
        <v>0</v>
      </c>
      <c r="P184" s="5">
        <f t="shared" si="1824"/>
        <v>0</v>
      </c>
      <c r="Q184" s="63">
        <f t="shared" si="2177"/>
        <v>0</v>
      </c>
      <c r="R184" s="4">
        <f t="shared" si="1526"/>
        <v>1.3419706996898186</v>
      </c>
      <c r="S184" s="90">
        <f t="shared" si="2144"/>
        <v>0.37770105900000001</v>
      </c>
      <c r="T184" s="90">
        <f t="shared" si="2145"/>
        <v>0.64235842099999996</v>
      </c>
      <c r="U184" s="118">
        <f t="shared" si="1527"/>
        <v>0</v>
      </c>
      <c r="V184" s="199">
        <f t="shared" si="1512"/>
        <v>-0.93975549432469296</v>
      </c>
      <c r="W184" s="192">
        <f t="shared" si="2178"/>
        <v>3.0122252837653518E-2</v>
      </c>
      <c r="X184" s="192">
        <f>IF(W184&gt;X183,W184,X183)</f>
        <v>0.99784654367491221</v>
      </c>
      <c r="Y184" s="75">
        <f t="shared" si="2179"/>
        <v>0.99784654367491221</v>
      </c>
      <c r="Z184" s="63">
        <f>IF(MAX(W180:W184)=W184,Q184+1,Q184)</f>
        <v>0</v>
      </c>
      <c r="AA184" s="63">
        <f t="shared" ref="AA184" si="2224">IF(W184=MAX(W180:W184),S184*R184-G184,0)</f>
        <v>0</v>
      </c>
      <c r="AB184" s="63">
        <f t="shared" ref="AB184" si="2225">IF(W184=MAX(W180:W184),T184*R184-H184,0)</f>
        <v>0</v>
      </c>
      <c r="AC184" s="133">
        <f t="shared" ref="AC184" si="2226">IF(W184=MAX(W180:W184),U184-I184,0)</f>
        <v>0</v>
      </c>
      <c r="AD184" s="133">
        <f>Hoja1!$AA184^2+Hoja1!$AB184^2+AC184^2</f>
        <v>0</v>
      </c>
      <c r="AE184" s="75">
        <f t="shared" si="2183"/>
        <v>0.41987772158703851</v>
      </c>
      <c r="AF184" s="75">
        <f t="shared" si="2184"/>
        <v>0.64797972312954244</v>
      </c>
      <c r="AG184" s="78">
        <f t="shared" si="1262"/>
        <v>0</v>
      </c>
      <c r="AH184" s="78">
        <f t="shared" si="2185"/>
        <v>0</v>
      </c>
      <c r="AI184" s="72">
        <f>IF(AG180&gt;0,IF(AH180=Hoja1!$W184,Hoja1!$E184,Hoja1!$G184),0)</f>
        <v>0</v>
      </c>
      <c r="AJ184" s="73">
        <f>IF(AG180&gt;0,IF(AH180=Hoja1!$W184,Hoja1!$F184,Hoja1!$H184),0)</f>
        <v>0</v>
      </c>
      <c r="AK184" s="52">
        <f>IF(AG180&gt;0,IF(AH180=Hoja1!$W184,Hoja1!$E184*Hoja1!$R184,Hoja1!$G184),0)</f>
        <v>0</v>
      </c>
      <c r="AL184" s="49">
        <f>IF(AG180&gt;0,IF(AH180=Hoja1!$W184,Hoja1!$F184*Hoja1!$R184,Hoja1!$H184),0)</f>
        <v>0</v>
      </c>
      <c r="AM184" s="4">
        <f t="shared" ref="AM184:AN184" si="2227">AM179</f>
        <v>0</v>
      </c>
      <c r="AN184" s="120">
        <f t="shared" si="2227"/>
        <v>0.5</v>
      </c>
      <c r="AO184" s="108">
        <f t="shared" si="1532"/>
        <v>0</v>
      </c>
      <c r="AP184" s="5">
        <f t="shared" si="1394"/>
        <v>0</v>
      </c>
      <c r="AQ184" s="4">
        <f t="shared" ref="AQ184:AR184" si="2228">AQ179</f>
        <v>0</v>
      </c>
      <c r="AR184" s="5">
        <f t="shared" si="2228"/>
        <v>0</v>
      </c>
      <c r="AS184" s="4">
        <f t="shared" ref="AS184" si="2229">IF(AG180&gt;0,G184+AQ184,0)</f>
        <v>0</v>
      </c>
      <c r="AT184" s="164">
        <f t="shared" ref="AT184" si="2230">IF(AG180&gt;0,H184+AR184,0)</f>
        <v>0</v>
      </c>
    </row>
    <row r="185" spans="3:46" ht="19.5" thickBot="1" x14ac:dyDescent="0.3">
      <c r="C185" s="228"/>
      <c r="D185" s="219" t="s">
        <v>40</v>
      </c>
      <c r="E185" s="116">
        <f>$A$25</f>
        <v>0.25398081500000003</v>
      </c>
      <c r="F185" s="116">
        <f>$B$25</f>
        <v>0.698449561</v>
      </c>
      <c r="G185" s="92">
        <f t="shared" ref="G185:I185" si="2231">G180</f>
        <v>-0.62215365899999997</v>
      </c>
      <c r="H185" s="92">
        <f t="shared" si="2231"/>
        <v>0.56891302300000002</v>
      </c>
      <c r="I185" s="92">
        <f t="shared" si="2231"/>
        <v>0</v>
      </c>
      <c r="J185" s="52">
        <f t="shared" ref="J185" si="2232">IF($AO$1="SUBTRACTIVE",AA185+J180,IF(W185=MAX(W185:W189),P185*M185-G185+J180,J180))</f>
        <v>0</v>
      </c>
      <c r="K185" s="123">
        <f t="shared" ref="K185" si="2233">IF($AO$1="SUBTRACTIVE",AB185+K180,IF(W185=MAX(W185:W189),P185*N185-H185+K180,K180))</f>
        <v>0</v>
      </c>
      <c r="L185" s="53">
        <v>0</v>
      </c>
      <c r="M185" s="136">
        <f t="shared" ref="M185" si="2234">IF($AO$1="ADDICTIVE",IF(W185=MAX(W185:W189),$AO$2*S185*R185+G185,0),0)</f>
        <v>0</v>
      </c>
      <c r="N185" s="123">
        <f t="shared" ref="N185" si="2235">IF($AO$1="ADDICTIVE",IF(W185=MAX(W185:W189),$AO$2*T185*R185+H185,0),0)</f>
        <v>0</v>
      </c>
      <c r="O185" s="130">
        <f t="shared" ref="O185" si="2236">IF($AO$1="ADDICTIVE",IF(Y185=MAX(Y185:Y189),$AO$2*U185*R185+I185,0),0)</f>
        <v>0</v>
      </c>
      <c r="P185" s="53">
        <f t="shared" si="1824"/>
        <v>0</v>
      </c>
      <c r="Q185" s="36">
        <f t="shared" si="2177"/>
        <v>0</v>
      </c>
      <c r="R185" s="114">
        <f t="shared" si="1526"/>
        <v>1.3455428143965413</v>
      </c>
      <c r="S185" s="91">
        <f t="shared" si="2144"/>
        <v>0.25398081500000003</v>
      </c>
      <c r="T185" s="91">
        <f t="shared" si="2145"/>
        <v>0.698449561</v>
      </c>
      <c r="U185" s="115">
        <f t="shared" si="1527"/>
        <v>0</v>
      </c>
      <c r="V185" s="200">
        <f t="shared" si="1512"/>
        <v>0.32204485149261841</v>
      </c>
      <c r="W185" s="201">
        <f t="shared" si="2178"/>
        <v>0.66102242574630921</v>
      </c>
      <c r="X185" s="201">
        <f>W185</f>
        <v>0.66102242574630921</v>
      </c>
      <c r="Y185" s="36">
        <f t="shared" ref="Y185" si="2237">X189</f>
        <v>0.99797957026353212</v>
      </c>
      <c r="Z185" s="36">
        <f>IF(MAX(W185:W189)=W185,Q185+1,Q185)</f>
        <v>0</v>
      </c>
      <c r="AA185" s="80">
        <f t="shared" ref="AA185" si="2238">IF(W185=MAX(W185:W189),S185*R185-G185,0)</f>
        <v>0</v>
      </c>
      <c r="AB185" s="80">
        <f t="shared" ref="AB185" si="2239">IF(W185=MAX(W185:W189),T185*R185-H185,0)</f>
        <v>0</v>
      </c>
      <c r="AC185" s="54">
        <f t="shared" ref="AC185" si="2240">IF(W185=MAX(W185:W189),U185-I185,0)</f>
        <v>0</v>
      </c>
      <c r="AD185" s="54">
        <f>Hoja1!$AA185^2+Hoja1!$AB185^2+AC185^2</f>
        <v>0</v>
      </c>
      <c r="AE185" s="80">
        <f t="shared" ref="AE185" si="2241">IF(MAX(AD185:AD189)&gt;AE180,MAX(AD185:AD189),AE180)</f>
        <v>0.41987772158703851</v>
      </c>
      <c r="AF185" s="80">
        <f t="shared" ref="AF185" si="2242">SQRT(AE185)</f>
        <v>0.64797972312954244</v>
      </c>
      <c r="AG185" s="82">
        <f>IF(Y185=MIN(Y110:Y209),Y185,0)</f>
        <v>0</v>
      </c>
      <c r="AH185" s="83">
        <f>IF(Hoja1!$AG185&gt;0,_xlfn.MAXIFS(W185:W189,Z205:Z209,0),0)</f>
        <v>0</v>
      </c>
      <c r="AI185" s="80">
        <f>IF(AG185&gt;0,IF(AH185=Hoja1!$W185,Hoja1!$E185,Hoja1!$G185),0)</f>
        <v>0</v>
      </c>
      <c r="AJ185" s="54">
        <f>IF(AG185&gt;0,IF(AH185=Hoja1!$W185,Hoja1!$F185,Hoja1!$H185),0)</f>
        <v>0</v>
      </c>
      <c r="AK185" s="52">
        <f>IF(AG185&gt;0,IF(AH185=Hoja1!$W185,Hoja1!$E185*Hoja1!$R185,Hoja1!$G185),0)</f>
        <v>0</v>
      </c>
      <c r="AL185" s="49">
        <f>IF(AG185&gt;0,IF(AH185=Hoja1!$W185,Hoja1!$F185*Hoja1!$R185,Hoja1!$H185),0)</f>
        <v>0</v>
      </c>
      <c r="AM185" s="114">
        <f t="shared" ref="AM185:AN185" si="2243">AM180</f>
        <v>0</v>
      </c>
      <c r="AN185" s="144">
        <f t="shared" si="2243"/>
        <v>0.5</v>
      </c>
      <c r="AO185" s="123">
        <f t="shared" si="1532"/>
        <v>0</v>
      </c>
      <c r="AP185" s="127">
        <f t="shared" ref="AP185" si="2244">IF($AO$1="SUBTRACTIVE",AN185*AO185,AO185)</f>
        <v>0</v>
      </c>
      <c r="AQ185" s="52">
        <f t="shared" ref="AQ185:AR185" si="2245">AQ180</f>
        <v>0</v>
      </c>
      <c r="AR185" s="53">
        <f t="shared" si="2245"/>
        <v>0</v>
      </c>
      <c r="AS185" s="52">
        <f t="shared" ref="AS185" si="2246">IF(AG185&gt;0,G185+AQ185,0)</f>
        <v>0</v>
      </c>
      <c r="AT185" s="165">
        <f t="shared" ref="AT185" si="2247">IF(AG185&gt;0,H185+AR185,0)</f>
        <v>0</v>
      </c>
    </row>
    <row r="186" spans="3:46" ht="19.5" thickBot="1" x14ac:dyDescent="0.3">
      <c r="C186" s="228"/>
      <c r="D186" s="220"/>
      <c r="E186" s="94">
        <f t="shared" ref="E186:F186" si="2248">E185</f>
        <v>0.25398081500000003</v>
      </c>
      <c r="F186" s="94">
        <f t="shared" si="2248"/>
        <v>0.698449561</v>
      </c>
      <c r="G186" s="46">
        <f t="shared" ref="G186:I186" si="2249">G181</f>
        <v>0.97621461700000001</v>
      </c>
      <c r="H186" s="46">
        <f t="shared" si="2249"/>
        <v>-0.20893725399999999</v>
      </c>
      <c r="I186" s="46">
        <f t="shared" si="2249"/>
        <v>0</v>
      </c>
      <c r="J186" s="56">
        <f t="shared" ref="J186" si="2250">IF($AO$1="SUBTRACTIVE",AA186+J181,IF(W186=MAX(W185:W189),P186*M186-G186+J181,J181))</f>
        <v>-0.18862428901145445</v>
      </c>
      <c r="K186" s="122">
        <f t="shared" ref="K186" si="2251">IF($AO$1="SUBTRACTIVE",AB186+K181,IF(W186=MAX(W185:W189),P186*N186-H186+K181,K181))</f>
        <v>2.7177975845066324</v>
      </c>
      <c r="L186" s="57">
        <v>0</v>
      </c>
      <c r="M186" s="137">
        <f t="shared" ref="M186" si="2252">IF($AO$1="ADDICTIVE",IF(W186=MAX(W185:W189),$AO$2*S186*R186+G186,0),0)</f>
        <v>0</v>
      </c>
      <c r="N186" s="122">
        <f t="shared" ref="N186" si="2253">IF($AO$1="ADDICTIVE",IF(W186=MAX(W185:W189),$AO$2*T186*R186+H186,0),0)</f>
        <v>0</v>
      </c>
      <c r="O186" s="128">
        <f t="shared" ref="O186" si="2254">IF($AO$1="ADDICTIVE",IF(Y186=MAX(Y185:Y189),$AO$2*U186*R186+I186,0),0)</f>
        <v>0</v>
      </c>
      <c r="P186" s="57">
        <f t="shared" si="1824"/>
        <v>0</v>
      </c>
      <c r="Q186" s="93">
        <f t="shared" si="2177"/>
        <v>5</v>
      </c>
      <c r="R186" s="56">
        <f t="shared" si="1526"/>
        <v>1.3455428143965413</v>
      </c>
      <c r="S186" s="95">
        <f t="shared" si="2144"/>
        <v>0.25398081500000003</v>
      </c>
      <c r="T186" s="95">
        <f t="shared" si="2145"/>
        <v>0.698449561</v>
      </c>
      <c r="U186" s="115">
        <f t="shared" si="1527"/>
        <v>0</v>
      </c>
      <c r="V186" s="202">
        <f t="shared" si="1512"/>
        <v>0.13725566142325485</v>
      </c>
      <c r="W186" s="203">
        <f t="shared" si="2178"/>
        <v>0.56862783071162748</v>
      </c>
      <c r="X186" s="203">
        <f>IF(W186&gt;X185,W186,X185)</f>
        <v>0.66102242574630921</v>
      </c>
      <c r="Y186" s="75">
        <f t="shared" ref="Y186:Y189" si="2255">Y185</f>
        <v>0.99797957026353212</v>
      </c>
      <c r="Z186" s="93">
        <f>IF(MAX(W185:W189)=W186,Q186+1,Q186)</f>
        <v>5</v>
      </c>
      <c r="AA186" s="82">
        <f t="shared" ref="AA186" si="2256">IF(W186=MAX(W185:W189),S186*R186-G186,0)</f>
        <v>0</v>
      </c>
      <c r="AB186" s="82">
        <f t="shared" ref="AB186" si="2257">IF(W186=MAX(W185:W189),T186*R186-H186,0)</f>
        <v>0</v>
      </c>
      <c r="AC186" s="210">
        <f t="shared" ref="AC186" si="2258">IF(W186=MAX(W185:W189),U186-I186,0)</f>
        <v>0</v>
      </c>
      <c r="AD186" s="212">
        <f>Hoja1!$AA186^2+Hoja1!$AB186^2+AC186^2</f>
        <v>0</v>
      </c>
      <c r="AE186" s="75">
        <f t="shared" ref="AE186:AE189" si="2259">AE185</f>
        <v>0.41987772158703851</v>
      </c>
      <c r="AF186" s="76">
        <f t="shared" ref="AF186:AG209" si="2260">AF185</f>
        <v>0.64797972312954244</v>
      </c>
      <c r="AG186" s="78">
        <f t="shared" si="2260"/>
        <v>0</v>
      </c>
      <c r="AH186" s="78">
        <f t="shared" ref="AH186:AH189" si="2261">AH185</f>
        <v>0</v>
      </c>
      <c r="AI186" s="80">
        <f>IF(AG185&gt;0,IF(AH185=Hoja1!$W186,Hoja1!$E186,Hoja1!$G186),0)</f>
        <v>0</v>
      </c>
      <c r="AJ186" s="54">
        <f>IF(AG185&gt;0,IF(AH185=Hoja1!$W186,Hoja1!$F186,Hoja1!$H186),0)</f>
        <v>0</v>
      </c>
      <c r="AK186" s="52">
        <f>IF(AG185&gt;0,IF(AH185=Hoja1!$W186,Hoja1!$E186*Hoja1!$R186,Hoja1!$G186),0)</f>
        <v>0</v>
      </c>
      <c r="AL186" s="49">
        <f>IF(AG185&gt;0,IF(AH185=Hoja1!$W186,Hoja1!$F186*Hoja1!$R186,Hoja1!$H186),0)</f>
        <v>0</v>
      </c>
      <c r="AM186" s="56">
        <f t="shared" ref="AM186:AN186" si="2262">AM181</f>
        <v>6</v>
      </c>
      <c r="AN186" s="145">
        <f t="shared" si="2262"/>
        <v>0.5</v>
      </c>
      <c r="AO186" s="122">
        <f t="shared" si="1532"/>
        <v>0.16666666666666666</v>
      </c>
      <c r="AP186" s="127">
        <f t="shared" si="1319"/>
        <v>8.3333333333333329E-2</v>
      </c>
      <c r="AQ186" s="56">
        <f t="shared" ref="AQ186:AR186" si="2263">AQ181</f>
        <v>-1.40820082417392E-2</v>
      </c>
      <c r="AR186" s="57">
        <f t="shared" si="2263"/>
        <v>0.25147433238408184</v>
      </c>
      <c r="AS186" s="56">
        <f t="shared" ref="AS186" si="2264">IF(AG185&gt;0,G186+AQ186,0)</f>
        <v>0</v>
      </c>
      <c r="AT186" s="166">
        <f t="shared" ref="AT186" si="2265">IF(AG185&gt;0,H186+AR186,0)</f>
        <v>0</v>
      </c>
    </row>
    <row r="187" spans="3:46" ht="19.5" thickBot="1" x14ac:dyDescent="0.3">
      <c r="C187" s="228"/>
      <c r="D187" s="220"/>
      <c r="E187" s="94">
        <f t="shared" ref="E187:F187" si="2266">E186</f>
        <v>0.25398081500000003</v>
      </c>
      <c r="F187" s="94">
        <f t="shared" si="2266"/>
        <v>0.698449561</v>
      </c>
      <c r="G187" s="46">
        <f t="shared" ref="G187:I187" si="2267">G182</f>
        <v>0.4247616770911497</v>
      </c>
      <c r="H187" s="46">
        <f t="shared" si="2267"/>
        <v>0.90530520691903349</v>
      </c>
      <c r="I187" s="46">
        <f t="shared" si="2267"/>
        <v>0</v>
      </c>
      <c r="J187" s="56">
        <f t="shared" ref="J187" si="2268">IF($AO$1="SUBTRACTIVE",AA187+J182,IF(W187=MAX(W185:W189),P187*M187-G187+J182,J182))</f>
        <v>1.9165447107359521</v>
      </c>
      <c r="K187" s="122">
        <f t="shared" ref="K187" si="2269">IF($AO$1="SUBTRACTIVE",AB187+K182,IF(W187=MAX(W185:W189),P187*N187-H187+K182,K182))</f>
        <v>-1.5003767592287116</v>
      </c>
      <c r="L187" s="57">
        <v>0</v>
      </c>
      <c r="M187" s="137">
        <f t="shared" ref="M187" si="2270">IF($AO$1="ADDICTIVE",IF(W187=MAX(W185:W189),$AO$2*S187*R187+G187,0),0)</f>
        <v>0</v>
      </c>
      <c r="N187" s="122">
        <f t="shared" ref="N187" si="2271">IF($AO$1="ADDICTIVE",IF(W187=MAX(W185:W189),$AO$2*T187*R187+H187,0),0)</f>
        <v>0</v>
      </c>
      <c r="O187" s="128">
        <f t="shared" ref="O187" si="2272">IF($AO$1="ADDICTIVE",IF(Y187=MAX(Y185:Y189),$AO$2*U187*R187+I187,0),0)</f>
        <v>0</v>
      </c>
      <c r="P187" s="57">
        <f t="shared" si="1824"/>
        <v>0</v>
      </c>
      <c r="Q187" s="93">
        <f t="shared" si="2177"/>
        <v>10</v>
      </c>
      <c r="R187" s="56">
        <f t="shared" si="1526"/>
        <v>1.3455428143965413</v>
      </c>
      <c r="S187" s="95">
        <f t="shared" si="2144"/>
        <v>0.25398081500000003</v>
      </c>
      <c r="T187" s="95">
        <f t="shared" si="2145"/>
        <v>0.698449561</v>
      </c>
      <c r="U187" s="115">
        <f t="shared" si="1527"/>
        <v>0</v>
      </c>
      <c r="V187" s="202">
        <f t="shared" si="1512"/>
        <v>0.99595914052706425</v>
      </c>
      <c r="W187" s="203">
        <f t="shared" si="2178"/>
        <v>0.99797957026353212</v>
      </c>
      <c r="X187" s="203">
        <f>IF(W187&gt;X186,W187,X186)</f>
        <v>0.99797957026353212</v>
      </c>
      <c r="Y187" s="75">
        <f t="shared" si="2255"/>
        <v>0.99797957026353212</v>
      </c>
      <c r="Z187" s="93">
        <f>IF(MAX(W185:W189)=W187,Q187+1,Q187)</f>
        <v>11</v>
      </c>
      <c r="AA187" s="82">
        <f t="shared" ref="AA187" si="2273">IF(W187=MAX(W185:W189),S187*R187-G187,0)</f>
        <v>-8.3019616473322344E-2</v>
      </c>
      <c r="AB187" s="82">
        <f t="shared" ref="AB187" si="2274">IF(W187=MAX(W185:W189),T187*R187-H187,0)</f>
        <v>3.448858110293529E-2</v>
      </c>
      <c r="AC187" s="210">
        <f t="shared" ref="AC187" si="2275">IF(W187=MAX(W185:W189),U187-I187,0)</f>
        <v>0</v>
      </c>
      <c r="AD187" s="212">
        <f>Hoja1!$AA187^2+Hoja1!$AB187^2+AC187^2</f>
        <v>8.0817189458712788E-3</v>
      </c>
      <c r="AE187" s="75">
        <f t="shared" si="2259"/>
        <v>0.41987772158703851</v>
      </c>
      <c r="AF187" s="75">
        <f t="shared" si="2260"/>
        <v>0.64797972312954244</v>
      </c>
      <c r="AG187" s="78">
        <f t="shared" si="2260"/>
        <v>0</v>
      </c>
      <c r="AH187" s="78">
        <f t="shared" si="2261"/>
        <v>0</v>
      </c>
      <c r="AI187" s="80">
        <f>IF(AG185&gt;0,IF(AH185=Hoja1!$W187,Hoja1!$E187,Hoja1!$G187),0)</f>
        <v>0</v>
      </c>
      <c r="AJ187" s="54">
        <f>IF(AG185&gt;0,IF(AH185=Hoja1!$W187,Hoja1!$F187,Hoja1!$H187),0)</f>
        <v>0</v>
      </c>
      <c r="AK187" s="52">
        <f>IF(AG185&gt;0,IF(AH185=Hoja1!$W187,Hoja1!$E187*Hoja1!$R187,Hoja1!$G187),0)</f>
        <v>0</v>
      </c>
      <c r="AL187" s="49">
        <f>IF(AG185&gt;0,IF(AH185=Hoja1!$W187,Hoja1!$F187*Hoja1!$R187,Hoja1!$H187),0)</f>
        <v>0</v>
      </c>
      <c r="AM187" s="56">
        <f t="shared" ref="AM187:AN187" si="2276">AM182</f>
        <v>14</v>
      </c>
      <c r="AN187" s="145">
        <f t="shared" si="2276"/>
        <v>0.5</v>
      </c>
      <c r="AO187" s="122">
        <f t="shared" si="1532"/>
        <v>7.1428571428571425E-2</v>
      </c>
      <c r="AP187" s="127">
        <f t="shared" si="1319"/>
        <v>3.5714285714285712E-2</v>
      </c>
      <c r="AQ187" s="56">
        <f t="shared" ref="AQ187:AR187" si="2277">AQ182</f>
        <v>7.546263491092764E-2</v>
      </c>
      <c r="AR187" s="57">
        <f t="shared" si="2277"/>
        <v>-6.539080595889013E-2</v>
      </c>
      <c r="AS187" s="56">
        <f t="shared" ref="AS187" si="2278">IF(AG185&gt;0,G187+AQ187,0)</f>
        <v>0</v>
      </c>
      <c r="AT187" s="166">
        <f t="shared" ref="AT187" si="2279">IF(AG185&gt;0,H187+AR187,0)</f>
        <v>0</v>
      </c>
    </row>
    <row r="188" spans="3:46" ht="19.5" thickBot="1" x14ac:dyDescent="0.3">
      <c r="C188" s="228"/>
      <c r="D188" s="220"/>
      <c r="E188" s="94">
        <f t="shared" ref="E188:F188" si="2280">E187</f>
        <v>0.25398081500000003</v>
      </c>
      <c r="F188" s="94">
        <f t="shared" si="2280"/>
        <v>0.698449561</v>
      </c>
      <c r="G188" s="46">
        <f t="shared" ref="G188:I188" si="2281">G183</f>
        <v>-0.51661166300000005</v>
      </c>
      <c r="H188" s="46">
        <f t="shared" si="2281"/>
        <v>-0.851105322</v>
      </c>
      <c r="I188" s="46">
        <f t="shared" si="2281"/>
        <v>0</v>
      </c>
      <c r="J188" s="56">
        <f t="shared" ref="J188" si="2282">IF($AO$1="SUBTRACTIVE",AA188+J183,IF(W188=MAX(W185:W189),P188*M188-G188+J183,J183))</f>
        <v>0</v>
      </c>
      <c r="K188" s="122">
        <f t="shared" ref="K188" si="2283">IF($AO$1="SUBTRACTIVE",AB188+K183,IF(W188=MAX(W185:W189),P188*N188-H188+K183,K183))</f>
        <v>0</v>
      </c>
      <c r="L188" s="57">
        <v>0</v>
      </c>
      <c r="M188" s="137">
        <f t="shared" ref="M188" si="2284">IF($AO$1="ADDICTIVE",IF(W188=MAX(W185:W189),$AO$2*S188*R188+G188,0),0)</f>
        <v>0</v>
      </c>
      <c r="N188" s="122">
        <f t="shared" ref="N188" si="2285">IF($AO$1="ADDICTIVE",IF(W188=MAX(W185:W189),$AO$2*T188*R188+H188,0),0)</f>
        <v>0</v>
      </c>
      <c r="O188" s="128">
        <f t="shared" ref="O188:O189" si="2286">IF($AO$1="ADDICTIVE",IF(Y188=MAX(Y184:Y188),$AO$2*U188*R188+I188,0),0)</f>
        <v>0</v>
      </c>
      <c r="P188" s="57">
        <f t="shared" si="1824"/>
        <v>0</v>
      </c>
      <c r="Q188" s="93">
        <f t="shared" si="2177"/>
        <v>0</v>
      </c>
      <c r="R188" s="56">
        <f t="shared" si="1526"/>
        <v>1.3455428143965413</v>
      </c>
      <c r="S188" s="95">
        <f t="shared" si="2144"/>
        <v>0.25398081500000003</v>
      </c>
      <c r="T188" s="95">
        <f t="shared" si="2145"/>
        <v>0.698449561</v>
      </c>
      <c r="U188" s="115">
        <f t="shared" si="1527"/>
        <v>0</v>
      </c>
      <c r="V188" s="202">
        <f t="shared" si="1512"/>
        <v>-0.97641142882086007</v>
      </c>
      <c r="W188" s="203">
        <f t="shared" si="2178"/>
        <v>1.1794285589569964E-2</v>
      </c>
      <c r="X188" s="203">
        <f>IF(W188&gt;X187,W188,X187)</f>
        <v>0.99797957026353212</v>
      </c>
      <c r="Y188" s="75">
        <f t="shared" si="2255"/>
        <v>0.99797957026353212</v>
      </c>
      <c r="Z188" s="93">
        <f>IF(MAX(W185:W189)=W188,Q188+1,Q188)</f>
        <v>0</v>
      </c>
      <c r="AA188" s="82">
        <f t="shared" ref="AA188" si="2287">IF(W188=MAX(W185:W189),S188*R188-G188,0)</f>
        <v>0</v>
      </c>
      <c r="AB188" s="82">
        <f t="shared" ref="AB188" si="2288">IF(W188=MAX(W185:W189),T188*R188-H188,0)</f>
        <v>0</v>
      </c>
      <c r="AC188" s="210">
        <f t="shared" ref="AC188" si="2289">IF(W188=MAX(W185:W189),U188-I188,0)</f>
        <v>0</v>
      </c>
      <c r="AD188" s="212">
        <f>Hoja1!$AA188^2+Hoja1!$AB188^2+AC188^2</f>
        <v>0</v>
      </c>
      <c r="AE188" s="75">
        <f t="shared" si="2259"/>
        <v>0.41987772158703851</v>
      </c>
      <c r="AF188" s="75">
        <f t="shared" si="2260"/>
        <v>0.64797972312954244</v>
      </c>
      <c r="AG188" s="78">
        <f t="shared" si="2260"/>
        <v>0</v>
      </c>
      <c r="AH188" s="78">
        <f t="shared" si="2261"/>
        <v>0</v>
      </c>
      <c r="AI188" s="80">
        <f>IF(AG185&gt;0,IF(AH185=Hoja1!$W188,Hoja1!$E188,Hoja1!$G188),0)</f>
        <v>0</v>
      </c>
      <c r="AJ188" s="54">
        <f>IF(AG185&gt;0,IF(AH185=Hoja1!$W188,Hoja1!$F188,Hoja1!$H188),0)</f>
        <v>0</v>
      </c>
      <c r="AK188" s="52">
        <f>IF(AG185&gt;0,IF(AH185=Hoja1!$W188,Hoja1!$E188*Hoja1!$R188,Hoja1!$G188),0)</f>
        <v>0</v>
      </c>
      <c r="AL188" s="49">
        <f>IF(AG185&gt;0,IF(AH185=Hoja1!$W188,Hoja1!$F188*Hoja1!$R188,Hoja1!$H188),0)</f>
        <v>0</v>
      </c>
      <c r="AM188" s="56">
        <f t="shared" ref="AM188:AN188" si="2290">AM183</f>
        <v>0</v>
      </c>
      <c r="AN188" s="145">
        <f t="shared" si="2290"/>
        <v>0.5</v>
      </c>
      <c r="AO188" s="122">
        <f t="shared" si="1532"/>
        <v>0</v>
      </c>
      <c r="AP188" s="127">
        <f t="shared" si="1319"/>
        <v>0</v>
      </c>
      <c r="AQ188" s="56">
        <f t="shared" ref="AQ188:AR188" si="2291">AQ183</f>
        <v>0</v>
      </c>
      <c r="AR188" s="57">
        <f t="shared" si="2291"/>
        <v>0</v>
      </c>
      <c r="AS188" s="56">
        <f t="shared" ref="AS188" si="2292">IF(AG185&gt;0,G188+AQ188,0)</f>
        <v>0</v>
      </c>
      <c r="AT188" s="166">
        <f t="shared" ref="AT188" si="2293">IF(AG185&gt;0,H188+AR188,0)</f>
        <v>0</v>
      </c>
    </row>
    <row r="189" spans="3:46" ht="19.5" thickBot="1" x14ac:dyDescent="0.3">
      <c r="C189" s="228"/>
      <c r="D189" s="221"/>
      <c r="E189" s="94">
        <f t="shared" ref="E189:F189" si="2294">E188</f>
        <v>0.25398081500000003</v>
      </c>
      <c r="F189" s="94">
        <f t="shared" si="2294"/>
        <v>0.698449561</v>
      </c>
      <c r="G189" s="46">
        <f t="shared" ref="G189:I189" si="2295">G184</f>
        <v>-0.227678886</v>
      </c>
      <c r="H189" s="46">
        <f t="shared" si="2295"/>
        <v>-0.95629731299999998</v>
      </c>
      <c r="I189" s="46">
        <f t="shared" si="2295"/>
        <v>0</v>
      </c>
      <c r="J189" s="58">
        <f t="shared" ref="J189" si="2296">IF($AO$1="SUBTRACTIVE",AA189+J184,IF(W189=MAX(W185:W189),P189*M189-G189+J184,J184))</f>
        <v>0</v>
      </c>
      <c r="K189" s="124">
        <f t="shared" ref="K189" si="2297">IF($AO$1="SUBTRACTIVE",AB189+K184,IF(W189=MAX(W185:W189),P189*N189-H189+K184,K184))</f>
        <v>0</v>
      </c>
      <c r="L189" s="59">
        <v>0</v>
      </c>
      <c r="M189" s="138">
        <f t="shared" ref="M189" si="2298">IF($AO$1="ADDICTIVE",IF(W189=MAX(W185:W189),$AO$2*S189*R189+G189,0),0)</f>
        <v>0</v>
      </c>
      <c r="N189" s="124">
        <f t="shared" ref="N189" si="2299">IF($AO$1="ADDICTIVE",IF(W189=MAX(W185:W189),$AO$2*T189*R189+H189,0),0)</f>
        <v>0</v>
      </c>
      <c r="O189" s="129">
        <f t="shared" si="2286"/>
        <v>0</v>
      </c>
      <c r="P189" s="59">
        <f t="shared" si="1824"/>
        <v>0</v>
      </c>
      <c r="Q189" s="93">
        <f t="shared" si="2177"/>
        <v>0</v>
      </c>
      <c r="R189" s="58">
        <f t="shared" si="1526"/>
        <v>1.3455428143965413</v>
      </c>
      <c r="S189" s="95">
        <f t="shared" si="2144"/>
        <v>0.25398081500000003</v>
      </c>
      <c r="T189" s="95">
        <f t="shared" si="2145"/>
        <v>0.698449561</v>
      </c>
      <c r="U189" s="119">
        <f t="shared" si="1527"/>
        <v>0</v>
      </c>
      <c r="V189" s="202">
        <f t="shared" si="1512"/>
        <v>-0.97652972592031173</v>
      </c>
      <c r="W189" s="203">
        <f t="shared" si="2178"/>
        <v>1.1735137039844135E-2</v>
      </c>
      <c r="X189" s="203">
        <f>IF(W189&gt;X188,W189,X188)</f>
        <v>0.99797957026353212</v>
      </c>
      <c r="Y189" s="75">
        <f t="shared" si="2255"/>
        <v>0.99797957026353212</v>
      </c>
      <c r="Z189" s="93">
        <f>IF(MAX(W185:W189)=W189,Q189+1,Q189)</f>
        <v>0</v>
      </c>
      <c r="AA189" s="82">
        <f t="shared" ref="AA189" si="2300">IF(W189=MAX(W185:W189),S189*R189-G189,0)</f>
        <v>0</v>
      </c>
      <c r="AB189" s="82">
        <f t="shared" ref="AB189" si="2301">IF(W189=MAX(W185:W189),T189*R189-H189,0)</f>
        <v>0</v>
      </c>
      <c r="AC189" s="211">
        <f t="shared" ref="AC189" si="2302">IF(W189=MAX(W185:W189),U189-I189,0)</f>
        <v>0</v>
      </c>
      <c r="AD189" s="211">
        <f>Hoja1!$AA189^2+Hoja1!$AB189^2+AC189^2</f>
        <v>0</v>
      </c>
      <c r="AE189" s="75">
        <f t="shared" si="2259"/>
        <v>0.41987772158703851</v>
      </c>
      <c r="AF189" s="75">
        <f t="shared" si="2260"/>
        <v>0.64797972312954244</v>
      </c>
      <c r="AG189" s="78">
        <f t="shared" si="2260"/>
        <v>0</v>
      </c>
      <c r="AH189" s="78">
        <f t="shared" si="2261"/>
        <v>0</v>
      </c>
      <c r="AI189" s="80">
        <f>IF(AG185&gt;0,IF(AH185=Hoja1!$W189,Hoja1!$E189,Hoja1!$G189),0)</f>
        <v>0</v>
      </c>
      <c r="AJ189" s="54">
        <f>IF(AG185&gt;0,IF(AH185=Hoja1!$W189,Hoja1!$F189,Hoja1!$H189),0)</f>
        <v>0</v>
      </c>
      <c r="AK189" s="52">
        <f>IF(AG185&gt;0,IF(AH185=Hoja1!$W189,Hoja1!$E189*Hoja1!$R189,Hoja1!$G189),0)</f>
        <v>0</v>
      </c>
      <c r="AL189" s="49">
        <f>IF(AG185&gt;0,IF(AH185=Hoja1!$W189,Hoja1!$F189*Hoja1!$R189,Hoja1!$H189),0)</f>
        <v>0</v>
      </c>
      <c r="AM189" s="58">
        <f t="shared" ref="AM189:AN189" si="2303">AM184</f>
        <v>0</v>
      </c>
      <c r="AN189" s="146">
        <f t="shared" si="2303"/>
        <v>0.5</v>
      </c>
      <c r="AO189" s="124">
        <f t="shared" si="1532"/>
        <v>0</v>
      </c>
      <c r="AP189" s="106">
        <f t="shared" ref="AP189:AP219" si="2304">IF($AO$1="SUBTRACTIVE",AN189*AO189,AO189)</f>
        <v>0</v>
      </c>
      <c r="AQ189" s="58">
        <f t="shared" ref="AQ189:AR189" si="2305">AQ184</f>
        <v>0</v>
      </c>
      <c r="AR189" s="59">
        <f t="shared" si="2305"/>
        <v>0</v>
      </c>
      <c r="AS189" s="58">
        <f t="shared" ref="AS189" si="2306">IF(AG185&gt;0,G189+AQ189,0)</f>
        <v>0</v>
      </c>
      <c r="AT189" s="167">
        <f t="shared" ref="AT189" si="2307">IF(AG185&gt;0,H189+AR189,0)</f>
        <v>0</v>
      </c>
    </row>
    <row r="190" spans="3:46" ht="19.5" thickBot="1" x14ac:dyDescent="0.3">
      <c r="C190" s="228"/>
      <c r="D190" s="213" t="s">
        <v>41</v>
      </c>
      <c r="E190" s="86">
        <f>$A$26</f>
        <v>0.84905092999999998</v>
      </c>
      <c r="F190" s="86">
        <f>$B$26</f>
        <v>0.62850867499999996</v>
      </c>
      <c r="G190" s="71">
        <f t="shared" ref="G190:I190" si="2308">G185</f>
        <v>-0.62215365899999997</v>
      </c>
      <c r="H190" s="71">
        <f t="shared" si="2308"/>
        <v>0.56891302300000002</v>
      </c>
      <c r="I190" s="71">
        <f t="shared" si="2308"/>
        <v>0</v>
      </c>
      <c r="J190" s="64">
        <f t="shared" ref="J190" si="2309">IF($AO$1="SUBTRACTIVE",AA190+J185,IF(W190=MAX(W190:W194),P190*M190-G190+J185,J185))</f>
        <v>0</v>
      </c>
      <c r="K190" s="121">
        <f t="shared" ref="K190" si="2310">IF($AO$1="SUBTRACTIVE",AB190+K185,IF(W190=MAX(W190:W194),P190*N190-H190+K185,K185))</f>
        <v>0</v>
      </c>
      <c r="L190" s="65">
        <v>0</v>
      </c>
      <c r="M190" s="64">
        <f t="shared" ref="M190" si="2311">IF($AO$1="ADDICTIVE",IF(W190=MAX(W190:W194),$AO$2*S190*R190+G190,0),0)</f>
        <v>0</v>
      </c>
      <c r="N190" s="121">
        <f t="shared" ref="N190" si="2312">IF($AO$1="ADDICTIVE",IF(W190=MAX(W190:W194),$AO$2*T190*R190+H190,0),0)</f>
        <v>0</v>
      </c>
      <c r="O190" s="126">
        <f t="shared" ref="O190" si="2313">IF($AO$1="ADDICTIVE",IF(Y190=MAX(Y190:Y194),$AO$2*U190*R190+I190,0),0)</f>
        <v>0</v>
      </c>
      <c r="P190" s="65">
        <f t="shared" si="1824"/>
        <v>0</v>
      </c>
      <c r="Q190" s="35">
        <f t="shared" si="2177"/>
        <v>0</v>
      </c>
      <c r="R190" s="15">
        <f t="shared" si="1526"/>
        <v>0.94664095898133549</v>
      </c>
      <c r="S190" s="87">
        <f t="shared" si="2144"/>
        <v>0.84905092999999998</v>
      </c>
      <c r="T190" s="87">
        <f t="shared" si="2145"/>
        <v>0.62850867499999996</v>
      </c>
      <c r="U190" s="26">
        <f t="shared" si="1527"/>
        <v>0</v>
      </c>
      <c r="V190" s="197">
        <f t="shared" si="1512"/>
        <v>-0.16156640501681016</v>
      </c>
      <c r="W190" s="198">
        <f t="shared" si="2178"/>
        <v>0.41921679749159491</v>
      </c>
      <c r="X190" s="198">
        <f>W190</f>
        <v>0.41921679749159491</v>
      </c>
      <c r="Y190" s="35">
        <f t="shared" ref="Y190" si="2314">X194</f>
        <v>0.94001598116841067</v>
      </c>
      <c r="Z190" s="35">
        <f>IF(MAX(W190:W194)=W190,Q190+1,Q190)</f>
        <v>0</v>
      </c>
      <c r="AA190" s="35">
        <f t="shared" ref="AA190" si="2315">IF(W190=MAX(W190:W194),S190*R190-G190,0)</f>
        <v>0</v>
      </c>
      <c r="AB190" s="35">
        <f t="shared" ref="AB190" si="2316">IF(W190=MAX(W190:W194),T190*R190-H190,0)</f>
        <v>0</v>
      </c>
      <c r="AC190" s="131">
        <f t="shared" ref="AC190" si="2317">IF(W190=MAX(W190:W194),U190-I190,0)</f>
        <v>0</v>
      </c>
      <c r="AD190" s="131">
        <f>Hoja1!$AA190^2+Hoja1!$AB190^2+AC190^2</f>
        <v>0</v>
      </c>
      <c r="AE190" s="35">
        <f t="shared" ref="AE190" si="2318">IF(MAX(AD190:AD194)&gt;AE185,MAX(AD190:AD194),AE185)</f>
        <v>0.41987772158703851</v>
      </c>
      <c r="AF190" s="35">
        <f t="shared" ref="AF190" si="2319">SQRT(AE190)</f>
        <v>0.64797972312954244</v>
      </c>
      <c r="AG190" s="35">
        <f>IF(Y190=MIN(Y110:Y209),Y190,0)</f>
        <v>0</v>
      </c>
      <c r="AH190" s="88">
        <f>IF(Hoja1!$AG190&gt;0,_xlfn.MAXIFS(W190:W194,Z205:Z209,0),0)</f>
        <v>0</v>
      </c>
      <c r="AI190" s="72">
        <f>IF(AG190&gt;0,IF(AH190=Hoja1!$W190,Hoja1!$E190,Hoja1!$G190),0)</f>
        <v>0</v>
      </c>
      <c r="AJ190" s="73">
        <f>IF(AG190&gt;0,IF(AH190=Hoja1!$W190,Hoja1!$F190,Hoja1!$H190),0)</f>
        <v>0</v>
      </c>
      <c r="AK190" s="52">
        <f>IF(AG190&gt;0,IF(AH190=Hoja1!$W190,Hoja1!$E190*Hoja1!$R190,Hoja1!$G190),0)</f>
        <v>0</v>
      </c>
      <c r="AL190" s="49">
        <f>IF(AG190&gt;0,IF(AH190=Hoja1!$W190,Hoja1!$F190*Hoja1!$R190,Hoja1!$H190),0)</f>
        <v>0</v>
      </c>
      <c r="AM190" s="64">
        <f t="shared" ref="AM190:AN190" si="2320">AM185</f>
        <v>0</v>
      </c>
      <c r="AN190" s="148">
        <f t="shared" si="2320"/>
        <v>0.5</v>
      </c>
      <c r="AO190" s="121">
        <f t="shared" si="1532"/>
        <v>0</v>
      </c>
      <c r="AP190" s="65">
        <f t="shared" ref="AP190" si="2321">IF($AO$11="SUBTRACTIVE",AN190*AO190,AO190)</f>
        <v>0</v>
      </c>
      <c r="AQ190" s="64">
        <f t="shared" ref="AQ190:AR190" si="2322">AQ185</f>
        <v>0</v>
      </c>
      <c r="AR190" s="65">
        <f t="shared" si="2322"/>
        <v>0</v>
      </c>
      <c r="AS190" s="64">
        <f t="shared" ref="AS190" si="2323">IF(AG190&gt;0,G190+AQ190,0)</f>
        <v>0</v>
      </c>
      <c r="AT190" s="168">
        <f t="shared" ref="AT190" si="2324">IF(AG190&gt;0,H190+AR190,0)</f>
        <v>0</v>
      </c>
    </row>
    <row r="191" spans="3:46" ht="19.5" thickBot="1" x14ac:dyDescent="0.3">
      <c r="C191" s="228"/>
      <c r="D191" s="214"/>
      <c r="E191" s="89">
        <f t="shared" ref="E191:F191" si="2325">E190</f>
        <v>0.84905092999999998</v>
      </c>
      <c r="F191" s="89">
        <f t="shared" si="2325"/>
        <v>0.62850867499999996</v>
      </c>
      <c r="G191" s="74">
        <f t="shared" ref="G191:I191" si="2326">G186</f>
        <v>0.97621461700000001</v>
      </c>
      <c r="H191" s="74">
        <f t="shared" si="2326"/>
        <v>-0.20893725399999999</v>
      </c>
      <c r="I191" s="74">
        <f t="shared" si="2326"/>
        <v>0</v>
      </c>
      <c r="J191" s="2">
        <f t="shared" ref="J191" si="2327">IF($AO$1="SUBTRACTIVE",AA191+J186,IF(W191=MAX(W190:W194),P191*M191-G191+J186,J186))</f>
        <v>-0.18862428901145445</v>
      </c>
      <c r="K191" s="107">
        <f t="shared" ref="K191" si="2328">IF($AO$1="SUBTRACTIVE",AB191+K186,IF(W191=MAX(W190:W194),P191*N191-H191+K186,K186))</f>
        <v>2.7177975845066324</v>
      </c>
      <c r="L191" s="3">
        <v>0</v>
      </c>
      <c r="M191" s="2">
        <f t="shared" ref="M191" si="2329">IF($AO$1="ADDICTIVE",IF(W191=MAX(W190:W194),$AO$2*S191*R191+G191,0),0)</f>
        <v>0</v>
      </c>
      <c r="N191" s="107">
        <f t="shared" ref="N191" si="2330">IF($AO$1="ADDICTIVE",IF(W191=MAX(W190:W194),$AO$2*T191*R191+H191,0),0)</f>
        <v>0</v>
      </c>
      <c r="O191" s="20">
        <f t="shared" ref="O191" si="2331">IF($AO$1="ADDICTIVE",IF(Y191=MAX(Y190:Y194),$AO$2*U191*R191+I191,0),0)</f>
        <v>0</v>
      </c>
      <c r="P191" s="3">
        <f t="shared" si="1824"/>
        <v>0</v>
      </c>
      <c r="Q191" s="63">
        <f t="shared" si="2177"/>
        <v>5</v>
      </c>
      <c r="R191" s="2">
        <f t="shared" si="1526"/>
        <v>0.94664095898133549</v>
      </c>
      <c r="S191" s="90">
        <f t="shared" si="2144"/>
        <v>0.84905092999999998</v>
      </c>
      <c r="T191" s="90">
        <f t="shared" si="2145"/>
        <v>0.62850867499999996</v>
      </c>
      <c r="U191" s="26">
        <f t="shared" si="1527"/>
        <v>0</v>
      </c>
      <c r="V191" s="199">
        <f t="shared" si="1512"/>
        <v>0.6603171436161307</v>
      </c>
      <c r="W191" s="192">
        <f t="shared" si="2178"/>
        <v>0.83015857180806529</v>
      </c>
      <c r="X191" s="192">
        <f>IF(W191&gt;X190,W191,X190)</f>
        <v>0.83015857180806529</v>
      </c>
      <c r="Y191" s="75">
        <f t="shared" ref="Y191:Y194" si="2332">Y190</f>
        <v>0.94001598116841067</v>
      </c>
      <c r="Z191" s="63">
        <f>IF(MAX(W190:W194)=W191,Q191+1,Q191)</f>
        <v>5</v>
      </c>
      <c r="AA191" s="63">
        <f t="shared" ref="AA191" si="2333">IF(W191=MAX(W190:W194),S191*R191-G191,0)</f>
        <v>0</v>
      </c>
      <c r="AB191" s="63">
        <f t="shared" ref="AB191" si="2334">IF(W191=MAX(W190:W194),T191*R191-H191,0)</f>
        <v>0</v>
      </c>
      <c r="AC191" s="209">
        <f t="shared" ref="AC191" si="2335">IF(W191=MAX(W190:W194),U191-I191,0)</f>
        <v>0</v>
      </c>
      <c r="AD191" s="132">
        <f>Hoja1!$AA191^2+Hoja1!$AB191^2+AC191^2</f>
        <v>0</v>
      </c>
      <c r="AE191" s="75">
        <f t="shared" ref="AE191:AE194" si="2336">AE190</f>
        <v>0.41987772158703851</v>
      </c>
      <c r="AF191" s="76">
        <f t="shared" ref="AF191:AG194" si="2337">AF190</f>
        <v>0.64797972312954244</v>
      </c>
      <c r="AG191" s="77">
        <f t="shared" si="2337"/>
        <v>0</v>
      </c>
      <c r="AH191" s="78">
        <f t="shared" ref="AH191:AH194" si="2338">AH190</f>
        <v>0</v>
      </c>
      <c r="AI191" s="72">
        <f>IF(AG190&gt;0,IF(AH190=Hoja1!$W191,Hoja1!$E191,Hoja1!$G191),0)</f>
        <v>0</v>
      </c>
      <c r="AJ191" s="73">
        <f>IF(AG190&gt;0,IF(AH190=Hoja1!$W191,Hoja1!$F191,Hoja1!$H191),0)</f>
        <v>0</v>
      </c>
      <c r="AK191" s="52">
        <f>IF(AG190&gt;0,IF(AH190=Hoja1!$W191,Hoja1!$E191*Hoja1!$R191,Hoja1!$G191),0)</f>
        <v>0</v>
      </c>
      <c r="AL191" s="49">
        <f>IF(AG190&gt;0,IF(AH190=Hoja1!$W191,Hoja1!$F191*Hoja1!$R191,Hoja1!$H191),0)</f>
        <v>0</v>
      </c>
      <c r="AM191" s="2">
        <f t="shared" ref="AM191:AN191" si="2339">AM186</f>
        <v>6</v>
      </c>
      <c r="AN191" s="143">
        <f t="shared" si="2339"/>
        <v>0.5</v>
      </c>
      <c r="AO191" s="107">
        <f t="shared" si="1532"/>
        <v>0.16666666666666666</v>
      </c>
      <c r="AP191" s="3">
        <f t="shared" si="1394"/>
        <v>0.16666666666666666</v>
      </c>
      <c r="AQ191" s="2">
        <f t="shared" ref="AQ191:AR191" si="2340">AQ186</f>
        <v>-1.40820082417392E-2</v>
      </c>
      <c r="AR191" s="3">
        <f t="shared" si="2340"/>
        <v>0.25147433238408184</v>
      </c>
      <c r="AS191" s="2">
        <f t="shared" ref="AS191" si="2341">IF(AG190&gt;0,G191+AQ191,0)</f>
        <v>0</v>
      </c>
      <c r="AT191" s="163">
        <f t="shared" ref="AT191" si="2342">IF(AG190&gt;0,H191+AR191,0)</f>
        <v>0</v>
      </c>
    </row>
    <row r="192" spans="3:46" ht="19.5" thickBot="1" x14ac:dyDescent="0.3">
      <c r="C192" s="228"/>
      <c r="D192" s="214"/>
      <c r="E192" s="89">
        <f t="shared" ref="E192:F192" si="2343">E191</f>
        <v>0.84905092999999998</v>
      </c>
      <c r="F192" s="89">
        <f t="shared" si="2343"/>
        <v>0.62850867499999996</v>
      </c>
      <c r="G192" s="74">
        <f t="shared" ref="G192:I192" si="2344">G187</f>
        <v>0.4247616770911497</v>
      </c>
      <c r="H192" s="74">
        <f t="shared" si="2344"/>
        <v>0.90530520691903349</v>
      </c>
      <c r="I192" s="74">
        <f t="shared" si="2344"/>
        <v>0</v>
      </c>
      <c r="J192" s="2">
        <f t="shared" ref="J192" si="2345">IF($AO$1="SUBTRACTIVE",AA192+J187,IF(W192=MAX(W190:W194),P192*M192-G192+J187,J187))</f>
        <v>2.2955294202439971</v>
      </c>
      <c r="K192" s="107">
        <f t="shared" ref="K192" si="2346">IF($AO$1="SUBTRACTIVE",AB192+K187,IF(W192=MAX(W190:W194),P192*N192-H192+K187,K187))</f>
        <v>-1.8107099113176566</v>
      </c>
      <c r="L192" s="3">
        <v>0</v>
      </c>
      <c r="M192" s="2">
        <f t="shared" ref="M192" si="2347">IF($AO$1="ADDICTIVE",IF(W192=MAX(W190:W194),$AO$2*S192*R192+G192,0),0)</f>
        <v>0</v>
      </c>
      <c r="N192" s="107">
        <f t="shared" ref="N192" si="2348">IF($AO$1="ADDICTIVE",IF(W192=MAX(W190:W194),$AO$2*T192*R192+H192,0),0)</f>
        <v>0</v>
      </c>
      <c r="O192" s="20">
        <f t="shared" ref="O192" si="2349">IF($AO$1="ADDICTIVE",IF(Y192=MAX(Y190:Y194),$AO$2*U192*R192+I192,0),0)</f>
        <v>0</v>
      </c>
      <c r="P192" s="3">
        <f t="shared" si="1824"/>
        <v>0</v>
      </c>
      <c r="Q192" s="63">
        <f t="shared" si="2177"/>
        <v>11</v>
      </c>
      <c r="R192" s="2">
        <f t="shared" si="1526"/>
        <v>0.94664095898133549</v>
      </c>
      <c r="S192" s="90">
        <f t="shared" si="2144"/>
        <v>0.84905092999999998</v>
      </c>
      <c r="T192" s="90">
        <f t="shared" si="2145"/>
        <v>0.62850867499999996</v>
      </c>
      <c r="U192" s="26">
        <f t="shared" si="1527"/>
        <v>0</v>
      </c>
      <c r="V192" s="199">
        <f t="shared" si="1512"/>
        <v>0.88003196233682135</v>
      </c>
      <c r="W192" s="192">
        <f t="shared" si="2178"/>
        <v>0.94001598116841067</v>
      </c>
      <c r="X192" s="192">
        <f>IF(W192&gt;X191,W192,X191)</f>
        <v>0.94001598116841067</v>
      </c>
      <c r="Y192" s="75">
        <f t="shared" si="2332"/>
        <v>0.94001598116841067</v>
      </c>
      <c r="Z192" s="63">
        <f>IF(MAX(W190:W194)=W192,Q192+1,Q192)</f>
        <v>12</v>
      </c>
      <c r="AA192" s="63">
        <f t="shared" ref="AA192" si="2350">IF(W192=MAX(W190:W194),S192*R192-G192,0)</f>
        <v>0.37898470950804503</v>
      </c>
      <c r="AB192" s="63">
        <f t="shared" ref="AB192" si="2351">IF(W192=MAX(W190:W194),T192*R192-H192,0)</f>
        <v>-0.31033315208894496</v>
      </c>
      <c r="AC192" s="209">
        <f t="shared" ref="AC192" si="2352">IF(W192=MAX(W190:W194),U192-I192,0)</f>
        <v>0</v>
      </c>
      <c r="AD192" s="132">
        <f>Hoja1!$AA192^2+Hoja1!$AB192^2+AC192^2</f>
        <v>0.23993607532635752</v>
      </c>
      <c r="AE192" s="75">
        <f t="shared" si="2336"/>
        <v>0.41987772158703851</v>
      </c>
      <c r="AF192" s="75">
        <f t="shared" si="2337"/>
        <v>0.64797972312954244</v>
      </c>
      <c r="AG192" s="78">
        <f t="shared" si="1411"/>
        <v>0</v>
      </c>
      <c r="AH192" s="78">
        <f t="shared" si="2338"/>
        <v>0</v>
      </c>
      <c r="AI192" s="72">
        <f>IF(AG190&gt;0,IF(AH190=Hoja1!$W192,Hoja1!$E192,Hoja1!$G192),0)</f>
        <v>0</v>
      </c>
      <c r="AJ192" s="73">
        <f>IF(AG192&gt;0,IF(AH192=Hoja1!$W192,Hoja1!$F192,Hoja1!$H192),0)</f>
        <v>0</v>
      </c>
      <c r="AK192" s="52">
        <f>IF(AG190&gt;0,IF(AH190=Hoja1!$W192,Hoja1!$E192*Hoja1!$R192,Hoja1!$G192),0)</f>
        <v>0</v>
      </c>
      <c r="AL192" s="49">
        <f>IF(AG190&gt;0,IF(AH190=Hoja1!$W192,Hoja1!$F192*Hoja1!$R192,Hoja1!$H192),0)</f>
        <v>0</v>
      </c>
      <c r="AM192" s="2">
        <f t="shared" ref="AM192:AN192" si="2353">AM187</f>
        <v>14</v>
      </c>
      <c r="AN192" s="143">
        <f t="shared" si="2353"/>
        <v>0.5</v>
      </c>
      <c r="AO192" s="107">
        <f t="shared" si="1532"/>
        <v>7.1428571428571425E-2</v>
      </c>
      <c r="AP192" s="3">
        <f t="shared" si="1394"/>
        <v>7.1428571428571425E-2</v>
      </c>
      <c r="AQ192" s="2">
        <f t="shared" ref="AQ192:AR192" si="2354">AQ187</f>
        <v>7.546263491092764E-2</v>
      </c>
      <c r="AR192" s="3">
        <f t="shared" si="2354"/>
        <v>-6.539080595889013E-2</v>
      </c>
      <c r="AS192" s="2">
        <f t="shared" ref="AS192" si="2355">IF(AG190&gt;0,G192+AQ192,0)</f>
        <v>0</v>
      </c>
      <c r="AT192" s="163">
        <f t="shared" ref="AT192" si="2356">IF(AG190&gt;0,H192+AR192,0)</f>
        <v>0</v>
      </c>
    </row>
    <row r="193" spans="3:46" ht="19.5" thickBot="1" x14ac:dyDescent="0.3">
      <c r="C193" s="228"/>
      <c r="D193" s="214"/>
      <c r="E193" s="89">
        <f t="shared" ref="E193:F193" si="2357">E192</f>
        <v>0.84905092999999998</v>
      </c>
      <c r="F193" s="89">
        <f t="shared" si="2357"/>
        <v>0.62850867499999996</v>
      </c>
      <c r="G193" s="74">
        <f t="shared" ref="G193:I193" si="2358">G188</f>
        <v>-0.51661166300000005</v>
      </c>
      <c r="H193" s="74">
        <f t="shared" si="2358"/>
        <v>-0.851105322</v>
      </c>
      <c r="I193" s="74">
        <f t="shared" si="2358"/>
        <v>0</v>
      </c>
      <c r="J193" s="2">
        <f t="shared" ref="J193" si="2359">IF($AO$1="SUBTRACTIVE",AA193+J188,IF(W193=MAX(W190:W194),P193*M193-G193+J188,J188))</f>
        <v>0</v>
      </c>
      <c r="K193" s="107">
        <f t="shared" ref="K193" si="2360">IF($AO$1="SUBTRACTIVE",AB193+K188,IF(W193=MAX(W190:W194),P193*N193-H193+K188,K188))</f>
        <v>0</v>
      </c>
      <c r="L193" s="3">
        <v>0</v>
      </c>
      <c r="M193" s="2">
        <f t="shared" ref="M193" si="2361">IF($AO$1="ADDICTIVE",IF(W193=MAX(W190:W194),$AO$2*S193*R193+G193,0),0)</f>
        <v>0</v>
      </c>
      <c r="N193" s="107">
        <f t="shared" ref="N193" si="2362">IF($AO$1="ADDICTIVE",IF(W193=MAX(W190:W194),$AO$2*T193*R193+H193,0),0)</f>
        <v>0</v>
      </c>
      <c r="O193" s="20">
        <f t="shared" ref="O193:O194" si="2363">IF($AO$1="ADDICTIVE",IF(Y193=MAX(Y189:Y193),$AO$2*U193*R193+I193,0),0)</f>
        <v>0</v>
      </c>
      <c r="P193" s="3">
        <f t="shared" si="1824"/>
        <v>0</v>
      </c>
      <c r="Q193" s="63">
        <f t="shared" si="2177"/>
        <v>0</v>
      </c>
      <c r="R193" s="2">
        <f t="shared" si="1526"/>
        <v>0.94664095898133549</v>
      </c>
      <c r="S193" s="90">
        <f t="shared" si="2144"/>
        <v>0.84905092999999998</v>
      </c>
      <c r="T193" s="90">
        <f t="shared" si="2145"/>
        <v>0.62850867499999996</v>
      </c>
      <c r="U193" s="26">
        <f t="shared" si="1527"/>
        <v>0</v>
      </c>
      <c r="V193" s="199">
        <f t="shared" si="1512"/>
        <v>-0.921608639718415</v>
      </c>
      <c r="W193" s="192">
        <f t="shared" si="2178"/>
        <v>3.9195680140792499E-2</v>
      </c>
      <c r="X193" s="192">
        <f>IF(W193&gt;X192,W193,X192)</f>
        <v>0.94001598116841067</v>
      </c>
      <c r="Y193" s="75">
        <f t="shared" si="2332"/>
        <v>0.94001598116841067</v>
      </c>
      <c r="Z193" s="63">
        <f>IF(MAX(W190:W194)=W193,Q193+1,Q193)</f>
        <v>0</v>
      </c>
      <c r="AA193" s="63">
        <f t="shared" ref="AA193" si="2364">IF(W193=MAX(W190:W194),S193*R193-G193,0)</f>
        <v>0</v>
      </c>
      <c r="AB193" s="63">
        <f t="shared" ref="AB193" si="2365">IF(W193=MAX(W190:W194),T193*R193-H193,0)</f>
        <v>0</v>
      </c>
      <c r="AC193" s="209">
        <f t="shared" ref="AC193" si="2366">IF(W193=MAX(W190:W194),U193-I193,0)</f>
        <v>0</v>
      </c>
      <c r="AD193" s="132">
        <f>Hoja1!$AA193^2+Hoja1!$AB193^2+AC193^2</f>
        <v>0</v>
      </c>
      <c r="AE193" s="75">
        <f t="shared" si="2336"/>
        <v>0.41987772158703851</v>
      </c>
      <c r="AF193" s="75">
        <f t="shared" si="2337"/>
        <v>0.64797972312954244</v>
      </c>
      <c r="AG193" s="78">
        <f t="shared" si="1411"/>
        <v>0</v>
      </c>
      <c r="AH193" s="78">
        <f t="shared" si="2338"/>
        <v>0</v>
      </c>
      <c r="AI193" s="72">
        <f>IF(AG190&gt;0,IF(AH190=Hoja1!$W193,Hoja1!$E193,Hoja1!$G193),0)</f>
        <v>0</v>
      </c>
      <c r="AJ193" s="73">
        <f>IF(AG190&gt;0,IF(AH190=Hoja1!$W193,Hoja1!$F193,Hoja1!$H193),0)</f>
        <v>0</v>
      </c>
      <c r="AK193" s="52">
        <f>IF(AG190&gt;0,IF(AH190=Hoja1!$W193,Hoja1!$E193*Hoja1!$R193,Hoja1!$G193),0)</f>
        <v>0</v>
      </c>
      <c r="AL193" s="49">
        <f>IF(AG190&gt;0,IF(AH190=Hoja1!$W193,Hoja1!$F193*Hoja1!$R193,Hoja1!$H193),0)</f>
        <v>0</v>
      </c>
      <c r="AM193" s="2">
        <f t="shared" ref="AM193:AN193" si="2367">AM188</f>
        <v>0</v>
      </c>
      <c r="AN193" s="143">
        <f t="shared" si="2367"/>
        <v>0.5</v>
      </c>
      <c r="AO193" s="107">
        <f t="shared" si="1532"/>
        <v>0</v>
      </c>
      <c r="AP193" s="3">
        <f t="shared" si="1394"/>
        <v>0</v>
      </c>
      <c r="AQ193" s="2">
        <f t="shared" ref="AQ193:AR193" si="2368">AQ188</f>
        <v>0</v>
      </c>
      <c r="AR193" s="3">
        <f t="shared" si="2368"/>
        <v>0</v>
      </c>
      <c r="AS193" s="2">
        <f t="shared" ref="AS193" si="2369">IF(AG190&gt;0,G193+AQ193,0)</f>
        <v>0</v>
      </c>
      <c r="AT193" s="163">
        <f t="shared" ref="AT193" si="2370">IF(AG190&gt;0,H193+AR193,0)</f>
        <v>0</v>
      </c>
    </row>
    <row r="194" spans="3:46" ht="19.5" thickBot="1" x14ac:dyDescent="0.3">
      <c r="C194" s="228"/>
      <c r="D194" s="215"/>
      <c r="E194" s="89">
        <f t="shared" ref="E194:F194" si="2371">E193</f>
        <v>0.84905092999999998</v>
      </c>
      <c r="F194" s="89">
        <f t="shared" si="2371"/>
        <v>0.62850867499999996</v>
      </c>
      <c r="G194" s="74">
        <f t="shared" ref="G194:I194" si="2372">G189</f>
        <v>-0.227678886</v>
      </c>
      <c r="H194" s="74">
        <f t="shared" si="2372"/>
        <v>-0.95629731299999998</v>
      </c>
      <c r="I194" s="74">
        <f t="shared" si="2372"/>
        <v>0</v>
      </c>
      <c r="J194" s="4">
        <f t="shared" ref="J194" si="2373">IF($AO$1="SUBTRACTIVE",AA194+J189,IF(W194=MAX(W190:W194),P194*M194-G194+J189,J189))</f>
        <v>0</v>
      </c>
      <c r="K194" s="108">
        <f t="shared" ref="K194" si="2374">IF($AO$1="SUBTRACTIVE",AB194+K189,IF(W194=MAX(W190:W194),P194*N194-H194+K189,K189))</f>
        <v>0</v>
      </c>
      <c r="L194" s="5">
        <v>0</v>
      </c>
      <c r="M194" s="4">
        <f t="shared" ref="M194" si="2375">IF($AO$1="ADDICTIVE",IF(W194=MAX(W190:W194),$AO$2*S194*R194+G194,0),0)</f>
        <v>0</v>
      </c>
      <c r="N194" s="108">
        <f t="shared" ref="N194" si="2376">IF($AO$1="ADDICTIVE",IF(W194=MAX(W190:W194),$AO$2*T194*R194+H194,0),0)</f>
        <v>0</v>
      </c>
      <c r="O194" s="21">
        <f t="shared" si="2363"/>
        <v>0</v>
      </c>
      <c r="P194" s="5">
        <f t="shared" si="1824"/>
        <v>0</v>
      </c>
      <c r="Q194" s="63">
        <f t="shared" si="2177"/>
        <v>0</v>
      </c>
      <c r="R194" s="4">
        <f t="shared" si="1526"/>
        <v>0.94664095898133549</v>
      </c>
      <c r="S194" s="90">
        <f t="shared" si="2144"/>
        <v>0.84905092999999998</v>
      </c>
      <c r="T194" s="90">
        <f t="shared" si="2145"/>
        <v>0.62850867499999996</v>
      </c>
      <c r="U194" s="118">
        <f t="shared" si="1527"/>
        <v>0</v>
      </c>
      <c r="V194" s="199">
        <f t="shared" si="1512"/>
        <v>-0.75196625927153227</v>
      </c>
      <c r="W194" s="192">
        <f t="shared" si="2178"/>
        <v>0.12401687036423387</v>
      </c>
      <c r="X194" s="192">
        <f>IF(W194&gt;X193,W194,X193)</f>
        <v>0.94001598116841067</v>
      </c>
      <c r="Y194" s="75">
        <f t="shared" si="2332"/>
        <v>0.94001598116841067</v>
      </c>
      <c r="Z194" s="63">
        <f>IF(MAX(W190:W194)=W194,Q194+1,Q194)</f>
        <v>0</v>
      </c>
      <c r="AA194" s="63">
        <f t="shared" ref="AA194" si="2377">IF(W194=MAX(W190:W194),S194*R194-G194,0)</f>
        <v>0</v>
      </c>
      <c r="AB194" s="63">
        <f t="shared" ref="AB194" si="2378">IF(W194=MAX(W190:W194),T194*R194-H194,0)</f>
        <v>0</v>
      </c>
      <c r="AC194" s="133">
        <f t="shared" ref="AC194" si="2379">IF(W194=MAX(W190:W194),U194-I194,0)</f>
        <v>0</v>
      </c>
      <c r="AD194" s="133">
        <f>Hoja1!$AA194^2+Hoja1!$AB194^2+AC194^2</f>
        <v>0</v>
      </c>
      <c r="AE194" s="75">
        <f t="shared" si="2336"/>
        <v>0.41987772158703851</v>
      </c>
      <c r="AF194" s="75">
        <f t="shared" si="2337"/>
        <v>0.64797972312954244</v>
      </c>
      <c r="AG194" s="78">
        <f t="shared" si="1411"/>
        <v>0</v>
      </c>
      <c r="AH194" s="78">
        <f t="shared" si="2338"/>
        <v>0</v>
      </c>
      <c r="AI194" s="72">
        <f>IF(AG190&gt;0,IF(AH190=Hoja1!$W194,Hoja1!$E194,Hoja1!$G194),0)</f>
        <v>0</v>
      </c>
      <c r="AJ194" s="73">
        <f>IF(AG190&gt;0,IF(AH190=Hoja1!$W194,Hoja1!$F194,Hoja1!$H194),0)</f>
        <v>0</v>
      </c>
      <c r="AK194" s="52">
        <f>IF(AG190&gt;0,IF(AH190=Hoja1!$W194,Hoja1!$E194*Hoja1!$R194,Hoja1!$G194),0)</f>
        <v>0</v>
      </c>
      <c r="AL194" s="49">
        <f>IF(AG190&gt;0,IF(AH190=Hoja1!$W194,Hoja1!$F194*Hoja1!$R194,Hoja1!$H194),0)</f>
        <v>0</v>
      </c>
      <c r="AM194" s="4">
        <f t="shared" ref="AM194:AN194" si="2380">AM189</f>
        <v>0</v>
      </c>
      <c r="AN194" s="120">
        <f t="shared" si="2380"/>
        <v>0.5</v>
      </c>
      <c r="AO194" s="108">
        <f t="shared" si="1532"/>
        <v>0</v>
      </c>
      <c r="AP194" s="5">
        <f t="shared" ref="AP194:AP204" si="2381">IF($AO$11="SUBTRACTIVE",AN194*AO194,AO194)</f>
        <v>0</v>
      </c>
      <c r="AQ194" s="4">
        <f t="shared" ref="AQ194:AR194" si="2382">AQ189</f>
        <v>0</v>
      </c>
      <c r="AR194" s="5">
        <f t="shared" si="2382"/>
        <v>0</v>
      </c>
      <c r="AS194" s="4">
        <f t="shared" ref="AS194" si="2383">IF(AG190&gt;0,G194+AQ194,0)</f>
        <v>0</v>
      </c>
      <c r="AT194" s="164">
        <f t="shared" ref="AT194" si="2384">IF(AG190&gt;0,H194+AR194,0)</f>
        <v>0</v>
      </c>
    </row>
    <row r="195" spans="3:46" ht="19.5" thickBot="1" x14ac:dyDescent="0.3">
      <c r="C195" s="228"/>
      <c r="D195" s="219" t="s">
        <v>42</v>
      </c>
      <c r="E195" s="116">
        <f>$A$27</f>
        <v>0.69639613300000003</v>
      </c>
      <c r="F195" s="116">
        <f>$B$27</f>
        <v>0.90330588999999994</v>
      </c>
      <c r="G195" s="92">
        <f t="shared" ref="G195:I195" si="2385">G190</f>
        <v>-0.62215365899999997</v>
      </c>
      <c r="H195" s="92">
        <f t="shared" si="2385"/>
        <v>0.56891302300000002</v>
      </c>
      <c r="I195" s="92">
        <f t="shared" si="2385"/>
        <v>0</v>
      </c>
      <c r="J195" s="52">
        <f t="shared" ref="J195" si="2386">IF($AO$1="SUBTRACTIVE",AA195+J190,IF(W195=MAX(W195:W199),P195*M195-G195+J190,J190))</f>
        <v>0</v>
      </c>
      <c r="K195" s="123">
        <f t="shared" ref="K195" si="2387">IF($AO$1="SUBTRACTIVE",AB195+K190,IF(W195=MAX(W195:W199),P195*N195-H195+K190,K190))</f>
        <v>0</v>
      </c>
      <c r="L195" s="53">
        <v>0</v>
      </c>
      <c r="M195" s="136">
        <f t="shared" ref="M195" si="2388">IF($AO$1="ADDICTIVE",IF(W195=MAX(W195:W199),$AO$2*S195*R195+G195,0),0)</f>
        <v>0</v>
      </c>
      <c r="N195" s="123">
        <f t="shared" ref="N195" si="2389">IF($AO$1="ADDICTIVE",IF(W195=MAX(W195:W199),$AO$2*T195*R195+H195,0),0)</f>
        <v>0</v>
      </c>
      <c r="O195" s="130">
        <f t="shared" ref="O195" si="2390">IF($AO$1="ADDICTIVE",IF(Y195=MAX(Y195:Y199),$AO$2*U195*R195+I195,0),0)</f>
        <v>0</v>
      </c>
      <c r="P195" s="53">
        <f t="shared" si="1824"/>
        <v>0</v>
      </c>
      <c r="Q195" s="36">
        <f t="shared" si="2177"/>
        <v>0</v>
      </c>
      <c r="R195" s="114">
        <f t="shared" si="1526"/>
        <v>0.87674477221929759</v>
      </c>
      <c r="S195" s="91">
        <f t="shared" si="2144"/>
        <v>0.69639613300000003</v>
      </c>
      <c r="T195" s="91">
        <f t="shared" si="2145"/>
        <v>0.90330588999999994</v>
      </c>
      <c r="U195" s="115">
        <f t="shared" si="1527"/>
        <v>0</v>
      </c>
      <c r="V195" s="200">
        <f t="shared" si="1512"/>
        <v>7.069814036599624E-2</v>
      </c>
      <c r="W195" s="201">
        <f t="shared" si="2178"/>
        <v>0.53534907018299815</v>
      </c>
      <c r="X195" s="201">
        <f>W195</f>
        <v>0.53534907018299815</v>
      </c>
      <c r="Y195" s="36">
        <f t="shared" ref="Y195" si="2391">X199</f>
        <v>0.98815830075184041</v>
      </c>
      <c r="Z195" s="36">
        <f>IF(MAX(W195:W199)=W195,Q195+1,Q195)</f>
        <v>0</v>
      </c>
      <c r="AA195" s="80">
        <f t="shared" ref="AA195" si="2392">IF(W195=MAX(W195:W199),S195*R195-G195,0)</f>
        <v>0</v>
      </c>
      <c r="AB195" s="80">
        <f t="shared" ref="AB195" si="2393">IF(W195=MAX(W195:W199),T195*R195-H195,0)</f>
        <v>0</v>
      </c>
      <c r="AC195" s="54">
        <f t="shared" ref="AC195" si="2394">IF(W195=MAX(W195:W199),U195-I195,0)</f>
        <v>0</v>
      </c>
      <c r="AD195" s="54">
        <f>Hoja1!$AA195^2+Hoja1!$AB195^2+AC195^2</f>
        <v>0</v>
      </c>
      <c r="AE195" s="80">
        <f t="shared" ref="AE195" si="2395">IF(MAX(AD195:AD199)&gt;AE190,MAX(AD195:AD199),AE190)</f>
        <v>0.41987772158703851</v>
      </c>
      <c r="AF195" s="80">
        <f t="shared" ref="AF195" si="2396">SQRT(AE195)</f>
        <v>0.64797972312954244</v>
      </c>
      <c r="AG195" s="82">
        <f>IF(Y195=MIN(Y110:Y209),Y195,0)</f>
        <v>0</v>
      </c>
      <c r="AH195" s="83">
        <f>IF(Hoja1!$AG195&gt;0,_xlfn.MAXIFS(W195:W199,Z205:Z209,0),0)</f>
        <v>0</v>
      </c>
      <c r="AI195" s="80">
        <f>IF(AG195&gt;0,IF(AH195=Hoja1!$W195,Hoja1!$E195,Hoja1!$G195),0)</f>
        <v>0</v>
      </c>
      <c r="AJ195" s="54">
        <f>IF(AG195&gt;0,IF(AH195=Hoja1!$W195,Hoja1!$F195,Hoja1!$H195),0)</f>
        <v>0</v>
      </c>
      <c r="AK195" s="52">
        <f>IF(AG195&gt;0,IF(AH195=Hoja1!$W195,Hoja1!$E195*Hoja1!$R195,Hoja1!$G195),0)</f>
        <v>0</v>
      </c>
      <c r="AL195" s="49">
        <f>IF(AG195&gt;0,IF(AH195=Hoja1!$W195,Hoja1!$F195*Hoja1!$R195,Hoja1!$H195),0)</f>
        <v>0</v>
      </c>
      <c r="AM195" s="114">
        <f t="shared" ref="AM195:AN195" si="2397">AM190</f>
        <v>0</v>
      </c>
      <c r="AN195" s="144">
        <f t="shared" si="2397"/>
        <v>0.5</v>
      </c>
      <c r="AO195" s="123">
        <f t="shared" si="1532"/>
        <v>0</v>
      </c>
      <c r="AP195" s="127">
        <f t="shared" ref="AP195" si="2398">IF($AO$1="SUBTRACTIVE",AN195*AO195,AO195)</f>
        <v>0</v>
      </c>
      <c r="AQ195" s="52">
        <f t="shared" ref="AQ195:AR195" si="2399">AQ190</f>
        <v>0</v>
      </c>
      <c r="AR195" s="53">
        <f t="shared" si="2399"/>
        <v>0</v>
      </c>
      <c r="AS195" s="52">
        <f t="shared" ref="AS195" si="2400">IF(AG195&gt;0,G195+AQ195,0)</f>
        <v>0</v>
      </c>
      <c r="AT195" s="165">
        <f t="shared" ref="AT195" si="2401">IF(AG195&gt;0,H195+AR195,0)</f>
        <v>0</v>
      </c>
    </row>
    <row r="196" spans="3:46" ht="19.5" thickBot="1" x14ac:dyDescent="0.3">
      <c r="C196" s="228"/>
      <c r="D196" s="220"/>
      <c r="E196" s="94">
        <f t="shared" ref="E196:F196" si="2402">E195</f>
        <v>0.69639613300000003</v>
      </c>
      <c r="F196" s="94">
        <f t="shared" si="2402"/>
        <v>0.90330588999999994</v>
      </c>
      <c r="G196" s="46">
        <f t="shared" ref="G196:I196" si="2403">G191</f>
        <v>0.97621461700000001</v>
      </c>
      <c r="H196" s="46">
        <f t="shared" si="2403"/>
        <v>-0.20893725399999999</v>
      </c>
      <c r="I196" s="46">
        <f t="shared" si="2403"/>
        <v>0</v>
      </c>
      <c r="J196" s="56">
        <f t="shared" ref="J196" si="2404">IF($AO$1="SUBTRACTIVE",AA196+J191,IF(W196=MAX(W195:W199),P196*M196-G196+J191,J191))</f>
        <v>-0.18862428901145445</v>
      </c>
      <c r="K196" s="122">
        <f t="shared" ref="K196" si="2405">IF($AO$1="SUBTRACTIVE",AB196+K191,IF(W196=MAX(W195:W199),P196*N196-H196+K191,K191))</f>
        <v>2.7177975845066324</v>
      </c>
      <c r="L196" s="57">
        <v>0</v>
      </c>
      <c r="M196" s="137">
        <f t="shared" ref="M196" si="2406">IF($AO$1="ADDICTIVE",IF(W196=MAX(W195:W199),$AO$2*S196*R196+G196,0),0)</f>
        <v>0</v>
      </c>
      <c r="N196" s="122">
        <f t="shared" ref="N196" si="2407">IF($AO$1="ADDICTIVE",IF(W196=MAX(W195:W199),$AO$2*T196*R196+H196,0),0)</f>
        <v>0</v>
      </c>
      <c r="O196" s="128">
        <f t="shared" ref="O196" si="2408">IF($AO$1="ADDICTIVE",IF(Y196=MAX(Y195:Y199),$AO$2*U196*R196+I196,0),0)</f>
        <v>0</v>
      </c>
      <c r="P196" s="57">
        <f t="shared" si="1824"/>
        <v>0</v>
      </c>
      <c r="Q196" s="93">
        <f t="shared" si="2177"/>
        <v>5</v>
      </c>
      <c r="R196" s="56">
        <f t="shared" si="1526"/>
        <v>0.87674477221929759</v>
      </c>
      <c r="S196" s="95">
        <f t="shared" si="2144"/>
        <v>0.69639613300000003</v>
      </c>
      <c r="T196" s="95">
        <f t="shared" si="2145"/>
        <v>0.90330588999999994</v>
      </c>
      <c r="U196" s="115">
        <f t="shared" si="1527"/>
        <v>0</v>
      </c>
      <c r="V196" s="202">
        <f t="shared" si="1512"/>
        <v>0.43056745692283621</v>
      </c>
      <c r="W196" s="203">
        <f t="shared" si="2178"/>
        <v>0.71528372846141808</v>
      </c>
      <c r="X196" s="203">
        <f>IF(W196&gt;X195,W196,X195)</f>
        <v>0.71528372846141808</v>
      </c>
      <c r="Y196" s="75">
        <f t="shared" ref="Y196:Y199" si="2409">Y195</f>
        <v>0.98815830075184041</v>
      </c>
      <c r="Z196" s="93">
        <f>IF(MAX(W195:W199)=W196,Q196+1,Q196)</f>
        <v>5</v>
      </c>
      <c r="AA196" s="82">
        <f t="shared" ref="AA196" si="2410">IF(W196=MAX(W195:W199),S196*R196-G196,0)</f>
        <v>0</v>
      </c>
      <c r="AB196" s="82">
        <f t="shared" ref="AB196" si="2411">IF(W196=MAX(W195:W199),T196*R196-H196,0)</f>
        <v>0</v>
      </c>
      <c r="AC196" s="210">
        <f t="shared" ref="AC196" si="2412">IF(W196=MAX(W195:W199),U196-I196,0)</f>
        <v>0</v>
      </c>
      <c r="AD196" s="212">
        <f>Hoja1!$AA196^2+Hoja1!$AB196^2+AC196^2</f>
        <v>0</v>
      </c>
      <c r="AE196" s="75">
        <f t="shared" ref="AE196:AE199" si="2413">AE195</f>
        <v>0.41987772158703851</v>
      </c>
      <c r="AF196" s="76">
        <f t="shared" ref="AF196:AG199" si="2414">AF195</f>
        <v>0.64797972312954244</v>
      </c>
      <c r="AG196" s="78">
        <f t="shared" si="2414"/>
        <v>0</v>
      </c>
      <c r="AH196" s="78">
        <f t="shared" ref="AH196:AH199" si="2415">AH195</f>
        <v>0</v>
      </c>
      <c r="AI196" s="80">
        <f>IF(AG195&gt;0,IF(AH195=Hoja1!$W196,Hoja1!$E196,Hoja1!$G196),0)</f>
        <v>0</v>
      </c>
      <c r="AJ196" s="54">
        <f>IF(AG195&gt;0,IF(AH195=Hoja1!$W196,Hoja1!$F196,Hoja1!$H196),0)</f>
        <v>0</v>
      </c>
      <c r="AK196" s="52">
        <f>IF(AG195&gt;0,IF(AH195=Hoja1!$W196,Hoja1!$E196*Hoja1!$R196,Hoja1!$G196),0)</f>
        <v>0</v>
      </c>
      <c r="AL196" s="49">
        <f>IF(AG195&gt;0,IF(AH195=Hoja1!$W196,Hoja1!$F196*Hoja1!$R196,Hoja1!$H196),0)</f>
        <v>0</v>
      </c>
      <c r="AM196" s="56">
        <f t="shared" ref="AM196:AN196" si="2416">AM191</f>
        <v>6</v>
      </c>
      <c r="AN196" s="145">
        <f t="shared" si="2416"/>
        <v>0.5</v>
      </c>
      <c r="AO196" s="122">
        <f t="shared" si="1532"/>
        <v>0.16666666666666666</v>
      </c>
      <c r="AP196" s="127">
        <f t="shared" si="2304"/>
        <v>8.3333333333333329E-2</v>
      </c>
      <c r="AQ196" s="56">
        <f t="shared" ref="AQ196:AR196" si="2417">AQ191</f>
        <v>-1.40820082417392E-2</v>
      </c>
      <c r="AR196" s="57">
        <f t="shared" si="2417"/>
        <v>0.25147433238408184</v>
      </c>
      <c r="AS196" s="56">
        <f t="shared" ref="AS196" si="2418">IF(AG195&gt;0,G196+AQ196,0)</f>
        <v>0</v>
      </c>
      <c r="AT196" s="166">
        <f t="shared" ref="AT196" si="2419">IF(AG195&gt;0,H196+AR196,0)</f>
        <v>0</v>
      </c>
    </row>
    <row r="197" spans="3:46" ht="19.5" thickBot="1" x14ac:dyDescent="0.3">
      <c r="C197" s="228"/>
      <c r="D197" s="220"/>
      <c r="E197" s="94">
        <f t="shared" ref="E197:F197" si="2420">E196</f>
        <v>0.69639613300000003</v>
      </c>
      <c r="F197" s="94">
        <f t="shared" si="2420"/>
        <v>0.90330588999999994</v>
      </c>
      <c r="G197" s="46">
        <f t="shared" ref="G197:I197" si="2421">G192</f>
        <v>0.4247616770911497</v>
      </c>
      <c r="H197" s="46">
        <f t="shared" si="2421"/>
        <v>0.90530520691903349</v>
      </c>
      <c r="I197" s="46">
        <f t="shared" si="2421"/>
        <v>0</v>
      </c>
      <c r="J197" s="56">
        <f t="shared" ref="J197" si="2422">IF($AO$1="SUBTRACTIVE",AA197+J192,IF(W197=MAX(W195:W199),P197*M197-G197+J192,J192))</f>
        <v>2.4813294121543321</v>
      </c>
      <c r="K197" s="122">
        <f t="shared" ref="K197" si="2423">IF($AO$1="SUBTRACTIVE",AB197+K192,IF(W197=MAX(W195:W199),P197*N197-H197+K192,K192))</f>
        <v>-1.9240464014642902</v>
      </c>
      <c r="L197" s="57">
        <v>0</v>
      </c>
      <c r="M197" s="137">
        <f t="shared" ref="M197" si="2424">IF($AO$1="ADDICTIVE",IF(W197=MAX(W195:W199),$AO$2*S197*R197+G197,0),0)</f>
        <v>0</v>
      </c>
      <c r="N197" s="122">
        <f t="shared" ref="N197" si="2425">IF($AO$1="ADDICTIVE",IF(W197=MAX(W195:W199),$AO$2*T197*R197+H197,0),0)</f>
        <v>0</v>
      </c>
      <c r="O197" s="128">
        <f t="shared" ref="O197" si="2426">IF($AO$1="ADDICTIVE",IF(Y197=MAX(Y195:Y199),$AO$2*U197*R197+I197,0),0)</f>
        <v>0</v>
      </c>
      <c r="P197" s="57">
        <f t="shared" si="1824"/>
        <v>0</v>
      </c>
      <c r="Q197" s="93">
        <f t="shared" si="2177"/>
        <v>12</v>
      </c>
      <c r="R197" s="56">
        <f t="shared" si="1526"/>
        <v>0.87674477221929759</v>
      </c>
      <c r="S197" s="95">
        <f t="shared" si="2144"/>
        <v>0.69639613300000003</v>
      </c>
      <c r="T197" s="95">
        <f t="shared" si="2145"/>
        <v>0.90330588999999994</v>
      </c>
      <c r="U197" s="115">
        <f t="shared" si="1527"/>
        <v>0</v>
      </c>
      <c r="V197" s="202">
        <f t="shared" si="1512"/>
        <v>0.97631660150368083</v>
      </c>
      <c r="W197" s="203">
        <f t="shared" si="2178"/>
        <v>0.98815830075184041</v>
      </c>
      <c r="X197" s="203">
        <f>IF(W197&gt;X196,W197,X196)</f>
        <v>0.98815830075184041</v>
      </c>
      <c r="Y197" s="75">
        <f t="shared" si="2409"/>
        <v>0.98815830075184041</v>
      </c>
      <c r="Z197" s="93">
        <f>IF(MAX(W195:W199)=W197,Q197+1,Q197)</f>
        <v>13</v>
      </c>
      <c r="AA197" s="82">
        <f t="shared" ref="AA197" si="2427">IF(W197=MAX(W195:W199),S197*R197-G197,0)</f>
        <v>0.18579999191033497</v>
      </c>
      <c r="AB197" s="82">
        <f t="shared" ref="AB197" si="2428">IF(W197=MAX(W195:W199),T197*R197-H197,0)</f>
        <v>-0.11333649014663361</v>
      </c>
      <c r="AC197" s="210">
        <f t="shared" ref="AC197" si="2429">IF(W197=MAX(W195:W199),U197-I197,0)</f>
        <v>0</v>
      </c>
      <c r="AD197" s="212">
        <f>Hoja1!$AA197^2+Hoja1!$AB197^2+AC197^2</f>
        <v>4.7366796992638516E-2</v>
      </c>
      <c r="AE197" s="75">
        <f t="shared" si="2413"/>
        <v>0.41987772158703851</v>
      </c>
      <c r="AF197" s="75">
        <f t="shared" si="2414"/>
        <v>0.64797972312954244</v>
      </c>
      <c r="AG197" s="78">
        <f t="shared" si="2104"/>
        <v>0</v>
      </c>
      <c r="AH197" s="78">
        <f t="shared" si="2415"/>
        <v>0</v>
      </c>
      <c r="AI197" s="80">
        <f>IF(AG195&gt;0,IF(AH195=Hoja1!$W197,Hoja1!$E197,Hoja1!$G197),0)</f>
        <v>0</v>
      </c>
      <c r="AJ197" s="54">
        <f>IF(AG195&gt;0,IF(AH195=Hoja1!$W197,Hoja1!$F197,Hoja1!$H197),0)</f>
        <v>0</v>
      </c>
      <c r="AK197" s="52">
        <f>IF(AG195&gt;0,IF(AH195=Hoja1!$W197,Hoja1!$E197*Hoja1!$R197,Hoja1!$G197),0)</f>
        <v>0</v>
      </c>
      <c r="AL197" s="49">
        <f>IF(AG195&gt;0,IF(AH195=Hoja1!$W197,Hoja1!$F197*Hoja1!$R197,Hoja1!$H197),0)</f>
        <v>0</v>
      </c>
      <c r="AM197" s="56">
        <f t="shared" ref="AM197:AN197" si="2430">AM192</f>
        <v>14</v>
      </c>
      <c r="AN197" s="145">
        <f t="shared" si="2430"/>
        <v>0.5</v>
      </c>
      <c r="AO197" s="122">
        <f t="shared" si="1532"/>
        <v>7.1428571428571425E-2</v>
      </c>
      <c r="AP197" s="127">
        <f t="shared" si="2304"/>
        <v>3.5714285714285712E-2</v>
      </c>
      <c r="AQ197" s="56">
        <f t="shared" ref="AQ197:AR197" si="2431">AQ192</f>
        <v>7.546263491092764E-2</v>
      </c>
      <c r="AR197" s="57">
        <f t="shared" si="2431"/>
        <v>-6.539080595889013E-2</v>
      </c>
      <c r="AS197" s="56">
        <f t="shared" ref="AS197" si="2432">IF(AG195&gt;0,G197+AQ197,0)</f>
        <v>0</v>
      </c>
      <c r="AT197" s="166">
        <f t="shared" ref="AT197" si="2433">IF(AG195&gt;0,H197+AR197,0)</f>
        <v>0</v>
      </c>
    </row>
    <row r="198" spans="3:46" ht="19.5" thickBot="1" x14ac:dyDescent="0.3">
      <c r="C198" s="228"/>
      <c r="D198" s="220"/>
      <c r="E198" s="94">
        <f t="shared" ref="E198:F198" si="2434">E197</f>
        <v>0.69639613300000003</v>
      </c>
      <c r="F198" s="94">
        <f t="shared" si="2434"/>
        <v>0.90330588999999994</v>
      </c>
      <c r="G198" s="46">
        <f t="shared" ref="G198:I198" si="2435">G193</f>
        <v>-0.51661166300000005</v>
      </c>
      <c r="H198" s="46">
        <f t="shared" si="2435"/>
        <v>-0.851105322</v>
      </c>
      <c r="I198" s="46">
        <f t="shared" si="2435"/>
        <v>0</v>
      </c>
      <c r="J198" s="56">
        <f t="shared" ref="J198" si="2436">IF($AO$1="SUBTRACTIVE",AA198+J193,IF(W198=MAX(W195:W199),P198*M198-G198+J193,J193))</f>
        <v>0</v>
      </c>
      <c r="K198" s="122">
        <f t="shared" ref="K198" si="2437">IF($AO$1="SUBTRACTIVE",AB198+K193,IF(W198=MAX(W195:W199),P198*N198-H198+K193,K193))</f>
        <v>0</v>
      </c>
      <c r="L198" s="57">
        <v>0</v>
      </c>
      <c r="M198" s="137">
        <f t="shared" ref="M198" si="2438">IF($AO$1="ADDICTIVE",IF(W198=MAX(W195:W199),$AO$2*S198*R198+G198,0),0)</f>
        <v>0</v>
      </c>
      <c r="N198" s="122">
        <f t="shared" ref="N198" si="2439">IF($AO$1="ADDICTIVE",IF(W198=MAX(W195:W199),$AO$2*T198*R198+H198,0),0)</f>
        <v>0</v>
      </c>
      <c r="O198" s="128">
        <f t="shared" ref="O198:O199" si="2440">IF($AO$1="ADDICTIVE",IF(Y198=MAX(Y194:Y198),$AO$2*U198*R198+I198,0),0)</f>
        <v>0</v>
      </c>
      <c r="P198" s="57">
        <f t="shared" si="1824"/>
        <v>0</v>
      </c>
      <c r="Q198" s="93">
        <f t="shared" si="2177"/>
        <v>0</v>
      </c>
      <c r="R198" s="56">
        <f t="shared" si="1526"/>
        <v>0.87674477221929759</v>
      </c>
      <c r="S198" s="95">
        <f t="shared" si="2144"/>
        <v>0.69639613300000003</v>
      </c>
      <c r="T198" s="95">
        <f t="shared" si="2145"/>
        <v>0.90330588999999994</v>
      </c>
      <c r="U198" s="115">
        <f t="shared" si="1527"/>
        <v>0</v>
      </c>
      <c r="V198" s="202">
        <f t="shared" si="1512"/>
        <v>-0.98947206888941264</v>
      </c>
      <c r="W198" s="203">
        <f t="shared" si="2178"/>
        <v>5.2639655552936815E-3</v>
      </c>
      <c r="X198" s="203">
        <f>IF(W198&gt;X197,W198,X197)</f>
        <v>0.98815830075184041</v>
      </c>
      <c r="Y198" s="75">
        <f t="shared" si="2409"/>
        <v>0.98815830075184041</v>
      </c>
      <c r="Z198" s="93">
        <f>IF(MAX(W195:W199)=W198,Q198+1,Q198)</f>
        <v>0</v>
      </c>
      <c r="AA198" s="82">
        <f t="shared" ref="AA198" si="2441">IF(W198=MAX(W195:W199),S198*R198-G198,0)</f>
        <v>0</v>
      </c>
      <c r="AB198" s="82">
        <f t="shared" ref="AB198" si="2442">IF(W198=MAX(W195:W199),T198*R198-H198,0)</f>
        <v>0</v>
      </c>
      <c r="AC198" s="210">
        <f t="shared" ref="AC198" si="2443">IF(W198=MAX(W195:W199),U198-I198,0)</f>
        <v>0</v>
      </c>
      <c r="AD198" s="212">
        <f>Hoja1!$AA198^2+Hoja1!$AB198^2+AC198^2</f>
        <v>0</v>
      </c>
      <c r="AE198" s="75">
        <f t="shared" si="2413"/>
        <v>0.41987772158703851</v>
      </c>
      <c r="AF198" s="75">
        <f t="shared" si="2414"/>
        <v>0.64797972312954244</v>
      </c>
      <c r="AG198" s="78">
        <f t="shared" si="2104"/>
        <v>0</v>
      </c>
      <c r="AH198" s="78">
        <f t="shared" si="2415"/>
        <v>0</v>
      </c>
      <c r="AI198" s="80">
        <f>IF(AG195&gt;0,IF(AH195=Hoja1!$W198,Hoja1!$E198,Hoja1!$G198),0)</f>
        <v>0</v>
      </c>
      <c r="AJ198" s="54">
        <f>IF(AG195&gt;0,IF(AH195=Hoja1!$W198,Hoja1!$F198,Hoja1!$H198),0)</f>
        <v>0</v>
      </c>
      <c r="AK198" s="52">
        <f>IF(AG195&gt;0,IF(AH195=Hoja1!$W198,Hoja1!$E198*Hoja1!$R198,Hoja1!$G198),0)</f>
        <v>0</v>
      </c>
      <c r="AL198" s="49">
        <f>IF(AG195&gt;0,IF(AH195=Hoja1!$W198,Hoja1!$F198*Hoja1!$R198,Hoja1!$H198),0)</f>
        <v>0</v>
      </c>
      <c r="AM198" s="56">
        <f t="shared" ref="AM198:AN198" si="2444">AM193</f>
        <v>0</v>
      </c>
      <c r="AN198" s="145">
        <f t="shared" si="2444"/>
        <v>0.5</v>
      </c>
      <c r="AO198" s="122">
        <f t="shared" si="1532"/>
        <v>0</v>
      </c>
      <c r="AP198" s="127">
        <f t="shared" si="2304"/>
        <v>0</v>
      </c>
      <c r="AQ198" s="56">
        <f t="shared" ref="AQ198:AR198" si="2445">AQ193</f>
        <v>0</v>
      </c>
      <c r="AR198" s="57">
        <f t="shared" si="2445"/>
        <v>0</v>
      </c>
      <c r="AS198" s="56">
        <f t="shared" ref="AS198" si="2446">IF(AG195&gt;0,G198+AQ198,0)</f>
        <v>0</v>
      </c>
      <c r="AT198" s="166">
        <f t="shared" ref="AT198" si="2447">IF(AG195&gt;0,H198+AR198,0)</f>
        <v>0</v>
      </c>
    </row>
    <row r="199" spans="3:46" ht="19.5" thickBot="1" x14ac:dyDescent="0.3">
      <c r="C199" s="228"/>
      <c r="D199" s="221"/>
      <c r="E199" s="94">
        <f t="shared" ref="E199:F199" si="2448">E198</f>
        <v>0.69639613300000003</v>
      </c>
      <c r="F199" s="94">
        <f t="shared" si="2448"/>
        <v>0.90330588999999994</v>
      </c>
      <c r="G199" s="46">
        <f t="shared" ref="G199:I199" si="2449">G194</f>
        <v>-0.227678886</v>
      </c>
      <c r="H199" s="46">
        <f t="shared" si="2449"/>
        <v>-0.95629731299999998</v>
      </c>
      <c r="I199" s="46">
        <f t="shared" si="2449"/>
        <v>0</v>
      </c>
      <c r="J199" s="58">
        <f t="shared" ref="J199" si="2450">IF($AO$1="SUBTRACTIVE",AA199+J194,IF(W199=MAX(W195:W199),P199*M199-G199+J194,J194))</f>
        <v>0</v>
      </c>
      <c r="K199" s="124">
        <f t="shared" ref="K199" si="2451">IF($AO$1="SUBTRACTIVE",AB199+K194,IF(W199=MAX(W195:W199),P199*N199-H199+K194,K194))</f>
        <v>0</v>
      </c>
      <c r="L199" s="59">
        <v>0</v>
      </c>
      <c r="M199" s="138">
        <f t="shared" ref="M199" si="2452">IF($AO$1="ADDICTIVE",IF(W199=MAX(W195:W199),$AO$2*S199*R199+G199,0),0)</f>
        <v>0</v>
      </c>
      <c r="N199" s="124">
        <f t="shared" ref="N199" si="2453">IF($AO$1="ADDICTIVE",IF(W199=MAX(W195:W199),$AO$2*T199*R199+H199,0),0)</f>
        <v>0</v>
      </c>
      <c r="O199" s="129">
        <f t="shared" si="2440"/>
        <v>0</v>
      </c>
      <c r="P199" s="59">
        <f t="shared" si="1824"/>
        <v>0</v>
      </c>
      <c r="Q199" s="93">
        <f t="shared" si="2177"/>
        <v>0</v>
      </c>
      <c r="R199" s="58">
        <f t="shared" si="1526"/>
        <v>0.87674477221929759</v>
      </c>
      <c r="S199" s="95">
        <f t="shared" si="2144"/>
        <v>0.69639613300000003</v>
      </c>
      <c r="T199" s="95">
        <f t="shared" si="2145"/>
        <v>0.90330588999999994</v>
      </c>
      <c r="U199" s="119">
        <f t="shared" si="1527"/>
        <v>0</v>
      </c>
      <c r="V199" s="202">
        <f t="shared" si="1512"/>
        <v>-0.89636955646206273</v>
      </c>
      <c r="W199" s="203">
        <f t="shared" si="2178"/>
        <v>5.1815221768968633E-2</v>
      </c>
      <c r="X199" s="203">
        <f>IF(W199&gt;X198,W199,X198)</f>
        <v>0.98815830075184041</v>
      </c>
      <c r="Y199" s="75">
        <f t="shared" si="2409"/>
        <v>0.98815830075184041</v>
      </c>
      <c r="Z199" s="93">
        <f>IF(MAX(W195:W199)=W199,Q199+1,Q199)</f>
        <v>0</v>
      </c>
      <c r="AA199" s="82">
        <f t="shared" ref="AA199" si="2454">IF(W199=MAX(W195:W199),S199*R199-G199,0)</f>
        <v>0</v>
      </c>
      <c r="AB199" s="82">
        <f t="shared" ref="AB199" si="2455">IF(W199=MAX(W195:W199),T199*R199-H199,0)</f>
        <v>0</v>
      </c>
      <c r="AC199" s="211">
        <f t="shared" ref="AC199" si="2456">IF(W199=MAX(W195:W199),U199-I199,0)</f>
        <v>0</v>
      </c>
      <c r="AD199" s="211">
        <f>Hoja1!$AA199^2+Hoja1!$AB199^2+AC199^2</f>
        <v>0</v>
      </c>
      <c r="AE199" s="75">
        <f t="shared" si="2413"/>
        <v>0.41987772158703851</v>
      </c>
      <c r="AF199" s="75">
        <f t="shared" si="2414"/>
        <v>0.64797972312954244</v>
      </c>
      <c r="AG199" s="78">
        <f t="shared" si="2104"/>
        <v>0</v>
      </c>
      <c r="AH199" s="78">
        <f t="shared" si="2415"/>
        <v>0</v>
      </c>
      <c r="AI199" s="80">
        <f>IF(AG195&gt;0,IF(AH195=Hoja1!$W199,Hoja1!$E199,Hoja1!$G199),0)</f>
        <v>0</v>
      </c>
      <c r="AJ199" s="54">
        <f>IF(AG195&gt;0,IF(AH195=Hoja1!$W199,Hoja1!$F199,Hoja1!$H199),0)</f>
        <v>0</v>
      </c>
      <c r="AK199" s="52">
        <f>IF(AG195&gt;0,IF(AH195=Hoja1!$W199,Hoja1!$E199*Hoja1!$R199,Hoja1!$G199),0)</f>
        <v>0</v>
      </c>
      <c r="AL199" s="49">
        <f>IF(AG195&gt;0,IF(AH195=Hoja1!$W199,Hoja1!$F199*Hoja1!$R199,Hoja1!$H199),0)</f>
        <v>0</v>
      </c>
      <c r="AM199" s="58">
        <f t="shared" ref="AM199:AN199" si="2457">AM194</f>
        <v>0</v>
      </c>
      <c r="AN199" s="146">
        <f t="shared" si="2457"/>
        <v>0.5</v>
      </c>
      <c r="AO199" s="124">
        <f t="shared" si="1532"/>
        <v>0</v>
      </c>
      <c r="AP199" s="106">
        <f t="shared" si="2304"/>
        <v>0</v>
      </c>
      <c r="AQ199" s="58">
        <f t="shared" ref="AQ199:AR199" si="2458">AQ194</f>
        <v>0</v>
      </c>
      <c r="AR199" s="59">
        <f t="shared" si="2458"/>
        <v>0</v>
      </c>
      <c r="AS199" s="58">
        <f t="shared" ref="AS199" si="2459">IF(AG195&gt;0,G199+AQ199,0)</f>
        <v>0</v>
      </c>
      <c r="AT199" s="167">
        <f t="shared" ref="AT199" si="2460">IF(AG195&gt;0,H199+AR199,0)</f>
        <v>0</v>
      </c>
    </row>
    <row r="200" spans="3:46" ht="19.5" thickBot="1" x14ac:dyDescent="0.3">
      <c r="C200" s="228"/>
      <c r="D200" s="213" t="s">
        <v>43</v>
      </c>
      <c r="E200" s="86">
        <f>$A$28</f>
        <v>0.59279031900000001</v>
      </c>
      <c r="F200" s="86">
        <f>$B$28</f>
        <v>5.4142951000000002E-2</v>
      </c>
      <c r="G200" s="71">
        <f t="shared" ref="G200:I200" si="2461">G195</f>
        <v>-0.62215365899999997</v>
      </c>
      <c r="H200" s="71">
        <f t="shared" si="2461"/>
        <v>0.56891302300000002</v>
      </c>
      <c r="I200" s="71">
        <f t="shared" si="2461"/>
        <v>0</v>
      </c>
      <c r="J200" s="64">
        <f t="shared" ref="J200" si="2462">IF($AO$1="SUBTRACTIVE",AA200+J195,IF(W200=MAX(W200:W204),P200*M200-G200+J195,J195))</f>
        <v>0</v>
      </c>
      <c r="K200" s="121">
        <f t="shared" ref="K200" si="2463">IF($AO$1="SUBTRACTIVE",AB200+K195,IF(W200=MAX(W200:W204),P200*N200-H200+K195,K195))</f>
        <v>0</v>
      </c>
      <c r="L200" s="65">
        <v>0</v>
      </c>
      <c r="M200" s="64">
        <f t="shared" ref="M200" si="2464">IF($AO$1="ADDICTIVE",IF(W200=MAX(W200:W204),$AO$2*S200*R200+G200,0),0)</f>
        <v>0</v>
      </c>
      <c r="N200" s="121">
        <f t="shared" ref="N200" si="2465">IF($AO$1="ADDICTIVE",IF(W200=MAX(W200:W204),$AO$2*T200*R200+H200,0),0)</f>
        <v>0</v>
      </c>
      <c r="O200" s="126">
        <f t="shared" ref="O200" si="2466">IF($AO$1="ADDICTIVE",IF(Y200=MAX(Y200:Y204),$AO$2*U200*R200+I200,0),0)</f>
        <v>0</v>
      </c>
      <c r="P200" s="65">
        <f t="shared" si="1824"/>
        <v>0</v>
      </c>
      <c r="Q200" s="35">
        <f t="shared" si="2177"/>
        <v>0</v>
      </c>
      <c r="R200" s="15">
        <f t="shared" si="1526"/>
        <v>1.6799444511687176</v>
      </c>
      <c r="S200" s="87">
        <f t="shared" si="2144"/>
        <v>0.59279031900000001</v>
      </c>
      <c r="T200" s="87">
        <f t="shared" si="2145"/>
        <v>5.4142951000000002E-2</v>
      </c>
      <c r="U200" s="26">
        <f t="shared" si="1527"/>
        <v>0</v>
      </c>
      <c r="V200" s="197">
        <f t="shared" si="1512"/>
        <v>-0.56782800484839646</v>
      </c>
      <c r="W200" s="198">
        <f t="shared" si="2178"/>
        <v>0.21608599757580177</v>
      </c>
      <c r="X200" s="198">
        <f>W200</f>
        <v>0.21608599757580177</v>
      </c>
      <c r="Y200" s="35">
        <f t="shared" ref="Y200" si="2467">X204</f>
        <v>0.97658184096850831</v>
      </c>
      <c r="Z200" s="35">
        <f>IF(MAX(W200:W204)=W200,Q200+1,Q200)</f>
        <v>0</v>
      </c>
      <c r="AA200" s="35">
        <f t="shared" ref="AA200" si="2468">IF(W200=MAX(W200:W204),S200*R200-G200,0)</f>
        <v>0</v>
      </c>
      <c r="AB200" s="35">
        <f t="shared" ref="AB200" si="2469">IF(W200=MAX(W200:W204),T200*R200-H200,0)</f>
        <v>0</v>
      </c>
      <c r="AC200" s="131">
        <f t="shared" ref="AC200" si="2470">IF(W200=MAX(W200:W204),U200-I200,0)</f>
        <v>0</v>
      </c>
      <c r="AD200" s="131">
        <f>Hoja1!$AA200^2+Hoja1!$AB200^2+AC200^2</f>
        <v>0</v>
      </c>
      <c r="AE200" s="35">
        <f t="shared" ref="AE200" si="2471">IF(MAX(AD200:AD204)&gt;AE195,MAX(AD200:AD204),AE195)</f>
        <v>0.41987772158703851</v>
      </c>
      <c r="AF200" s="35">
        <f t="shared" ref="AF200" si="2472">SQRT(AE200)</f>
        <v>0.64797972312954244</v>
      </c>
      <c r="AG200" s="35">
        <f>IF(Y200=MIN(Y110:Y209),Y200,0)</f>
        <v>0</v>
      </c>
      <c r="AH200" s="88">
        <f>IF(Hoja1!$AG200&gt;0,_xlfn.MAXIFS(W200:W204,Z205:Z209,0),0)</f>
        <v>0</v>
      </c>
      <c r="AI200" s="72">
        <f>IF(AG200&gt;0,IF(AH200=Hoja1!$W200,Hoja1!$E200,Hoja1!$G200),0)</f>
        <v>0</v>
      </c>
      <c r="AJ200" s="73">
        <f>IF(AG200&gt;0,IF(AH200=Hoja1!$W200,Hoja1!$F200,Hoja1!$H200),0)</f>
        <v>0</v>
      </c>
      <c r="AK200" s="52">
        <f>IF(AG200&gt;0,IF(AH200=Hoja1!$W200,Hoja1!$E200*Hoja1!$R200,Hoja1!$G200),0)</f>
        <v>0</v>
      </c>
      <c r="AL200" s="49">
        <f>IF(AG200&gt;0,IF(AH200=Hoja1!$W200,Hoja1!$F200*Hoja1!$R200,Hoja1!$H200),0)</f>
        <v>0</v>
      </c>
      <c r="AM200" s="64">
        <f t="shared" ref="AM200:AN200" si="2473">AM195</f>
        <v>0</v>
      </c>
      <c r="AN200" s="148">
        <f t="shared" si="2473"/>
        <v>0.5</v>
      </c>
      <c r="AO200" s="121">
        <f t="shared" si="1532"/>
        <v>0</v>
      </c>
      <c r="AP200" s="65">
        <f t="shared" ref="AP200" si="2474">IF($AO$11="SUBTRACTIVE",AN200*AO200,AO200)</f>
        <v>0</v>
      </c>
      <c r="AQ200" s="64">
        <f t="shared" ref="AQ200:AR200" si="2475">AQ195</f>
        <v>0</v>
      </c>
      <c r="AR200" s="65">
        <f t="shared" si="2475"/>
        <v>0</v>
      </c>
      <c r="AS200" s="64">
        <f t="shared" ref="AS200" si="2476">IF(AG200&gt;0,G200+AQ200,0)</f>
        <v>0</v>
      </c>
      <c r="AT200" s="168">
        <f t="shared" ref="AT200" si="2477">IF(AG200&gt;0,H200+AR200,0)</f>
        <v>0</v>
      </c>
    </row>
    <row r="201" spans="3:46" ht="19.5" thickBot="1" x14ac:dyDescent="0.3">
      <c r="C201" s="228"/>
      <c r="D201" s="214"/>
      <c r="E201" s="89">
        <f t="shared" ref="E201:F201" si="2478">E200</f>
        <v>0.59279031900000001</v>
      </c>
      <c r="F201" s="89">
        <f t="shared" si="2478"/>
        <v>5.4142951000000002E-2</v>
      </c>
      <c r="G201" s="74">
        <f t="shared" ref="G201:I201" si="2479">G196</f>
        <v>0.97621461700000001</v>
      </c>
      <c r="H201" s="74">
        <f t="shared" si="2479"/>
        <v>-0.20893725399999999</v>
      </c>
      <c r="I201" s="74">
        <f t="shared" si="2479"/>
        <v>0</v>
      </c>
      <c r="J201" s="2">
        <f t="shared" ref="J201" si="2480">IF($AO$1="SUBTRACTIVE",AA201+J196,IF(W201=MAX(W200:W204),P201*M201-G201+J196,J196))</f>
        <v>-0.16898409890087041</v>
      </c>
      <c r="K201" s="107">
        <f t="shared" ref="K201" si="2481">IF($AO$1="SUBTRACTIVE",AB201+K196,IF(W201=MAX(W200:W204),P201*N201-H201+K196,K196))</f>
        <v>3.0176919886089824</v>
      </c>
      <c r="L201" s="3">
        <v>0</v>
      </c>
      <c r="M201" s="2">
        <f t="shared" ref="M201" si="2482">IF($AO$1="ADDICTIVE",IF(W201=MAX(W200:W204),$AO$2*S201*R201+G201,0),0)</f>
        <v>0</v>
      </c>
      <c r="N201" s="107">
        <f t="shared" ref="N201" si="2483">IF($AO$1="ADDICTIVE",IF(W201=MAX(W200:W204),$AO$2*T201*R201+H201,0),0)</f>
        <v>0</v>
      </c>
      <c r="O201" s="20">
        <f t="shared" ref="O201" si="2484">IF($AO$1="ADDICTIVE",IF(Y201=MAX(Y200:Y204),$AO$2*U201*R201+I201,0),0)</f>
        <v>0</v>
      </c>
      <c r="P201" s="3">
        <f t="shared" si="1824"/>
        <v>0</v>
      </c>
      <c r="Q201" s="63">
        <f t="shared" si="2177"/>
        <v>5</v>
      </c>
      <c r="R201" s="2">
        <f t="shared" si="1526"/>
        <v>1.6799444511687176</v>
      </c>
      <c r="S201" s="90">
        <f t="shared" si="2144"/>
        <v>0.59279031900000001</v>
      </c>
      <c r="T201" s="90">
        <f t="shared" si="2145"/>
        <v>5.4142951000000002E-2</v>
      </c>
      <c r="U201" s="26">
        <f t="shared" si="1527"/>
        <v>0</v>
      </c>
      <c r="V201" s="199">
        <f t="shared" si="1512"/>
        <v>0.95316368193701673</v>
      </c>
      <c r="W201" s="192">
        <f t="shared" si="2178"/>
        <v>0.97658184096850831</v>
      </c>
      <c r="X201" s="192">
        <f>IF(W201&gt;X200,W201,X200)</f>
        <v>0.97658184096850831</v>
      </c>
      <c r="Y201" s="75">
        <f t="shared" ref="Y201:Y204" si="2485">Y200</f>
        <v>0.97658184096850831</v>
      </c>
      <c r="Z201" s="63">
        <f>IF(MAX(W200:W204)=W201,Q201+1,Q201)</f>
        <v>6</v>
      </c>
      <c r="AA201" s="63">
        <f t="shared" ref="AA201" si="2486">IF(W201=MAX(W200:W204),S201*R201-G201,0)</f>
        <v>1.9640190110584044E-2</v>
      </c>
      <c r="AB201" s="63">
        <f t="shared" ref="AB201" si="2487">IF(W201=MAX(W200:W204),T201*R201-H201,0)</f>
        <v>0.29989440410234974</v>
      </c>
      <c r="AC201" s="209">
        <f t="shared" ref="AC201" si="2488">IF(W201=MAX(W200:W204),U201-I201,0)</f>
        <v>0</v>
      </c>
      <c r="AD201" s="132">
        <f>Hoja1!$AA201^2+Hoja1!$AB201^2+AC201^2</f>
        <v>9.0322390679483333E-2</v>
      </c>
      <c r="AE201" s="75">
        <f t="shared" ref="AE201:AE204" si="2489">AE200</f>
        <v>0.41987772158703851</v>
      </c>
      <c r="AF201" s="76">
        <f t="shared" ref="AF201:AG204" si="2490">AF200</f>
        <v>0.64797972312954244</v>
      </c>
      <c r="AG201" s="77">
        <f t="shared" si="2490"/>
        <v>0</v>
      </c>
      <c r="AH201" s="78">
        <f t="shared" ref="AH201:AH204" si="2491">AH200</f>
        <v>0</v>
      </c>
      <c r="AI201" s="72">
        <f>IF(AG200&gt;0,IF(AH200=Hoja1!$W201,Hoja1!$E201,Hoja1!$G201),0)</f>
        <v>0</v>
      </c>
      <c r="AJ201" s="73">
        <f>IF(AG200&gt;0,IF(AH200=Hoja1!$W201,Hoja1!$F201,Hoja1!$H201),0)</f>
        <v>0</v>
      </c>
      <c r="AK201" s="52">
        <f>IF(AG200&gt;0,IF(AH200=Hoja1!$W201,Hoja1!$E201*Hoja1!$R201,Hoja1!$G201),0)</f>
        <v>0</v>
      </c>
      <c r="AL201" s="49">
        <f>IF(AG200&gt;0,IF(AH200=Hoja1!$W201,Hoja1!$F201*Hoja1!$R201,Hoja1!$H201),0)</f>
        <v>0</v>
      </c>
      <c r="AM201" s="2">
        <f t="shared" ref="AM201:AN201" si="2492">AM196</f>
        <v>6</v>
      </c>
      <c r="AN201" s="143">
        <f t="shared" si="2492"/>
        <v>0.5</v>
      </c>
      <c r="AO201" s="107">
        <f t="shared" si="1532"/>
        <v>0.16666666666666666</v>
      </c>
      <c r="AP201" s="3">
        <f t="shared" si="2381"/>
        <v>0.16666666666666666</v>
      </c>
      <c r="AQ201" s="2">
        <f t="shared" ref="AQ201:AR201" si="2493">AQ196</f>
        <v>-1.40820082417392E-2</v>
      </c>
      <c r="AR201" s="3">
        <f t="shared" si="2493"/>
        <v>0.25147433238408184</v>
      </c>
      <c r="AS201" s="2">
        <f t="shared" ref="AS201" si="2494">IF(AG200&gt;0,G201+AQ201,0)</f>
        <v>0</v>
      </c>
      <c r="AT201" s="163">
        <f t="shared" ref="AT201" si="2495">IF(AG200&gt;0,H201+AR201,0)</f>
        <v>0</v>
      </c>
    </row>
    <row r="202" spans="3:46" ht="19.5" thickBot="1" x14ac:dyDescent="0.3">
      <c r="C202" s="228"/>
      <c r="D202" s="214"/>
      <c r="E202" s="89">
        <f t="shared" ref="E202:F202" si="2496">E201</f>
        <v>0.59279031900000001</v>
      </c>
      <c r="F202" s="89">
        <f t="shared" si="2496"/>
        <v>5.4142951000000002E-2</v>
      </c>
      <c r="G202" s="74">
        <f t="shared" ref="G202:I202" si="2497">G197</f>
        <v>0.4247616770911497</v>
      </c>
      <c r="H202" s="74">
        <f t="shared" si="2497"/>
        <v>0.90530520691903349</v>
      </c>
      <c r="I202" s="74">
        <f t="shared" si="2497"/>
        <v>0</v>
      </c>
      <c r="J202" s="2">
        <f t="shared" ref="J202" si="2498">IF($AO$1="SUBTRACTIVE",AA202+J197,IF(W202=MAX(W200:W204),P202*M202-G202+J197,J197))</f>
        <v>2.4813294121543321</v>
      </c>
      <c r="K202" s="107">
        <f t="shared" ref="K202" si="2499">IF($AO$1="SUBTRACTIVE",AB202+K197,IF(W202=MAX(W200:W204),P202*N202-H202+K197,K197))</f>
        <v>-1.9240464014642902</v>
      </c>
      <c r="L202" s="3">
        <v>0</v>
      </c>
      <c r="M202" s="2">
        <f t="shared" ref="M202" si="2500">IF($AO$1="ADDICTIVE",IF(W202=MAX(W200:W204),$AO$2*S202*R202+G202,0),0)</f>
        <v>0</v>
      </c>
      <c r="N202" s="107">
        <f t="shared" ref="N202" si="2501">IF($AO$1="ADDICTIVE",IF(W202=MAX(W200:W204),$AO$2*T202*R202+H202,0),0)</f>
        <v>0</v>
      </c>
      <c r="O202" s="20">
        <f t="shared" ref="O202" si="2502">IF($AO$1="ADDICTIVE",IF(Y202=MAX(Y200:Y204),$AO$2*U202*R202+I202,0),0)</f>
        <v>0</v>
      </c>
      <c r="P202" s="3">
        <f t="shared" si="1824"/>
        <v>0</v>
      </c>
      <c r="Q202" s="63">
        <f t="shared" si="2177"/>
        <v>13</v>
      </c>
      <c r="R202" s="2">
        <f t="shared" si="1526"/>
        <v>1.6799444511687176</v>
      </c>
      <c r="S202" s="90">
        <f t="shared" si="2144"/>
        <v>0.59279031900000001</v>
      </c>
      <c r="T202" s="90">
        <f t="shared" si="2145"/>
        <v>5.4142951000000002E-2</v>
      </c>
      <c r="U202" s="26">
        <f t="shared" si="1527"/>
        <v>0</v>
      </c>
      <c r="V202" s="199">
        <f t="shared" ref="V202:V265" si="2503">SUMPRODUCT(S202:U202,G202:I202)*R202</f>
        <v>0.50534493960174842</v>
      </c>
      <c r="W202" s="192">
        <f t="shared" si="2178"/>
        <v>0.75267246980087421</v>
      </c>
      <c r="X202" s="192">
        <f>IF(W202&gt;X201,W202,X201)</f>
        <v>0.97658184096850831</v>
      </c>
      <c r="Y202" s="75">
        <f t="shared" si="2485"/>
        <v>0.97658184096850831</v>
      </c>
      <c r="Z202" s="63">
        <f>IF(MAX(W200:W204)=W202,Q202+1,Q202)</f>
        <v>13</v>
      </c>
      <c r="AA202" s="63">
        <f t="shared" ref="AA202" si="2504">IF(W202=MAX(W200:W204),S202*R202-G202,0)</f>
        <v>0</v>
      </c>
      <c r="AB202" s="63">
        <f t="shared" ref="AB202" si="2505">IF(W202=MAX(W200:W204),T202*R202-H202,0)</f>
        <v>0</v>
      </c>
      <c r="AC202" s="209">
        <f t="shared" ref="AC202" si="2506">IF(W202=MAX(W200:W204),U202-I202,0)</f>
        <v>0</v>
      </c>
      <c r="AD202" s="132">
        <f>Hoja1!$AA202^2+Hoja1!$AB202^2+AC202^2</f>
        <v>0</v>
      </c>
      <c r="AE202" s="75">
        <f t="shared" si="2489"/>
        <v>0.41987772158703851</v>
      </c>
      <c r="AF202" s="75">
        <f t="shared" si="2490"/>
        <v>0.64797972312954244</v>
      </c>
      <c r="AG202" s="78">
        <f t="shared" si="2490"/>
        <v>0</v>
      </c>
      <c r="AH202" s="78">
        <f t="shared" si="2491"/>
        <v>0</v>
      </c>
      <c r="AI202" s="72">
        <f>IF(AG200&gt;0,IF(AH200=Hoja1!$W202,Hoja1!$E202,Hoja1!$G202),0)</f>
        <v>0</v>
      </c>
      <c r="AJ202" s="73">
        <f>IF(AG202&gt;0,IF(AH202=Hoja1!$W202,Hoja1!$F202,Hoja1!$H202),0)</f>
        <v>0</v>
      </c>
      <c r="AK202" s="52">
        <f>IF(AG200&gt;0,IF(AH200=Hoja1!$W202,Hoja1!$E202*Hoja1!$R202,Hoja1!$G202),0)</f>
        <v>0</v>
      </c>
      <c r="AL202" s="49">
        <f>IF(AG200&gt;0,IF(AH200=Hoja1!$W202,Hoja1!$F202*Hoja1!$R202,Hoja1!$H202),0)</f>
        <v>0</v>
      </c>
      <c r="AM202" s="2">
        <f t="shared" ref="AM202:AN202" si="2507">AM197</f>
        <v>14</v>
      </c>
      <c r="AN202" s="143">
        <f t="shared" si="2507"/>
        <v>0.5</v>
      </c>
      <c r="AO202" s="107">
        <f t="shared" si="1532"/>
        <v>7.1428571428571425E-2</v>
      </c>
      <c r="AP202" s="3">
        <f t="shared" si="2381"/>
        <v>7.1428571428571425E-2</v>
      </c>
      <c r="AQ202" s="2">
        <f t="shared" ref="AQ202:AR202" si="2508">AQ197</f>
        <v>7.546263491092764E-2</v>
      </c>
      <c r="AR202" s="3">
        <f t="shared" si="2508"/>
        <v>-6.539080595889013E-2</v>
      </c>
      <c r="AS202" s="2">
        <f t="shared" ref="AS202" si="2509">IF(AG200&gt;0,G202+AQ202,0)</f>
        <v>0</v>
      </c>
      <c r="AT202" s="163">
        <f t="shared" ref="AT202" si="2510">IF(AG200&gt;0,H202+AR202,0)</f>
        <v>0</v>
      </c>
    </row>
    <row r="203" spans="3:46" ht="19.5" thickBot="1" x14ac:dyDescent="0.3">
      <c r="C203" s="228"/>
      <c r="D203" s="214"/>
      <c r="E203" s="89">
        <f t="shared" ref="E203:F203" si="2511">E202</f>
        <v>0.59279031900000001</v>
      </c>
      <c r="F203" s="89">
        <f t="shared" si="2511"/>
        <v>5.4142951000000002E-2</v>
      </c>
      <c r="G203" s="74">
        <f t="shared" ref="G203:I203" si="2512">G198</f>
        <v>-0.51661166300000005</v>
      </c>
      <c r="H203" s="74">
        <f t="shared" si="2512"/>
        <v>-0.851105322</v>
      </c>
      <c r="I203" s="74">
        <f t="shared" si="2512"/>
        <v>0</v>
      </c>
      <c r="J203" s="2">
        <f t="shared" ref="J203" si="2513">IF($AO$1="SUBTRACTIVE",AA203+J198,IF(W203=MAX(W200:W204),P203*M203-G203+J198,J198))</f>
        <v>0</v>
      </c>
      <c r="K203" s="107">
        <f t="shared" ref="K203" si="2514">IF($AO$1="SUBTRACTIVE",AB203+K198,IF(W203=MAX(W200:W204),P203*N203-H203+K198,K198))</f>
        <v>0</v>
      </c>
      <c r="L203" s="3">
        <v>0</v>
      </c>
      <c r="M203" s="2">
        <f t="shared" ref="M203" si="2515">IF($AO$1="ADDICTIVE",IF(W203=MAX(W200:W204),$AO$2*S203*R203+G203,0),0)</f>
        <v>0</v>
      </c>
      <c r="N203" s="107">
        <f t="shared" ref="N203" si="2516">IF($AO$1="ADDICTIVE",IF(W203=MAX(W200:W204),$AO$2*T203*R203+H203,0),0)</f>
        <v>0</v>
      </c>
      <c r="O203" s="20">
        <f t="shared" ref="O203:O204" si="2517">IF($AO$1="ADDICTIVE",IF(Y203=MAX(Y199:Y203),$AO$2*U203*R203+I203,0),0)</f>
        <v>0</v>
      </c>
      <c r="P203" s="3">
        <f t="shared" si="1824"/>
        <v>0</v>
      </c>
      <c r="Q203" s="63">
        <f t="shared" si="2177"/>
        <v>0</v>
      </c>
      <c r="R203" s="2">
        <f t="shared" ref="R203:R266" si="2518">IF($AO$3="MULTIPLICATIVE",1/SQRT(S203^2+T203^2),1/SQRT(2))</f>
        <v>1.6799444511687176</v>
      </c>
      <c r="S203" s="90">
        <f t="shared" si="2144"/>
        <v>0.59279031900000001</v>
      </c>
      <c r="T203" s="90">
        <f t="shared" si="2145"/>
        <v>5.4142951000000002E-2</v>
      </c>
      <c r="U203" s="26">
        <f t="shared" ref="U203:U266" si="2519">IF($AO$3="MULTIPLICATIVE",0,IF(2-(S203^2+T203^2)&gt;0,SQRT(2-(S203^2+T203^2))*R203,0))</f>
        <v>0</v>
      </c>
      <c r="V203" s="199">
        <f t="shared" si="2503"/>
        <v>-0.5918843225340058</v>
      </c>
      <c r="W203" s="192">
        <f t="shared" si="2178"/>
        <v>0.2040578387329971</v>
      </c>
      <c r="X203" s="192">
        <f>IF(W203&gt;X202,W203,X202)</f>
        <v>0.97658184096850831</v>
      </c>
      <c r="Y203" s="75">
        <f t="shared" si="2485"/>
        <v>0.97658184096850831</v>
      </c>
      <c r="Z203" s="63">
        <f>IF(MAX(W200:W204)=W203,Q203+1,Q203)</f>
        <v>0</v>
      </c>
      <c r="AA203" s="63">
        <f t="shared" ref="AA203" si="2520">IF(W203=MAX(W200:W204),S203*R203-G203,0)</f>
        <v>0</v>
      </c>
      <c r="AB203" s="63">
        <f t="shared" ref="AB203" si="2521">IF(W203=MAX(W200:W204),T203*R203-H203,0)</f>
        <v>0</v>
      </c>
      <c r="AC203" s="209">
        <f t="shared" ref="AC203" si="2522">IF(W203=MAX(W200:W204),U203-I203,0)</f>
        <v>0</v>
      </c>
      <c r="AD203" s="132">
        <f>Hoja1!$AA203^2+Hoja1!$AB203^2+AC203^2</f>
        <v>0</v>
      </c>
      <c r="AE203" s="75">
        <f t="shared" si="2489"/>
        <v>0.41987772158703851</v>
      </c>
      <c r="AF203" s="75">
        <f t="shared" si="2490"/>
        <v>0.64797972312954244</v>
      </c>
      <c r="AG203" s="78">
        <f t="shared" si="2490"/>
        <v>0</v>
      </c>
      <c r="AH203" s="78">
        <f t="shared" si="2491"/>
        <v>0</v>
      </c>
      <c r="AI203" s="72">
        <f>IF(AG200&gt;0,IF(AH200=Hoja1!$W203,Hoja1!$E203,Hoja1!$G203),0)</f>
        <v>0</v>
      </c>
      <c r="AJ203" s="73">
        <f>IF(AG200&gt;0,IF(AH200=Hoja1!$W203,Hoja1!$F203,Hoja1!$H203),0)</f>
        <v>0</v>
      </c>
      <c r="AK203" s="52">
        <f>IF(AG200&gt;0,IF(AH200=Hoja1!$W203,Hoja1!$E203*Hoja1!$R203,Hoja1!$G203),0)</f>
        <v>0</v>
      </c>
      <c r="AL203" s="49">
        <f>IF(AG200&gt;0,IF(AH200=Hoja1!$W203,Hoja1!$F203*Hoja1!$R203,Hoja1!$H203),0)</f>
        <v>0</v>
      </c>
      <c r="AM203" s="2">
        <f t="shared" ref="AM203:AN203" si="2523">AM198</f>
        <v>0</v>
      </c>
      <c r="AN203" s="143">
        <f t="shared" si="2523"/>
        <v>0.5</v>
      </c>
      <c r="AO203" s="107">
        <f t="shared" ref="AO203:AO266" si="2524">IF(AM203&gt;0,1/AM203,0)</f>
        <v>0</v>
      </c>
      <c r="AP203" s="3">
        <f t="shared" si="2381"/>
        <v>0</v>
      </c>
      <c r="AQ203" s="2">
        <f t="shared" ref="AQ203:AR203" si="2525">AQ198</f>
        <v>0</v>
      </c>
      <c r="AR203" s="3">
        <f t="shared" si="2525"/>
        <v>0</v>
      </c>
      <c r="AS203" s="2">
        <f t="shared" ref="AS203" si="2526">IF(AG200&gt;0,G203+AQ203,0)</f>
        <v>0</v>
      </c>
      <c r="AT203" s="163">
        <f t="shared" ref="AT203" si="2527">IF(AG200&gt;0,H203+AR203,0)</f>
        <v>0</v>
      </c>
    </row>
    <row r="204" spans="3:46" ht="19.5" thickBot="1" x14ac:dyDescent="0.3">
      <c r="C204" s="228"/>
      <c r="D204" s="215"/>
      <c r="E204" s="89">
        <f t="shared" ref="E204:F204" si="2528">E203</f>
        <v>0.59279031900000001</v>
      </c>
      <c r="F204" s="89">
        <f t="shared" si="2528"/>
        <v>5.4142951000000002E-2</v>
      </c>
      <c r="G204" s="74">
        <f t="shared" ref="G204:I204" si="2529">G199</f>
        <v>-0.227678886</v>
      </c>
      <c r="H204" s="74">
        <f t="shared" si="2529"/>
        <v>-0.95629731299999998</v>
      </c>
      <c r="I204" s="74">
        <f t="shared" si="2529"/>
        <v>0</v>
      </c>
      <c r="J204" s="4">
        <f t="shared" ref="J204" si="2530">IF($AO$1="SUBTRACTIVE",AA204+J199,IF(W204=MAX(W200:W204),P204*M204-G204+J199,J199))</f>
        <v>0</v>
      </c>
      <c r="K204" s="108">
        <f t="shared" ref="K204" si="2531">IF($AO$1="SUBTRACTIVE",AB204+K199,IF(W204=MAX(W200:W204),P204*N204-H204+K199,K199))</f>
        <v>0</v>
      </c>
      <c r="L204" s="5">
        <v>0</v>
      </c>
      <c r="M204" s="4">
        <f t="shared" ref="M204" si="2532">IF($AO$1="ADDICTIVE",IF(W204=MAX(W200:W204),$AO$2*S204*R204+G204,0),0)</f>
        <v>0</v>
      </c>
      <c r="N204" s="108">
        <f t="shared" ref="N204" si="2533">IF($AO$1="ADDICTIVE",IF(W204=MAX(W200:W204),$AO$2*T204*R204+H204,0),0)</f>
        <v>0</v>
      </c>
      <c r="O204" s="21">
        <f t="shared" si="2517"/>
        <v>0</v>
      </c>
      <c r="P204" s="5">
        <f t="shared" si="1824"/>
        <v>0</v>
      </c>
      <c r="Q204" s="63">
        <f t="shared" si="2177"/>
        <v>0</v>
      </c>
      <c r="R204" s="4">
        <f t="shared" si="2518"/>
        <v>1.6799444511687176</v>
      </c>
      <c r="S204" s="90">
        <f t="shared" si="2144"/>
        <v>0.59279031900000001</v>
      </c>
      <c r="T204" s="90">
        <f t="shared" si="2145"/>
        <v>5.4142951000000002E-2</v>
      </c>
      <c r="U204" s="118">
        <f t="shared" si="2519"/>
        <v>0</v>
      </c>
      <c r="V204" s="199">
        <f t="shared" si="2503"/>
        <v>-0.31371719134169745</v>
      </c>
      <c r="W204" s="192">
        <f t="shared" si="2178"/>
        <v>0.3431414043291513</v>
      </c>
      <c r="X204" s="192">
        <f>IF(W204&gt;X203,W204,X203)</f>
        <v>0.97658184096850831</v>
      </c>
      <c r="Y204" s="75">
        <f t="shared" si="2485"/>
        <v>0.97658184096850831</v>
      </c>
      <c r="Z204" s="63">
        <f>IF(MAX(W200:W204)=W204,Q204+1,Q204)</f>
        <v>0</v>
      </c>
      <c r="AA204" s="63">
        <f t="shared" ref="AA204" si="2534">IF(W204=MAX(W200:W204),S204*R204-G204,0)</f>
        <v>0</v>
      </c>
      <c r="AB204" s="63">
        <f t="shared" ref="AB204" si="2535">IF(W204=MAX(W200:W204),T204*R204-H204,0)</f>
        <v>0</v>
      </c>
      <c r="AC204" s="133">
        <f t="shared" ref="AC204" si="2536">IF(W204=MAX(W200:W204),U204-I204,0)</f>
        <v>0</v>
      </c>
      <c r="AD204" s="133">
        <f>Hoja1!$AA204^2+Hoja1!$AB204^2+AC204^2</f>
        <v>0</v>
      </c>
      <c r="AE204" s="75">
        <f t="shared" si="2489"/>
        <v>0.41987772158703851</v>
      </c>
      <c r="AF204" s="75">
        <f t="shared" si="2490"/>
        <v>0.64797972312954244</v>
      </c>
      <c r="AG204" s="78">
        <f t="shared" si="2490"/>
        <v>0</v>
      </c>
      <c r="AH204" s="78">
        <f t="shared" si="2491"/>
        <v>0</v>
      </c>
      <c r="AI204" s="72">
        <f>IF(AG200&gt;0,IF(AH200=Hoja1!$W204,Hoja1!$E204,Hoja1!$G204),0)</f>
        <v>0</v>
      </c>
      <c r="AJ204" s="73">
        <f>IF(AG200&gt;0,IF(AH200=Hoja1!$W204,Hoja1!$F204,Hoja1!$H204),0)</f>
        <v>0</v>
      </c>
      <c r="AK204" s="52">
        <f>IF(AG200&gt;0,IF(AH200=Hoja1!$W204,Hoja1!$E204*Hoja1!$R204,Hoja1!$G204),0)</f>
        <v>0</v>
      </c>
      <c r="AL204" s="49">
        <f>IF(AG200&gt;0,IF(AH200=Hoja1!$W204,Hoja1!$F204*Hoja1!$R204,Hoja1!$H204),0)</f>
        <v>0</v>
      </c>
      <c r="AM204" s="4">
        <f t="shared" ref="AM204:AN204" si="2537">AM199</f>
        <v>0</v>
      </c>
      <c r="AN204" s="120">
        <f t="shared" si="2537"/>
        <v>0.5</v>
      </c>
      <c r="AO204" s="108">
        <f t="shared" si="2524"/>
        <v>0</v>
      </c>
      <c r="AP204" s="5">
        <f t="shared" si="2381"/>
        <v>0</v>
      </c>
      <c r="AQ204" s="4">
        <f t="shared" ref="AQ204:AR204" si="2538">AQ199</f>
        <v>0</v>
      </c>
      <c r="AR204" s="5">
        <f t="shared" si="2538"/>
        <v>0</v>
      </c>
      <c r="AS204" s="4">
        <f t="shared" ref="AS204" si="2539">IF(AG200&gt;0,G204+AQ204,0)</f>
        <v>0</v>
      </c>
      <c r="AT204" s="164">
        <f t="shared" ref="AT204" si="2540">IF(AG200&gt;0,H204+AR204,0)</f>
        <v>0</v>
      </c>
    </row>
    <row r="205" spans="3:46" ht="19.5" thickBot="1" x14ac:dyDescent="0.3">
      <c r="C205" s="228"/>
      <c r="D205" s="219" t="s">
        <v>44</v>
      </c>
      <c r="E205" s="116">
        <f>$A$29</f>
        <v>5.3474477999999999E-2</v>
      </c>
      <c r="F205" s="116">
        <f>$B$29</f>
        <v>0.94685493099999996</v>
      </c>
      <c r="G205" s="92">
        <f t="shared" ref="G205:I205" si="2541">G200</f>
        <v>-0.62215365899999997</v>
      </c>
      <c r="H205" s="92">
        <f t="shared" si="2541"/>
        <v>0.56891302300000002</v>
      </c>
      <c r="I205" s="92">
        <f t="shared" si="2541"/>
        <v>0</v>
      </c>
      <c r="J205" s="52">
        <f t="shared" ref="J205" si="2542">IF($AO$1="SUBTRACTIVE",AA205+J200,IF(W205=MAX(W205:W209),P205*M205-G205+J200,J200))</f>
        <v>0</v>
      </c>
      <c r="K205" s="123">
        <f t="shared" ref="K205" si="2543">IF($AO$1="SUBTRACTIVE",AB205+K200,IF(W205=MAX(W205:W209),P205*N205-H205+K200,K200))</f>
        <v>0</v>
      </c>
      <c r="L205" s="53">
        <v>0</v>
      </c>
      <c r="M205" s="136">
        <f t="shared" ref="M205" si="2544">IF($AO$1="ADDICTIVE",IF(W205=MAX(W205:W209),$AO$2*S205*R205+G205,0),0)</f>
        <v>0</v>
      </c>
      <c r="N205" s="123">
        <f t="shared" ref="N205" si="2545">IF($AO$1="ADDICTIVE",IF(W205=MAX(W205:W209),$AO$2*T205*R205+H205,0),0)</f>
        <v>0</v>
      </c>
      <c r="O205" s="130">
        <f t="shared" ref="O205" si="2546">IF($AO$1="ADDICTIVE",IF(Y205=MAX(Y205:Y209),$AO$2*U205*R205+I205,0),0)</f>
        <v>0</v>
      </c>
      <c r="P205" s="53">
        <f t="shared" si="1824"/>
        <v>0</v>
      </c>
      <c r="Q205" s="36">
        <f t="shared" si="2177"/>
        <v>0</v>
      </c>
      <c r="R205" s="114">
        <f t="shared" si="2518"/>
        <v>1.054447739401803</v>
      </c>
      <c r="S205" s="91">
        <f t="shared" si="2144"/>
        <v>5.3474477999999999E-2</v>
      </c>
      <c r="T205" s="91">
        <f t="shared" si="2145"/>
        <v>0.94685493099999996</v>
      </c>
      <c r="U205" s="115">
        <f t="shared" si="2519"/>
        <v>0</v>
      </c>
      <c r="V205" s="200">
        <f t="shared" si="2503"/>
        <v>0.53292712338755621</v>
      </c>
      <c r="W205" s="201">
        <f t="shared" si="2178"/>
        <v>0.76646356169377805</v>
      </c>
      <c r="X205" s="201">
        <f>W205</f>
        <v>0.76646356169377805</v>
      </c>
      <c r="Y205" s="36">
        <f t="shared" ref="Y205" si="2547">X209</f>
        <v>0.96390776694433344</v>
      </c>
      <c r="Z205" s="36">
        <f>IF(MAX(W205:W209)=W205,Q205+1,Q205)</f>
        <v>0</v>
      </c>
      <c r="AA205" s="80">
        <f t="shared" ref="AA205" si="2548">IF(W205=MAX(W205:W209),S205*R205-G205,0)</f>
        <v>0</v>
      </c>
      <c r="AB205" s="80">
        <f t="shared" ref="AB205" si="2549">IF(W205=MAX(W205:W209),T205*R205-H205,0)</f>
        <v>0</v>
      </c>
      <c r="AC205" s="54">
        <f t="shared" ref="AC205" si="2550">IF(W205=MAX(W205:W209),U205-I205,0)</f>
        <v>0</v>
      </c>
      <c r="AD205" s="54">
        <f>Hoja1!$AA205^2+Hoja1!$AB205^2+AC205^2</f>
        <v>0</v>
      </c>
      <c r="AE205" s="80">
        <f t="shared" ref="AE205" si="2551">IF(MAX(AD205:AD209)&gt;AE200,MAX(AD205:AD209),AE200)</f>
        <v>0.41987772158703851</v>
      </c>
      <c r="AF205" s="80">
        <f t="shared" ref="AF205" si="2552">SQRT(AE205)</f>
        <v>0.64797972312954244</v>
      </c>
      <c r="AG205" s="82">
        <f>IF(Y205=MIN(Y110:Y209),Y205,0)</f>
        <v>0</v>
      </c>
      <c r="AH205" s="83">
        <f>IF(Hoja1!$AG205&gt;0,_xlfn.MAXIFS(W205:W209,Z205:Z209,0),0)</f>
        <v>0</v>
      </c>
      <c r="AI205" s="80">
        <f>IF(AG205&gt;0,IF(AH205=Hoja1!$W205,Hoja1!$E205,Hoja1!$G205),0)</f>
        <v>0</v>
      </c>
      <c r="AJ205" s="54">
        <f>IF(AG205&gt;0,IF(AH205=Hoja1!$W205,Hoja1!$F205,Hoja1!$H205),0)</f>
        <v>0</v>
      </c>
      <c r="AK205" s="52">
        <f>IF(AG205&gt;0,IF(AH205=Hoja1!$W205,Hoja1!$E205*Hoja1!$R205,Hoja1!$G205),0)</f>
        <v>0</v>
      </c>
      <c r="AL205" s="49">
        <f>IF(AG205&gt;0,IF(AH205=Hoja1!$W205,Hoja1!$F205*Hoja1!$R205,Hoja1!$H205),0)</f>
        <v>0</v>
      </c>
      <c r="AM205" s="114">
        <f t="shared" ref="AM205:AN205" si="2553">AM200</f>
        <v>0</v>
      </c>
      <c r="AN205" s="144">
        <f t="shared" si="2553"/>
        <v>0.5</v>
      </c>
      <c r="AO205" s="123">
        <f t="shared" si="2524"/>
        <v>0</v>
      </c>
      <c r="AP205" s="127">
        <f t="shared" ref="AP205" si="2554">IF($AO$1="SUBTRACTIVE",AN205*AO205,AO205)</f>
        <v>0</v>
      </c>
      <c r="AQ205" s="52">
        <f t="shared" ref="AQ205:AR205" si="2555">AQ200</f>
        <v>0</v>
      </c>
      <c r="AR205" s="53">
        <f t="shared" si="2555"/>
        <v>0</v>
      </c>
      <c r="AS205" s="52">
        <f t="shared" ref="AS205" si="2556">IF(AG205&gt;0,G205+AQ205,0)</f>
        <v>0</v>
      </c>
      <c r="AT205" s="165">
        <f t="shared" ref="AT205" si="2557">IF(AG205&gt;0,H205+AR205,0)</f>
        <v>0</v>
      </c>
    </row>
    <row r="206" spans="3:46" ht="19.5" thickBot="1" x14ac:dyDescent="0.3">
      <c r="C206" s="228"/>
      <c r="D206" s="220"/>
      <c r="E206" s="94">
        <f t="shared" ref="E206:F206" si="2558">E205</f>
        <v>5.3474477999999999E-2</v>
      </c>
      <c r="F206" s="94">
        <f t="shared" si="2558"/>
        <v>0.94685493099999996</v>
      </c>
      <c r="G206" s="46">
        <f t="shared" ref="G206:I206" si="2559">G201</f>
        <v>0.97621461700000001</v>
      </c>
      <c r="H206" s="46">
        <f t="shared" si="2559"/>
        <v>-0.20893725399999999</v>
      </c>
      <c r="I206" s="46">
        <f t="shared" si="2559"/>
        <v>0</v>
      </c>
      <c r="J206" s="56">
        <f t="shared" ref="J206" si="2560">IF($AO$1="SUBTRACTIVE",AA206+J201,IF(W206=MAX(W205:W209),P206*M206-G206+J201,J201))</f>
        <v>-0.16898409890087041</v>
      </c>
      <c r="K206" s="122">
        <f t="shared" ref="K206" si="2561">IF($AO$1="SUBTRACTIVE",AB206+K201,IF(W206=MAX(W205:W209),P206*N206-H206+K201,K201))</f>
        <v>3.0176919886089824</v>
      </c>
      <c r="L206" s="57">
        <v>0</v>
      </c>
      <c r="M206" s="137">
        <f t="shared" ref="M206" si="2562">IF($AO$1="ADDICTIVE",IF(W206=MAX(W205:W209),$AO$2*S206*R206+G206,0),0)</f>
        <v>0</v>
      </c>
      <c r="N206" s="122">
        <f t="shared" ref="N206" si="2563">IF($AO$1="ADDICTIVE",IF(W206=MAX(W205:W209),$AO$2*T206*R206+H206,0),0)</f>
        <v>0</v>
      </c>
      <c r="O206" s="128">
        <f t="shared" ref="O206" si="2564">IF($AO$1="ADDICTIVE",IF(Y206=MAX(Y205:Y209),$AO$2*U206*R206+I206,0),0)</f>
        <v>0</v>
      </c>
      <c r="P206" s="57">
        <f t="shared" si="1824"/>
        <v>0</v>
      </c>
      <c r="Q206" s="93">
        <f t="shared" si="2177"/>
        <v>6</v>
      </c>
      <c r="R206" s="56">
        <f t="shared" si="2518"/>
        <v>1.054447739401803</v>
      </c>
      <c r="S206" s="95">
        <f t="shared" si="2144"/>
        <v>5.3474477999999999E-2</v>
      </c>
      <c r="T206" s="95">
        <f t="shared" si="2145"/>
        <v>0.94685493099999996</v>
      </c>
      <c r="U206" s="115">
        <f t="shared" si="2519"/>
        <v>0</v>
      </c>
      <c r="V206" s="202">
        <f t="shared" si="2503"/>
        <v>-0.15355996467953412</v>
      </c>
      <c r="W206" s="203">
        <f t="shared" si="2178"/>
        <v>0.42322001766023293</v>
      </c>
      <c r="X206" s="203">
        <f>IF(W206&gt;X205,W206,X205)</f>
        <v>0.76646356169377805</v>
      </c>
      <c r="Y206" s="75">
        <f t="shared" ref="Y206:Y209" si="2565">Y205</f>
        <v>0.96390776694433344</v>
      </c>
      <c r="Z206" s="93">
        <f>IF(MAX(W205:W209)=W206,Q206+1,Q206)</f>
        <v>6</v>
      </c>
      <c r="AA206" s="82">
        <f t="shared" ref="AA206" si="2566">IF(W206=MAX(W205:W209),S206*R206-G206,0)</f>
        <v>0</v>
      </c>
      <c r="AB206" s="82">
        <f t="shared" ref="AB206" si="2567">IF(W206=MAX(W205:W209),T206*R206-H206,0)</f>
        <v>0</v>
      </c>
      <c r="AC206" s="210">
        <f t="shared" ref="AC206" si="2568">IF(W206=MAX(W205:W209),U206-I206,0)</f>
        <v>0</v>
      </c>
      <c r="AD206" s="212">
        <f>Hoja1!$AA206^2+Hoja1!$AB206^2+AC206^2</f>
        <v>0</v>
      </c>
      <c r="AE206" s="75">
        <f t="shared" ref="AE206:AE209" si="2569">AE205</f>
        <v>0.41987772158703851</v>
      </c>
      <c r="AF206" s="76">
        <f t="shared" ref="AF206:AG209" si="2570">AF205</f>
        <v>0.64797972312954244</v>
      </c>
      <c r="AG206" s="78">
        <f t="shared" si="2570"/>
        <v>0</v>
      </c>
      <c r="AH206" s="78">
        <f t="shared" ref="AH206:AH209" si="2571">AH205</f>
        <v>0</v>
      </c>
      <c r="AI206" s="80">
        <f>IF(AG205&gt;0,IF(AH205=Hoja1!$W206,Hoja1!$E206,Hoja1!$G206),0)</f>
        <v>0</v>
      </c>
      <c r="AJ206" s="54">
        <f>IF(AG205&gt;0,IF(AH205=Hoja1!$W206,Hoja1!$F206,Hoja1!$H206),0)</f>
        <v>0</v>
      </c>
      <c r="AK206" s="52">
        <f>IF(AG205&gt;0,IF(AH205=Hoja1!$W206,Hoja1!$E206*Hoja1!$R206,Hoja1!$G206),0)</f>
        <v>0</v>
      </c>
      <c r="AL206" s="49">
        <f>IF(AG205&gt;0,IF(AH205=Hoja1!$W206,Hoja1!$F206*Hoja1!$R206,Hoja1!$H206),0)</f>
        <v>0</v>
      </c>
      <c r="AM206" s="56">
        <f t="shared" ref="AM206:AN206" si="2572">AM201</f>
        <v>6</v>
      </c>
      <c r="AN206" s="145">
        <f t="shared" si="2572"/>
        <v>0.5</v>
      </c>
      <c r="AO206" s="122">
        <f t="shared" si="2524"/>
        <v>0.16666666666666666</v>
      </c>
      <c r="AP206" s="127">
        <f t="shared" si="2304"/>
        <v>8.3333333333333329E-2</v>
      </c>
      <c r="AQ206" s="56">
        <f t="shared" ref="AQ206:AR206" si="2573">AQ201</f>
        <v>-1.40820082417392E-2</v>
      </c>
      <c r="AR206" s="57">
        <f t="shared" si="2573"/>
        <v>0.25147433238408184</v>
      </c>
      <c r="AS206" s="56">
        <f t="shared" ref="AS206" si="2574">IF(AG205&gt;0,G206+AQ206,0)</f>
        <v>0</v>
      </c>
      <c r="AT206" s="166">
        <f t="shared" ref="AT206" si="2575">IF(AG205&gt;0,H206+AR206,0)</f>
        <v>0</v>
      </c>
    </row>
    <row r="207" spans="3:46" ht="19.5" thickBot="1" x14ac:dyDescent="0.3">
      <c r="C207" s="228"/>
      <c r="D207" s="220"/>
      <c r="E207" s="94">
        <f t="shared" ref="E207:F207" si="2576">E206</f>
        <v>5.3474477999999999E-2</v>
      </c>
      <c r="F207" s="94">
        <f t="shared" si="2576"/>
        <v>0.94685493099999996</v>
      </c>
      <c r="G207" s="46">
        <f t="shared" ref="G207:I207" si="2577">G202</f>
        <v>0.4247616770911497</v>
      </c>
      <c r="H207" s="46">
        <f t="shared" si="2577"/>
        <v>0.90530520691903349</v>
      </c>
      <c r="I207" s="46">
        <f t="shared" si="2577"/>
        <v>0</v>
      </c>
      <c r="J207" s="56">
        <f t="shared" ref="J207" si="2578">IF($AO$1="SUBTRACTIVE",AA207+J202,IF(W207=MAX(W205:W209),P207*M207-G207+J202,J202))</f>
        <v>2.1129537775059739</v>
      </c>
      <c r="K207" s="122">
        <f t="shared" ref="K207" si="2579">IF($AO$1="SUBTRACTIVE",AB207+K202,IF(W207=MAX(W205:W209),P207*N207-H207+K202,K202))</f>
        <v>-1.8309425668489236</v>
      </c>
      <c r="L207" s="57">
        <v>0</v>
      </c>
      <c r="M207" s="137">
        <f t="shared" ref="M207" si="2580">IF($AO$1="ADDICTIVE",IF(W207=MAX(W205:W209),$AO$2*S207*R207+G207,0),0)</f>
        <v>0</v>
      </c>
      <c r="N207" s="122">
        <f t="shared" ref="N207" si="2581">IF($AO$1="ADDICTIVE",IF(W207=MAX(W205:W209),$AO$2*T207*R207+H207,0),0)</f>
        <v>0</v>
      </c>
      <c r="O207" s="128">
        <f t="shared" ref="O207" si="2582">IF($AO$1="ADDICTIVE",IF(Y207=MAX(Y205:Y209),$AO$2*U207*R207+I207,0),0)</f>
        <v>0</v>
      </c>
      <c r="P207" s="57">
        <f t="shared" si="1824"/>
        <v>0</v>
      </c>
      <c r="Q207" s="93">
        <f t="shared" si="2177"/>
        <v>13</v>
      </c>
      <c r="R207" s="56">
        <f t="shared" si="2518"/>
        <v>1.054447739401803</v>
      </c>
      <c r="S207" s="95">
        <f t="shared" si="2144"/>
        <v>5.3474477999999999E-2</v>
      </c>
      <c r="T207" s="95">
        <f t="shared" si="2145"/>
        <v>0.94685493099999996</v>
      </c>
      <c r="U207" s="115">
        <f t="shared" si="2519"/>
        <v>0</v>
      </c>
      <c r="V207" s="202">
        <f t="shared" si="2503"/>
        <v>0.92781553388866689</v>
      </c>
      <c r="W207" s="203">
        <f t="shared" si="2178"/>
        <v>0.96390776694433344</v>
      </c>
      <c r="X207" s="203">
        <f>IF(W207&gt;X206,W207,X206)</f>
        <v>0.96390776694433344</v>
      </c>
      <c r="Y207" s="75">
        <f t="shared" si="2565"/>
        <v>0.96390776694433344</v>
      </c>
      <c r="Z207" s="93">
        <f>IF(MAX(W205:W209)=W207,Q207+1,Q207)</f>
        <v>14</v>
      </c>
      <c r="AA207" s="82">
        <f t="shared" ref="AA207" si="2583">IF(W207=MAX(W205:W209),S207*R207-G207,0)</f>
        <v>-0.36837563464835826</v>
      </c>
      <c r="AB207" s="82">
        <f t="shared" ref="AB207" si="2584">IF(W207=MAX(W205:W209),T207*R207-H207,0)</f>
        <v>9.3103834615366643E-2</v>
      </c>
      <c r="AC207" s="210">
        <f t="shared" ref="AC207" si="2585">IF(W207=MAX(W205:W209),U207-I207,0)</f>
        <v>0</v>
      </c>
      <c r="AD207" s="212">
        <f>Hoja1!$AA207^2+Hoja1!$AB207^2+AC207^2</f>
        <v>0.14436893222266628</v>
      </c>
      <c r="AE207" s="75">
        <f t="shared" si="2569"/>
        <v>0.41987772158703851</v>
      </c>
      <c r="AF207" s="75">
        <f t="shared" si="2570"/>
        <v>0.64797972312954244</v>
      </c>
      <c r="AG207" s="78">
        <f t="shared" si="2260"/>
        <v>0</v>
      </c>
      <c r="AH207" s="78">
        <f t="shared" si="2571"/>
        <v>0</v>
      </c>
      <c r="AI207" s="80">
        <f>IF(AG205&gt;0,IF(AH205=Hoja1!$W207,Hoja1!$E207,Hoja1!$G207),0)</f>
        <v>0</v>
      </c>
      <c r="AJ207" s="54">
        <f>IF(AG205&gt;0,IF(AH205=Hoja1!$W207,Hoja1!$F207,Hoja1!$H207),0)</f>
        <v>0</v>
      </c>
      <c r="AK207" s="52">
        <f>IF(AG205&gt;0,IF(AH205=Hoja1!$W207,Hoja1!$E207*Hoja1!$R207,Hoja1!$G207),0)</f>
        <v>0</v>
      </c>
      <c r="AL207" s="49">
        <f>IF(AG205&gt;0,IF(AH205=Hoja1!$W207,Hoja1!$F207*Hoja1!$R207,Hoja1!$H207),0)</f>
        <v>0</v>
      </c>
      <c r="AM207" s="56">
        <f t="shared" ref="AM207:AN207" si="2586">AM202</f>
        <v>14</v>
      </c>
      <c r="AN207" s="145">
        <f t="shared" si="2586"/>
        <v>0.5</v>
      </c>
      <c r="AO207" s="122">
        <f t="shared" si="2524"/>
        <v>7.1428571428571425E-2</v>
      </c>
      <c r="AP207" s="127">
        <f t="shared" si="2304"/>
        <v>3.5714285714285712E-2</v>
      </c>
      <c r="AQ207" s="56">
        <f t="shared" ref="AQ207:AR207" si="2587">AQ202</f>
        <v>7.546263491092764E-2</v>
      </c>
      <c r="AR207" s="57">
        <f t="shared" si="2587"/>
        <v>-6.539080595889013E-2</v>
      </c>
      <c r="AS207" s="56">
        <f t="shared" ref="AS207" si="2588">IF(AG205&gt;0,G207+AQ207,0)</f>
        <v>0</v>
      </c>
      <c r="AT207" s="166">
        <f t="shared" ref="AT207" si="2589">IF(AG205&gt;0,H207+AR207,0)</f>
        <v>0</v>
      </c>
    </row>
    <row r="208" spans="3:46" ht="19.5" thickBot="1" x14ac:dyDescent="0.3">
      <c r="C208" s="228"/>
      <c r="D208" s="220"/>
      <c r="E208" s="94">
        <f t="shared" ref="E208:F208" si="2590">E207</f>
        <v>5.3474477999999999E-2</v>
      </c>
      <c r="F208" s="94">
        <f t="shared" si="2590"/>
        <v>0.94685493099999996</v>
      </c>
      <c r="G208" s="46">
        <f t="shared" ref="G208:I208" si="2591">G203</f>
        <v>-0.51661166300000005</v>
      </c>
      <c r="H208" s="46">
        <f t="shared" si="2591"/>
        <v>-0.851105322</v>
      </c>
      <c r="I208" s="46">
        <f t="shared" si="2591"/>
        <v>0</v>
      </c>
      <c r="J208" s="56">
        <f t="shared" ref="J208" si="2592">IF($AO$1="SUBTRACTIVE",AA208+J203,IF(W208=MAX(W205:W209),P208*M208-G208+J203,J203))</f>
        <v>0</v>
      </c>
      <c r="K208" s="122">
        <f t="shared" ref="K208" si="2593">IF($AO$1="SUBTRACTIVE",AB208+K203,IF(W208=MAX(W205:W209),P208*N208-H208+K203,K203))</f>
        <v>0</v>
      </c>
      <c r="L208" s="57">
        <v>0</v>
      </c>
      <c r="M208" s="137">
        <f t="shared" ref="M208" si="2594">IF($AO$1="ADDICTIVE",IF(W208=MAX(W205:W209),$AO$2*S208*R208+G208,0),0)</f>
        <v>0</v>
      </c>
      <c r="N208" s="122">
        <f t="shared" ref="N208" si="2595">IF($AO$1="ADDICTIVE",IF(W208=MAX(W205:W209),$AO$2*T208*R208+H208,0),0)</f>
        <v>0</v>
      </c>
      <c r="O208" s="128">
        <f t="shared" ref="O208:O209" si="2596">IF($AO$1="ADDICTIVE",IF(Y208=MAX(Y204:Y208),$AO$2*U208*R208+I208,0),0)</f>
        <v>0</v>
      </c>
      <c r="P208" s="57">
        <f t="shared" si="1824"/>
        <v>0</v>
      </c>
      <c r="Q208" s="93">
        <f t="shared" si="2177"/>
        <v>0</v>
      </c>
      <c r="R208" s="56">
        <f t="shared" si="2518"/>
        <v>1.054447739401803</v>
      </c>
      <c r="S208" s="95">
        <f t="shared" si="2144"/>
        <v>5.3474477999999999E-2</v>
      </c>
      <c r="T208" s="95">
        <f t="shared" si="2145"/>
        <v>0.94685493099999996</v>
      </c>
      <c r="U208" s="115">
        <f t="shared" si="2519"/>
        <v>0</v>
      </c>
      <c r="V208" s="202">
        <f t="shared" si="2503"/>
        <v>-0.87888093593920602</v>
      </c>
      <c r="W208" s="203">
        <f t="shared" si="2178"/>
        <v>6.055953203039699E-2</v>
      </c>
      <c r="X208" s="203">
        <f>IF(W208&gt;X207,W208,X207)</f>
        <v>0.96390776694433344</v>
      </c>
      <c r="Y208" s="75">
        <f t="shared" si="2565"/>
        <v>0.96390776694433344</v>
      </c>
      <c r="Z208" s="93">
        <f>IF(MAX(W205:W209)=W208,Q208+1,Q208)</f>
        <v>0</v>
      </c>
      <c r="AA208" s="82">
        <f t="shared" ref="AA208" si="2597">IF(W208=MAX(W205:W209),S208*R208-G208,0)</f>
        <v>0</v>
      </c>
      <c r="AB208" s="82">
        <f t="shared" ref="AB208" si="2598">IF(W208=MAX(W205:W209),T208*R208-H208,0)</f>
        <v>0</v>
      </c>
      <c r="AC208" s="210">
        <f t="shared" ref="AC208" si="2599">IF(W208=MAX(W205:W209),U208-I208,0)</f>
        <v>0</v>
      </c>
      <c r="AD208" s="212">
        <f>Hoja1!$AA208^2+Hoja1!$AB208^2+AC208^2</f>
        <v>0</v>
      </c>
      <c r="AE208" s="75">
        <f t="shared" si="2569"/>
        <v>0.41987772158703851</v>
      </c>
      <c r="AF208" s="75">
        <f t="shared" si="2570"/>
        <v>0.64797972312954244</v>
      </c>
      <c r="AG208" s="78">
        <f t="shared" si="2260"/>
        <v>0</v>
      </c>
      <c r="AH208" s="78">
        <f t="shared" si="2571"/>
        <v>0</v>
      </c>
      <c r="AI208" s="80">
        <f>IF(AG205&gt;0,IF(AH205=Hoja1!$W208,Hoja1!$E208,Hoja1!$G208),0)</f>
        <v>0</v>
      </c>
      <c r="AJ208" s="54">
        <f>IF(AG205&gt;0,IF(AH205=Hoja1!$W208,Hoja1!$F208,Hoja1!$H208),0)</f>
        <v>0</v>
      </c>
      <c r="AK208" s="52">
        <f>IF(AG205&gt;0,IF(AH205=Hoja1!$W208,Hoja1!$E208*Hoja1!$R208,Hoja1!$G208),0)</f>
        <v>0</v>
      </c>
      <c r="AL208" s="49">
        <f>IF(AG205&gt;0,IF(AH205=Hoja1!$W208,Hoja1!$F208*Hoja1!$R208,Hoja1!$H208),0)</f>
        <v>0</v>
      </c>
      <c r="AM208" s="56">
        <f t="shared" ref="AM208:AN208" si="2600">AM203</f>
        <v>0</v>
      </c>
      <c r="AN208" s="145">
        <f t="shared" si="2600"/>
        <v>0.5</v>
      </c>
      <c r="AO208" s="122">
        <f t="shared" si="2524"/>
        <v>0</v>
      </c>
      <c r="AP208" s="127">
        <f t="shared" si="2304"/>
        <v>0</v>
      </c>
      <c r="AQ208" s="56">
        <f t="shared" ref="AQ208:AR208" si="2601">AQ203</f>
        <v>0</v>
      </c>
      <c r="AR208" s="57">
        <f t="shared" si="2601"/>
        <v>0</v>
      </c>
      <c r="AS208" s="56">
        <f t="shared" ref="AS208" si="2602">IF(AG205&gt;0,G208+AQ208,0)</f>
        <v>0</v>
      </c>
      <c r="AT208" s="166">
        <f t="shared" ref="AT208" si="2603">IF(AG205&gt;0,H208+AR208,0)</f>
        <v>0</v>
      </c>
    </row>
    <row r="209" spans="3:46" ht="19.5" thickBot="1" x14ac:dyDescent="0.3">
      <c r="C209" s="229"/>
      <c r="D209" s="222"/>
      <c r="E209" s="169">
        <f t="shared" ref="E209:F209" si="2604">E208</f>
        <v>5.3474477999999999E-2</v>
      </c>
      <c r="F209" s="169">
        <f t="shared" si="2604"/>
        <v>0.94685493099999996</v>
      </c>
      <c r="G209" s="170">
        <f t="shared" ref="G209:I209" si="2605">G204</f>
        <v>-0.227678886</v>
      </c>
      <c r="H209" s="170">
        <f t="shared" si="2605"/>
        <v>-0.95629731299999998</v>
      </c>
      <c r="I209" s="170">
        <f t="shared" si="2605"/>
        <v>0</v>
      </c>
      <c r="J209" s="171">
        <f t="shared" ref="J209" si="2606">IF($AO$1="SUBTRACTIVE",AA209+J204,IF(W209=MAX(W205:W209),P209*M209-G209+J204,J204))</f>
        <v>0</v>
      </c>
      <c r="K209" s="172">
        <f t="shared" ref="K209" si="2607">IF($AO$1="SUBTRACTIVE",AB209+K204,IF(W209=MAX(W205:W209),P209*N209-H209+K204,K204))</f>
        <v>0</v>
      </c>
      <c r="L209" s="173">
        <v>0</v>
      </c>
      <c r="M209" s="174">
        <f t="shared" ref="M209" si="2608">IF($AO$1="ADDICTIVE",IF(W209=MAX(W205:W209),$AO$2*S209*R209+G209,0),0)</f>
        <v>0</v>
      </c>
      <c r="N209" s="172">
        <f t="shared" ref="N209" si="2609">IF($AO$1="ADDICTIVE",IF(W209=MAX(W205:W209),$AO$2*T209*R209+H209,0),0)</f>
        <v>0</v>
      </c>
      <c r="O209" s="175">
        <f t="shared" si="2596"/>
        <v>0</v>
      </c>
      <c r="P209" s="173">
        <f t="shared" si="1824"/>
        <v>0</v>
      </c>
      <c r="Q209" s="176">
        <f t="shared" si="2177"/>
        <v>0</v>
      </c>
      <c r="R209" s="171">
        <f t="shared" si="2518"/>
        <v>1.054447739401803</v>
      </c>
      <c r="S209" s="177">
        <f t="shared" si="2144"/>
        <v>5.3474477999999999E-2</v>
      </c>
      <c r="T209" s="177">
        <f t="shared" si="2145"/>
        <v>0.94685493099999996</v>
      </c>
      <c r="U209" s="178">
        <f t="shared" si="2519"/>
        <v>0</v>
      </c>
      <c r="V209" s="204">
        <f t="shared" si="2503"/>
        <v>-0.9676137950235757</v>
      </c>
      <c r="W209" s="205">
        <f t="shared" si="2178"/>
        <v>1.6193102488212152E-2</v>
      </c>
      <c r="X209" s="205">
        <f>IF(W209&gt;X208,W209,X208)</f>
        <v>0.96390776694433344</v>
      </c>
      <c r="Y209" s="179">
        <f t="shared" si="2565"/>
        <v>0.96390776694433344</v>
      </c>
      <c r="Z209" s="176">
        <f>IF(MAX(W205:W209)=W209,Q209+1,Q209)</f>
        <v>0</v>
      </c>
      <c r="AA209" s="180">
        <f t="shared" ref="AA209" si="2610">IF(W209=MAX(W205:W209),S209*R209-G209,0)</f>
        <v>0</v>
      </c>
      <c r="AB209" s="180">
        <f t="shared" ref="AB209" si="2611">IF(W209=MAX(W205:W209),T209*R209-H209,0)</f>
        <v>0</v>
      </c>
      <c r="AC209" s="211">
        <f t="shared" ref="AC209" si="2612">IF(W209=MAX(W205:W209),U209-I209,0)</f>
        <v>0</v>
      </c>
      <c r="AD209" s="211">
        <f>Hoja1!$AA209^2+Hoja1!$AB209^2+AC209^2</f>
        <v>0</v>
      </c>
      <c r="AE209" s="179">
        <f t="shared" si="2569"/>
        <v>0.41987772158703851</v>
      </c>
      <c r="AF209" s="179">
        <f t="shared" si="2570"/>
        <v>0.64797972312954244</v>
      </c>
      <c r="AG209" s="181">
        <f t="shared" si="2260"/>
        <v>0</v>
      </c>
      <c r="AH209" s="181">
        <f t="shared" si="2571"/>
        <v>0</v>
      </c>
      <c r="AI209" s="182">
        <f>IF(AG205&gt;0,IF(AH205=Hoja1!$W209,Hoja1!$E209,Hoja1!$G209),0)</f>
        <v>0</v>
      </c>
      <c r="AJ209" s="183">
        <f>IF(AG205&gt;0,IF(AH205=Hoja1!$W209,Hoja1!$F209,Hoja1!$H209),0)</f>
        <v>0</v>
      </c>
      <c r="AK209" s="184">
        <f>IF(AG205&gt;0,IF(AH205=Hoja1!$W209,Hoja1!$E209*Hoja1!$R209,Hoja1!$G209),0)</f>
        <v>0</v>
      </c>
      <c r="AL209" s="182">
        <f>IF(AG205&gt;0,IF(AH205=Hoja1!$W209,Hoja1!$F209*Hoja1!$R209,Hoja1!$H209),0)</f>
        <v>0</v>
      </c>
      <c r="AM209" s="171">
        <f t="shared" ref="AM209:AN209" si="2613">AM204</f>
        <v>0</v>
      </c>
      <c r="AN209" s="185">
        <f t="shared" si="2613"/>
        <v>0.5</v>
      </c>
      <c r="AO209" s="172">
        <f t="shared" si="2524"/>
        <v>0</v>
      </c>
      <c r="AP209" s="208">
        <f t="shared" si="2304"/>
        <v>0</v>
      </c>
      <c r="AQ209" s="171">
        <f t="shared" ref="AQ209:AR209" si="2614">AQ204</f>
        <v>0</v>
      </c>
      <c r="AR209" s="173">
        <f t="shared" si="2614"/>
        <v>0</v>
      </c>
      <c r="AS209" s="171">
        <f t="shared" ref="AS209" si="2615">IF(AG205&gt;0,G209+AQ209,0)</f>
        <v>0</v>
      </c>
      <c r="AT209" s="186">
        <f t="shared" ref="AT209" si="2616">IF(AG205&gt;0,H209+AR209,0)</f>
        <v>0</v>
      </c>
    </row>
    <row r="210" spans="3:46" ht="20.25" thickTop="1" thickBot="1" x14ac:dyDescent="0.3">
      <c r="C210" s="223">
        <v>3</v>
      </c>
      <c r="D210" s="226" t="s">
        <v>10</v>
      </c>
      <c r="E210" s="150">
        <f>$A$10</f>
        <v>0.99136142500000002</v>
      </c>
      <c r="F210" s="188">
        <f>$B$10</f>
        <v>0.47840942600000003</v>
      </c>
      <c r="G210" s="150">
        <f>IF(AND(COUNTIF(Z205:Z209,"&gt;0")&lt;5,COUNTIF(Z205:Z209,"&gt;0")&lt;20),SUM(AK110,AK115,AK120,AK125,AK130,AK135,AK140,AK145,AK150,AK155,AK160,AK165,AK170,AK175,AK180,AK185,AK190,AK195,AK200,AK205),SUM(AS110,AS115,AS120,AS125,AS130,AS135,AS140,AS145,AS150,AS155,AS160,AS165,AS170,AS175,AS180,AS185,AS190,AS195,AS200,AS205))</f>
        <v>0.90061523871352567</v>
      </c>
      <c r="H210" s="154">
        <f>IF(AND(COUNTIF(Z205:Z209,"&gt;0")&lt;5,COUNTIF(Z205:Z209,"&gt;0")&lt;20),SUM(AL110,AL115,AL120,AL125,AL130,AL135,AL140,AL145,AL150,AL155,AL160,AL165,AL170,AL175,AL180,AL185,AL190,AL195,AL200,AL205),SUM(AT110,AT115,AT120,AT125,AT130,AT135,AT140,AT145,AT150,AT155,AT160,AT165,AT170,AT175,AT180,AT185,AT190,AT195,AT200,AT205))</f>
        <v>0.43461729348586547</v>
      </c>
      <c r="I210" s="151">
        <v>0</v>
      </c>
      <c r="J210" s="150">
        <f t="shared" ref="J210" si="2617">IF($AO$1="SUBTRACTIVE",AA210,IF(W210=MAX(W210:W214),P210*M210-G210,0))</f>
        <v>0</v>
      </c>
      <c r="K210" s="154">
        <f t="shared" ref="K210" si="2618">IF($AO$1="SUBTRACTIVE",AB210,IF(W210=MAX(W210:W214),P210*N210-H210,0))</f>
        <v>0</v>
      </c>
      <c r="L210" s="152">
        <v>0</v>
      </c>
      <c r="M210" s="150">
        <f t="shared" ref="M210" si="2619">IF($AO$1="ADDICTIVE",IF(W210=MAX(W210:W214),$AO$2*S210*R210+G210,0),0)</f>
        <v>0</v>
      </c>
      <c r="N210" s="155">
        <f t="shared" ref="N210" si="2620">IF($AO$1="ADDICTIVE",IF(W210=MAX(W210:W214),$AO$2*T210*R210+H210,0),0)</f>
        <v>0</v>
      </c>
      <c r="O210" s="156">
        <f t="shared" ref="O210" si="2621">IF($AO$1="ADDICTIVE",IF(Y210=MAX(Y210:Y214),$AO$2*U210*R210+I210,0),0)</f>
        <v>0</v>
      </c>
      <c r="P210" s="151">
        <f t="shared" si="1824"/>
        <v>0</v>
      </c>
      <c r="Q210" s="157">
        <v>0</v>
      </c>
      <c r="R210" s="150">
        <f t="shared" si="2518"/>
        <v>0.90846306503556529</v>
      </c>
      <c r="S210" s="153">
        <v>0.99136142500000002</v>
      </c>
      <c r="T210" s="153">
        <v>0.47840942600000003</v>
      </c>
      <c r="U210" s="151">
        <f t="shared" si="2519"/>
        <v>0</v>
      </c>
      <c r="V210" s="206">
        <f t="shared" si="2503"/>
        <v>0.99999999999999978</v>
      </c>
      <c r="W210" s="190">
        <f t="shared" si="2178"/>
        <v>0.99999999999999989</v>
      </c>
      <c r="X210" s="190">
        <f>W210</f>
        <v>0.99999999999999989</v>
      </c>
      <c r="Y210" s="157">
        <f>X214</f>
        <v>0.99999999999999989</v>
      </c>
      <c r="Z210" s="157">
        <f>IF(MAX(W210:W214)=W210,Q210+1,Q210)</f>
        <v>1</v>
      </c>
      <c r="AA210" s="157">
        <f t="shared" ref="AA210" si="2622">IF(W210=MAX(W210:W214),S210*R210-G210,0)</f>
        <v>0</v>
      </c>
      <c r="AB210" s="157">
        <f t="shared" ref="AB210" si="2623">IF(W210=MAX(W210:W214),T210*R210-H210,0)</f>
        <v>0</v>
      </c>
      <c r="AC210" s="157">
        <f t="shared" ref="AC210" si="2624">IF(W210=MAX(W210:W214),U210-I210,0)</f>
        <v>0</v>
      </c>
      <c r="AD210" s="157">
        <f>Hoja1!$AA210^2+Hoja1!$AB210^2+AC210^2</f>
        <v>0</v>
      </c>
      <c r="AE210" s="157">
        <f t="shared" ref="AE210" si="2625">MAX(AD210:AD214)</f>
        <v>0</v>
      </c>
      <c r="AF210" s="157">
        <f t="shared" ref="AF210" si="2626">SQRT(AE210)</f>
        <v>0</v>
      </c>
      <c r="AG210" s="157">
        <f>IF(Y210=MIN(Y210:Y309),Y210,0)</f>
        <v>0</v>
      </c>
      <c r="AH210" s="158">
        <f>IF(Hoja1!$AG210&gt;0,_xlfn.MAXIFS(W210:W214,Z305:Z309,0),0)</f>
        <v>0</v>
      </c>
      <c r="AI210" s="158">
        <f>IF(AG210&gt;0,IF(AH210=Hoja1!$W210,Hoja1!$E210,Hoja1!$G210),0)</f>
        <v>0</v>
      </c>
      <c r="AJ210" s="159">
        <f>IF(AG210&gt;0,IF(AH210=Hoja1!$W210,Hoja1!$F210,Hoja1!$H210),0)</f>
        <v>0</v>
      </c>
      <c r="AK210" s="160">
        <f>IF(AG210&gt;0,IF(AH210=Hoja1!$W210,Hoja1!$E210*Hoja1!$R210,Hoja1!$G210),0)</f>
        <v>0</v>
      </c>
      <c r="AL210" s="161">
        <f>IF(AG210&gt;0,IF(AH210=Hoja1!$W210,Hoja1!$F210*Hoja1!$R210,Hoja1!$H210),0)</f>
        <v>0</v>
      </c>
      <c r="AM210" s="150">
        <f t="shared" ref="AM210:AM214" si="2627">Z305</f>
        <v>9</v>
      </c>
      <c r="AN210" s="155">
        <f t="shared" ref="AN210" si="2628">IF(AND(AN209&gt;0.01,COUNTIFS(Z205:Z209,"&gt;0")&lt;5),AN209,AN209*0.99)</f>
        <v>0.5</v>
      </c>
      <c r="AO210" s="155">
        <f t="shared" si="2524"/>
        <v>0.1111111111111111</v>
      </c>
      <c r="AP210" s="151">
        <f t="shared" si="2304"/>
        <v>5.5555555555555552E-2</v>
      </c>
      <c r="AQ210" s="150">
        <f t="shared" ref="AQ210:AQ214" si="2629">J305 * AP210</f>
        <v>-8.7737465512600643E-3</v>
      </c>
      <c r="AR210" s="151">
        <f t="shared" ref="AR210:AR214" si="2630">K305 * AP210</f>
        <v>4.316376946363362E-3</v>
      </c>
      <c r="AS210" s="150">
        <f t="shared" ref="AS210" si="2631">IF(AG210&gt;0,G210+AQ210,0)</f>
        <v>0</v>
      </c>
      <c r="AT210" s="162">
        <f t="shared" ref="AT210" si="2632">IF(AG210&gt;0,H210+AR210,0)</f>
        <v>0</v>
      </c>
    </row>
    <row r="211" spans="3:46" ht="19.5" thickBot="1" x14ac:dyDescent="0.3">
      <c r="C211" s="224"/>
      <c r="D211" s="214"/>
      <c r="E211" s="2">
        <f t="shared" ref="E211:E214" si="2633">A$10</f>
        <v>0.99136142500000002</v>
      </c>
      <c r="F211" s="20">
        <f t="shared" ref="F211:F214" si="2634">B$10</f>
        <v>0.47840942600000003</v>
      </c>
      <c r="G211" s="2">
        <f>IF(AND(COUNTIF(Z205:Z209,"&gt;0")&lt;5,COUNTIF(Z205:Z209,"&gt;0")&lt;20),SUM(AK111,AK116,AK121,AK126,AK131,AK136,AK141,AK146,AK151,AK156,AK161,AK166,AK171,AK176,AK181,AK186,AK191,AK196,AK201,AK206),SUM(AS111,AS116,AS121,AS126,AS131,AS136,AS141,AS146,AS151,AS156,AS161,AS166,AS171,AS176,AS181,AS186,AS191,AS196,AS201,AS206))</f>
        <v>0.97621461700000001</v>
      </c>
      <c r="H211" s="107">
        <f>IF(AND(COUNTIF(Z205:Z209,"&gt;0")&lt;5,COUNTIF(Z205:Z209,"&gt;0")&lt;20),SUM(AL111,AL116,AL121,AL126,AL131,AL136,AL141,AL146,AL151,AL156,AL161,AL166,AL171,AL176,AL181,AL186,AL191,AL196,AL201,AL206),SUM(AT111,AT116,AT121,AT126,AT131,AT136,AT141,AT146,AT151,AT156,AT161,AT166,AT171,AT176,AT181,AT186,AT191,AT196,AT201,AT206))</f>
        <v>-0.20893725399999999</v>
      </c>
      <c r="I211" s="3">
        <v>0</v>
      </c>
      <c r="J211" s="15">
        <f t="shared" ref="J211" si="2635">IF($AO$1="SUBTRACTIVE",AA211,IF(W211=MAX(W210:W214),M211*P211-G211,0))</f>
        <v>0</v>
      </c>
      <c r="K211" s="112">
        <f t="shared" ref="K211" si="2636">IF($AO$1="SUBTRACTIVE",AB211,IF(W211=MAX(W210:W214),P211*N211-H211,0))</f>
        <v>0</v>
      </c>
      <c r="L211" s="61">
        <v>0</v>
      </c>
      <c r="M211" s="2">
        <f t="shared" ref="M211" si="2637">IF($AO$1="ADDICTIVE",IF(W211=MAX(W210:W214),$AO$2*S211*R211+G211,0),0)</f>
        <v>0</v>
      </c>
      <c r="N211" s="107">
        <f t="shared" ref="N211" si="2638">IF($AO$1="ADDICTIVE",IF(W211=MAX(W210:W214),$AO$2*T211*R211+H211,0),0)</f>
        <v>0</v>
      </c>
      <c r="O211" s="20">
        <f t="shared" ref="O211" si="2639">IF($AO$1="ADDICTIVE",IF(Y211=MAX(Y210:Y214),$AO$2*U211*R211+I211,0),0)</f>
        <v>0</v>
      </c>
      <c r="P211" s="3">
        <f t="shared" si="1824"/>
        <v>0</v>
      </c>
      <c r="Q211" s="63">
        <v>0</v>
      </c>
      <c r="R211" s="2">
        <f t="shared" si="2518"/>
        <v>0.90846306503556529</v>
      </c>
      <c r="S211" s="74">
        <v>0.99136142500000002</v>
      </c>
      <c r="T211" s="74">
        <v>0.47840942600000003</v>
      </c>
      <c r="U211" s="26">
        <f t="shared" si="2519"/>
        <v>0</v>
      </c>
      <c r="V211" s="199">
        <f t="shared" si="2503"/>
        <v>0.78838601648323925</v>
      </c>
      <c r="W211" s="192">
        <f t="shared" si="2178"/>
        <v>0.89419300824161962</v>
      </c>
      <c r="X211" s="192">
        <f>IF(W211&gt;X210,W211,X210)</f>
        <v>0.99999999999999989</v>
      </c>
      <c r="Y211" s="75">
        <f>Y210</f>
        <v>0.99999999999999989</v>
      </c>
      <c r="Z211" s="63">
        <f>IF(MAX(W210:W214)=W211,Q211+1,Q211)</f>
        <v>0</v>
      </c>
      <c r="AA211" s="63">
        <f t="shared" ref="AA211" si="2640">IF(W211=MAX(W210:W214),S211*R211-G211,0)</f>
        <v>0</v>
      </c>
      <c r="AB211" s="63">
        <f t="shared" ref="AB211" si="2641">IF(W211=MAX(W210:W214),T211*R211-H211,0)</f>
        <v>0</v>
      </c>
      <c r="AC211" s="209">
        <f t="shared" ref="AC211" si="2642">IF(W211=MAX(W210:W214),U211-I211,0)</f>
        <v>0</v>
      </c>
      <c r="AD211" s="61">
        <f>Hoja1!$AA211^2+Hoja1!$AB211^2+AC211^2</f>
        <v>0</v>
      </c>
      <c r="AE211" s="75">
        <f t="shared" ref="AE211:AE214" si="2643">AE210</f>
        <v>0</v>
      </c>
      <c r="AF211" s="76">
        <f t="shared" ref="AF211:AH214" si="2644">AF210</f>
        <v>0</v>
      </c>
      <c r="AG211" s="77">
        <f>AG210</f>
        <v>0</v>
      </c>
      <c r="AH211" s="77">
        <f>AH210</f>
        <v>0</v>
      </c>
      <c r="AI211" s="72">
        <f>IF(AG210&gt;0,IF(AH210=Hoja1!$W211,Hoja1!$E211,Hoja1!$G211),0)</f>
        <v>0</v>
      </c>
      <c r="AJ211" s="73">
        <f>IF(AG210&gt;0,IF(AH210=Hoja1!$W211,Hoja1!$F211,Hoja1!$H211),0)</f>
        <v>0</v>
      </c>
      <c r="AK211" s="52">
        <f>IF(AG210&gt;0,IF(AH210=Hoja1!$W211,Hoja1!$E211*Hoja1!$R211,Hoja1!$G211),0)</f>
        <v>0</v>
      </c>
      <c r="AL211" s="49">
        <f>IF(AG210&gt;0,IF(AH210=Hoja1!$W211,Hoja1!$F211*Hoja1!$R211,Hoja1!$H211),0)</f>
        <v>0</v>
      </c>
      <c r="AM211" s="2">
        <f t="shared" si="2627"/>
        <v>1</v>
      </c>
      <c r="AN211" s="107">
        <f t="shared" ref="AN211:AN214" si="2645">AN210</f>
        <v>0.5</v>
      </c>
      <c r="AO211" s="107">
        <f t="shared" si="2524"/>
        <v>1</v>
      </c>
      <c r="AP211" s="3">
        <f t="shared" si="2304"/>
        <v>0.5</v>
      </c>
      <c r="AQ211" s="2">
        <f t="shared" si="2629"/>
        <v>9.8200950552920219E-3</v>
      </c>
      <c r="AR211" s="3">
        <f t="shared" si="2630"/>
        <v>0.14994720205117487</v>
      </c>
      <c r="AS211" s="2">
        <f t="shared" ref="AS211" si="2646">IF(AG210&gt;0,G211+AQ211,0)</f>
        <v>0</v>
      </c>
      <c r="AT211" s="163">
        <f t="shared" ref="AT211" si="2647">IF(AG210&gt;0,H211+AR211,0)</f>
        <v>0</v>
      </c>
    </row>
    <row r="212" spans="3:46" ht="19.5" thickBot="1" x14ac:dyDescent="0.3">
      <c r="C212" s="224"/>
      <c r="D212" s="214"/>
      <c r="E212" s="2">
        <f t="shared" si="2633"/>
        <v>0.99136142500000002</v>
      </c>
      <c r="F212" s="20">
        <f t="shared" si="2634"/>
        <v>0.47840942600000003</v>
      </c>
      <c r="G212" s="2">
        <f>IF(AND(COUNTIF(Z205:Z209,"&gt;0")&lt;5,COUNTIF(Z205:Z209,"&gt;0")&lt;20),SUM(AK112,AK117,AK122,AK127,AK132,AK137,AK142,AK147,AK152,AK157,AK162,AK167,AK172,AK177,AK182,AK187,AK192,AK197,AK202,AK207),SUM(AS112,AS117,AS122,AS127,AS132,AS137,AS142,AS147,AS152,AS157,AS162,AS167,AS172,AS177,AS182,AS187,AS192,AS197,AS202,AS207))</f>
        <v>0.4247616770911497</v>
      </c>
      <c r="H212" s="107">
        <f>IF(AND(COUNTIF(Z205:Z209,"&gt;0")&lt;5,COUNTIF(Z205:Z209,"&gt;0")&lt;20),SUM(AL112,AL117,AL122,AL127,AL132,AL137,AL142,AL147,AL152,AL157,AL162,AL167,AL172,AL177,AL182,AL187,AL192,AL197,AL202,AL207),SUM(AT112,AT117,AT122,AT127,AT132,AT137,AT142,AT147,AT152,AT157,AT162,AT167,AT172,AT177,AT182,AT187,AT192,AT197,AT202,AT207))</f>
        <v>0.90530520691903349</v>
      </c>
      <c r="I212" s="3">
        <v>0</v>
      </c>
      <c r="J212" s="15">
        <f t="shared" ref="J212" si="2648">IF($AO$1="SUBTRACTIVE",AA212,IF(W212=MAX(W210:W214),P212*M212-G212,0))</f>
        <v>0</v>
      </c>
      <c r="K212" s="112">
        <f t="shared" ref="K212" si="2649">IF($AO$1="SUBTRACTIVE",AB212,IF(W212=MAX(W210:W214),P212*N212-H212,0))</f>
        <v>0</v>
      </c>
      <c r="L212" s="61">
        <v>0</v>
      </c>
      <c r="M212" s="2">
        <f t="shared" ref="M212" si="2650">IF($AO$1="ADDICTIVE",IF(W212=MAX(W210:W214),$AO$2*S212*R212+G212,0),0)</f>
        <v>0</v>
      </c>
      <c r="N212" s="107">
        <f t="shared" ref="N212" si="2651">IF($AO$1="ADDICTIVE",IF(W212=MAX(W210:W214),$AO$2*T212*R212+H212,0),0)</f>
        <v>0</v>
      </c>
      <c r="O212" s="20">
        <f t="shared" ref="O212" si="2652">IF($AO$1="ADDICTIVE",IF(Y212=MAX(Y210:Y214),$AO$2*U212*R212+I212,0),0)</f>
        <v>0</v>
      </c>
      <c r="P212" s="3">
        <f t="shared" si="1824"/>
        <v>0</v>
      </c>
      <c r="Q212" s="63">
        <v>0</v>
      </c>
      <c r="R212" s="2">
        <f t="shared" si="2518"/>
        <v>0.90846306503556529</v>
      </c>
      <c r="S212" s="74">
        <v>0.99136142500000002</v>
      </c>
      <c r="T212" s="74">
        <v>0.47840942600000003</v>
      </c>
      <c r="U212" s="26">
        <f t="shared" si="2519"/>
        <v>0</v>
      </c>
      <c r="V212" s="199">
        <f t="shared" si="2503"/>
        <v>0.7760081380196151</v>
      </c>
      <c r="W212" s="192">
        <f t="shared" si="2178"/>
        <v>0.88800406900980755</v>
      </c>
      <c r="X212" s="192">
        <f>IF(W212&gt;X211,W212,X211)</f>
        <v>0.99999999999999989</v>
      </c>
      <c r="Y212" s="75">
        <f t="shared" ref="Y212:Y214" si="2653">Y211</f>
        <v>0.99999999999999989</v>
      </c>
      <c r="Z212" s="63">
        <f>IF(MAX(W210:W214)=W212,Q212+1,Q212)</f>
        <v>0</v>
      </c>
      <c r="AA212" s="63">
        <f t="shared" ref="AA212" si="2654">IF(W212=MAX(W210:W214),S212*R212-G212,0)</f>
        <v>0</v>
      </c>
      <c r="AB212" s="63">
        <f t="shared" ref="AB212" si="2655">IF(W212=MAX(W210:W214),T212*R212-H212,0)</f>
        <v>0</v>
      </c>
      <c r="AC212" s="209">
        <f t="shared" ref="AC212" si="2656">IF(W212=MAX(W210:W214),U212-I212,0)</f>
        <v>0</v>
      </c>
      <c r="AD212" s="61">
        <f>Hoja1!$AA212^2+Hoja1!$AB212^2+AC212^2</f>
        <v>0</v>
      </c>
      <c r="AE212" s="75">
        <f t="shared" si="2643"/>
        <v>0</v>
      </c>
      <c r="AF212" s="75">
        <f t="shared" si="2644"/>
        <v>0</v>
      </c>
      <c r="AG212" s="78">
        <f t="shared" si="2644"/>
        <v>0</v>
      </c>
      <c r="AH212" s="78">
        <f t="shared" si="2644"/>
        <v>0</v>
      </c>
      <c r="AI212" s="72">
        <f>IF(AG210&gt;0,IF(AH210=Hoja1!$W212,Hoja1!$E212,Hoja1!$G212),0)</f>
        <v>0</v>
      </c>
      <c r="AJ212" s="73">
        <f>IF(AG212&gt;0,IF(AH212=Hoja1!$W212,Hoja1!$F212,Hoja1!$H212),0)</f>
        <v>0</v>
      </c>
      <c r="AK212" s="52">
        <f>IF(AG210&gt;0,IF(AH210=Hoja1!$W212,Hoja1!$E212*Hoja1!$R212,Hoja1!$G212),0)</f>
        <v>0</v>
      </c>
      <c r="AL212" s="49">
        <f>IF(AG210&gt;0,IF(AH210=Hoja1!$W212,Hoja1!$F212*Hoja1!$R212,Hoja1!$H212),0)</f>
        <v>0</v>
      </c>
      <c r="AM212" s="2">
        <f t="shared" si="2627"/>
        <v>10</v>
      </c>
      <c r="AN212" s="107">
        <f t="shared" si="2645"/>
        <v>0.5</v>
      </c>
      <c r="AO212" s="107">
        <f t="shared" si="2524"/>
        <v>0.1</v>
      </c>
      <c r="AP212" s="3">
        <f t="shared" si="2304"/>
        <v>0.05</v>
      </c>
      <c r="AQ212" s="2">
        <f t="shared" si="2629"/>
        <v>2.7841978568003425E-2</v>
      </c>
      <c r="AR212" s="3">
        <f t="shared" si="2630"/>
        <v>-2.6293042553674317E-2</v>
      </c>
      <c r="AS212" s="2">
        <f t="shared" ref="AS212" si="2657">IF(AG210&gt;0,G212+AQ212,0)</f>
        <v>0</v>
      </c>
      <c r="AT212" s="163">
        <f t="shared" ref="AT212" si="2658">IF(AG210&gt;0,H212+AR212,0)</f>
        <v>0</v>
      </c>
    </row>
    <row r="213" spans="3:46" ht="19.5" thickBot="1" x14ac:dyDescent="0.3">
      <c r="C213" s="224"/>
      <c r="D213" s="214"/>
      <c r="E213" s="2">
        <f t="shared" si="2633"/>
        <v>0.99136142500000002</v>
      </c>
      <c r="F213" s="20">
        <f t="shared" si="2634"/>
        <v>0.47840942600000003</v>
      </c>
      <c r="G213" s="2">
        <f>IF(AND(COUNTIF(Z205:Z209,"&gt;0")&lt;5,COUNTIF(Z205:Z209,"&gt;0")&lt;20),SUM(AK113,AK118,AK123,AK128,AK133,AK138,AK143,AK148,AK153,AK158,AK163,AK168,AK173,AK178,AK183,AK188,AK193,AK198,AK203,AK208),SUM(AS113,AS118,AS123,AS128,AS133,AS138,AS143,AS148,AS153,AS158,AS163,AS168,AS173,AS178,AS183,AS188,AS193,AS198,AS203,AS208))</f>
        <v>-0.51661166300000005</v>
      </c>
      <c r="H213" s="107">
        <f>IF(AND(COUNTIF(Z205:Z209,"&gt;0")&lt;5,COUNTIF(Z205:Z209,"&gt;0")&lt;20),SUM(AL113,AL118,AL123,AL128,AL133,AL138,AL143,AL148,AL153,AL158,AL163,AL168,AL173,AL178,AL183,AL188,AL193,AL198,AL203,AL208),SUM(AT113,AT118,AT123,AT128,AT133,AT138,AT143,AT148,AT153,AT158,AT163,AT168,AT173,AT178,AT183,AT188,AT193,AT198,AT203,AT208))</f>
        <v>-0.851105322</v>
      </c>
      <c r="I213" s="3">
        <v>0</v>
      </c>
      <c r="J213" s="15">
        <f t="shared" ref="J213" si="2659">IF($AO$1="SUBTRACTIVE",AA213,IF(W213=MAX(W210:W214),P213*M213-G213,0))</f>
        <v>0</v>
      </c>
      <c r="K213" s="112">
        <f t="shared" ref="K213" si="2660">IF($AO$1="SUBTRACTIVE",AB213,IF(W213=MAX(W210:W214),P213*N213-H213,0))</f>
        <v>0</v>
      </c>
      <c r="L213" s="61">
        <v>0</v>
      </c>
      <c r="M213" s="2">
        <f t="shared" ref="M213" si="2661">IF($AO$1="ADDICTIVE",IF(W213=MAX(W210:W214),$AO$2*S213*R213+G213,0),0)</f>
        <v>0</v>
      </c>
      <c r="N213" s="107">
        <f t="shared" ref="N213" si="2662">IF($AO$1="ADDICTIVE",IF(W213=MAX(W210:W214),$AO$2*T213*R213+H213,0),0)</f>
        <v>0</v>
      </c>
      <c r="O213" s="20">
        <f t="shared" ref="O213:O214" si="2663">IF($AO$1="ADDICTIVE",IF(Y213=MAX(Y209:Y213),$AO$2*U213*R213+I213,0),0)</f>
        <v>0</v>
      </c>
      <c r="P213" s="3">
        <f t="shared" si="1824"/>
        <v>0</v>
      </c>
      <c r="Q213" s="63">
        <v>0</v>
      </c>
      <c r="R213" s="2">
        <f t="shared" si="2518"/>
        <v>0.90846306503556529</v>
      </c>
      <c r="S213" s="74">
        <v>0.99136142500000002</v>
      </c>
      <c r="T213" s="74">
        <v>0.47840942600000003</v>
      </c>
      <c r="U213" s="26">
        <f t="shared" si="2519"/>
        <v>0</v>
      </c>
      <c r="V213" s="199">
        <f t="shared" si="2503"/>
        <v>-0.83517342771399261</v>
      </c>
      <c r="W213" s="192">
        <f t="shared" si="2178"/>
        <v>8.2413286143003694E-2</v>
      </c>
      <c r="X213" s="192">
        <f>IF(W213&gt;X212,W213,X212)</f>
        <v>0.99999999999999989</v>
      </c>
      <c r="Y213" s="75">
        <f t="shared" si="2653"/>
        <v>0.99999999999999989</v>
      </c>
      <c r="Z213" s="63">
        <f>IF(MAX(W210:W214)=W213,Q213+1,Q213)</f>
        <v>0</v>
      </c>
      <c r="AA213" s="63">
        <f t="shared" ref="AA213" si="2664">IF(W213=MAX(W210:W214),S213*R213-G213,0)</f>
        <v>0</v>
      </c>
      <c r="AB213" s="63">
        <f t="shared" ref="AB213" si="2665">IF(W213=MAX(W210:W214),T213*R213-H213,0)</f>
        <v>0</v>
      </c>
      <c r="AC213" s="209">
        <f t="shared" ref="AC213" si="2666">IF(W213=MAX(W210:W214),U213-I213,0)</f>
        <v>0</v>
      </c>
      <c r="AD213" s="61">
        <f>Hoja1!$AA213^2+Hoja1!$AB213^2+AC213^2</f>
        <v>0</v>
      </c>
      <c r="AE213" s="75">
        <f t="shared" si="2643"/>
        <v>0</v>
      </c>
      <c r="AF213" s="75">
        <f t="shared" si="2644"/>
        <v>0</v>
      </c>
      <c r="AG213" s="78">
        <f t="shared" si="2644"/>
        <v>0</v>
      </c>
      <c r="AH213" s="78">
        <f t="shared" si="2644"/>
        <v>0</v>
      </c>
      <c r="AI213" s="72">
        <f>IF(AG210&gt;0,IF(AH210=Hoja1!$W213,Hoja1!$E213,Hoja1!$G213),0)</f>
        <v>0</v>
      </c>
      <c r="AJ213" s="73">
        <f>IF(AG210&gt;0,IF(AH210=Hoja1!$W213,Hoja1!$F213,Hoja1!$H213),0)</f>
        <v>0</v>
      </c>
      <c r="AK213" s="52">
        <f>IF(AG210&gt;0,IF(AH210=Hoja1!$W213,Hoja1!$E213*Hoja1!$R213,Hoja1!$G213),0)</f>
        <v>0</v>
      </c>
      <c r="AL213" s="49">
        <f>IF(AG210&gt;0,IF(AH210=Hoja1!$W213,Hoja1!$F213*Hoja1!$R213,Hoja1!$H213),0)</f>
        <v>0</v>
      </c>
      <c r="AM213" s="2">
        <f t="shared" si="2627"/>
        <v>0</v>
      </c>
      <c r="AN213" s="107">
        <f t="shared" si="2645"/>
        <v>0.5</v>
      </c>
      <c r="AO213" s="107">
        <f t="shared" si="2524"/>
        <v>0</v>
      </c>
      <c r="AP213" s="3">
        <f t="shared" si="2304"/>
        <v>0</v>
      </c>
      <c r="AQ213" s="2">
        <f t="shared" si="2629"/>
        <v>0</v>
      </c>
      <c r="AR213" s="3">
        <f t="shared" si="2630"/>
        <v>0</v>
      </c>
      <c r="AS213" s="2">
        <f t="shared" ref="AS213" si="2667">IF(AG210&gt;0,G213+AQ213,0)</f>
        <v>0</v>
      </c>
      <c r="AT213" s="163">
        <f t="shared" ref="AT213" si="2668">IF(AG210&gt;0,H213+AR213,0)</f>
        <v>0</v>
      </c>
    </row>
    <row r="214" spans="3:46" ht="19.5" thickBot="1" x14ac:dyDescent="0.3">
      <c r="C214" s="224"/>
      <c r="D214" s="215"/>
      <c r="E214" s="66">
        <f t="shared" si="2633"/>
        <v>0.99136142500000002</v>
      </c>
      <c r="F214" s="74">
        <f t="shared" si="2634"/>
        <v>0.47840942600000003</v>
      </c>
      <c r="G214" s="4">
        <f>IF(AND(COUNTIF(Z205:Z209,"&gt;0")&lt;5,COUNTIF(Z205:Z209,"&gt;0")&lt;20),SUM(AK114,AK119,AK124,AK129,AK134,AK139,AK144,AK149,AK154,AK159,AK164,AK169,AK174,AK179,AK184,AK189,AK194,AK199,AK204,AK209),SUM(AS114,AS119,AS124,AS129,AS134,AS139,AS144,AS149,AS154,AS159,AS164,AS169,AS174,AS179,AS184,AS189,AS194,AS199,AS204,AS209))</f>
        <v>-0.227678886</v>
      </c>
      <c r="H214" s="108">
        <f>IF(AND(COUNTIF(Z205:Z209,"&gt;0")&lt;5,COUNTIF(Z205:Z209,"&gt;0")&lt;20),SUM(AL114,AL119,AL124,AL129,AL134,AL139,AL144,AL149,AL154,AL159,AL164,AL169,AL174,AL179,AL184,AL189,AL194,AL199,AL204,AL209),SUM(AT114,AT119,AT124,AT129,AT134,AT139,AT144,AT149,AT154,AT159,AT164,AT169,AT174,AT179,AT184,AT189,AT194,AT199,AT204,AT209))</f>
        <v>-0.95629731299999998</v>
      </c>
      <c r="I214" s="5">
        <v>0</v>
      </c>
      <c r="J214" s="134">
        <f t="shared" ref="J214" si="2669">IF($AO$1="SUBTRACTIVE",AA214,IF(W214=MAX(W210:W214),P214*M214-G214,0))</f>
        <v>0</v>
      </c>
      <c r="K214" s="135">
        <f t="shared" ref="K214" si="2670">IF($AO$1="SUBTRACTIVE",AB214,IF(W214=MAX(W210:W214),P214*N214-H214,0))</f>
        <v>0</v>
      </c>
      <c r="L214" s="61">
        <v>0</v>
      </c>
      <c r="M214" s="4">
        <f t="shared" ref="M214" si="2671">IF($AO$1="ADDICTIVE",IF(W214=MAX(W210:W214),$AO$2*S214*R214+G214,0),0)</f>
        <v>0</v>
      </c>
      <c r="N214" s="108">
        <f t="shared" ref="N214" si="2672">IF($AO$1="ADDICTIVE",IF(W214=MAX(W210:W214),$AO$2*T214*R214+H214,0),0)</f>
        <v>0</v>
      </c>
      <c r="O214" s="21">
        <f t="shared" si="2663"/>
        <v>0</v>
      </c>
      <c r="P214" s="5">
        <f t="shared" si="1824"/>
        <v>0</v>
      </c>
      <c r="Q214" s="63">
        <f>IF(MAX($W$10:$W$14)=W214,L214+1,L214)</f>
        <v>0</v>
      </c>
      <c r="R214" s="4">
        <f t="shared" si="2518"/>
        <v>0.90846306503556529</v>
      </c>
      <c r="S214" s="74">
        <v>0.99136142500000002</v>
      </c>
      <c r="T214" s="74">
        <v>0.47840942600000003</v>
      </c>
      <c r="U214" s="118">
        <f t="shared" si="2519"/>
        <v>0</v>
      </c>
      <c r="V214" s="199">
        <f t="shared" si="2503"/>
        <v>-0.62067442420878516</v>
      </c>
      <c r="W214" s="192">
        <f t="shared" si="2178"/>
        <v>0.18966278789560742</v>
      </c>
      <c r="X214" s="192">
        <f>IF(W214&gt;X213,W214,X213)</f>
        <v>0.99999999999999989</v>
      </c>
      <c r="Y214" s="75">
        <f t="shared" si="2653"/>
        <v>0.99999999999999989</v>
      </c>
      <c r="Z214" s="63">
        <f>IF(MAX(W210:W214)=W214,Q214+1,Q214)</f>
        <v>0</v>
      </c>
      <c r="AA214" s="63">
        <f t="shared" ref="AA214" si="2673">IF(W214=MAX(W210:W214),S214*R214-G214,0)</f>
        <v>0</v>
      </c>
      <c r="AB214" s="63">
        <f t="shared" ref="AB214" si="2674">IF(W214=MAX(W210:W214),T214*R214-H214,0)</f>
        <v>0</v>
      </c>
      <c r="AC214" s="132">
        <f t="shared" ref="AC214" si="2675">IF(W214=MAX(W210:W214),U214-I214,0)</f>
        <v>0</v>
      </c>
      <c r="AD214" s="61">
        <f>Hoja1!$AA214^2+Hoja1!$AB214^2+AC214^2</f>
        <v>0</v>
      </c>
      <c r="AE214" s="75">
        <f t="shared" si="2643"/>
        <v>0</v>
      </c>
      <c r="AF214" s="75">
        <f t="shared" si="2644"/>
        <v>0</v>
      </c>
      <c r="AG214" s="78">
        <f t="shared" si="2644"/>
        <v>0</v>
      </c>
      <c r="AH214" s="78">
        <f t="shared" si="2644"/>
        <v>0</v>
      </c>
      <c r="AI214" s="72">
        <f>IF(AG210&gt;0,IF(AH210=Hoja1!$W214,Hoja1!$E214,Hoja1!$G214),0)</f>
        <v>0</v>
      </c>
      <c r="AJ214" s="73">
        <f>IF(AG210&gt;0,IF(AH210=Hoja1!$W214,Hoja1!$F214,Hoja1!$H214),0)</f>
        <v>0</v>
      </c>
      <c r="AK214" s="52">
        <f>IF(AG210&gt;0,IF(AH210=Hoja1!$W214,Hoja1!$E214*Hoja1!$R214,Hoja1!$G214),0)</f>
        <v>0</v>
      </c>
      <c r="AL214" s="49">
        <f>IF(AG210&gt;0,IF(AH210=Hoja1!$W214,Hoja1!$F214*Hoja1!$R214,Hoja1!$H214),0)</f>
        <v>0</v>
      </c>
      <c r="AM214" s="4">
        <f t="shared" si="2627"/>
        <v>0</v>
      </c>
      <c r="AN214" s="108">
        <f t="shared" si="2645"/>
        <v>0.5</v>
      </c>
      <c r="AO214" s="108">
        <f t="shared" si="2524"/>
        <v>0</v>
      </c>
      <c r="AP214" s="5">
        <f t="shared" si="2304"/>
        <v>0</v>
      </c>
      <c r="AQ214" s="66">
        <f t="shared" si="2629"/>
        <v>0</v>
      </c>
      <c r="AR214" s="67">
        <f t="shared" si="2630"/>
        <v>0</v>
      </c>
      <c r="AS214" s="4">
        <f t="shared" ref="AS214" si="2676">IF(AG210&gt;0,G214+AQ214,0)</f>
        <v>0</v>
      </c>
      <c r="AT214" s="164">
        <f t="shared" ref="AT214" si="2677">IF(AG210&gt;0,H214+AR214,0)</f>
        <v>0</v>
      </c>
    </row>
    <row r="215" spans="3:46" ht="19.5" thickBot="1" x14ac:dyDescent="0.3">
      <c r="C215" s="224"/>
      <c r="D215" s="216" t="s">
        <v>9</v>
      </c>
      <c r="E215" s="97">
        <f>$A$11</f>
        <v>0.45351267299999998</v>
      </c>
      <c r="F215" s="98">
        <f>$B$11</f>
        <v>0.96658292499999998</v>
      </c>
      <c r="G215" s="60">
        <f>G210</f>
        <v>0.90061523871352567</v>
      </c>
      <c r="H215" s="106">
        <f>H210</f>
        <v>0.43461729348586547</v>
      </c>
      <c r="I215" s="106">
        <f>I210</f>
        <v>0</v>
      </c>
      <c r="J215" s="52">
        <f t="shared" ref="J215" si="2678">IF($AO$1="SUBTRACTIVE",AA215+J210,IF(W215=MAX(W215:W219),P215*M215-G215+J210,J210))</f>
        <v>0</v>
      </c>
      <c r="K215" s="123">
        <f t="shared" ref="K215" si="2679">IF($AO$1="SUBTRACTIVE",AB215+K210,IF(W215=MAX(W215:W219),P215*N215-H215+K210,K210))</f>
        <v>0</v>
      </c>
      <c r="L215" s="53">
        <v>0</v>
      </c>
      <c r="M215" s="136">
        <f t="shared" ref="M215" si="2680">IF($AO$1="ADDICTIVE",IF(W215=MAX(W215:W219),$AO$2*S215*R215+G215,0),0)</f>
        <v>0</v>
      </c>
      <c r="N215" s="123">
        <f t="shared" ref="N215" si="2681">IF($AO$1="ADDICTIVE",IF(W215=MAX(W215:W219),$AO$2*T215*R215+H215,0),0)</f>
        <v>0</v>
      </c>
      <c r="O215" s="130">
        <f t="shared" ref="O215" si="2682">IF($AO$1="ADDICTIVE",IF(Y215=MAX(Y215:Y219),$AO$2*U215*R215+I215,0),0)</f>
        <v>0</v>
      </c>
      <c r="P215" s="53">
        <f t="shared" si="1824"/>
        <v>0</v>
      </c>
      <c r="Q215" s="80">
        <f>Z210</f>
        <v>1</v>
      </c>
      <c r="R215" s="114">
        <f t="shared" si="2518"/>
        <v>0.93660376518552046</v>
      </c>
      <c r="S215" s="79">
        <f t="shared" ref="S215:S246" si="2683">E215</f>
        <v>0.45351267299999998</v>
      </c>
      <c r="T215" s="79">
        <f t="shared" ref="T215:T246" si="2684">F215</f>
        <v>0.96658292499999998</v>
      </c>
      <c r="U215" s="115">
        <f t="shared" si="2519"/>
        <v>0</v>
      </c>
      <c r="V215" s="193">
        <f t="shared" si="2503"/>
        <v>0.77600813801961499</v>
      </c>
      <c r="W215" s="194">
        <f t="shared" si="2178"/>
        <v>0.88800406900980744</v>
      </c>
      <c r="X215" s="194">
        <f>W215</f>
        <v>0.88800406900980744</v>
      </c>
      <c r="Y215" s="80">
        <f>X219</f>
        <v>1</v>
      </c>
      <c r="Z215" s="80">
        <f>IF(MAX(W215:W219)=W215,Q215+1,Q215)</f>
        <v>1</v>
      </c>
      <c r="AA215" s="80">
        <f t="shared" ref="AA215" si="2685">IF(W215=MAX(W215:W219),S215*R215-G215,0)</f>
        <v>0</v>
      </c>
      <c r="AB215" s="80">
        <f t="shared" ref="AB215" si="2686">IF(W215=MAX(W215:W219),T215*R215-H215,0)</f>
        <v>0</v>
      </c>
      <c r="AC215" s="54">
        <f t="shared" ref="AC215" si="2687">IF(W215=MAX(W215:W219),U215-I215,0)</f>
        <v>0</v>
      </c>
      <c r="AD215" s="54">
        <f>Hoja1!$AA215^2+Hoja1!$AB215^2+AC215^2</f>
        <v>0</v>
      </c>
      <c r="AE215" s="80">
        <f t="shared" ref="AE215" si="2688">IF(MAX(AD215:AD219)&gt;AE210,MAX(AD215:AD219),AE210)</f>
        <v>0</v>
      </c>
      <c r="AF215" s="80">
        <f t="shared" ref="AF215" si="2689">SQRT(AE215)</f>
        <v>0</v>
      </c>
      <c r="AG215" s="82">
        <f>IF(Y215=MIN(Y210:Y309),Y215,0)</f>
        <v>0</v>
      </c>
      <c r="AH215" s="83">
        <f>IF(Hoja1!$AG215&gt;0,_xlfn.MAXIFS(W215:W219,Z305:Z309,0),0)</f>
        <v>0</v>
      </c>
      <c r="AI215" s="80">
        <f>IF(AG215&gt;0,IF(AH215=Hoja1!$W215,Hoja1!$E215,Hoja1!$G215),0)</f>
        <v>0</v>
      </c>
      <c r="AJ215" s="54">
        <f>IF(AG215&gt;0,IF(AH215=Hoja1!$W215,Hoja1!$F215,Hoja1!$H215),0)</f>
        <v>0</v>
      </c>
      <c r="AK215" s="52">
        <f>IF(AG215&gt;0,IF(AH215=Hoja1!$W215,Hoja1!$E215*Hoja1!$R215,Hoja1!$G215),0)</f>
        <v>0</v>
      </c>
      <c r="AL215" s="49">
        <f>IF(AG215&gt;0,IF(AH215=Hoja1!$W215,Hoja1!$F215*Hoja1!$R215,Hoja1!$H215),0)</f>
        <v>0</v>
      </c>
      <c r="AM215" s="114">
        <f t="shared" ref="AM215:AN215" si="2690">AM210</f>
        <v>9</v>
      </c>
      <c r="AN215" s="144">
        <f t="shared" si="2690"/>
        <v>0.5</v>
      </c>
      <c r="AO215" s="123">
        <f t="shared" si="2524"/>
        <v>0.1111111111111111</v>
      </c>
      <c r="AP215" s="127">
        <f t="shared" si="2304"/>
        <v>5.5555555555555552E-2</v>
      </c>
      <c r="AQ215" s="52">
        <f t="shared" ref="AQ215:AR215" si="2691">AQ210</f>
        <v>-8.7737465512600643E-3</v>
      </c>
      <c r="AR215" s="53">
        <f t="shared" si="2691"/>
        <v>4.316376946363362E-3</v>
      </c>
      <c r="AS215" s="52">
        <f t="shared" ref="AS215" si="2692">IF(AG215&gt;0,G215+AQ215,0)</f>
        <v>0</v>
      </c>
      <c r="AT215" s="165">
        <f t="shared" ref="AT215" si="2693">IF(AG215&gt;0,H215+AR215,0)</f>
        <v>0</v>
      </c>
    </row>
    <row r="216" spans="3:46" ht="19.5" thickBot="1" x14ac:dyDescent="0.3">
      <c r="C216" s="224"/>
      <c r="D216" s="217"/>
      <c r="E216" s="99">
        <f t="shared" ref="E216:E219" si="2694">A$11</f>
        <v>0.45351267299999998</v>
      </c>
      <c r="F216" s="55">
        <f t="shared" ref="F216:F219" si="2695">B$11</f>
        <v>0.96658292499999998</v>
      </c>
      <c r="G216" s="62">
        <f t="shared" ref="G216:I216" si="2696">G211</f>
        <v>0.97621461700000001</v>
      </c>
      <c r="H216" s="85">
        <f t="shared" si="2696"/>
        <v>-0.20893725399999999</v>
      </c>
      <c r="I216" s="85">
        <f t="shared" si="2696"/>
        <v>0</v>
      </c>
      <c r="J216" s="56">
        <f t="shared" ref="J216" si="2697">IF($AO$1="SUBTRACTIVE",AA216+J211,IF(W216=MAX(W215:W219),P216*M216-G216+J211,J211))</f>
        <v>0</v>
      </c>
      <c r="K216" s="122">
        <f t="shared" ref="K216" si="2698">IF($AO$1="SUBTRACTIVE",AB216+K211,IF(W216=MAX(W215:W219),P216*N216-H216+K211,K211))</f>
        <v>0</v>
      </c>
      <c r="L216" s="57">
        <v>0</v>
      </c>
      <c r="M216" s="137">
        <f t="shared" ref="M216" si="2699">IF($AO$1="ADDICTIVE",IF(W216=MAX(W215:W219),$AO$2*S216*R216+G216,0),0)</f>
        <v>0</v>
      </c>
      <c r="N216" s="122">
        <f t="shared" ref="N216" si="2700">IF($AO$1="ADDICTIVE",IF(W216=MAX(W215:W219),$AO$2*T216*R216+H216,0),0)</f>
        <v>0</v>
      </c>
      <c r="O216" s="128">
        <f t="shared" ref="O216" si="2701">IF($AO$1="ADDICTIVE",IF(Y216=MAX(Y215:Y219),$AO$2*U216*R216+I216,0),0)</f>
        <v>0</v>
      </c>
      <c r="P216" s="57">
        <f t="shared" si="1824"/>
        <v>0</v>
      </c>
      <c r="Q216" s="82">
        <f t="shared" ref="Q216:Q230" si="2702">Z211</f>
        <v>0</v>
      </c>
      <c r="R216" s="56">
        <f t="shared" si="2518"/>
        <v>0.93660376518552046</v>
      </c>
      <c r="S216" s="84">
        <f t="shared" si="2683"/>
        <v>0.45351267299999998</v>
      </c>
      <c r="T216" s="84">
        <f t="shared" si="2684"/>
        <v>0.96658292499999998</v>
      </c>
      <c r="U216" s="115">
        <f t="shared" si="2519"/>
        <v>0</v>
      </c>
      <c r="V216" s="195">
        <f t="shared" si="2503"/>
        <v>0.22550657395224974</v>
      </c>
      <c r="W216" s="196">
        <f t="shared" si="2178"/>
        <v>0.61275328697612486</v>
      </c>
      <c r="X216" s="196">
        <f>IF(W216&gt;X215,W216,X215)</f>
        <v>0.88800406900980744</v>
      </c>
      <c r="Y216" s="75">
        <f>Y215</f>
        <v>1</v>
      </c>
      <c r="Z216" s="82">
        <f>IF(MAX(W215:W219)=W216,Q216+1,Q216)</f>
        <v>0</v>
      </c>
      <c r="AA216" s="82">
        <f t="shared" ref="AA216" si="2703">IF(W216=MAX(W215:W219),S216*R216-G216,0)</f>
        <v>0</v>
      </c>
      <c r="AB216" s="82">
        <f t="shared" ref="AB216" si="2704">IF(W216=MAX(W215:W219),T216*R216-H216,0)</f>
        <v>0</v>
      </c>
      <c r="AC216" s="210">
        <f t="shared" ref="AC216" si="2705">IF(W216=MAX(W215:W219),U216-I216,0)</f>
        <v>0</v>
      </c>
      <c r="AD216" s="212">
        <f>Hoja1!$AA216^2+Hoja1!$AB216^2+AC216^2</f>
        <v>0</v>
      </c>
      <c r="AE216" s="75">
        <f t="shared" ref="AE216:AE219" si="2706">AE215</f>
        <v>0</v>
      </c>
      <c r="AF216" s="76">
        <f t="shared" ref="AF216:AG219" si="2707">AF215</f>
        <v>0</v>
      </c>
      <c r="AG216" s="78">
        <f>AG215</f>
        <v>0</v>
      </c>
      <c r="AH216" s="78">
        <f>AH215</f>
        <v>0</v>
      </c>
      <c r="AI216" s="80">
        <f>IF(AG215&gt;0,IF(AH215=Hoja1!$W216,Hoja1!$E216,Hoja1!$G216),0)</f>
        <v>0</v>
      </c>
      <c r="AJ216" s="54">
        <f>IF(AG215&gt;0,IF(AH215=Hoja1!$W216,Hoja1!$F216,Hoja1!$H216),0)</f>
        <v>0</v>
      </c>
      <c r="AK216" s="52">
        <f>IF(AG215&gt;0,IF(AH215=Hoja1!$W216,Hoja1!$E216*Hoja1!$R216,Hoja1!$G216),0)</f>
        <v>0</v>
      </c>
      <c r="AL216" s="49">
        <f>IF(AG215&gt;0,IF(AH215=Hoja1!$W216,Hoja1!$F216*Hoja1!$R216,Hoja1!$H216),0)</f>
        <v>0</v>
      </c>
      <c r="AM216" s="56">
        <f t="shared" ref="AM216:AN216" si="2708">AM211</f>
        <v>1</v>
      </c>
      <c r="AN216" s="145">
        <f t="shared" si="2708"/>
        <v>0.5</v>
      </c>
      <c r="AO216" s="122">
        <f t="shared" si="2524"/>
        <v>1</v>
      </c>
      <c r="AP216" s="127">
        <f t="shared" si="2304"/>
        <v>0.5</v>
      </c>
      <c r="AQ216" s="56">
        <f t="shared" ref="AQ216:AR216" si="2709">AQ211</f>
        <v>9.8200950552920219E-3</v>
      </c>
      <c r="AR216" s="57">
        <f t="shared" si="2709"/>
        <v>0.14994720205117487</v>
      </c>
      <c r="AS216" s="56">
        <f t="shared" ref="AS216" si="2710">IF(AG215&gt;0,G216+AQ216,0)</f>
        <v>0</v>
      </c>
      <c r="AT216" s="166">
        <f t="shared" ref="AT216" si="2711">IF(AG215&gt;0,H216+AR216,0)</f>
        <v>0</v>
      </c>
    </row>
    <row r="217" spans="3:46" ht="19.5" thickBot="1" x14ac:dyDescent="0.3">
      <c r="C217" s="224"/>
      <c r="D217" s="217"/>
      <c r="E217" s="99">
        <f t="shared" si="2694"/>
        <v>0.45351267299999998</v>
      </c>
      <c r="F217" s="55">
        <f t="shared" si="2695"/>
        <v>0.96658292499999998</v>
      </c>
      <c r="G217" s="62">
        <f t="shared" ref="G217:I217" si="2712">G212</f>
        <v>0.4247616770911497</v>
      </c>
      <c r="H217" s="85">
        <f t="shared" si="2712"/>
        <v>0.90530520691903349</v>
      </c>
      <c r="I217" s="85">
        <f t="shared" si="2712"/>
        <v>0</v>
      </c>
      <c r="J217" s="56">
        <f t="shared" ref="J217" si="2713">IF($AO$1="SUBTRACTIVE",AA217+J212,IF(W217=MAX(W215:W219),P217*M217-G217+J212,J212))</f>
        <v>0</v>
      </c>
      <c r="K217" s="122">
        <f t="shared" ref="K217" si="2714">IF($AO$1="SUBTRACTIVE",AB217+K212,IF(W217=MAX(W215:W219),P217*N217-H217+K212,K212))</f>
        <v>0</v>
      </c>
      <c r="L217" s="57">
        <v>0</v>
      </c>
      <c r="M217" s="137">
        <f t="shared" ref="M217" si="2715">IF($AO$1="ADDICTIVE",IF(W217=MAX(W215:W219),$AO$2*S217*R217+G217,0),0)</f>
        <v>0</v>
      </c>
      <c r="N217" s="122">
        <f t="shared" ref="N217" si="2716">IF($AO$1="ADDICTIVE",IF(W217=MAX(W215:W219),$AO$2*T217*R217+H217,0),0)</f>
        <v>0</v>
      </c>
      <c r="O217" s="128">
        <f t="shared" ref="O217" si="2717">IF($AO$1="ADDICTIVE",IF(Y217=MAX(Y215:Y219),$AO$2*U217*R217+I217,0),0)</f>
        <v>0</v>
      </c>
      <c r="P217" s="57">
        <f t="shared" si="1824"/>
        <v>0</v>
      </c>
      <c r="Q217" s="82">
        <f t="shared" si="2702"/>
        <v>0</v>
      </c>
      <c r="R217" s="56">
        <f t="shared" si="2518"/>
        <v>0.93660376518552046</v>
      </c>
      <c r="S217" s="84">
        <f t="shared" si="2683"/>
        <v>0.45351267299999998</v>
      </c>
      <c r="T217" s="84">
        <f t="shared" si="2684"/>
        <v>0.96658292499999998</v>
      </c>
      <c r="U217" s="115">
        <f t="shared" si="2519"/>
        <v>0</v>
      </c>
      <c r="V217" s="195">
        <f t="shared" si="2503"/>
        <v>1.0000000000000002</v>
      </c>
      <c r="W217" s="196">
        <f t="shared" si="2178"/>
        <v>1</v>
      </c>
      <c r="X217" s="196">
        <f>IF(W217&gt;X216,W217,X216)</f>
        <v>1</v>
      </c>
      <c r="Y217" s="75">
        <f t="shared" ref="Y217:Y219" si="2718">Y216</f>
        <v>1</v>
      </c>
      <c r="Z217" s="82">
        <f>IF(MAX(W215:W219)=W217,Q217+1,Q217)</f>
        <v>1</v>
      </c>
      <c r="AA217" s="82">
        <f t="shared" ref="AA217" si="2719">IF(W217=MAX(W215:W219),S217*R217-G217,0)</f>
        <v>0</v>
      </c>
      <c r="AB217" s="82">
        <f t="shared" ref="AB217" si="2720">IF(W217=MAX(W215:W219),T217*R217-H217,0)</f>
        <v>0</v>
      </c>
      <c r="AC217" s="210">
        <f t="shared" ref="AC217" si="2721">IF(W217=MAX(W215:W219),U217-I217,0)</f>
        <v>0</v>
      </c>
      <c r="AD217" s="212">
        <f>Hoja1!$AA217^2+Hoja1!$AB217^2+AC217^2</f>
        <v>0</v>
      </c>
      <c r="AE217" s="75">
        <f t="shared" si="2706"/>
        <v>0</v>
      </c>
      <c r="AF217" s="75">
        <f t="shared" si="2707"/>
        <v>0</v>
      </c>
      <c r="AG217" s="78">
        <f t="shared" si="2707"/>
        <v>0</v>
      </c>
      <c r="AH217" s="78">
        <f>AH216</f>
        <v>0</v>
      </c>
      <c r="AI217" s="80">
        <f>IF(AG215&gt;0,IF(AH215=Hoja1!$W217,Hoja1!$E217,Hoja1!$G217),0)</f>
        <v>0</v>
      </c>
      <c r="AJ217" s="54">
        <f>IF(AG215&gt;0,IF(AH215=Hoja1!$W217,Hoja1!$F217,Hoja1!$H217),0)</f>
        <v>0</v>
      </c>
      <c r="AK217" s="52">
        <f>IF(AG215&gt;0,IF(AH215=Hoja1!$W217,Hoja1!$E217*Hoja1!$R217,Hoja1!$G217),0)</f>
        <v>0</v>
      </c>
      <c r="AL217" s="49">
        <f>IF(AG215&gt;0,IF(AH215=Hoja1!$W217,Hoja1!$F217*Hoja1!$R217,Hoja1!$H217),0)</f>
        <v>0</v>
      </c>
      <c r="AM217" s="56">
        <f t="shared" ref="AM217:AN217" si="2722">AM212</f>
        <v>10</v>
      </c>
      <c r="AN217" s="145">
        <f t="shared" si="2722"/>
        <v>0.5</v>
      </c>
      <c r="AO217" s="122">
        <f t="shared" si="2524"/>
        <v>0.1</v>
      </c>
      <c r="AP217" s="127">
        <f t="shared" si="2304"/>
        <v>0.05</v>
      </c>
      <c r="AQ217" s="56">
        <f t="shared" ref="AQ217:AR217" si="2723">AQ212</f>
        <v>2.7841978568003425E-2</v>
      </c>
      <c r="AR217" s="57">
        <f t="shared" si="2723"/>
        <v>-2.6293042553674317E-2</v>
      </c>
      <c r="AS217" s="56">
        <f t="shared" ref="AS217" si="2724">IF(AG215&gt;0,G217+AQ217,0)</f>
        <v>0</v>
      </c>
      <c r="AT217" s="166">
        <f t="shared" ref="AT217" si="2725">IF(AG215&gt;0,H217+AR217,0)</f>
        <v>0</v>
      </c>
    </row>
    <row r="218" spans="3:46" ht="19.5" thickBot="1" x14ac:dyDescent="0.3">
      <c r="C218" s="224"/>
      <c r="D218" s="217"/>
      <c r="E218" s="99">
        <f t="shared" si="2694"/>
        <v>0.45351267299999998</v>
      </c>
      <c r="F218" s="55">
        <f t="shared" si="2695"/>
        <v>0.96658292499999998</v>
      </c>
      <c r="G218" s="62">
        <f t="shared" ref="G218:I218" si="2726">G213</f>
        <v>-0.51661166300000005</v>
      </c>
      <c r="H218" s="85">
        <f t="shared" si="2726"/>
        <v>-0.851105322</v>
      </c>
      <c r="I218" s="85">
        <f t="shared" si="2726"/>
        <v>0</v>
      </c>
      <c r="J218" s="56">
        <f t="shared" ref="J218" si="2727">IF($AO$1="SUBTRACTIVE",AA218+J213,IF(W218=MAX(W215:W219),P218*M218-G218+J213,J213))</f>
        <v>0</v>
      </c>
      <c r="K218" s="122">
        <f t="shared" ref="K218" si="2728">IF($AO$1="SUBTRACTIVE",AB218+K213,IF(W218=MAX(W215:W219),P218*N218-H218+K213,K213))</f>
        <v>0</v>
      </c>
      <c r="L218" s="57">
        <v>0</v>
      </c>
      <c r="M218" s="137">
        <f t="shared" ref="M218" si="2729">IF($AO$1="ADDICTIVE",IF(W218=MAX(W215:W219),$AO$2*S218*R218+G218,0),0)</f>
        <v>0</v>
      </c>
      <c r="N218" s="122">
        <f t="shared" ref="N218" si="2730">IF($AO$1="ADDICTIVE",IF(W218=MAX(W215:W219),$AO$2*T218*R218+H218,0),0)</f>
        <v>0</v>
      </c>
      <c r="O218" s="128">
        <f t="shared" ref="O218:O219" si="2731">IF($AO$1="ADDICTIVE",IF(Y218=MAX(Y214:Y218),$AO$2*U218*R218+I218,0),0)</f>
        <v>0</v>
      </c>
      <c r="P218" s="57">
        <f t="shared" si="1824"/>
        <v>0</v>
      </c>
      <c r="Q218" s="82">
        <f t="shared" si="2702"/>
        <v>0</v>
      </c>
      <c r="R218" s="56">
        <f t="shared" si="2518"/>
        <v>0.93660376518552046</v>
      </c>
      <c r="S218" s="84">
        <f t="shared" si="2683"/>
        <v>0.45351267299999998</v>
      </c>
      <c r="T218" s="84">
        <f t="shared" si="2684"/>
        <v>0.96658292499999998</v>
      </c>
      <c r="U218" s="115">
        <f t="shared" si="2519"/>
        <v>0</v>
      </c>
      <c r="V218" s="195">
        <f t="shared" si="2503"/>
        <v>-0.98994691602382856</v>
      </c>
      <c r="W218" s="196">
        <f t="shared" si="2178"/>
        <v>5.0265419880857198E-3</v>
      </c>
      <c r="X218" s="196">
        <f>IF(W218&gt;X217,W218,X217)</f>
        <v>1</v>
      </c>
      <c r="Y218" s="75">
        <f t="shared" si="2718"/>
        <v>1</v>
      </c>
      <c r="Z218" s="82">
        <f>IF(MAX(W215:W219)=W218,Q218+1,Q218)</f>
        <v>0</v>
      </c>
      <c r="AA218" s="82">
        <f t="shared" ref="AA218" si="2732">IF(W218=MAX(W215:W219),S218*R218-G218,0)</f>
        <v>0</v>
      </c>
      <c r="AB218" s="82">
        <f t="shared" ref="AB218" si="2733">IF(W218=MAX(W215:W219),T218*R218-H218,0)</f>
        <v>0</v>
      </c>
      <c r="AC218" s="210">
        <f t="shared" ref="AC218" si="2734">IF(W218=MAX(W215:W219),U218-I218,0)</f>
        <v>0</v>
      </c>
      <c r="AD218" s="212">
        <f>Hoja1!$AA218^2+Hoja1!$AB218^2+AC218^2</f>
        <v>0</v>
      </c>
      <c r="AE218" s="75">
        <f t="shared" si="2706"/>
        <v>0</v>
      </c>
      <c r="AF218" s="75">
        <f t="shared" si="2707"/>
        <v>0</v>
      </c>
      <c r="AG218" s="78">
        <f t="shared" si="2707"/>
        <v>0</v>
      </c>
      <c r="AH218" s="78">
        <f>AH217</f>
        <v>0</v>
      </c>
      <c r="AI218" s="80">
        <f>IF(AG215&gt;0,IF(AH215=Hoja1!$W218,Hoja1!$E218,Hoja1!$G218),0)</f>
        <v>0</v>
      </c>
      <c r="AJ218" s="54">
        <f>IF(AG215&gt;0,IF(AH215=Hoja1!$W218,Hoja1!$F218,Hoja1!$H218),0)</f>
        <v>0</v>
      </c>
      <c r="AK218" s="52">
        <f>IF(AG215&gt;0,IF(AH215=Hoja1!$W218,Hoja1!$E218*Hoja1!$R218,Hoja1!$G218),0)</f>
        <v>0</v>
      </c>
      <c r="AL218" s="49">
        <f>IF(AG215&gt;0,IF(AH215=Hoja1!$W218,Hoja1!$F218*Hoja1!$R218,Hoja1!$H218),0)</f>
        <v>0</v>
      </c>
      <c r="AM218" s="56">
        <f t="shared" ref="AM218:AN218" si="2735">AM213</f>
        <v>0</v>
      </c>
      <c r="AN218" s="145">
        <f t="shared" si="2735"/>
        <v>0.5</v>
      </c>
      <c r="AO218" s="122">
        <f t="shared" si="2524"/>
        <v>0</v>
      </c>
      <c r="AP218" s="127">
        <f t="shared" si="2304"/>
        <v>0</v>
      </c>
      <c r="AQ218" s="56">
        <f t="shared" ref="AQ218:AR218" si="2736">AQ213</f>
        <v>0</v>
      </c>
      <c r="AR218" s="57">
        <f t="shared" si="2736"/>
        <v>0</v>
      </c>
      <c r="AS218" s="56">
        <f t="shared" ref="AS218" si="2737">IF(AG215&gt;0,G218+AQ218,0)</f>
        <v>0</v>
      </c>
      <c r="AT218" s="166">
        <f t="shared" ref="AT218" si="2738">IF(AG215&gt;0,H218+AR218,0)</f>
        <v>0</v>
      </c>
    </row>
    <row r="219" spans="3:46" ht="19.5" thickBot="1" x14ac:dyDescent="0.3">
      <c r="C219" s="224"/>
      <c r="D219" s="218"/>
      <c r="E219" s="102">
        <f t="shared" si="2694"/>
        <v>0.45351267299999998</v>
      </c>
      <c r="F219" s="103">
        <f t="shared" si="2695"/>
        <v>0.96658292499999998</v>
      </c>
      <c r="G219" s="62">
        <f t="shared" ref="G219:I219" si="2739">G214</f>
        <v>-0.227678886</v>
      </c>
      <c r="H219" s="85">
        <f t="shared" si="2739"/>
        <v>-0.95629731299999998</v>
      </c>
      <c r="I219" s="85">
        <f t="shared" si="2739"/>
        <v>0</v>
      </c>
      <c r="J219" s="58">
        <f t="shared" ref="J219" si="2740">IF($AO$1="SUBTRACTIVE",AA219+J214,IF(W219=MAX(W215:W219),P219*M219-G219+J214,J214))</f>
        <v>0</v>
      </c>
      <c r="K219" s="124">
        <f t="shared" ref="K219" si="2741">IF($AO$1="SUBTRACTIVE",AB219+K214,IF(W219=MAX(W215:W219),P219*N219-H219+K214,K214))</f>
        <v>0</v>
      </c>
      <c r="L219" s="59">
        <v>0</v>
      </c>
      <c r="M219" s="138">
        <f t="shared" ref="M219" si="2742">IF($AO$1="ADDICTIVE",IF(W219=MAX(W215:W219),$AO$2*S219*R219+G219,0),0)</f>
        <v>0</v>
      </c>
      <c r="N219" s="124">
        <f t="shared" ref="N219" si="2743">IF($AO$1="ADDICTIVE",IF(W219=MAX(W215:W219),$AO$2*T219*R219+H219,0),0)</f>
        <v>0</v>
      </c>
      <c r="O219" s="129">
        <f t="shared" si="2731"/>
        <v>0</v>
      </c>
      <c r="P219" s="59">
        <f t="shared" si="1824"/>
        <v>0</v>
      </c>
      <c r="Q219" s="82">
        <f t="shared" si="2702"/>
        <v>0</v>
      </c>
      <c r="R219" s="58">
        <f t="shared" si="2518"/>
        <v>0.93660376518552046</v>
      </c>
      <c r="S219" s="84">
        <f t="shared" si="2683"/>
        <v>0.45351267299999998</v>
      </c>
      <c r="T219" s="84">
        <f t="shared" si="2684"/>
        <v>0.96658292499999998</v>
      </c>
      <c r="U219" s="119">
        <f t="shared" si="2519"/>
        <v>0</v>
      </c>
      <c r="V219" s="195">
        <f t="shared" si="2503"/>
        <v>-0.96245020227718547</v>
      </c>
      <c r="W219" s="196">
        <f t="shared" si="2178"/>
        <v>1.8774898861407263E-2</v>
      </c>
      <c r="X219" s="196">
        <f>IF(W219&gt;X218,W219,X218)</f>
        <v>1</v>
      </c>
      <c r="Y219" s="75">
        <f t="shared" si="2718"/>
        <v>1</v>
      </c>
      <c r="Z219" s="82">
        <f>IF(MAX(W215:W219)=W219,Q219+1,Q219)</f>
        <v>0</v>
      </c>
      <c r="AA219" s="82">
        <f t="shared" ref="AA219" si="2744">IF(W219=MAX(W215:W219),S219*R219-G219,0)</f>
        <v>0</v>
      </c>
      <c r="AB219" s="82">
        <f t="shared" ref="AB219" si="2745">IF(W219=MAX(W215:W219),T219*R219-H219,0)</f>
        <v>0</v>
      </c>
      <c r="AC219" s="211">
        <f t="shared" ref="AC219" si="2746">IF(W219=MAX(W215:W219),U219-I219,0)</f>
        <v>0</v>
      </c>
      <c r="AD219" s="211">
        <f>Hoja1!$AA219^2+Hoja1!$AB219^2+AC219^2</f>
        <v>0</v>
      </c>
      <c r="AE219" s="75">
        <f t="shared" si="2706"/>
        <v>0</v>
      </c>
      <c r="AF219" s="75">
        <f t="shared" si="2707"/>
        <v>0</v>
      </c>
      <c r="AG219" s="78">
        <f t="shared" si="2707"/>
        <v>0</v>
      </c>
      <c r="AH219" s="78">
        <f>AH218</f>
        <v>0</v>
      </c>
      <c r="AI219" s="80">
        <f>IF(AG215&gt;0,IF(AH215=Hoja1!$W219,Hoja1!$E219,Hoja1!$G219),0)</f>
        <v>0</v>
      </c>
      <c r="AJ219" s="54">
        <f>IF(AG215&gt;0,IF(AH215=Hoja1!$W219,Hoja1!$F219,Hoja1!$H219),0)</f>
        <v>0</v>
      </c>
      <c r="AK219" s="52">
        <f>IF(AG215&gt;0,IF(AH215=Hoja1!$W219,Hoja1!$E219*Hoja1!$R219,Hoja1!$G219),0)</f>
        <v>0</v>
      </c>
      <c r="AL219" s="49">
        <f>IF(AG215&gt;0,IF(AH215=Hoja1!$W219,Hoja1!$F219*Hoja1!$R219,Hoja1!$H219),0)</f>
        <v>0</v>
      </c>
      <c r="AM219" s="58">
        <f t="shared" ref="AM219:AN219" si="2747">AM214</f>
        <v>0</v>
      </c>
      <c r="AN219" s="146">
        <f t="shared" si="2747"/>
        <v>0.5</v>
      </c>
      <c r="AO219" s="124">
        <f t="shared" si="2524"/>
        <v>0</v>
      </c>
      <c r="AP219" s="106">
        <f t="shared" si="2304"/>
        <v>0</v>
      </c>
      <c r="AQ219" s="58">
        <f t="shared" ref="AQ219:AR219" si="2748">AQ214</f>
        <v>0</v>
      </c>
      <c r="AR219" s="59">
        <f t="shared" si="2748"/>
        <v>0</v>
      </c>
      <c r="AS219" s="58">
        <f t="shared" ref="AS219" si="2749">IF(AG215&gt;0,G219+AQ219,0)</f>
        <v>0</v>
      </c>
      <c r="AT219" s="167">
        <f t="shared" ref="AT219" si="2750">IF(AG215&gt;0,H219+AR219,0)</f>
        <v>0</v>
      </c>
    </row>
    <row r="220" spans="3:46" ht="19.5" thickBot="1" x14ac:dyDescent="0.3">
      <c r="C220" s="224"/>
      <c r="D220" s="213" t="s">
        <v>27</v>
      </c>
      <c r="E220" s="104">
        <f>$A$12</f>
        <v>0.83799856699999997</v>
      </c>
      <c r="F220" s="105">
        <f>$B$12</f>
        <v>0.30568903200000003</v>
      </c>
      <c r="G220" s="47">
        <f>G215</f>
        <v>0.90061523871352567</v>
      </c>
      <c r="H220" s="71">
        <f>H215</f>
        <v>0.43461729348586547</v>
      </c>
      <c r="I220" s="71">
        <f>I215</f>
        <v>0</v>
      </c>
      <c r="J220" s="64">
        <f t="shared" ref="J220" si="2751">IF($AO$1="SUBTRACTIVE",AA220+J215,IF(W220=MAX(W220:W224),P220*M220-G220+J215,J215))</f>
        <v>3.8831234300127693E-2</v>
      </c>
      <c r="K220" s="121">
        <f t="shared" ref="K220" si="2752">IF($AO$1="SUBTRACTIVE",AB220+K215,IF(W220=MAX(W220:W224),P220*N220-H220+K215,K215))</f>
        <v>-9.1921620413959293E-2</v>
      </c>
      <c r="L220" s="65">
        <v>0</v>
      </c>
      <c r="M220" s="64">
        <f t="shared" ref="M220" si="2753">IF($AO$1="ADDICTIVE",IF(W220=MAX(W220:W224),$AO$2*S220*R220+G220,0),0)</f>
        <v>0</v>
      </c>
      <c r="N220" s="121">
        <f t="shared" ref="N220" si="2754">IF($AO$1="ADDICTIVE",IF(W220=MAX(W220:W224),$AO$2*T220*R220+H220,0),0)</f>
        <v>0</v>
      </c>
      <c r="O220" s="126">
        <f t="shared" ref="O220" si="2755">IF($AO$1="ADDICTIVE",IF(Y220=MAX(Y220:Y224),$AO$2*U220*R220+I220,0),0)</f>
        <v>0</v>
      </c>
      <c r="P220" s="65">
        <f t="shared" si="1824"/>
        <v>0</v>
      </c>
      <c r="Q220" s="35">
        <f t="shared" si="2702"/>
        <v>1</v>
      </c>
      <c r="R220" s="15">
        <f t="shared" si="2518"/>
        <v>1.1210597607306569</v>
      </c>
      <c r="S220" s="87">
        <f t="shared" si="2683"/>
        <v>0.83799856699999997</v>
      </c>
      <c r="T220" s="87">
        <f t="shared" si="2684"/>
        <v>0.30568903200000003</v>
      </c>
      <c r="U220" s="26">
        <f t="shared" si="2519"/>
        <v>0</v>
      </c>
      <c r="V220" s="197">
        <f t="shared" si="2503"/>
        <v>0.99502127547160002</v>
      </c>
      <c r="W220" s="198">
        <f t="shared" si="2178"/>
        <v>0.99751063773580007</v>
      </c>
      <c r="X220" s="198">
        <f>W220</f>
        <v>0.99751063773580007</v>
      </c>
      <c r="Y220" s="35">
        <f t="shared" ref="Y220" si="2756">X224</f>
        <v>0.99751063773580007</v>
      </c>
      <c r="Z220" s="35">
        <f>IF(MAX(W220:W224)=W220,Q220+1,Q220)</f>
        <v>2</v>
      </c>
      <c r="AA220" s="35">
        <f t="shared" ref="AA220" si="2757">IF(W220=MAX(W220:W224),S220*R220-G220,0)</f>
        <v>3.8831234300127693E-2</v>
      </c>
      <c r="AB220" s="35">
        <f t="shared" ref="AB220" si="2758">IF(W220=MAX(W220:W224),T220*R220-H220,0)</f>
        <v>-9.1921620413959293E-2</v>
      </c>
      <c r="AC220" s="131">
        <f t="shared" ref="AC220" si="2759">IF(W220=MAX(W220:W224),U220-I220,0)</f>
        <v>0</v>
      </c>
      <c r="AD220" s="131">
        <f>Hoja1!$AA220^2+Hoja1!$AB220^2+AC220^2</f>
        <v>9.9574490567994316E-3</v>
      </c>
      <c r="AE220" s="35">
        <f t="shared" ref="AE220" si="2760">IF(MAX(AD220:AD224)&gt;AE215,MAX(AD220:AD224),AE215)</f>
        <v>9.9574490567994316E-3</v>
      </c>
      <c r="AF220" s="35">
        <f t="shared" ref="AF220" si="2761">SQRT(AE220)</f>
        <v>9.9787018478354347E-2</v>
      </c>
      <c r="AG220" s="35">
        <f>IF(Y220=MIN(Y210:Y309),Y220,0)</f>
        <v>0</v>
      </c>
      <c r="AH220" s="88">
        <f>IF(Hoja1!$AG220&gt;0,_xlfn.MAXIFS(W220:W224,Z305:Z309,0),0)</f>
        <v>0</v>
      </c>
      <c r="AI220" s="72">
        <f>IF(AG220&gt;0,IF(AH220=Hoja1!$W220,Hoja1!$E220,Hoja1!$G220),0)</f>
        <v>0</v>
      </c>
      <c r="AJ220" s="73">
        <f>IF(AG220&gt;0,IF(AH220=Hoja1!$W220,Hoja1!$F220,Hoja1!$H220),0)</f>
        <v>0</v>
      </c>
      <c r="AK220" s="52">
        <f>IF(AG220&gt;0,IF(AH220=Hoja1!$W220,Hoja1!$E220*Hoja1!$R220,Hoja1!$G220),0)</f>
        <v>0</v>
      </c>
      <c r="AL220" s="49">
        <f>IF(AG220&gt;0,IF(AH220=Hoja1!$W220,Hoja1!$F220*Hoja1!$R220,Hoja1!$H220),0)</f>
        <v>0</v>
      </c>
      <c r="AM220" s="64">
        <f t="shared" ref="AM220:AN220" si="2762">AM215</f>
        <v>9</v>
      </c>
      <c r="AN220" s="148">
        <f t="shared" si="2762"/>
        <v>0.5</v>
      </c>
      <c r="AO220" s="121">
        <f t="shared" si="2524"/>
        <v>0.1111111111111111</v>
      </c>
      <c r="AP220" s="65">
        <f t="shared" ref="AP220:AP224" si="2763">IF($AO$11="SUBTRACTIVE",AN220*AO220,AO220)</f>
        <v>0.1111111111111111</v>
      </c>
      <c r="AQ220" s="64">
        <f t="shared" ref="AQ220:AR220" si="2764">AQ215</f>
        <v>-8.7737465512600643E-3</v>
      </c>
      <c r="AR220" s="65">
        <f t="shared" si="2764"/>
        <v>4.316376946363362E-3</v>
      </c>
      <c r="AS220" s="64">
        <f t="shared" ref="AS220" si="2765">IF(AG220&gt;0,G220+AQ220,0)</f>
        <v>0</v>
      </c>
      <c r="AT220" s="168">
        <f t="shared" ref="AT220" si="2766">IF(AG220&gt;0,H220+AR220,0)</f>
        <v>0</v>
      </c>
    </row>
    <row r="221" spans="3:46" ht="19.5" thickBot="1" x14ac:dyDescent="0.3">
      <c r="C221" s="224"/>
      <c r="D221" s="214"/>
      <c r="E221" s="27">
        <f t="shared" ref="E221:E224" si="2767">A$12</f>
        <v>0.83799856699999997</v>
      </c>
      <c r="F221" s="28">
        <f t="shared" ref="F221:F224" si="2768">B$12</f>
        <v>0.30568903200000003</v>
      </c>
      <c r="G221" s="61">
        <f t="shared" ref="G221:I221" si="2769">G216</f>
        <v>0.97621461700000001</v>
      </c>
      <c r="H221" s="74">
        <f t="shared" si="2769"/>
        <v>-0.20893725399999999</v>
      </c>
      <c r="I221" s="74">
        <f t="shared" si="2769"/>
        <v>0</v>
      </c>
      <c r="J221" s="2">
        <f t="shared" ref="J221" si="2770">IF($AO$1="SUBTRACTIVE",AA221+J216,IF(W221=MAX(W220:W224),P221*M221-G221+J216,J216))</f>
        <v>0</v>
      </c>
      <c r="K221" s="107">
        <f t="shared" ref="K221" si="2771">IF($AO$1="SUBTRACTIVE",AB221+K216,IF(W221=MAX(W220:W224),P221*N221-H221+K216,K216))</f>
        <v>0</v>
      </c>
      <c r="L221" s="3">
        <v>0</v>
      </c>
      <c r="M221" s="2">
        <f t="shared" ref="M221" si="2772">IF($AO$1="ADDICTIVE",IF(W221=MAX(W220:W224),$AO$2*S221*R221+G221,0),0)</f>
        <v>0</v>
      </c>
      <c r="N221" s="107">
        <f t="shared" ref="N221" si="2773">IF($AO$1="ADDICTIVE",IF(W221=MAX(W220:W224),$AO$2*T221*R221+H221,0),0)</f>
        <v>0</v>
      </c>
      <c r="O221" s="20">
        <f t="shared" ref="O221" si="2774">IF($AO$1="ADDICTIVE",IF(Y221=MAX(Y220:Y224),$AO$2*U221*R221+I221,0),0)</f>
        <v>0</v>
      </c>
      <c r="P221" s="3">
        <f t="shared" si="1824"/>
        <v>0</v>
      </c>
      <c r="Q221" s="63">
        <f t="shared" si="2702"/>
        <v>0</v>
      </c>
      <c r="R221" s="2">
        <f t="shared" si="2518"/>
        <v>1.1210597607306569</v>
      </c>
      <c r="S221" s="90">
        <f t="shared" si="2683"/>
        <v>0.83799856699999997</v>
      </c>
      <c r="T221" s="90">
        <f t="shared" si="2684"/>
        <v>0.30568903200000003</v>
      </c>
      <c r="U221" s="26">
        <f t="shared" si="2519"/>
        <v>0</v>
      </c>
      <c r="V221" s="199">
        <f t="shared" si="2503"/>
        <v>0.84549948595569868</v>
      </c>
      <c r="W221" s="192">
        <f t="shared" si="2178"/>
        <v>0.92274974297784929</v>
      </c>
      <c r="X221" s="192">
        <f>IF(W221&gt;X220,W221,X220)</f>
        <v>0.99751063773580007</v>
      </c>
      <c r="Y221" s="75">
        <f t="shared" ref="Y221:Y224" si="2775">Y220</f>
        <v>0.99751063773580007</v>
      </c>
      <c r="Z221" s="63">
        <f>IF(MAX(W220:W224)=W221,Q221+1,Q221)</f>
        <v>0</v>
      </c>
      <c r="AA221" s="63">
        <f t="shared" ref="AA221" si="2776">IF(W221=MAX(W220:W224),S221*R221-G221,0)</f>
        <v>0</v>
      </c>
      <c r="AB221" s="63">
        <f t="shared" ref="AB221" si="2777">IF(W221=MAX(W220:W224),T221*R221-H221,0)</f>
        <v>0</v>
      </c>
      <c r="AC221" s="209">
        <f t="shared" ref="AC221" si="2778">IF(W221=MAX(W220:W224),U221-I221,0)</f>
        <v>0</v>
      </c>
      <c r="AD221" s="132">
        <f>Hoja1!$AA221^2+Hoja1!$AB221^2+AC221^2</f>
        <v>0</v>
      </c>
      <c r="AE221" s="75">
        <f t="shared" ref="AE221:AE224" si="2779">AE220</f>
        <v>9.9574490567994316E-3</v>
      </c>
      <c r="AF221" s="76">
        <f t="shared" ref="AF221:AG224" si="2780">AF220</f>
        <v>9.9787018478354347E-2</v>
      </c>
      <c r="AG221" s="77">
        <f>AG220</f>
        <v>0</v>
      </c>
      <c r="AH221" s="78">
        <f t="shared" ref="AH221:AH224" si="2781">AH220</f>
        <v>0</v>
      </c>
      <c r="AI221" s="72">
        <f>IF(AG220&gt;0,IF(AH220=Hoja1!$W221,Hoja1!$E221,Hoja1!$G221),0)</f>
        <v>0</v>
      </c>
      <c r="AJ221" s="73">
        <f>IF(AG220&gt;0,IF(AH220=Hoja1!$W221,Hoja1!$F221,Hoja1!$H221),0)</f>
        <v>0</v>
      </c>
      <c r="AK221" s="52">
        <f>IF(AG220&gt;0,IF(AH220=Hoja1!$W221,Hoja1!$E221*Hoja1!$R221,Hoja1!$G221),0)</f>
        <v>0</v>
      </c>
      <c r="AL221" s="49">
        <f>IF(AG220&gt;0,IF(AH220=Hoja1!$W221,Hoja1!$F221*Hoja1!$R221,Hoja1!$H221),0)</f>
        <v>0</v>
      </c>
      <c r="AM221" s="2">
        <f t="shared" ref="AM221:AN221" si="2782">AM216</f>
        <v>1</v>
      </c>
      <c r="AN221" s="143">
        <f t="shared" si="2782"/>
        <v>0.5</v>
      </c>
      <c r="AO221" s="107">
        <f t="shared" si="2524"/>
        <v>1</v>
      </c>
      <c r="AP221" s="3">
        <f t="shared" si="2763"/>
        <v>1</v>
      </c>
      <c r="AQ221" s="2">
        <f t="shared" ref="AQ221:AR221" si="2783">AQ216</f>
        <v>9.8200950552920219E-3</v>
      </c>
      <c r="AR221" s="3">
        <f t="shared" si="2783"/>
        <v>0.14994720205117487</v>
      </c>
      <c r="AS221" s="2">
        <f t="shared" ref="AS221" si="2784">IF(AG220&gt;0,G221+AQ221,0)</f>
        <v>0</v>
      </c>
      <c r="AT221" s="163">
        <f t="shared" ref="AT221" si="2785">IF(AG220&gt;0,H221+AR221,0)</f>
        <v>0</v>
      </c>
    </row>
    <row r="222" spans="3:46" ht="19.5" thickBot="1" x14ac:dyDescent="0.3">
      <c r="C222" s="224"/>
      <c r="D222" s="214"/>
      <c r="E222" s="27">
        <f t="shared" si="2767"/>
        <v>0.83799856699999997</v>
      </c>
      <c r="F222" s="28">
        <f t="shared" si="2768"/>
        <v>0.30568903200000003</v>
      </c>
      <c r="G222" s="61">
        <f t="shared" ref="G222:I222" si="2786">G217</f>
        <v>0.4247616770911497</v>
      </c>
      <c r="H222" s="74">
        <f t="shared" si="2786"/>
        <v>0.90530520691903349</v>
      </c>
      <c r="I222" s="74">
        <f t="shared" si="2786"/>
        <v>0</v>
      </c>
      <c r="J222" s="2">
        <f t="shared" ref="J222" si="2787">IF($AO$1="SUBTRACTIVE",AA222+J217,IF(W222=MAX(W220:W224),P222*M222-G222+J217,J217))</f>
        <v>0</v>
      </c>
      <c r="K222" s="107">
        <f t="shared" ref="K222" si="2788">IF($AO$1="SUBTRACTIVE",AB222+K217,IF(W222=MAX(W220:W224),P222*N222-H222+K217,K217))</f>
        <v>0</v>
      </c>
      <c r="L222" s="3">
        <v>0</v>
      </c>
      <c r="M222" s="2">
        <f t="shared" ref="M222" si="2789">IF($AO$1="ADDICTIVE",IF(W222=MAX(W220:W224),$AO$2*S222*R222+G222,0),0)</f>
        <v>0</v>
      </c>
      <c r="N222" s="107">
        <f t="shared" ref="N222" si="2790">IF($AO$1="ADDICTIVE",IF(W222=MAX(W220:W224),$AO$2*T222*R222+H222,0),0)</f>
        <v>0</v>
      </c>
      <c r="O222" s="20">
        <f t="shared" ref="O222" si="2791">IF($AO$1="ADDICTIVE",IF(Y222=MAX(Y220:Y224),$AO$2*U222*R222+I222,0),0)</f>
        <v>0</v>
      </c>
      <c r="P222" s="3">
        <f t="shared" ref="P222:P285" si="2792">IF(SQRT(M222^2+N222^2+O222^2) &lt;=0,0,1/SQRT(M222^2+N222^2+O222^2))</f>
        <v>0</v>
      </c>
      <c r="Q222" s="63">
        <f t="shared" si="2702"/>
        <v>1</v>
      </c>
      <c r="R222" s="2">
        <f t="shared" si="2518"/>
        <v>1.1210597607306569</v>
      </c>
      <c r="S222" s="90">
        <f t="shared" si="2683"/>
        <v>0.83799856699999997</v>
      </c>
      <c r="T222" s="90">
        <f t="shared" si="2684"/>
        <v>0.30568903200000003</v>
      </c>
      <c r="U222" s="26">
        <f t="shared" si="2519"/>
        <v>0</v>
      </c>
      <c r="V222" s="199">
        <f t="shared" si="2503"/>
        <v>0.70928503663526432</v>
      </c>
      <c r="W222" s="192">
        <f t="shared" si="2178"/>
        <v>0.85464251831763216</v>
      </c>
      <c r="X222" s="192">
        <f>IF(W222&gt;X221,W222,X221)</f>
        <v>0.99751063773580007</v>
      </c>
      <c r="Y222" s="75">
        <f t="shared" si="2775"/>
        <v>0.99751063773580007</v>
      </c>
      <c r="Z222" s="63">
        <f>IF(MAX(W220:W224)=W222,Q222+1,Q222)</f>
        <v>1</v>
      </c>
      <c r="AA222" s="63">
        <f t="shared" ref="AA222" si="2793">IF(W222=MAX(W220:W224),S222*R222-G222,0)</f>
        <v>0</v>
      </c>
      <c r="AB222" s="63">
        <f t="shared" ref="AB222" si="2794">IF(W222=MAX(W220:W224),T222*R222-H222,0)</f>
        <v>0</v>
      </c>
      <c r="AC222" s="209">
        <f t="shared" ref="AC222" si="2795">IF(W222=MAX(W220:W224),U222-I222,0)</f>
        <v>0</v>
      </c>
      <c r="AD222" s="132">
        <f>Hoja1!$AA222^2+Hoja1!$AB222^2+AC222^2</f>
        <v>0</v>
      </c>
      <c r="AE222" s="75">
        <f t="shared" si="2779"/>
        <v>9.9574490567994316E-3</v>
      </c>
      <c r="AF222" s="75">
        <f t="shared" si="2780"/>
        <v>9.9787018478354347E-2</v>
      </c>
      <c r="AG222" s="78">
        <f t="shared" si="2780"/>
        <v>0</v>
      </c>
      <c r="AH222" s="78">
        <f t="shared" si="2781"/>
        <v>0</v>
      </c>
      <c r="AI222" s="72">
        <f>IF(AG220&gt;0,IF(AH220=Hoja1!$W222,Hoja1!$E222,Hoja1!$G222),0)</f>
        <v>0</v>
      </c>
      <c r="AJ222" s="73">
        <f>IF(AG222&gt;0,IF(AH222=Hoja1!$W222,Hoja1!$F222,Hoja1!$H222),0)</f>
        <v>0</v>
      </c>
      <c r="AK222" s="52">
        <f>IF(AG220&gt;0,IF(AH220=Hoja1!$W222,Hoja1!$E222*Hoja1!$R222,Hoja1!$G222),0)</f>
        <v>0</v>
      </c>
      <c r="AL222" s="49">
        <f>IF(AG220&gt;0,IF(AH220=Hoja1!$W222,Hoja1!$F222*Hoja1!$R222,Hoja1!$H222),0)</f>
        <v>0</v>
      </c>
      <c r="AM222" s="2">
        <f t="shared" ref="AM222:AN222" si="2796">AM217</f>
        <v>10</v>
      </c>
      <c r="AN222" s="143">
        <f t="shared" si="2796"/>
        <v>0.5</v>
      </c>
      <c r="AO222" s="107">
        <f t="shared" si="2524"/>
        <v>0.1</v>
      </c>
      <c r="AP222" s="3">
        <f t="shared" si="2763"/>
        <v>0.1</v>
      </c>
      <c r="AQ222" s="2">
        <f t="shared" ref="AQ222:AR222" si="2797">AQ217</f>
        <v>2.7841978568003425E-2</v>
      </c>
      <c r="AR222" s="3">
        <f t="shared" si="2797"/>
        <v>-2.6293042553674317E-2</v>
      </c>
      <c r="AS222" s="2">
        <f t="shared" ref="AS222" si="2798">IF(AG220&gt;0,G222+AQ222,0)</f>
        <v>0</v>
      </c>
      <c r="AT222" s="163">
        <f t="shared" ref="AT222" si="2799">IF(AG220&gt;0,H222+AR222,0)</f>
        <v>0</v>
      </c>
    </row>
    <row r="223" spans="3:46" ht="19.5" thickBot="1" x14ac:dyDescent="0.3">
      <c r="C223" s="224"/>
      <c r="D223" s="214"/>
      <c r="E223" s="27">
        <f t="shared" si="2767"/>
        <v>0.83799856699999997</v>
      </c>
      <c r="F223" s="28">
        <f t="shared" si="2768"/>
        <v>0.30568903200000003</v>
      </c>
      <c r="G223" s="61">
        <f t="shared" ref="G223:I223" si="2800">G218</f>
        <v>-0.51661166300000005</v>
      </c>
      <c r="H223" s="74">
        <f t="shared" si="2800"/>
        <v>-0.851105322</v>
      </c>
      <c r="I223" s="74">
        <f t="shared" si="2800"/>
        <v>0</v>
      </c>
      <c r="J223" s="2">
        <f t="shared" ref="J223" si="2801">IF($AO$1="SUBTRACTIVE",AA223+J218,IF(W223=MAX(W220:W224),P223*M223-G223+J218,J218))</f>
        <v>0</v>
      </c>
      <c r="K223" s="107">
        <f t="shared" ref="K223" si="2802">IF($AO$1="SUBTRACTIVE",AB223+K218,IF(W223=MAX(W220:W224),P223*N223-H223+K218,K218))</f>
        <v>0</v>
      </c>
      <c r="L223" s="3">
        <v>0</v>
      </c>
      <c r="M223" s="2">
        <f t="shared" ref="M223" si="2803">IF($AO$1="ADDICTIVE",IF(W223=MAX(W220:W224),$AO$2*S223*R223+G223,0),0)</f>
        <v>0</v>
      </c>
      <c r="N223" s="107">
        <f t="shared" ref="N223" si="2804">IF($AO$1="ADDICTIVE",IF(W223=MAX(W220:W224),$AO$2*T223*R223+H223,0),0)</f>
        <v>0</v>
      </c>
      <c r="O223" s="20">
        <f t="shared" ref="O223:O224" si="2805">IF($AO$1="ADDICTIVE",IF(Y223=MAX(Y219:Y223),$AO$2*U223*R223+I223,0),0)</f>
        <v>0</v>
      </c>
      <c r="P223" s="3">
        <f t="shared" si="2792"/>
        <v>0</v>
      </c>
      <c r="Q223" s="63">
        <f t="shared" si="2702"/>
        <v>0</v>
      </c>
      <c r="R223" s="2">
        <f t="shared" si="2518"/>
        <v>1.1210597607306569</v>
      </c>
      <c r="S223" s="90">
        <f t="shared" si="2683"/>
        <v>0.83799856699999997</v>
      </c>
      <c r="T223" s="90">
        <f t="shared" si="2684"/>
        <v>0.30568903200000003</v>
      </c>
      <c r="U223" s="26">
        <f t="shared" si="2519"/>
        <v>0</v>
      </c>
      <c r="V223" s="199">
        <f t="shared" si="2503"/>
        <v>-0.77699911590093962</v>
      </c>
      <c r="W223" s="192">
        <f t="shared" si="2178"/>
        <v>0.11150044204953019</v>
      </c>
      <c r="X223" s="192">
        <f>IF(W223&gt;X222,W223,X222)</f>
        <v>0.99751063773580007</v>
      </c>
      <c r="Y223" s="75">
        <f t="shared" si="2775"/>
        <v>0.99751063773580007</v>
      </c>
      <c r="Z223" s="63">
        <f>IF(MAX(W220:W224)=W223,Q223+1,Q223)</f>
        <v>0</v>
      </c>
      <c r="AA223" s="63">
        <f t="shared" ref="AA223" si="2806">IF(W223=MAX(W220:W224),S223*R223-G223,0)</f>
        <v>0</v>
      </c>
      <c r="AB223" s="63">
        <f t="shared" ref="AB223" si="2807">IF(W223=MAX(W220:W224),T223*R223-H223,0)</f>
        <v>0</v>
      </c>
      <c r="AC223" s="209">
        <f t="shared" ref="AC223" si="2808">IF(W223=MAX(W220:W224),U223-I223,0)</f>
        <v>0</v>
      </c>
      <c r="AD223" s="132">
        <f>Hoja1!$AA223^2+Hoja1!$AB223^2+AC223^2</f>
        <v>0</v>
      </c>
      <c r="AE223" s="75">
        <f t="shared" si="2779"/>
        <v>9.9574490567994316E-3</v>
      </c>
      <c r="AF223" s="75">
        <f t="shared" si="2780"/>
        <v>9.9787018478354347E-2</v>
      </c>
      <c r="AG223" s="78">
        <f t="shared" si="2780"/>
        <v>0</v>
      </c>
      <c r="AH223" s="78">
        <f t="shared" si="2781"/>
        <v>0</v>
      </c>
      <c r="AI223" s="72">
        <f>IF(AG220&gt;0,IF(AH220=Hoja1!$W223,Hoja1!$E223,Hoja1!$G223),0)</f>
        <v>0</v>
      </c>
      <c r="AJ223" s="73">
        <f>IF(AG220&gt;0,IF(AH220=Hoja1!$W223,Hoja1!$F223,Hoja1!$H223),0)</f>
        <v>0</v>
      </c>
      <c r="AK223" s="52">
        <f>IF(AG220&gt;0,IF(AH220=Hoja1!$W223,Hoja1!$E223*Hoja1!$R223,Hoja1!$G223),0)</f>
        <v>0</v>
      </c>
      <c r="AL223" s="49">
        <f>IF(AG220&gt;0,IF(AH220=Hoja1!$W223,Hoja1!$F223*Hoja1!$R223,Hoja1!$H223),0)</f>
        <v>0</v>
      </c>
      <c r="AM223" s="2">
        <f t="shared" ref="AM223:AN223" si="2809">AM218</f>
        <v>0</v>
      </c>
      <c r="AN223" s="143">
        <f t="shared" si="2809"/>
        <v>0.5</v>
      </c>
      <c r="AO223" s="107">
        <f t="shared" si="2524"/>
        <v>0</v>
      </c>
      <c r="AP223" s="3">
        <f t="shared" si="2763"/>
        <v>0</v>
      </c>
      <c r="AQ223" s="2">
        <f t="shared" ref="AQ223:AR223" si="2810">AQ218</f>
        <v>0</v>
      </c>
      <c r="AR223" s="3">
        <f t="shared" si="2810"/>
        <v>0</v>
      </c>
      <c r="AS223" s="2">
        <f t="shared" ref="AS223" si="2811">IF(AG220&gt;0,G223+AQ223,0)</f>
        <v>0</v>
      </c>
      <c r="AT223" s="163">
        <f t="shared" ref="AT223" si="2812">IF(AG220&gt;0,H223+AR223,0)</f>
        <v>0</v>
      </c>
    </row>
    <row r="224" spans="3:46" ht="19.5" thickBot="1" x14ac:dyDescent="0.3">
      <c r="C224" s="224"/>
      <c r="D224" s="215"/>
      <c r="E224" s="29">
        <f t="shared" si="2767"/>
        <v>0.83799856699999997</v>
      </c>
      <c r="F224" s="30">
        <f t="shared" si="2768"/>
        <v>0.30568903200000003</v>
      </c>
      <c r="G224" s="61">
        <f t="shared" ref="G224:I224" si="2813">G219</f>
        <v>-0.227678886</v>
      </c>
      <c r="H224" s="74">
        <f t="shared" si="2813"/>
        <v>-0.95629731299999998</v>
      </c>
      <c r="I224" s="74">
        <f t="shared" si="2813"/>
        <v>0</v>
      </c>
      <c r="J224" s="4">
        <f t="shared" ref="J224" si="2814">IF($AO$1="SUBTRACTIVE",AA224+J219,IF(W224=MAX(W220:W224),P224*M224-G224+J219,J219))</f>
        <v>0</v>
      </c>
      <c r="K224" s="108">
        <f t="shared" ref="K224" si="2815">IF($AO$1="SUBTRACTIVE",AB224+K219,IF(W224=MAX(W220:W224),P224*N224-H224+K219,K219))</f>
        <v>0</v>
      </c>
      <c r="L224" s="5">
        <v>0</v>
      </c>
      <c r="M224" s="4">
        <f t="shared" ref="M224" si="2816">IF($AO$1="ADDICTIVE",IF(W224=MAX(W220:W224),$AO$2*S224*R224+G224,0),0)</f>
        <v>0</v>
      </c>
      <c r="N224" s="108">
        <f t="shared" ref="N224" si="2817">IF($AO$1="ADDICTIVE",IF(W224=MAX(W220:W224),$AO$2*T224*R224+H224,0),0)</f>
        <v>0</v>
      </c>
      <c r="O224" s="21">
        <f t="shared" si="2805"/>
        <v>0</v>
      </c>
      <c r="P224" s="5">
        <f t="shared" si="2792"/>
        <v>0</v>
      </c>
      <c r="Q224" s="63">
        <f t="shared" si="2702"/>
        <v>0</v>
      </c>
      <c r="R224" s="4">
        <f t="shared" si="2518"/>
        <v>1.1210597607306569</v>
      </c>
      <c r="S224" s="90">
        <f t="shared" si="2683"/>
        <v>0.83799856699999997</v>
      </c>
      <c r="T224" s="90">
        <f t="shared" si="2684"/>
        <v>0.30568903200000003</v>
      </c>
      <c r="U224" s="118">
        <f t="shared" si="2519"/>
        <v>0</v>
      </c>
      <c r="V224" s="199">
        <f t="shared" si="2503"/>
        <v>-0.54161107776776796</v>
      </c>
      <c r="W224" s="192">
        <f t="shared" si="2178"/>
        <v>0.22919446111611602</v>
      </c>
      <c r="X224" s="192">
        <f>IF(W224&gt;X223,W224,X223)</f>
        <v>0.99751063773580007</v>
      </c>
      <c r="Y224" s="75">
        <f t="shared" si="2775"/>
        <v>0.99751063773580007</v>
      </c>
      <c r="Z224" s="63">
        <f>IF(MAX(W220:W224)=W224,Q224+1,Q224)</f>
        <v>0</v>
      </c>
      <c r="AA224" s="63">
        <f t="shared" ref="AA224" si="2818">IF(W224=MAX(W220:W224),S224*R224-G224,0)</f>
        <v>0</v>
      </c>
      <c r="AB224" s="63">
        <f t="shared" ref="AB224" si="2819">IF(W224=MAX(W220:W224),T224*R224-H224,0)</f>
        <v>0</v>
      </c>
      <c r="AC224" s="133">
        <f t="shared" ref="AC224" si="2820">IF(W224=MAX(W220:W224),U224-I224,0)</f>
        <v>0</v>
      </c>
      <c r="AD224" s="133">
        <f>Hoja1!$AA224^2+Hoja1!$AB224^2+AC224^2</f>
        <v>0</v>
      </c>
      <c r="AE224" s="75">
        <f t="shared" si="2779"/>
        <v>9.9574490567994316E-3</v>
      </c>
      <c r="AF224" s="75">
        <f t="shared" si="2780"/>
        <v>9.9787018478354347E-2</v>
      </c>
      <c r="AG224" s="78">
        <f t="shared" si="2780"/>
        <v>0</v>
      </c>
      <c r="AH224" s="78">
        <f t="shared" si="2781"/>
        <v>0</v>
      </c>
      <c r="AI224" s="72">
        <f>IF(AG220&gt;0,IF(AH220=Hoja1!$W224,Hoja1!$E224,Hoja1!$G224),0)</f>
        <v>0</v>
      </c>
      <c r="AJ224" s="73">
        <f>IF(AG220&gt;0,IF(AH220=Hoja1!$W224,Hoja1!$F224,Hoja1!$H224),0)</f>
        <v>0</v>
      </c>
      <c r="AK224" s="52">
        <f>IF(AG220&gt;0,IF(AH220=Hoja1!$W224,Hoja1!$E224*Hoja1!$R224,Hoja1!$G224),0)</f>
        <v>0</v>
      </c>
      <c r="AL224" s="49">
        <f>IF(AG220&gt;0,IF(AH220=Hoja1!$W224,Hoja1!$F224*Hoja1!$R224,Hoja1!$H224),0)</f>
        <v>0</v>
      </c>
      <c r="AM224" s="4">
        <f t="shared" ref="AM224:AN224" si="2821">AM219</f>
        <v>0</v>
      </c>
      <c r="AN224" s="120">
        <f t="shared" si="2821"/>
        <v>0.5</v>
      </c>
      <c r="AO224" s="108">
        <f t="shared" si="2524"/>
        <v>0</v>
      </c>
      <c r="AP224" s="5">
        <f t="shared" si="2763"/>
        <v>0</v>
      </c>
      <c r="AQ224" s="4">
        <f t="shared" ref="AQ224:AR224" si="2822">AQ219</f>
        <v>0</v>
      </c>
      <c r="AR224" s="5">
        <f t="shared" si="2822"/>
        <v>0</v>
      </c>
      <c r="AS224" s="4">
        <f t="shared" ref="AS224" si="2823">IF(AG220&gt;0,G224+AQ224,0)</f>
        <v>0</v>
      </c>
      <c r="AT224" s="164">
        <f t="shared" ref="AT224" si="2824">IF(AG220&gt;0,H224+AR224,0)</f>
        <v>0</v>
      </c>
    </row>
    <row r="225" spans="3:46" ht="19.5" thickBot="1" x14ac:dyDescent="0.3">
      <c r="C225" s="224"/>
      <c r="D225" s="216" t="s">
        <v>28</v>
      </c>
      <c r="E225" s="22">
        <f>$A$13</f>
        <v>0.63932673100000004</v>
      </c>
      <c r="F225" s="23">
        <f>$B$13</f>
        <v>0.64812140799999995</v>
      </c>
      <c r="G225" s="100">
        <f t="shared" ref="G225:I225" si="2825">G220</f>
        <v>0.90061523871352567</v>
      </c>
      <c r="H225" s="92">
        <f t="shared" si="2825"/>
        <v>0.43461729348586547</v>
      </c>
      <c r="I225" s="92">
        <f t="shared" si="2825"/>
        <v>0</v>
      </c>
      <c r="J225" s="52">
        <f t="shared" ref="J225" si="2826">IF($AO$1="SUBTRACTIVE",AA225+J220,IF(W225=MAX(W225:W229),P225*M225-G225+J220,J220))</f>
        <v>3.8831234300127693E-2</v>
      </c>
      <c r="K225" s="123">
        <f t="shared" ref="K225" si="2827">IF($AO$1="SUBTRACTIVE",AB225+K220,IF(W225=MAX(W225:W229),P225*N225-H225+K220,K220))</f>
        <v>-9.1921620413959293E-2</v>
      </c>
      <c r="L225" s="53">
        <v>0</v>
      </c>
      <c r="M225" s="136">
        <f t="shared" ref="M225" si="2828">IF($AO$1="ADDICTIVE",IF(W225=MAX(W225:W229),$AO$2*S225*R225+G225,0),0)</f>
        <v>0</v>
      </c>
      <c r="N225" s="123">
        <f t="shared" ref="N225" si="2829">IF($AO$1="ADDICTIVE",IF(W225=MAX(W225:W229),$AO$2*T225*R225+H225,0),0)</f>
        <v>0</v>
      </c>
      <c r="O225" s="130">
        <f t="shared" ref="O225" si="2830">IF($AO$1="ADDICTIVE",IF(Y225=MAX(Y225:Y229),$AO$2*U225*R225+I225,0),0)</f>
        <v>0</v>
      </c>
      <c r="P225" s="53">
        <f t="shared" si="2792"/>
        <v>0</v>
      </c>
      <c r="Q225" s="36">
        <f t="shared" si="2702"/>
        <v>2</v>
      </c>
      <c r="R225" s="114">
        <f t="shared" si="2518"/>
        <v>1.0984369190372396</v>
      </c>
      <c r="S225" s="91">
        <f t="shared" si="2683"/>
        <v>0.63932673100000004</v>
      </c>
      <c r="T225" s="91">
        <f t="shared" si="2684"/>
        <v>0.64812140799999995</v>
      </c>
      <c r="U225" s="115">
        <f t="shared" si="2519"/>
        <v>0</v>
      </c>
      <c r="V225" s="200">
        <f t="shared" si="2503"/>
        <v>0.94187908709286772</v>
      </c>
      <c r="W225" s="201">
        <f t="shared" si="2178"/>
        <v>0.97093954354643386</v>
      </c>
      <c r="X225" s="201">
        <f>W225</f>
        <v>0.97093954354643386</v>
      </c>
      <c r="Y225" s="36">
        <f t="shared" ref="Y225" si="2831">X229</f>
        <v>0.97139924554618107</v>
      </c>
      <c r="Z225" s="36">
        <f>IF(MAX(W225:W229)=W225,Q225+1,Q225)</f>
        <v>2</v>
      </c>
      <c r="AA225" s="80">
        <f t="shared" ref="AA225" si="2832">IF(W225=MAX(W225:W229),S225*R225-G225,0)</f>
        <v>0</v>
      </c>
      <c r="AB225" s="80">
        <f t="shared" ref="AB225" si="2833">IF(W225=MAX(W225:W229),T225*R225-H225,0)</f>
        <v>0</v>
      </c>
      <c r="AC225" s="54">
        <f t="shared" ref="AC225" si="2834">IF(W225=MAX(W225:W229),U225-I225,0)</f>
        <v>0</v>
      </c>
      <c r="AD225" s="54">
        <f>Hoja1!$AA225^2+Hoja1!$AB225^2+AC225^2</f>
        <v>0</v>
      </c>
      <c r="AE225" s="80">
        <f t="shared" ref="AE225" si="2835">IF(MAX(AD225:AD229)&gt;AE220,MAX(AD225:AD229),AE220)</f>
        <v>0.11440301781527561</v>
      </c>
      <c r="AF225" s="80">
        <f t="shared" ref="AF225" si="2836">SQRT(AE225)</f>
        <v>0.33823515165528789</v>
      </c>
      <c r="AG225" s="82">
        <f>IF(Y225=MIN(Y210:Y309),Y225,0)</f>
        <v>0</v>
      </c>
      <c r="AH225" s="83">
        <f>IF(Hoja1!$AG225&gt;0,_xlfn.MAXIFS(W225:W229,Z305:Z309,0),0)</f>
        <v>0</v>
      </c>
      <c r="AI225" s="80">
        <f>IF(AG225&gt;0,IF(AH225=Hoja1!$W225,Hoja1!$E225,Hoja1!$G225),0)</f>
        <v>0</v>
      </c>
      <c r="AJ225" s="54">
        <f>IF(AG225&gt;0,IF(AH225=Hoja1!$W225,Hoja1!$F225,Hoja1!$H225),0)</f>
        <v>0</v>
      </c>
      <c r="AK225" s="52">
        <f>IF(AG225&gt;0,IF(AH225=Hoja1!$W225,Hoja1!$E225*Hoja1!$R225,Hoja1!$G225),0)</f>
        <v>0</v>
      </c>
      <c r="AL225" s="49">
        <f>IF(AG225&gt;0,IF(AH225=Hoja1!$W225,Hoja1!$F225*Hoja1!$R225,Hoja1!$H225),0)</f>
        <v>0</v>
      </c>
      <c r="AM225" s="114">
        <f t="shared" ref="AM225:AN225" si="2837">AM220</f>
        <v>9</v>
      </c>
      <c r="AN225" s="144">
        <f t="shared" si="2837"/>
        <v>0.5</v>
      </c>
      <c r="AO225" s="123">
        <f t="shared" si="2524"/>
        <v>0.1111111111111111</v>
      </c>
      <c r="AP225" s="127">
        <f t="shared" ref="AP225:AP288" si="2838">IF($AO$1="SUBTRACTIVE",AN225*AO225,AO225)</f>
        <v>5.5555555555555552E-2</v>
      </c>
      <c r="AQ225" s="52">
        <f t="shared" ref="AQ225:AR225" si="2839">AQ220</f>
        <v>-8.7737465512600643E-3</v>
      </c>
      <c r="AR225" s="53">
        <f t="shared" si="2839"/>
        <v>4.316376946363362E-3</v>
      </c>
      <c r="AS225" s="52">
        <f t="shared" ref="AS225" si="2840">IF(AG225&gt;0,G225+AQ225,0)</f>
        <v>0</v>
      </c>
      <c r="AT225" s="165">
        <f t="shared" ref="AT225" si="2841">IF(AG225&gt;0,H225+AR225,0)</f>
        <v>0</v>
      </c>
    </row>
    <row r="226" spans="3:46" ht="19.5" thickBot="1" x14ac:dyDescent="0.3">
      <c r="C226" s="224"/>
      <c r="D226" s="217"/>
      <c r="E226" s="16">
        <f t="shared" ref="E226:E229" si="2842">A$13</f>
        <v>0.63932673100000004</v>
      </c>
      <c r="F226" s="17">
        <f t="shared" ref="F226:F229" si="2843">B$13</f>
        <v>0.64812140799999995</v>
      </c>
      <c r="G226" s="51">
        <f t="shared" ref="G226:I226" si="2844">G221</f>
        <v>0.97621461700000001</v>
      </c>
      <c r="H226" s="46">
        <f t="shared" si="2844"/>
        <v>-0.20893725399999999</v>
      </c>
      <c r="I226" s="46">
        <f t="shared" si="2844"/>
        <v>0</v>
      </c>
      <c r="J226" s="56">
        <f t="shared" ref="J226" si="2845">IF($AO$1="SUBTRACTIVE",AA226+J221,IF(W226=MAX(W225:W229),P226*M226-G226+J221,J221))</f>
        <v>0</v>
      </c>
      <c r="K226" s="122">
        <f t="shared" ref="K226" si="2846">IF($AO$1="SUBTRACTIVE",AB226+K221,IF(W226=MAX(W225:W229),P226*N226-H226+K221,K221))</f>
        <v>0</v>
      </c>
      <c r="L226" s="57">
        <v>0</v>
      </c>
      <c r="M226" s="137">
        <f t="shared" ref="M226" si="2847">IF($AO$1="ADDICTIVE",IF(W226=MAX(W225:W229),$AO$2*S226*R226+G226,0),0)</f>
        <v>0</v>
      </c>
      <c r="N226" s="122">
        <f t="shared" ref="N226" si="2848">IF($AO$1="ADDICTIVE",IF(W226=MAX(W225:W229),$AO$2*T226*R226+H226,0),0)</f>
        <v>0</v>
      </c>
      <c r="O226" s="128">
        <f t="shared" ref="O226" si="2849">IF($AO$1="ADDICTIVE",IF(Y226=MAX(Y225:Y229),$AO$2*U226*R226+I226,0),0)</f>
        <v>0</v>
      </c>
      <c r="P226" s="57">
        <f t="shared" si="2792"/>
        <v>0</v>
      </c>
      <c r="Q226" s="93">
        <f t="shared" si="2702"/>
        <v>0</v>
      </c>
      <c r="R226" s="56">
        <f t="shared" si="2518"/>
        <v>1.0984369190372396</v>
      </c>
      <c r="S226" s="95">
        <f t="shared" si="2683"/>
        <v>0.63932673100000004</v>
      </c>
      <c r="T226" s="95">
        <f t="shared" si="2684"/>
        <v>0.64812140799999995</v>
      </c>
      <c r="U226" s="115">
        <f t="shared" si="2519"/>
        <v>0</v>
      </c>
      <c r="V226" s="202">
        <f t="shared" si="2503"/>
        <v>0.53680984888498129</v>
      </c>
      <c r="W226" s="203">
        <f t="shared" si="2178"/>
        <v>0.76840492444249064</v>
      </c>
      <c r="X226" s="203">
        <f>IF(W226&gt;X225,W226,X225)</f>
        <v>0.97093954354643386</v>
      </c>
      <c r="Y226" s="75">
        <f t="shared" ref="Y226:Y229" si="2850">Y225</f>
        <v>0.97139924554618107</v>
      </c>
      <c r="Z226" s="93">
        <f>IF(MAX(W225:W229)=W226,Q226+1,Q226)</f>
        <v>0</v>
      </c>
      <c r="AA226" s="82">
        <f t="shared" ref="AA226" si="2851">IF(W226=MAX(W225:W229),S226*R226-G226,0)</f>
        <v>0</v>
      </c>
      <c r="AB226" s="82">
        <f t="shared" ref="AB226" si="2852">IF(W226=MAX(W225:W229),T226*R226-H226,0)</f>
        <v>0</v>
      </c>
      <c r="AC226" s="210">
        <f t="shared" ref="AC226" si="2853">IF(W226=MAX(W225:W229),U226-I226,0)</f>
        <v>0</v>
      </c>
      <c r="AD226" s="212">
        <f>Hoja1!$AA226^2+Hoja1!$AB226^2+AC226^2</f>
        <v>0</v>
      </c>
      <c r="AE226" s="75">
        <f t="shared" ref="AE226:AE229" si="2854">AE225</f>
        <v>0.11440301781527561</v>
      </c>
      <c r="AF226" s="76">
        <f t="shared" ref="AF226:AG229" si="2855">AF225</f>
        <v>0.33823515165528789</v>
      </c>
      <c r="AG226" s="78">
        <f>AG225</f>
        <v>0</v>
      </c>
      <c r="AH226" s="78">
        <f t="shared" ref="AH226:AH229" si="2856">AH225</f>
        <v>0</v>
      </c>
      <c r="AI226" s="80">
        <f>IF(AG225&gt;0,IF(AH225=Hoja1!$W226,Hoja1!$E226,Hoja1!$G226),0)</f>
        <v>0</v>
      </c>
      <c r="AJ226" s="54">
        <f>IF(AG225&gt;0,IF(AH225=Hoja1!$W226,Hoja1!$F226,Hoja1!$H226),0)</f>
        <v>0</v>
      </c>
      <c r="AK226" s="52">
        <f>IF(AG225&gt;0,IF(AH225=Hoja1!$W226,Hoja1!$E226*Hoja1!$R226,Hoja1!$G226),0)</f>
        <v>0</v>
      </c>
      <c r="AL226" s="49">
        <f>IF(AG225&gt;0,IF(AH225=Hoja1!$W226,Hoja1!$F226*Hoja1!$R226,Hoja1!$H226),0)</f>
        <v>0</v>
      </c>
      <c r="AM226" s="56">
        <f t="shared" ref="AM226:AN226" si="2857">AM221</f>
        <v>1</v>
      </c>
      <c r="AN226" s="145">
        <f t="shared" si="2857"/>
        <v>0.5</v>
      </c>
      <c r="AO226" s="122">
        <f t="shared" si="2524"/>
        <v>1</v>
      </c>
      <c r="AP226" s="127">
        <f t="shared" si="2838"/>
        <v>0.5</v>
      </c>
      <c r="AQ226" s="56">
        <f t="shared" ref="AQ226:AR226" si="2858">AQ221</f>
        <v>9.8200950552920219E-3</v>
      </c>
      <c r="AR226" s="57">
        <f t="shared" si="2858"/>
        <v>0.14994720205117487</v>
      </c>
      <c r="AS226" s="56">
        <f t="shared" ref="AS226" si="2859">IF(AG225&gt;0,G226+AQ226,0)</f>
        <v>0</v>
      </c>
      <c r="AT226" s="166">
        <f t="shared" ref="AT226" si="2860">IF(AG225&gt;0,H226+AR226,0)</f>
        <v>0</v>
      </c>
    </row>
    <row r="227" spans="3:46" ht="19.5" thickBot="1" x14ac:dyDescent="0.3">
      <c r="C227" s="224"/>
      <c r="D227" s="217"/>
      <c r="E227" s="16">
        <f t="shared" si="2842"/>
        <v>0.63932673100000004</v>
      </c>
      <c r="F227" s="17">
        <f t="shared" si="2843"/>
        <v>0.64812140799999995</v>
      </c>
      <c r="G227" s="51">
        <f t="shared" ref="G227:I227" si="2861">G222</f>
        <v>0.4247616770911497</v>
      </c>
      <c r="H227" s="46">
        <f t="shared" si="2861"/>
        <v>0.90530520691903349</v>
      </c>
      <c r="I227" s="46">
        <f t="shared" si="2861"/>
        <v>0</v>
      </c>
      <c r="J227" s="56">
        <f t="shared" ref="J227" si="2862">IF($AO$1="SUBTRACTIVE",AA227+J222,IF(W227=MAX(W225:W229),P227*M227-G227+J222,J222))</f>
        <v>0.2774984075666404</v>
      </c>
      <c r="K227" s="122">
        <f t="shared" ref="K227" si="2863">IF($AO$1="SUBTRACTIVE",AB227+K222,IF(W227=MAX(W225:W229),P227*N227-H227+K222,K222))</f>
        <v>-0.19338472435343579</v>
      </c>
      <c r="L227" s="57">
        <v>0</v>
      </c>
      <c r="M227" s="137">
        <f t="shared" ref="M227" si="2864">IF($AO$1="ADDICTIVE",IF(W227=MAX(W225:W229),$AO$2*S227*R227+G227,0),0)</f>
        <v>0</v>
      </c>
      <c r="N227" s="122">
        <f t="shared" ref="N227" si="2865">IF($AO$1="ADDICTIVE",IF(W227=MAX(W225:W229),$AO$2*T227*R227+H227,0),0)</f>
        <v>0</v>
      </c>
      <c r="O227" s="128">
        <f t="shared" ref="O227" si="2866">IF($AO$1="ADDICTIVE",IF(Y227=MAX(Y225:Y229),$AO$2*U227*R227+I227,0),0)</f>
        <v>0</v>
      </c>
      <c r="P227" s="57">
        <f t="shared" si="2792"/>
        <v>0</v>
      </c>
      <c r="Q227" s="93">
        <f t="shared" si="2702"/>
        <v>1</v>
      </c>
      <c r="R227" s="56">
        <f t="shared" si="2518"/>
        <v>1.0984369190372396</v>
      </c>
      <c r="S227" s="95">
        <f t="shared" si="2683"/>
        <v>0.63932673100000004</v>
      </c>
      <c r="T227" s="95">
        <f t="shared" si="2684"/>
        <v>0.64812140799999995</v>
      </c>
      <c r="U227" s="115">
        <f t="shared" si="2519"/>
        <v>0</v>
      </c>
      <c r="V227" s="202">
        <f t="shared" si="2503"/>
        <v>0.94279849109236225</v>
      </c>
      <c r="W227" s="203">
        <f t="shared" si="2178"/>
        <v>0.97139924554618107</v>
      </c>
      <c r="X227" s="203">
        <f>IF(W227&gt;X226,W227,X226)</f>
        <v>0.97139924554618107</v>
      </c>
      <c r="Y227" s="75">
        <f t="shared" si="2850"/>
        <v>0.97139924554618107</v>
      </c>
      <c r="Z227" s="93">
        <f>IF(MAX(W225:W229)=W227,Q227+1,Q227)</f>
        <v>2</v>
      </c>
      <c r="AA227" s="82">
        <f t="shared" ref="AA227" si="2867">IF(W227=MAX(W225:W229),S227*R227-G227,0)</f>
        <v>0.2774984075666404</v>
      </c>
      <c r="AB227" s="82">
        <f t="shared" ref="AB227" si="2868">IF(W227=MAX(W225:W229),T227*R227-H227,0)</f>
        <v>-0.19338472435343579</v>
      </c>
      <c r="AC227" s="210">
        <f t="shared" ref="AC227" si="2869">IF(W227=MAX(W225:W229),U227-I227,0)</f>
        <v>0</v>
      </c>
      <c r="AD227" s="212">
        <f>Hoja1!$AA227^2+Hoja1!$AB227^2+AC227^2</f>
        <v>0.11440301781527561</v>
      </c>
      <c r="AE227" s="75">
        <f t="shared" si="2854"/>
        <v>0.11440301781527561</v>
      </c>
      <c r="AF227" s="75">
        <f t="shared" si="2855"/>
        <v>0.33823515165528789</v>
      </c>
      <c r="AG227" s="78">
        <f t="shared" si="2855"/>
        <v>0</v>
      </c>
      <c r="AH227" s="78">
        <f t="shared" si="2856"/>
        <v>0</v>
      </c>
      <c r="AI227" s="80">
        <f>IF(AG225&gt;0,IF(AH225=Hoja1!$W227,Hoja1!$E227,Hoja1!$G227),0)</f>
        <v>0</v>
      </c>
      <c r="AJ227" s="54">
        <f>IF(AG225&gt;0,IF(AH225=Hoja1!$W227,Hoja1!$F227,Hoja1!$H227),0)</f>
        <v>0</v>
      </c>
      <c r="AK227" s="52">
        <f>IF(AG225&gt;0,IF(AH225=Hoja1!$W227,Hoja1!$E227*Hoja1!$R227,Hoja1!$G227),0)</f>
        <v>0</v>
      </c>
      <c r="AL227" s="49">
        <f>IF(AG225&gt;0,IF(AH225=Hoja1!$W227,Hoja1!$F227*Hoja1!$R227,Hoja1!$H227),0)</f>
        <v>0</v>
      </c>
      <c r="AM227" s="56">
        <f t="shared" ref="AM227:AN227" si="2870">AM222</f>
        <v>10</v>
      </c>
      <c r="AN227" s="145">
        <f t="shared" si="2870"/>
        <v>0.5</v>
      </c>
      <c r="AO227" s="122">
        <f t="shared" si="2524"/>
        <v>0.1</v>
      </c>
      <c r="AP227" s="127">
        <f t="shared" si="2838"/>
        <v>0.05</v>
      </c>
      <c r="AQ227" s="56">
        <f t="shared" ref="AQ227:AR227" si="2871">AQ222</f>
        <v>2.7841978568003425E-2</v>
      </c>
      <c r="AR227" s="57">
        <f t="shared" si="2871"/>
        <v>-2.6293042553674317E-2</v>
      </c>
      <c r="AS227" s="56">
        <f t="shared" ref="AS227" si="2872">IF(AG225&gt;0,G227+AQ227,0)</f>
        <v>0</v>
      </c>
      <c r="AT227" s="166">
        <f t="shared" ref="AT227" si="2873">IF(AG225&gt;0,H227+AR227,0)</f>
        <v>0</v>
      </c>
    </row>
    <row r="228" spans="3:46" ht="19.5" thickBot="1" x14ac:dyDescent="0.3">
      <c r="C228" s="224"/>
      <c r="D228" s="217"/>
      <c r="E228" s="16">
        <f t="shared" si="2842"/>
        <v>0.63932673100000004</v>
      </c>
      <c r="F228" s="17">
        <f t="shared" si="2843"/>
        <v>0.64812140799999995</v>
      </c>
      <c r="G228" s="51">
        <f t="shared" ref="G228:I228" si="2874">G223</f>
        <v>-0.51661166300000005</v>
      </c>
      <c r="H228" s="46">
        <f t="shared" si="2874"/>
        <v>-0.851105322</v>
      </c>
      <c r="I228" s="46">
        <f t="shared" si="2874"/>
        <v>0</v>
      </c>
      <c r="J228" s="56">
        <f t="shared" ref="J228" si="2875">IF($AO$1="SUBTRACTIVE",AA228+J223,IF(W228=MAX(W225:W229),P228*M228-G228+J223,J223))</f>
        <v>0</v>
      </c>
      <c r="K228" s="122">
        <f t="shared" ref="K228" si="2876">IF($AO$1="SUBTRACTIVE",AB228+K223,IF(W228=MAX(W225:W229),P228*N228-H228+K223,K223))</f>
        <v>0</v>
      </c>
      <c r="L228" s="57">
        <v>0</v>
      </c>
      <c r="M228" s="137">
        <f t="shared" ref="M228" si="2877">IF($AO$1="ADDICTIVE",IF(W228=MAX(W225:W229),$AO$2*S228*R228+G228,0),0)</f>
        <v>0</v>
      </c>
      <c r="N228" s="122">
        <f t="shared" ref="N228" si="2878">IF($AO$1="ADDICTIVE",IF(W228=MAX(W225:W229),$AO$2*T228*R228+H228,0),0)</f>
        <v>0</v>
      </c>
      <c r="O228" s="128">
        <f t="shared" ref="O228:O229" si="2879">IF($AO$1="ADDICTIVE",IF(Y228=MAX(Y224:Y228),$AO$2*U228*R228+I228,0),0)</f>
        <v>0</v>
      </c>
      <c r="P228" s="57">
        <f t="shared" si="2792"/>
        <v>0</v>
      </c>
      <c r="Q228" s="93">
        <f t="shared" si="2702"/>
        <v>0</v>
      </c>
      <c r="R228" s="56">
        <f t="shared" si="2518"/>
        <v>1.0984369190372396</v>
      </c>
      <c r="S228" s="95">
        <f t="shared" si="2683"/>
        <v>0.63932673100000004</v>
      </c>
      <c r="T228" s="95">
        <f t="shared" si="2684"/>
        <v>0.64812140799999995</v>
      </c>
      <c r="U228" s="115">
        <f t="shared" si="2519"/>
        <v>0</v>
      </c>
      <c r="V228" s="202">
        <f t="shared" si="2503"/>
        <v>-0.96871506174597022</v>
      </c>
      <c r="W228" s="203">
        <f t="shared" si="2178"/>
        <v>1.5642469127014891E-2</v>
      </c>
      <c r="X228" s="203">
        <f>IF(W228&gt;X227,W228,X227)</f>
        <v>0.97139924554618107</v>
      </c>
      <c r="Y228" s="75">
        <f t="shared" si="2850"/>
        <v>0.97139924554618107</v>
      </c>
      <c r="Z228" s="93">
        <f>IF(MAX(W225:W229)=W228,Q228+1,Q228)</f>
        <v>0</v>
      </c>
      <c r="AA228" s="82">
        <f t="shared" ref="AA228" si="2880">IF(W228=MAX(W225:W229),S228*R228-G228,0)</f>
        <v>0</v>
      </c>
      <c r="AB228" s="82">
        <f t="shared" ref="AB228" si="2881">IF(W228=MAX(W225:W229),T228*R228-H228,0)</f>
        <v>0</v>
      </c>
      <c r="AC228" s="210">
        <f t="shared" ref="AC228" si="2882">IF(W228=MAX(W225:W229),U228-I228,0)</f>
        <v>0</v>
      </c>
      <c r="AD228" s="212">
        <f>Hoja1!$AA228^2+Hoja1!$AB228^2+AC228^2</f>
        <v>0</v>
      </c>
      <c r="AE228" s="75">
        <f t="shared" si="2854"/>
        <v>0.11440301781527561</v>
      </c>
      <c r="AF228" s="75">
        <f t="shared" si="2855"/>
        <v>0.33823515165528789</v>
      </c>
      <c r="AG228" s="78">
        <f t="shared" si="2855"/>
        <v>0</v>
      </c>
      <c r="AH228" s="78">
        <f t="shared" si="2856"/>
        <v>0</v>
      </c>
      <c r="AI228" s="80">
        <f>IF(AG225&gt;0,IF(AH225=Hoja1!$W228,Hoja1!$E228,Hoja1!$G228),0)</f>
        <v>0</v>
      </c>
      <c r="AJ228" s="54">
        <f>IF(AG225&gt;0,IF(AH225=Hoja1!$W228,Hoja1!$F228,Hoja1!$H228),0)</f>
        <v>0</v>
      </c>
      <c r="AK228" s="52">
        <f>IF(AG225&gt;0,IF(AH225=Hoja1!$W228,Hoja1!$E228*Hoja1!$R228,Hoja1!$G228),0)</f>
        <v>0</v>
      </c>
      <c r="AL228" s="49">
        <f>IF(AG225&gt;0,IF(AH225=Hoja1!$W228,Hoja1!$F228*Hoja1!$R228,Hoja1!$H228),0)</f>
        <v>0</v>
      </c>
      <c r="AM228" s="56">
        <f t="shared" ref="AM228:AN228" si="2883">AM223</f>
        <v>0</v>
      </c>
      <c r="AN228" s="145">
        <f t="shared" si="2883"/>
        <v>0.5</v>
      </c>
      <c r="AO228" s="122">
        <f t="shared" si="2524"/>
        <v>0</v>
      </c>
      <c r="AP228" s="127">
        <f t="shared" si="2838"/>
        <v>0</v>
      </c>
      <c r="AQ228" s="56">
        <f t="shared" ref="AQ228:AR228" si="2884">AQ223</f>
        <v>0</v>
      </c>
      <c r="AR228" s="57">
        <f t="shared" si="2884"/>
        <v>0</v>
      </c>
      <c r="AS228" s="56">
        <f t="shared" ref="AS228" si="2885">IF(AG225&gt;0,G228+AQ228,0)</f>
        <v>0</v>
      </c>
      <c r="AT228" s="166">
        <f t="shared" ref="AT228" si="2886">IF(AG225&gt;0,H228+AR228,0)</f>
        <v>0</v>
      </c>
    </row>
    <row r="229" spans="3:46" ht="19.5" thickBot="1" x14ac:dyDescent="0.3">
      <c r="C229" s="224"/>
      <c r="D229" s="218"/>
      <c r="E229" s="18">
        <f t="shared" si="2842"/>
        <v>0.63932673100000004</v>
      </c>
      <c r="F229" s="19">
        <f t="shared" si="2843"/>
        <v>0.64812140799999995</v>
      </c>
      <c r="G229" s="51">
        <f t="shared" ref="G229:I229" si="2887">G224</f>
        <v>-0.227678886</v>
      </c>
      <c r="H229" s="46">
        <f t="shared" si="2887"/>
        <v>-0.95629731299999998</v>
      </c>
      <c r="I229" s="46">
        <f t="shared" si="2887"/>
        <v>0</v>
      </c>
      <c r="J229" s="58">
        <f t="shared" ref="J229" si="2888">IF($AO$1="SUBTRACTIVE",AA229+J224,IF(W229=MAX(W225:W229),P229*M229-G229+J224,J224))</f>
        <v>0</v>
      </c>
      <c r="K229" s="124">
        <f t="shared" ref="K229" si="2889">IF($AO$1="SUBTRACTIVE",AB229+K224,IF(W229=MAX(W225:W229),P229*N229-H229+K224,K224))</f>
        <v>0</v>
      </c>
      <c r="L229" s="59">
        <v>0</v>
      </c>
      <c r="M229" s="138">
        <f t="shared" ref="M229" si="2890">IF($AO$1="ADDICTIVE",IF(W229=MAX(W225:W229),$AO$2*S229*R229+G229,0),0)</f>
        <v>0</v>
      </c>
      <c r="N229" s="124">
        <f t="shared" ref="N229" si="2891">IF($AO$1="ADDICTIVE",IF(W229=MAX(W225:W229),$AO$2*T229*R229+H229,0),0)</f>
        <v>0</v>
      </c>
      <c r="O229" s="129">
        <f t="shared" si="2879"/>
        <v>0</v>
      </c>
      <c r="P229" s="59">
        <f t="shared" si="2792"/>
        <v>0</v>
      </c>
      <c r="Q229" s="93">
        <f t="shared" si="2702"/>
        <v>0</v>
      </c>
      <c r="R229" s="58">
        <f t="shared" si="2518"/>
        <v>1.0984369190372396</v>
      </c>
      <c r="S229" s="95">
        <f t="shared" si="2683"/>
        <v>0.63932673100000004</v>
      </c>
      <c r="T229" s="95">
        <f t="shared" si="2684"/>
        <v>0.64812140799999995</v>
      </c>
      <c r="U229" s="119">
        <f t="shared" si="2519"/>
        <v>0</v>
      </c>
      <c r="V229" s="202">
        <f t="shared" si="2503"/>
        <v>-0.84069743830429577</v>
      </c>
      <c r="W229" s="203">
        <f t="shared" si="2178"/>
        <v>7.9651280847852113E-2</v>
      </c>
      <c r="X229" s="203">
        <f>IF(W229&gt;X228,W229,X228)</f>
        <v>0.97139924554618107</v>
      </c>
      <c r="Y229" s="75">
        <f t="shared" si="2850"/>
        <v>0.97139924554618107</v>
      </c>
      <c r="Z229" s="93">
        <f>IF(MAX(W225:W229)=W229,Q229+1,Q229)</f>
        <v>0</v>
      </c>
      <c r="AA229" s="82">
        <f t="shared" ref="AA229" si="2892">IF(W229=MAX(W225:W229),S229*R229-G229,0)</f>
        <v>0</v>
      </c>
      <c r="AB229" s="82">
        <f t="shared" ref="AB229" si="2893">IF(W229=MAX(W225:W229),T229*R229-H229,0)</f>
        <v>0</v>
      </c>
      <c r="AC229" s="211">
        <f t="shared" ref="AC229" si="2894">IF(W229=MAX(W225:W229),U229-I229,0)</f>
        <v>0</v>
      </c>
      <c r="AD229" s="211">
        <f>Hoja1!$AA229^2+Hoja1!$AB229^2+AC229^2</f>
        <v>0</v>
      </c>
      <c r="AE229" s="75">
        <f t="shared" si="2854"/>
        <v>0.11440301781527561</v>
      </c>
      <c r="AF229" s="75">
        <f t="shared" si="2855"/>
        <v>0.33823515165528789</v>
      </c>
      <c r="AG229" s="78">
        <f t="shared" si="2855"/>
        <v>0</v>
      </c>
      <c r="AH229" s="78">
        <f t="shared" si="2856"/>
        <v>0</v>
      </c>
      <c r="AI229" s="80">
        <f>IF(AG225&gt;0,IF(AH225=Hoja1!$W229,Hoja1!$E229,Hoja1!$G229),0)</f>
        <v>0</v>
      </c>
      <c r="AJ229" s="54">
        <f>IF(AG225&gt;0,IF(AH225=Hoja1!$W229,Hoja1!$F229,Hoja1!$H229),0)</f>
        <v>0</v>
      </c>
      <c r="AK229" s="52">
        <f>IF(AG225&gt;0,IF(AH225=Hoja1!$W229,Hoja1!$E229*Hoja1!$R229,Hoja1!$G229),0)</f>
        <v>0</v>
      </c>
      <c r="AL229" s="49">
        <f>IF(AG225&gt;0,IF(AH225=Hoja1!$W229,Hoja1!$F229*Hoja1!$R229,Hoja1!$H229),0)</f>
        <v>0</v>
      </c>
      <c r="AM229" s="58">
        <f t="shared" ref="AM229:AN229" si="2895">AM224</f>
        <v>0</v>
      </c>
      <c r="AN229" s="146">
        <f t="shared" si="2895"/>
        <v>0.5</v>
      </c>
      <c r="AO229" s="124">
        <f t="shared" si="2524"/>
        <v>0</v>
      </c>
      <c r="AP229" s="106">
        <f t="shared" si="2838"/>
        <v>0</v>
      </c>
      <c r="AQ229" s="58">
        <f t="shared" ref="AQ229:AR229" si="2896">AQ224</f>
        <v>0</v>
      </c>
      <c r="AR229" s="59">
        <f t="shared" si="2896"/>
        <v>0</v>
      </c>
      <c r="AS229" s="58">
        <f t="shared" ref="AS229" si="2897">IF(AG225&gt;0,G229+AQ229,0)</f>
        <v>0</v>
      </c>
      <c r="AT229" s="167">
        <f t="shared" ref="AT229" si="2898">IF(AG225&gt;0,H229+AR229,0)</f>
        <v>0</v>
      </c>
    </row>
    <row r="230" spans="3:46" ht="19.5" thickBot="1" x14ac:dyDescent="0.3">
      <c r="C230" s="224"/>
      <c r="D230" s="213" t="s">
        <v>29</v>
      </c>
      <c r="E230" s="24">
        <f>$A$14</f>
        <v>0.37521115300000002</v>
      </c>
      <c r="F230" s="25">
        <f>$B$14</f>
        <v>8.5127809999999998E-2</v>
      </c>
      <c r="G230" s="47">
        <f t="shared" ref="G230:I230" si="2899">G225</f>
        <v>0.90061523871352567</v>
      </c>
      <c r="H230" s="71">
        <f t="shared" si="2899"/>
        <v>0.43461729348586547</v>
      </c>
      <c r="I230" s="71">
        <f t="shared" si="2899"/>
        <v>0</v>
      </c>
      <c r="J230" s="64">
        <f t="shared" ref="J230" si="2900">IF($AO$1="SUBTRACTIVE",AA230+J225,IF(W230=MAX(W230:W234),P230*M230-G230+J225,J225))</f>
        <v>0.11343160621714088</v>
      </c>
      <c r="K230" s="121">
        <f t="shared" ref="K230" si="2901">IF($AO$1="SUBTRACTIVE",AB230+K225,IF(W230=MAX(W230:W234),P230*N230-H230+K225,K225))</f>
        <v>-0.30528224669518417</v>
      </c>
      <c r="L230" s="65">
        <v>0</v>
      </c>
      <c r="M230" s="64">
        <f t="shared" ref="M230" si="2902">IF($AO$1="ADDICTIVE",IF(W230=MAX(W230:W234),$AO$2*S230*R230+G230,0),0)</f>
        <v>0</v>
      </c>
      <c r="N230" s="121">
        <f t="shared" ref="N230" si="2903">IF($AO$1="ADDICTIVE",IF(W230=MAX(W230:W234),$AO$2*T230*R230+H230,0),0)</f>
        <v>0</v>
      </c>
      <c r="O230" s="126">
        <f t="shared" ref="O230" si="2904">IF($AO$1="ADDICTIVE",IF(Y230=MAX(Y230:Y234),$AO$2*U230*R230+I230,0),0)</f>
        <v>0</v>
      </c>
      <c r="P230" s="65">
        <f t="shared" si="2792"/>
        <v>0</v>
      </c>
      <c r="Q230" s="35">
        <f t="shared" si="2702"/>
        <v>2</v>
      </c>
      <c r="R230" s="15">
        <f t="shared" si="2518"/>
        <v>2.5991114678580431</v>
      </c>
      <c r="S230" s="87">
        <f t="shared" si="2683"/>
        <v>0.37521115300000002</v>
      </c>
      <c r="T230" s="87">
        <f t="shared" si="2684"/>
        <v>8.5127809999999998E-2</v>
      </c>
      <c r="U230" s="26">
        <f t="shared" si="2519"/>
        <v>0</v>
      </c>
      <c r="V230" s="197">
        <f t="shared" si="2503"/>
        <v>0.97445601383136315</v>
      </c>
      <c r="W230" s="198">
        <f t="shared" si="2178"/>
        <v>0.98722800691568158</v>
      </c>
      <c r="X230" s="198">
        <f>W230</f>
        <v>0.98722800691568158</v>
      </c>
      <c r="Y230" s="35">
        <f t="shared" ref="Y230" si="2905">X234</f>
        <v>0.98722800691568158</v>
      </c>
      <c r="Z230" s="35">
        <f>IF(MAX(W230:W234)=W230,Q230+1,Q230)</f>
        <v>3</v>
      </c>
      <c r="AA230" s="35">
        <f t="shared" ref="AA230" si="2906">IF(W230=MAX(W230:W234),S230*R230-G230,0)</f>
        <v>7.4600371917013186E-2</v>
      </c>
      <c r="AB230" s="35">
        <f t="shared" ref="AB230" si="2907">IF(W230=MAX(W230:W234),T230*R230-H230,0)</f>
        <v>-0.21336062628122487</v>
      </c>
      <c r="AC230" s="131">
        <f t="shared" ref="AC230" si="2908">IF(W230=MAX(W230:W234),U230-I230,0)</f>
        <v>0</v>
      </c>
      <c r="AD230" s="131">
        <f>Hoja1!$AA230^2+Hoja1!$AB230^2+AC230^2</f>
        <v>5.1087972337273198E-2</v>
      </c>
      <c r="AE230" s="35">
        <f t="shared" ref="AE230" si="2909">IF(MAX(AD230:AD234)&gt;AE225,MAX(AD230:AD234),AE225)</f>
        <v>0.11440301781527561</v>
      </c>
      <c r="AF230" s="35">
        <f t="shared" ref="AF230" si="2910">SQRT(AE230)</f>
        <v>0.33823515165528789</v>
      </c>
      <c r="AG230" s="35">
        <f>IF(Y230=MIN(Y210:Y309),Y230,0)</f>
        <v>0</v>
      </c>
      <c r="AH230" s="88">
        <f>IF(Hoja1!$AG230&gt;0,_xlfn.MAXIFS(W230:W234,Z305:Z309,0),0)</f>
        <v>0</v>
      </c>
      <c r="AI230" s="72">
        <f>IF(AG230&gt;0,IF(AH230=Hoja1!$W230,Hoja1!$E230,Hoja1!$G230),0)</f>
        <v>0</v>
      </c>
      <c r="AJ230" s="73">
        <f>IF(AG230&gt;0,IF(AH230=Hoja1!$W230,Hoja1!$F230,Hoja1!$H230),0)</f>
        <v>0</v>
      </c>
      <c r="AK230" s="52">
        <f>IF(AG230&gt;0,IF(AH230=Hoja1!$W230,Hoja1!$E230*Hoja1!$R230,Hoja1!$G230),0)</f>
        <v>0</v>
      </c>
      <c r="AL230" s="49">
        <f>IF(AG230&gt;0,IF(AH230=Hoja1!$W230,Hoja1!$F230*Hoja1!$R230,Hoja1!$H230),0)</f>
        <v>0</v>
      </c>
      <c r="AM230" s="64">
        <f t="shared" ref="AM230:AN230" si="2911">AM225</f>
        <v>9</v>
      </c>
      <c r="AN230" s="148">
        <f t="shared" si="2911"/>
        <v>0.5</v>
      </c>
      <c r="AO230" s="121">
        <f t="shared" si="2524"/>
        <v>0.1111111111111111</v>
      </c>
      <c r="AP230" s="65">
        <f t="shared" ref="AP230:AP293" si="2912">IF($AO$11="SUBTRACTIVE",AN230*AO230,AO230)</f>
        <v>0.1111111111111111</v>
      </c>
      <c r="AQ230" s="64">
        <f t="shared" ref="AQ230:AR230" si="2913">AQ225</f>
        <v>-8.7737465512600643E-3</v>
      </c>
      <c r="AR230" s="65">
        <f t="shared" si="2913"/>
        <v>4.316376946363362E-3</v>
      </c>
      <c r="AS230" s="64">
        <f t="shared" ref="AS230" si="2914">IF(AG230&gt;0,G230+AQ230,0)</f>
        <v>0</v>
      </c>
      <c r="AT230" s="168">
        <f t="shared" ref="AT230" si="2915">IF(AG230&gt;0,H230+AR230,0)</f>
        <v>0</v>
      </c>
    </row>
    <row r="231" spans="3:46" ht="19.5" thickBot="1" x14ac:dyDescent="0.3">
      <c r="C231" s="224"/>
      <c r="D231" s="214"/>
      <c r="E231" s="27">
        <f t="shared" ref="E231:E234" si="2916">A$14</f>
        <v>0.37521115300000002</v>
      </c>
      <c r="F231" s="28">
        <f t="shared" ref="F231:F234" si="2917">B$14</f>
        <v>8.5127809999999998E-2</v>
      </c>
      <c r="G231" s="61">
        <f t="shared" ref="G231:I231" si="2918">G226</f>
        <v>0.97621461700000001</v>
      </c>
      <c r="H231" s="74">
        <f t="shared" si="2918"/>
        <v>-0.20893725399999999</v>
      </c>
      <c r="I231" s="74">
        <f t="shared" si="2918"/>
        <v>0</v>
      </c>
      <c r="J231" s="2">
        <f t="shared" ref="J231" si="2919">IF($AO$1="SUBTRACTIVE",AA231+J226,IF(W231=MAX(W230:W234),P231*M231-G231+J226,J226))</f>
        <v>0</v>
      </c>
      <c r="K231" s="107">
        <f t="shared" ref="K231" si="2920">IF($AO$1="SUBTRACTIVE",AB231+K226,IF(W231=MAX(W230:W234),P231*N231-H231+K226,K226))</f>
        <v>0</v>
      </c>
      <c r="L231" s="3">
        <v>0</v>
      </c>
      <c r="M231" s="2">
        <f t="shared" ref="M231" si="2921">IF($AO$1="ADDICTIVE",IF(W231=MAX(W230:W234),$AO$2*S231*R231+G231,0),0)</f>
        <v>0</v>
      </c>
      <c r="N231" s="107">
        <f t="shared" ref="N231" si="2922">IF($AO$1="ADDICTIVE",IF(W231=MAX(W230:W234),$AO$2*T231*R231+H231,0),0)</f>
        <v>0</v>
      </c>
      <c r="O231" s="20">
        <f t="shared" ref="O231" si="2923">IF($AO$1="ADDICTIVE",IF(Y231=MAX(Y230:Y234),$AO$2*U231*R231+I231,0),0)</f>
        <v>0</v>
      </c>
      <c r="P231" s="3">
        <f t="shared" si="2792"/>
        <v>0</v>
      </c>
      <c r="Q231" s="63">
        <f>Z226</f>
        <v>0</v>
      </c>
      <c r="R231" s="2">
        <f t="shared" si="2518"/>
        <v>2.5991114678580431</v>
      </c>
      <c r="S231" s="90">
        <f t="shared" si="2683"/>
        <v>0.37521115300000002</v>
      </c>
      <c r="T231" s="90">
        <f t="shared" si="2684"/>
        <v>8.5127809999999998E-2</v>
      </c>
      <c r="U231" s="26">
        <f t="shared" si="2519"/>
        <v>0</v>
      </c>
      <c r="V231" s="199">
        <f t="shared" si="2503"/>
        <v>0.90579097334918324</v>
      </c>
      <c r="W231" s="192">
        <f t="shared" si="2178"/>
        <v>0.95289548667459156</v>
      </c>
      <c r="X231" s="192">
        <f>IF(W231&gt;X230,W231,X230)</f>
        <v>0.98722800691568158</v>
      </c>
      <c r="Y231" s="75">
        <f t="shared" ref="Y231:Y234" si="2924">Y230</f>
        <v>0.98722800691568158</v>
      </c>
      <c r="Z231" s="63">
        <f>IF(MAX(W230:W234)=W231,Q231+1,Q231)</f>
        <v>0</v>
      </c>
      <c r="AA231" s="63">
        <f t="shared" ref="AA231" si="2925">IF(W231=MAX(W230:W234),S231*R231-G231,0)</f>
        <v>0</v>
      </c>
      <c r="AB231" s="63">
        <f t="shared" ref="AB231" si="2926">IF(W231=MAX(W230:W234),T231*R231-H231,0)</f>
        <v>0</v>
      </c>
      <c r="AC231" s="209">
        <f t="shared" ref="AC231" si="2927">IF(W231=MAX(W230:W234),U231-I231,0)</f>
        <v>0</v>
      </c>
      <c r="AD231" s="132">
        <f>Hoja1!$AA231^2+Hoja1!$AB231^2+AC231^2</f>
        <v>0</v>
      </c>
      <c r="AE231" s="75">
        <f t="shared" ref="AE231:AE234" si="2928">AE230</f>
        <v>0.11440301781527561</v>
      </c>
      <c r="AF231" s="76">
        <f t="shared" ref="AF231:AH234" si="2929">AF230</f>
        <v>0.33823515165528789</v>
      </c>
      <c r="AG231" s="77">
        <f t="shared" si="2929"/>
        <v>0</v>
      </c>
      <c r="AH231" s="78">
        <f t="shared" si="2929"/>
        <v>0</v>
      </c>
      <c r="AI231" s="72">
        <f>IF(AG230&gt;0,IF(AH230=Hoja1!$W231,Hoja1!$E231,Hoja1!$G231),0)</f>
        <v>0</v>
      </c>
      <c r="AJ231" s="73">
        <f>IF(AG230&gt;0,IF(AH230=Hoja1!$W231,Hoja1!$F231,Hoja1!$H231),0)</f>
        <v>0</v>
      </c>
      <c r="AK231" s="52">
        <f>IF(AG230&gt;0,IF(AH230=Hoja1!$W231,Hoja1!$E231*Hoja1!$R231,Hoja1!$G231),0)</f>
        <v>0</v>
      </c>
      <c r="AL231" s="49">
        <f>IF(AG230&gt;0,IF(AH230=Hoja1!$W231,Hoja1!$F231*Hoja1!$R231,Hoja1!$H231),0)</f>
        <v>0</v>
      </c>
      <c r="AM231" s="2">
        <f t="shared" ref="AM231:AN231" si="2930">AM226</f>
        <v>1</v>
      </c>
      <c r="AN231" s="143">
        <f t="shared" si="2930"/>
        <v>0.5</v>
      </c>
      <c r="AO231" s="107">
        <f t="shared" si="2524"/>
        <v>1</v>
      </c>
      <c r="AP231" s="3">
        <f t="shared" si="2912"/>
        <v>1</v>
      </c>
      <c r="AQ231" s="2">
        <f t="shared" ref="AQ231:AR231" si="2931">AQ226</f>
        <v>9.8200950552920219E-3</v>
      </c>
      <c r="AR231" s="3">
        <f t="shared" si="2931"/>
        <v>0.14994720205117487</v>
      </c>
      <c r="AS231" s="2">
        <f t="shared" ref="AS231" si="2932">IF(AG230&gt;0,G231+AQ231,0)</f>
        <v>0</v>
      </c>
      <c r="AT231" s="163">
        <f t="shared" ref="AT231" si="2933">IF(AG230&gt;0,H231+AR231,0)</f>
        <v>0</v>
      </c>
    </row>
    <row r="232" spans="3:46" ht="19.5" thickBot="1" x14ac:dyDescent="0.3">
      <c r="C232" s="224"/>
      <c r="D232" s="214"/>
      <c r="E232" s="27">
        <f t="shared" si="2916"/>
        <v>0.37521115300000002</v>
      </c>
      <c r="F232" s="28">
        <f t="shared" si="2917"/>
        <v>8.5127809999999998E-2</v>
      </c>
      <c r="G232" s="61">
        <f t="shared" ref="G232:I232" si="2934">G227</f>
        <v>0.4247616770911497</v>
      </c>
      <c r="H232" s="74">
        <f t="shared" si="2934"/>
        <v>0.90530520691903349</v>
      </c>
      <c r="I232" s="74">
        <f t="shared" si="2934"/>
        <v>0</v>
      </c>
      <c r="J232" s="2">
        <f t="shared" ref="J232" si="2935">IF($AO$1="SUBTRACTIVE",AA232+J227,IF(W232=MAX(W230:W234),P232*M232-G232+J227,J227))</f>
        <v>0.2774984075666404</v>
      </c>
      <c r="K232" s="107">
        <f t="shared" ref="K232" si="2936">IF($AO$1="SUBTRACTIVE",AB232+K227,IF(W232=MAX(W230:W234),P232*N232-H232+K227,K227))</f>
        <v>-0.19338472435343579</v>
      </c>
      <c r="L232" s="3">
        <v>0</v>
      </c>
      <c r="M232" s="2">
        <f t="shared" ref="M232" si="2937">IF($AO$1="ADDICTIVE",IF(W232=MAX(W230:W234),$AO$2*S232*R232+G232,0),0)</f>
        <v>0</v>
      </c>
      <c r="N232" s="107">
        <f t="shared" ref="N232" si="2938">IF($AO$1="ADDICTIVE",IF(W232=MAX(W230:W234),$AO$2*T232*R232+H232,0),0)</f>
        <v>0</v>
      </c>
      <c r="O232" s="20">
        <f t="shared" ref="O232" si="2939">IF($AO$1="ADDICTIVE",IF(Y232=MAX(Y230:Y234),$AO$2*U232*R232+I232,0),0)</f>
        <v>0</v>
      </c>
      <c r="P232" s="3">
        <f t="shared" si="2792"/>
        <v>0</v>
      </c>
      <c r="Q232" s="63">
        <f>Z227</f>
        <v>2</v>
      </c>
      <c r="R232" s="2">
        <f t="shared" si="2518"/>
        <v>2.5991114678580431</v>
      </c>
      <c r="S232" s="90">
        <f t="shared" si="2683"/>
        <v>0.37521115300000002</v>
      </c>
      <c r="T232" s="90">
        <f t="shared" si="2684"/>
        <v>8.5127809999999998E-2</v>
      </c>
      <c r="U232" s="26">
        <f t="shared" si="2519"/>
        <v>0</v>
      </c>
      <c r="V232" s="199">
        <f t="shared" si="2503"/>
        <v>0.61453903118281017</v>
      </c>
      <c r="W232" s="192">
        <f t="shared" si="2178"/>
        <v>0.80726951559140514</v>
      </c>
      <c r="X232" s="192">
        <f>IF(W232&gt;X231,W232,X231)</f>
        <v>0.98722800691568158</v>
      </c>
      <c r="Y232" s="75">
        <f t="shared" si="2924"/>
        <v>0.98722800691568158</v>
      </c>
      <c r="Z232" s="63">
        <f>IF(MAX(W230:W234)=W232,Q232+1,Q232)</f>
        <v>2</v>
      </c>
      <c r="AA232" s="63">
        <f t="shared" ref="AA232" si="2940">IF(W232=MAX(W230:W234),S232*R232-G232,0)</f>
        <v>0</v>
      </c>
      <c r="AB232" s="63">
        <f t="shared" ref="AB232" si="2941">IF(W232=MAX(W230:W234),T232*R232-H232,0)</f>
        <v>0</v>
      </c>
      <c r="AC232" s="209">
        <f t="shared" ref="AC232" si="2942">IF(W232=MAX(W230:W234),U232-I232,0)</f>
        <v>0</v>
      </c>
      <c r="AD232" s="132">
        <f>Hoja1!$AA232^2+Hoja1!$AB232^2+AC232^2</f>
        <v>0</v>
      </c>
      <c r="AE232" s="75">
        <f t="shared" si="2928"/>
        <v>0.11440301781527561</v>
      </c>
      <c r="AF232" s="75">
        <f t="shared" si="2929"/>
        <v>0.33823515165528789</v>
      </c>
      <c r="AG232" s="78">
        <f t="shared" si="2929"/>
        <v>0</v>
      </c>
      <c r="AH232" s="78">
        <f t="shared" si="2929"/>
        <v>0</v>
      </c>
      <c r="AI232" s="72">
        <f>IF(AG230&gt;0,IF(AH230=Hoja1!$W232,Hoja1!$E232,Hoja1!$G232),0)</f>
        <v>0</v>
      </c>
      <c r="AJ232" s="73">
        <f>IF(AG232&gt;0,IF(AH232=Hoja1!$W232,Hoja1!$F232,Hoja1!$H232),0)</f>
        <v>0</v>
      </c>
      <c r="AK232" s="52">
        <f>IF(AG230&gt;0,IF(AH230=Hoja1!$W232,Hoja1!$E232*Hoja1!$R232,Hoja1!$G232),0)</f>
        <v>0</v>
      </c>
      <c r="AL232" s="49">
        <f>IF(AG230&gt;0,IF(AH230=Hoja1!$W232,Hoja1!$F232*Hoja1!$R232,Hoja1!$H232),0)</f>
        <v>0</v>
      </c>
      <c r="AM232" s="2">
        <f t="shared" ref="AM232:AN232" si="2943">AM227</f>
        <v>10</v>
      </c>
      <c r="AN232" s="143">
        <f t="shared" si="2943"/>
        <v>0.5</v>
      </c>
      <c r="AO232" s="107">
        <f t="shared" si="2524"/>
        <v>0.1</v>
      </c>
      <c r="AP232" s="3">
        <f t="shared" si="2912"/>
        <v>0.1</v>
      </c>
      <c r="AQ232" s="2">
        <f t="shared" ref="AQ232:AR232" si="2944">AQ227</f>
        <v>2.7841978568003425E-2</v>
      </c>
      <c r="AR232" s="3">
        <f t="shared" si="2944"/>
        <v>-2.6293042553674317E-2</v>
      </c>
      <c r="AS232" s="2">
        <f t="shared" ref="AS232" si="2945">IF(AG230&gt;0,G232+AQ232,0)</f>
        <v>0</v>
      </c>
      <c r="AT232" s="163">
        <f t="shared" ref="AT232" si="2946">IF(AG230&gt;0,H232+AR232,0)</f>
        <v>0</v>
      </c>
    </row>
    <row r="233" spans="3:46" ht="19.5" thickBot="1" x14ac:dyDescent="0.3">
      <c r="C233" s="224"/>
      <c r="D233" s="214"/>
      <c r="E233" s="27">
        <f t="shared" si="2916"/>
        <v>0.37521115300000002</v>
      </c>
      <c r="F233" s="28">
        <f t="shared" si="2917"/>
        <v>8.5127809999999998E-2</v>
      </c>
      <c r="G233" s="61">
        <f t="shared" ref="G233:I233" si="2947">G228</f>
        <v>-0.51661166300000005</v>
      </c>
      <c r="H233" s="74">
        <f t="shared" si="2947"/>
        <v>-0.851105322</v>
      </c>
      <c r="I233" s="74">
        <f t="shared" si="2947"/>
        <v>0</v>
      </c>
      <c r="J233" s="2">
        <f t="shared" ref="J233" si="2948">IF($AO$1="SUBTRACTIVE",AA233+J228,IF(W233=MAX(W230:W234),P233*M233-G233+J228,J228))</f>
        <v>0</v>
      </c>
      <c r="K233" s="107">
        <f t="shared" ref="K233" si="2949">IF($AO$1="SUBTRACTIVE",AB233+K228,IF(W233=MAX(W230:W234),P233*N233-H233+K228,K228))</f>
        <v>0</v>
      </c>
      <c r="L233" s="3">
        <v>0</v>
      </c>
      <c r="M233" s="2">
        <f t="shared" ref="M233" si="2950">IF($AO$1="ADDICTIVE",IF(W233=MAX(W230:W234),$AO$2*S233*R233+G233,0),0)</f>
        <v>0</v>
      </c>
      <c r="N233" s="107">
        <f t="shared" ref="N233" si="2951">IF($AO$1="ADDICTIVE",IF(W233=MAX(W230:W234),$AO$2*T233*R233+H233,0),0)</f>
        <v>0</v>
      </c>
      <c r="O233" s="20">
        <f t="shared" ref="O233:O234" si="2952">IF($AO$1="ADDICTIVE",IF(Y233=MAX(Y229:Y233),$AO$2*U233*R233+I233,0),0)</f>
        <v>0</v>
      </c>
      <c r="P233" s="3">
        <f t="shared" si="2792"/>
        <v>0</v>
      </c>
      <c r="Q233" s="63">
        <f>Z228</f>
        <v>0</v>
      </c>
      <c r="R233" s="2">
        <f t="shared" si="2518"/>
        <v>2.5991114678580431</v>
      </c>
      <c r="S233" s="90">
        <f t="shared" si="2683"/>
        <v>0.37521115300000002</v>
      </c>
      <c r="T233" s="90">
        <f t="shared" si="2684"/>
        <v>8.5127809999999998E-2</v>
      </c>
      <c r="U233" s="26">
        <f t="shared" si="2519"/>
        <v>0</v>
      </c>
      <c r="V233" s="199">
        <f t="shared" si="2503"/>
        <v>-0.69212048537725568</v>
      </c>
      <c r="W233" s="192">
        <f t="shared" si="2178"/>
        <v>0.15393975731137216</v>
      </c>
      <c r="X233" s="192">
        <f>IF(W233&gt;X232,W233,X232)</f>
        <v>0.98722800691568158</v>
      </c>
      <c r="Y233" s="75">
        <f t="shared" si="2924"/>
        <v>0.98722800691568158</v>
      </c>
      <c r="Z233" s="63">
        <f>IF(MAX(W230:W234)=W233,Q233+1,Q233)</f>
        <v>0</v>
      </c>
      <c r="AA233" s="63">
        <f t="shared" ref="AA233" si="2953">IF(W233=MAX(W230:W234),S233*R233-G233,0)</f>
        <v>0</v>
      </c>
      <c r="AB233" s="63">
        <f t="shared" ref="AB233" si="2954">IF(W233=MAX(W230:W234),T233*R233-H233,0)</f>
        <v>0</v>
      </c>
      <c r="AC233" s="209">
        <f t="shared" ref="AC233" si="2955">IF(W233=MAX(W230:W234),U233-I233,0)</f>
        <v>0</v>
      </c>
      <c r="AD233" s="132">
        <f>Hoja1!$AA233^2+Hoja1!$AB233^2+AC233^2</f>
        <v>0</v>
      </c>
      <c r="AE233" s="75">
        <f t="shared" si="2928"/>
        <v>0.11440301781527561</v>
      </c>
      <c r="AF233" s="75">
        <f t="shared" si="2929"/>
        <v>0.33823515165528789</v>
      </c>
      <c r="AG233" s="78">
        <f t="shared" si="2929"/>
        <v>0</v>
      </c>
      <c r="AH233" s="78">
        <f t="shared" si="2929"/>
        <v>0</v>
      </c>
      <c r="AI233" s="72">
        <f>IF(AG230&gt;0,IF(AH230=Hoja1!$W233,Hoja1!$E233,Hoja1!$G233),0)</f>
        <v>0</v>
      </c>
      <c r="AJ233" s="73">
        <f>IF(AG230&gt;0,IF(AH230=Hoja1!$W233,Hoja1!$F233,Hoja1!$H233),0)</f>
        <v>0</v>
      </c>
      <c r="AK233" s="52">
        <f>IF(AG230&gt;0,IF(AH230=Hoja1!$W233,Hoja1!$E233*Hoja1!$R233,Hoja1!$G233),0)</f>
        <v>0</v>
      </c>
      <c r="AL233" s="49">
        <f>IF(AG230&gt;0,IF(AH230=Hoja1!$W233,Hoja1!$F233*Hoja1!$R233,Hoja1!$H233),0)</f>
        <v>0</v>
      </c>
      <c r="AM233" s="2">
        <f t="shared" ref="AM233:AN233" si="2956">AM228</f>
        <v>0</v>
      </c>
      <c r="AN233" s="143">
        <f t="shared" si="2956"/>
        <v>0.5</v>
      </c>
      <c r="AO233" s="107">
        <f t="shared" si="2524"/>
        <v>0</v>
      </c>
      <c r="AP233" s="3">
        <f t="shared" si="2912"/>
        <v>0</v>
      </c>
      <c r="AQ233" s="2">
        <f t="shared" ref="AQ233:AR233" si="2957">AQ228</f>
        <v>0</v>
      </c>
      <c r="AR233" s="3">
        <f t="shared" si="2957"/>
        <v>0</v>
      </c>
      <c r="AS233" s="2">
        <f t="shared" ref="AS233" si="2958">IF(AG230&gt;0,G233+AQ233,0)</f>
        <v>0</v>
      </c>
      <c r="AT233" s="163">
        <f t="shared" ref="AT233" si="2959">IF(AG230&gt;0,H233+AR233,0)</f>
        <v>0</v>
      </c>
    </row>
    <row r="234" spans="3:46" ht="19.5" thickBot="1" x14ac:dyDescent="0.3">
      <c r="C234" s="224"/>
      <c r="D234" s="215"/>
      <c r="E234" s="29">
        <f t="shared" si="2916"/>
        <v>0.37521115300000002</v>
      </c>
      <c r="F234" s="30">
        <f t="shared" si="2917"/>
        <v>8.5127809999999998E-2</v>
      </c>
      <c r="G234" s="61">
        <f t="shared" ref="G234:I234" si="2960">G229</f>
        <v>-0.227678886</v>
      </c>
      <c r="H234" s="74">
        <f t="shared" si="2960"/>
        <v>-0.95629731299999998</v>
      </c>
      <c r="I234" s="74">
        <f t="shared" si="2960"/>
        <v>0</v>
      </c>
      <c r="J234" s="4">
        <f t="shared" ref="J234" si="2961">IF($AO$1="SUBTRACTIVE",AA234+J229,IF(W234=MAX(W230:W234),P234*M234-G234+J229,J229))</f>
        <v>0</v>
      </c>
      <c r="K234" s="108">
        <f t="shared" ref="K234" si="2962">IF($AO$1="SUBTRACTIVE",AB234+K229,IF(W234=MAX(W230:W234),P234*N234-H234+K229,K229))</f>
        <v>0</v>
      </c>
      <c r="L234" s="5">
        <v>0</v>
      </c>
      <c r="M234" s="4">
        <f t="shared" ref="M234" si="2963">IF($AO$1="ADDICTIVE",IF(W234=MAX(W230:W234),$AO$2*S234*R234+G234,0),0)</f>
        <v>0</v>
      </c>
      <c r="N234" s="108">
        <f t="shared" ref="N234" si="2964">IF($AO$1="ADDICTIVE",IF(W234=MAX(W230:W234),$AO$2*T234*R234+H234,0),0)</f>
        <v>0</v>
      </c>
      <c r="O234" s="21">
        <f t="shared" si="2952"/>
        <v>0</v>
      </c>
      <c r="P234" s="5">
        <f t="shared" si="2792"/>
        <v>0</v>
      </c>
      <c r="Q234" s="63">
        <f>Z229</f>
        <v>0</v>
      </c>
      <c r="R234" s="4">
        <f t="shared" si="2518"/>
        <v>2.5991114678580431</v>
      </c>
      <c r="S234" s="90">
        <f t="shared" si="2683"/>
        <v>0.37521115300000002</v>
      </c>
      <c r="T234" s="90">
        <f t="shared" si="2684"/>
        <v>8.5127809999999998E-2</v>
      </c>
      <c r="U234" s="118">
        <f t="shared" si="2519"/>
        <v>0</v>
      </c>
      <c r="V234" s="199">
        <f t="shared" si="2503"/>
        <v>-0.43362316016930386</v>
      </c>
      <c r="W234" s="192">
        <f t="shared" si="2178"/>
        <v>0.28318841991534804</v>
      </c>
      <c r="X234" s="192">
        <f>IF(W234&gt;X233,W234,X233)</f>
        <v>0.98722800691568158</v>
      </c>
      <c r="Y234" s="75">
        <f t="shared" si="2924"/>
        <v>0.98722800691568158</v>
      </c>
      <c r="Z234" s="63">
        <f>IF(MAX(W230:W234)=W234,Q234+1,Q234)</f>
        <v>0</v>
      </c>
      <c r="AA234" s="63">
        <f t="shared" ref="AA234" si="2965">IF(W234=MAX(W230:W234),S234*R234-G234,0)</f>
        <v>0</v>
      </c>
      <c r="AB234" s="63">
        <f t="shared" ref="AB234" si="2966">IF(W234=MAX(W230:W234),T234*R234-H234,0)</f>
        <v>0</v>
      </c>
      <c r="AC234" s="133">
        <f t="shared" ref="AC234" si="2967">IF(W234=MAX(W230:W234),U234-I234,0)</f>
        <v>0</v>
      </c>
      <c r="AD234" s="133">
        <f>Hoja1!$AA234^2+Hoja1!$AB234^2+AC234^2</f>
        <v>0</v>
      </c>
      <c r="AE234" s="75">
        <f t="shared" si="2928"/>
        <v>0.11440301781527561</v>
      </c>
      <c r="AF234" s="75">
        <f t="shared" si="2929"/>
        <v>0.33823515165528789</v>
      </c>
      <c r="AG234" s="78">
        <f t="shared" si="2929"/>
        <v>0</v>
      </c>
      <c r="AH234" s="78">
        <f t="shared" si="2929"/>
        <v>0</v>
      </c>
      <c r="AI234" s="72">
        <f>IF(AG230&gt;0,IF(AH230=Hoja1!$W234,Hoja1!$E234,Hoja1!$G234),0)</f>
        <v>0</v>
      </c>
      <c r="AJ234" s="73">
        <f>IF(AG230&gt;0,IF(AH230=Hoja1!$W234,Hoja1!$F234,Hoja1!$H234),0)</f>
        <v>0</v>
      </c>
      <c r="AK234" s="52">
        <f>IF(AG230&gt;0,IF(AH230=Hoja1!$W234,Hoja1!$E234*Hoja1!$R234,Hoja1!$G234),0)</f>
        <v>0</v>
      </c>
      <c r="AL234" s="49">
        <f>IF(AG230&gt;0,IF(AH230=Hoja1!$W234,Hoja1!$F234*Hoja1!$R234,Hoja1!$H234),0)</f>
        <v>0</v>
      </c>
      <c r="AM234" s="4">
        <f t="shared" ref="AM234:AN234" si="2968">AM229</f>
        <v>0</v>
      </c>
      <c r="AN234" s="120">
        <f t="shared" si="2968"/>
        <v>0.5</v>
      </c>
      <c r="AO234" s="108">
        <f t="shared" si="2524"/>
        <v>0</v>
      </c>
      <c r="AP234" s="5">
        <f t="shared" si="2912"/>
        <v>0</v>
      </c>
      <c r="AQ234" s="4">
        <f t="shared" ref="AQ234:AR234" si="2969">AQ229</f>
        <v>0</v>
      </c>
      <c r="AR234" s="5">
        <f t="shared" si="2969"/>
        <v>0</v>
      </c>
      <c r="AS234" s="4">
        <f t="shared" ref="AS234" si="2970">IF(AG230&gt;0,G234+AQ234,0)</f>
        <v>0</v>
      </c>
      <c r="AT234" s="164">
        <f t="shared" ref="AT234" si="2971">IF(AG230&gt;0,H234+AR234,0)</f>
        <v>0</v>
      </c>
    </row>
    <row r="235" spans="3:46" ht="19.5" thickBot="1" x14ac:dyDescent="0.3">
      <c r="C235" s="224"/>
      <c r="D235" s="216" t="s">
        <v>30</v>
      </c>
      <c r="E235" s="101">
        <f>$A$15</f>
        <v>0.429022927</v>
      </c>
      <c r="F235" s="101">
        <f>$B$15</f>
        <v>0.19049585799999999</v>
      </c>
      <c r="G235" s="92">
        <f t="shared" ref="G235:I235" si="2972">G230</f>
        <v>0.90061523871352567</v>
      </c>
      <c r="H235" s="92">
        <f t="shared" si="2972"/>
        <v>0.43461729348586547</v>
      </c>
      <c r="I235" s="92">
        <f t="shared" si="2972"/>
        <v>0</v>
      </c>
      <c r="J235" s="52">
        <f t="shared" ref="J235" si="2973">IF($AO$1="SUBTRACTIVE",AA235+J230,IF(W235=MAX(W235:W239),P235*M235-G235+J230,J230))</f>
        <v>0.12677096272457622</v>
      </c>
      <c r="K235" s="123">
        <f t="shared" ref="K235" si="2974">IF($AO$1="SUBTRACTIVE",AB235+K230,IF(W235=MAX(W235:W239),P235*N235-H235+K230,K230))</f>
        <v>-0.33408308182273061</v>
      </c>
      <c r="L235" s="53">
        <v>0</v>
      </c>
      <c r="M235" s="136">
        <f t="shared" ref="M235" si="2975">IF($AO$1="ADDICTIVE",IF(W235=MAX(W235:W239),$AO$2*S235*R235+G235,0),0)</f>
        <v>0</v>
      </c>
      <c r="N235" s="123">
        <f t="shared" ref="N235" si="2976">IF($AO$1="ADDICTIVE",IF(W235=MAX(W235:W239),$AO$2*T235*R235+H235,0),0)</f>
        <v>0</v>
      </c>
      <c r="O235" s="130">
        <f t="shared" ref="O235" si="2977">IF($AO$1="ADDICTIVE",IF(Y235=MAX(Y235:Y239),$AO$2*U235*R235+I235,0),0)</f>
        <v>0</v>
      </c>
      <c r="P235" s="53">
        <f t="shared" si="2792"/>
        <v>0</v>
      </c>
      <c r="Q235" s="36">
        <f>Z230</f>
        <v>3</v>
      </c>
      <c r="R235" s="114">
        <f t="shared" si="2518"/>
        <v>2.1303164416221536</v>
      </c>
      <c r="S235" s="91">
        <f t="shared" si="2683"/>
        <v>0.429022927</v>
      </c>
      <c r="T235" s="91">
        <f t="shared" si="2684"/>
        <v>0.19049585799999999</v>
      </c>
      <c r="U235" s="115">
        <f t="shared" si="2519"/>
        <v>0</v>
      </c>
      <c r="V235" s="200">
        <f t="shared" si="2503"/>
        <v>0.99949628673196156</v>
      </c>
      <c r="W235" s="201">
        <f t="shared" si="2178"/>
        <v>0.99974814336598072</v>
      </c>
      <c r="X235" s="201">
        <f>W235</f>
        <v>0.99974814336598072</v>
      </c>
      <c r="Y235" s="36">
        <f t="shared" ref="Y235" si="2978">X239</f>
        <v>0.99974814336598072</v>
      </c>
      <c r="Z235" s="36">
        <f>IF(MAX(W235:W239)=W235,Q235+1,Q235)</f>
        <v>4</v>
      </c>
      <c r="AA235" s="80">
        <f t="shared" ref="AA235" si="2979">IF(W235=MAX(W235:W239),S235*R235-G235,0)</f>
        <v>1.333935650743534E-2</v>
      </c>
      <c r="AB235" s="80">
        <f t="shared" ref="AB235" si="2980">IF(W235=MAX(W235:W239),T235*R235-H235,0)</f>
        <v>-2.8800835127546442E-2</v>
      </c>
      <c r="AC235" s="54">
        <f t="shared" ref="AC235" si="2981">IF(W235=MAX(W235:W239),U235-I235,0)</f>
        <v>0</v>
      </c>
      <c r="AD235" s="54">
        <f>Hoja1!$AA235^2+Hoja1!$AB235^2+AC235^2</f>
        <v>1.0074265360765708E-3</v>
      </c>
      <c r="AE235" s="80">
        <f t="shared" ref="AE235" si="2982">IF(MAX(AD235:AD239)&gt;AE230,MAX(AD235:AD239),AE230)</f>
        <v>0.11440301781527561</v>
      </c>
      <c r="AF235" s="80">
        <f t="shared" ref="AF235" si="2983">SQRT(AE235)</f>
        <v>0.33823515165528789</v>
      </c>
      <c r="AG235" s="82">
        <f>IF(Y235=MIN(Y210:Y309),Y235,0)</f>
        <v>0</v>
      </c>
      <c r="AH235" s="83">
        <f>IF(Hoja1!$AG235&gt;0,_xlfn.MAXIFS(W235:W239,Z305:Z309,0),0)</f>
        <v>0</v>
      </c>
      <c r="AI235" s="80">
        <f>IF(AG235&gt;0,IF(AH235=Hoja1!$W235,Hoja1!$E235,Hoja1!$G235),0)</f>
        <v>0</v>
      </c>
      <c r="AJ235" s="54">
        <f>IF(AG235&gt;0,IF(AH235=Hoja1!$W235,Hoja1!$F235,Hoja1!$H235),0)</f>
        <v>0</v>
      </c>
      <c r="AK235" s="52">
        <f>IF(AG235&gt;0,IF(AH235=Hoja1!$W235,Hoja1!$E235*Hoja1!$R235,Hoja1!$G235),0)</f>
        <v>0</v>
      </c>
      <c r="AL235" s="49">
        <f>IF(AG235&gt;0,IF(AH235=Hoja1!$W235,Hoja1!$F235*Hoja1!$R235,Hoja1!$H235),0)</f>
        <v>0</v>
      </c>
      <c r="AM235" s="114">
        <f t="shared" ref="AM235:AN235" si="2984">AM230</f>
        <v>9</v>
      </c>
      <c r="AN235" s="144">
        <f t="shared" si="2984"/>
        <v>0.5</v>
      </c>
      <c r="AO235" s="123">
        <f t="shared" si="2524"/>
        <v>0.1111111111111111</v>
      </c>
      <c r="AP235" s="127">
        <f t="shared" ref="AP235" si="2985">IF($AO$1="SUBTRACTIVE",AN235*AO235,AO235)</f>
        <v>5.5555555555555552E-2</v>
      </c>
      <c r="AQ235" s="52">
        <f t="shared" ref="AQ235:AR235" si="2986">AQ230</f>
        <v>-8.7737465512600643E-3</v>
      </c>
      <c r="AR235" s="53">
        <f t="shared" si="2986"/>
        <v>4.316376946363362E-3</v>
      </c>
      <c r="AS235" s="52">
        <f t="shared" ref="AS235" si="2987">IF(AG235&gt;0,G235+AQ235,0)</f>
        <v>0</v>
      </c>
      <c r="AT235" s="165">
        <f t="shared" ref="AT235" si="2988">IF(AG235&gt;0,H235+AR235,0)</f>
        <v>0</v>
      </c>
    </row>
    <row r="236" spans="3:46" ht="19.5" thickBot="1" x14ac:dyDescent="0.3">
      <c r="C236" s="224"/>
      <c r="D236" s="217"/>
      <c r="E236" s="94">
        <f t="shared" ref="E236:F236" si="2989">E235</f>
        <v>0.429022927</v>
      </c>
      <c r="F236" s="94">
        <f t="shared" si="2989"/>
        <v>0.19049585799999999</v>
      </c>
      <c r="G236" s="46">
        <f t="shared" ref="G236:I236" si="2990">G231</f>
        <v>0.97621461700000001</v>
      </c>
      <c r="H236" s="46">
        <f t="shared" si="2990"/>
        <v>-0.20893725399999999</v>
      </c>
      <c r="I236" s="46">
        <f t="shared" si="2990"/>
        <v>0</v>
      </c>
      <c r="J236" s="56">
        <f t="shared" ref="J236" si="2991">IF($AO$1="SUBTRACTIVE",AA236+J231,IF(W236=MAX(W235:W239),P236*M236-G236+J231,J231))</f>
        <v>0</v>
      </c>
      <c r="K236" s="122">
        <f t="shared" ref="K236" si="2992">IF($AO$1="SUBTRACTIVE",AB236+K231,IF(W236=MAX(W235:W239),P236*N236-H236+K231,K231))</f>
        <v>0</v>
      </c>
      <c r="L236" s="57">
        <v>0</v>
      </c>
      <c r="M236" s="137">
        <f t="shared" ref="M236" si="2993">IF($AO$1="ADDICTIVE",IF(W236=MAX(W235:W239),$AO$2*S236*R236+G236,0),0)</f>
        <v>0</v>
      </c>
      <c r="N236" s="122">
        <f t="shared" ref="N236" si="2994">IF($AO$1="ADDICTIVE",IF(W236=MAX(W235:W239),$AO$2*T236*R236+H236,0),0)</f>
        <v>0</v>
      </c>
      <c r="O236" s="128">
        <f t="shared" ref="O236" si="2995">IF($AO$1="ADDICTIVE",IF(Y236=MAX(Y235:Y239),$AO$2*U236*R236+I236,0),0)</f>
        <v>0</v>
      </c>
      <c r="P236" s="57">
        <f t="shared" si="2792"/>
        <v>0</v>
      </c>
      <c r="Q236" s="93">
        <f t="shared" ref="Q236:Q240" si="2996">Z231</f>
        <v>0</v>
      </c>
      <c r="R236" s="56">
        <f t="shared" si="2518"/>
        <v>2.1303164416221536</v>
      </c>
      <c r="S236" s="95">
        <f t="shared" si="2683"/>
        <v>0.429022927</v>
      </c>
      <c r="T236" s="95">
        <f t="shared" si="2684"/>
        <v>0.19049585799999999</v>
      </c>
      <c r="U236" s="115">
        <f t="shared" si="2519"/>
        <v>0</v>
      </c>
      <c r="V236" s="202">
        <f t="shared" si="2503"/>
        <v>0.80742565869162786</v>
      </c>
      <c r="W236" s="203">
        <f t="shared" si="2178"/>
        <v>0.90371282934581387</v>
      </c>
      <c r="X236" s="203">
        <f>IF(W236&gt;X235,W236,X235)</f>
        <v>0.99974814336598072</v>
      </c>
      <c r="Y236" s="75">
        <f t="shared" ref="Y236:Y239" si="2997">Y235</f>
        <v>0.99974814336598072</v>
      </c>
      <c r="Z236" s="93">
        <f>IF(MAX(W235:W239)=W236,Q236+1,Q236)</f>
        <v>0</v>
      </c>
      <c r="AA236" s="82">
        <f t="shared" ref="AA236" si="2998">IF(W236=MAX(W235:W239),S236*R236-G236,0)</f>
        <v>0</v>
      </c>
      <c r="AB236" s="82">
        <f t="shared" ref="AB236" si="2999">IF(W236=MAX(W235:W239),T236*R236-H236,0)</f>
        <v>0</v>
      </c>
      <c r="AC236" s="210">
        <f t="shared" ref="AC236" si="3000">IF(W236=MAX(W235:W239),U236-I236,0)</f>
        <v>0</v>
      </c>
      <c r="AD236" s="212">
        <f>Hoja1!$AA236^2+Hoja1!$AB236^2+AC236^2</f>
        <v>0</v>
      </c>
      <c r="AE236" s="75">
        <f t="shared" ref="AE236:AE239" si="3001">AE235</f>
        <v>0.11440301781527561</v>
      </c>
      <c r="AF236" s="76">
        <f t="shared" ref="AF236:AH239" si="3002">AF235</f>
        <v>0.33823515165528789</v>
      </c>
      <c r="AG236" s="78">
        <f t="shared" si="3002"/>
        <v>0</v>
      </c>
      <c r="AH236" s="78">
        <f t="shared" si="3002"/>
        <v>0</v>
      </c>
      <c r="AI236" s="80">
        <f>IF(AG235&gt;0,IF(AH235=Hoja1!$W236,Hoja1!$E236,Hoja1!$G236),0)</f>
        <v>0</v>
      </c>
      <c r="AJ236" s="54">
        <f>IF(AG235&gt;0,IF(AH235=Hoja1!$W236,Hoja1!$F236,Hoja1!$H236),0)</f>
        <v>0</v>
      </c>
      <c r="AK236" s="52">
        <f>IF(AG235&gt;0,IF(AH235=Hoja1!$W236,Hoja1!$E236*Hoja1!$R236,Hoja1!$G236),0)</f>
        <v>0</v>
      </c>
      <c r="AL236" s="49">
        <f>IF(AG235&gt;0,IF(AH235=Hoja1!$W236,Hoja1!$F236*Hoja1!$R236,Hoja1!$H236),0)</f>
        <v>0</v>
      </c>
      <c r="AM236" s="56">
        <f t="shared" ref="AM236:AN236" si="3003">AM231</f>
        <v>1</v>
      </c>
      <c r="AN236" s="145">
        <f t="shared" si="3003"/>
        <v>0.5</v>
      </c>
      <c r="AO236" s="122">
        <f t="shared" si="2524"/>
        <v>1</v>
      </c>
      <c r="AP236" s="127">
        <f t="shared" si="2838"/>
        <v>0.5</v>
      </c>
      <c r="AQ236" s="56">
        <f t="shared" ref="AQ236:AR236" si="3004">AQ231</f>
        <v>9.8200950552920219E-3</v>
      </c>
      <c r="AR236" s="57">
        <f t="shared" si="3004"/>
        <v>0.14994720205117487</v>
      </c>
      <c r="AS236" s="56">
        <f t="shared" ref="AS236" si="3005">IF(AG235&gt;0,G236+AQ236,0)</f>
        <v>0</v>
      </c>
      <c r="AT236" s="166">
        <f t="shared" ref="AT236" si="3006">IF(AG235&gt;0,H236+AR236,0)</f>
        <v>0</v>
      </c>
    </row>
    <row r="237" spans="3:46" ht="19.5" thickBot="1" x14ac:dyDescent="0.3">
      <c r="C237" s="224"/>
      <c r="D237" s="217"/>
      <c r="E237" s="94">
        <f t="shared" ref="E237:F237" si="3007">E236</f>
        <v>0.429022927</v>
      </c>
      <c r="F237" s="94">
        <f t="shared" si="3007"/>
        <v>0.19049585799999999</v>
      </c>
      <c r="G237" s="46">
        <f t="shared" ref="G237:I237" si="3008">G232</f>
        <v>0.4247616770911497</v>
      </c>
      <c r="H237" s="46">
        <f t="shared" si="3008"/>
        <v>0.90530520691903349</v>
      </c>
      <c r="I237" s="46">
        <f t="shared" si="3008"/>
        <v>0</v>
      </c>
      <c r="J237" s="56">
        <f t="shared" ref="J237" si="3009">IF($AO$1="SUBTRACTIVE",AA237+J232,IF(W237=MAX(W235:W239),P237*M237-G237+J232,J232))</f>
        <v>0.2774984075666404</v>
      </c>
      <c r="K237" s="122">
        <f t="shared" ref="K237" si="3010">IF($AO$1="SUBTRACTIVE",AB237+K232,IF(W237=MAX(W235:W239),P237*N237-H237+K232,K232))</f>
        <v>-0.19338472435343579</v>
      </c>
      <c r="L237" s="57">
        <v>0</v>
      </c>
      <c r="M237" s="137">
        <f t="shared" ref="M237" si="3011">IF($AO$1="ADDICTIVE",IF(W237=MAX(W235:W239),$AO$2*S237*R237+G237,0),0)</f>
        <v>0</v>
      </c>
      <c r="N237" s="122">
        <f t="shared" ref="N237" si="3012">IF($AO$1="ADDICTIVE",IF(W237=MAX(W235:W239),$AO$2*T237*R237+H237,0),0)</f>
        <v>0</v>
      </c>
      <c r="O237" s="128">
        <f t="shared" ref="O237" si="3013">IF($AO$1="ADDICTIVE",IF(Y237=MAX(Y235:Y239),$AO$2*U237*R237+I237,0),0)</f>
        <v>0</v>
      </c>
      <c r="P237" s="57">
        <f t="shared" si="2792"/>
        <v>0</v>
      </c>
      <c r="Q237" s="93">
        <f t="shared" si="2996"/>
        <v>2</v>
      </c>
      <c r="R237" s="56">
        <f t="shared" si="2518"/>
        <v>2.1303164416221536</v>
      </c>
      <c r="S237" s="95">
        <f t="shared" si="2683"/>
        <v>0.429022927</v>
      </c>
      <c r="T237" s="95">
        <f t="shared" si="2684"/>
        <v>0.19049585799999999</v>
      </c>
      <c r="U237" s="115">
        <f t="shared" si="2519"/>
        <v>0</v>
      </c>
      <c r="V237" s="202">
        <f t="shared" si="2503"/>
        <v>0.75560063945644562</v>
      </c>
      <c r="W237" s="203">
        <f t="shared" si="2178"/>
        <v>0.87780031972822281</v>
      </c>
      <c r="X237" s="203">
        <f>IF(W237&gt;X236,W237,X236)</f>
        <v>0.99974814336598072</v>
      </c>
      <c r="Y237" s="75">
        <f t="shared" si="2997"/>
        <v>0.99974814336598072</v>
      </c>
      <c r="Z237" s="93">
        <f>IF(MAX(W235:W239)=W237,Q237+1,Q237)</f>
        <v>2</v>
      </c>
      <c r="AA237" s="82">
        <f t="shared" ref="AA237" si="3014">IF(W237=MAX(W235:W239),S237*R237-G237,0)</f>
        <v>0</v>
      </c>
      <c r="AB237" s="82">
        <f t="shared" ref="AB237" si="3015">IF(W237=MAX(W235:W239),T237*R237-H237,0)</f>
        <v>0</v>
      </c>
      <c r="AC237" s="210">
        <f t="shared" ref="AC237" si="3016">IF(W237=MAX(W235:W239),U237-I237,0)</f>
        <v>0</v>
      </c>
      <c r="AD237" s="212">
        <f>Hoja1!$AA237^2+Hoja1!$AB237^2+AC237^2</f>
        <v>0</v>
      </c>
      <c r="AE237" s="75">
        <f t="shared" si="3001"/>
        <v>0.11440301781527561</v>
      </c>
      <c r="AF237" s="75">
        <f t="shared" si="3002"/>
        <v>0.33823515165528789</v>
      </c>
      <c r="AG237" s="78">
        <f t="shared" si="3002"/>
        <v>0</v>
      </c>
      <c r="AH237" s="78">
        <f t="shared" si="3002"/>
        <v>0</v>
      </c>
      <c r="AI237" s="80">
        <f>IF(AG235&gt;0,IF(AH235=Hoja1!$W237,Hoja1!$E237,Hoja1!$G237),0)</f>
        <v>0</v>
      </c>
      <c r="AJ237" s="54">
        <f>IF(AG235&gt;0,IF(AH235=Hoja1!$W237,Hoja1!$F237,Hoja1!$H237),0)</f>
        <v>0</v>
      </c>
      <c r="AK237" s="52">
        <f>IF(AG235&gt;0,IF(AH235=Hoja1!$W237,Hoja1!$E237*Hoja1!$R237,Hoja1!$G237),0)</f>
        <v>0</v>
      </c>
      <c r="AL237" s="49">
        <f>IF(AG235&gt;0,IF(AH235=Hoja1!$W237,Hoja1!$F237*Hoja1!$R237,Hoja1!$H237),0)</f>
        <v>0</v>
      </c>
      <c r="AM237" s="56">
        <f t="shared" ref="AM237:AN237" si="3017">AM232</f>
        <v>10</v>
      </c>
      <c r="AN237" s="145">
        <f t="shared" si="3017"/>
        <v>0.5</v>
      </c>
      <c r="AO237" s="122">
        <f t="shared" si="2524"/>
        <v>0.1</v>
      </c>
      <c r="AP237" s="127">
        <f t="shared" si="2838"/>
        <v>0.05</v>
      </c>
      <c r="AQ237" s="56">
        <f t="shared" ref="AQ237:AR237" si="3018">AQ232</f>
        <v>2.7841978568003425E-2</v>
      </c>
      <c r="AR237" s="57">
        <f t="shared" si="3018"/>
        <v>-2.6293042553674317E-2</v>
      </c>
      <c r="AS237" s="56">
        <f t="shared" ref="AS237" si="3019">IF(AG235&gt;0,G237+AQ237,0)</f>
        <v>0</v>
      </c>
      <c r="AT237" s="166">
        <f t="shared" ref="AT237" si="3020">IF(AG235&gt;0,H237+AR237,0)</f>
        <v>0</v>
      </c>
    </row>
    <row r="238" spans="3:46" ht="19.5" thickBot="1" x14ac:dyDescent="0.3">
      <c r="C238" s="224"/>
      <c r="D238" s="217"/>
      <c r="E238" s="94">
        <f t="shared" ref="E238:F238" si="3021">E237</f>
        <v>0.429022927</v>
      </c>
      <c r="F238" s="94">
        <f t="shared" si="3021"/>
        <v>0.19049585799999999</v>
      </c>
      <c r="G238" s="46">
        <f t="shared" ref="G238:I238" si="3022">G233</f>
        <v>-0.51661166300000005</v>
      </c>
      <c r="H238" s="46">
        <f t="shared" si="3022"/>
        <v>-0.851105322</v>
      </c>
      <c r="I238" s="46">
        <f t="shared" si="3022"/>
        <v>0</v>
      </c>
      <c r="J238" s="56">
        <f t="shared" ref="J238" si="3023">IF($AO$1="SUBTRACTIVE",AA238+J233,IF(W238=MAX(W235:W239),P238*M238-G238+J233,J233))</f>
        <v>0</v>
      </c>
      <c r="K238" s="122">
        <f t="shared" ref="K238" si="3024">IF($AO$1="SUBTRACTIVE",AB238+K233,IF(W238=MAX(W235:W239),P238*N238-H238+K233,K233))</f>
        <v>0</v>
      </c>
      <c r="L238" s="57">
        <v>0</v>
      </c>
      <c r="M238" s="137">
        <f t="shared" ref="M238" si="3025">IF($AO$1="ADDICTIVE",IF(W238=MAX(W235:W239),$AO$2*S238*R238+G238,0),0)</f>
        <v>0</v>
      </c>
      <c r="N238" s="122">
        <f t="shared" ref="N238" si="3026">IF($AO$1="ADDICTIVE",IF(W238=MAX(W235:W239),$AO$2*T238*R238+H238,0),0)</f>
        <v>0</v>
      </c>
      <c r="O238" s="128">
        <f t="shared" ref="O238:O239" si="3027">IF($AO$1="ADDICTIVE",IF(Y238=MAX(Y234:Y238),$AO$2*U238*R238+I238,0),0)</f>
        <v>0</v>
      </c>
      <c r="P238" s="57">
        <f t="shared" si="2792"/>
        <v>0</v>
      </c>
      <c r="Q238" s="93">
        <f t="shared" si="2996"/>
        <v>0</v>
      </c>
      <c r="R238" s="56">
        <f t="shared" si="2518"/>
        <v>2.1303164416221536</v>
      </c>
      <c r="S238" s="95">
        <f t="shared" si="2683"/>
        <v>0.429022927</v>
      </c>
      <c r="T238" s="95">
        <f t="shared" si="2684"/>
        <v>0.19049585799999999</v>
      </c>
      <c r="U238" s="115">
        <f t="shared" si="2519"/>
        <v>0</v>
      </c>
      <c r="V238" s="202">
        <f t="shared" si="2503"/>
        <v>-0.81755215080754939</v>
      </c>
      <c r="W238" s="203">
        <f t="shared" si="2178"/>
        <v>9.1223924596225303E-2</v>
      </c>
      <c r="X238" s="203">
        <f>IF(W238&gt;X237,W238,X237)</f>
        <v>0.99974814336598072</v>
      </c>
      <c r="Y238" s="75">
        <f t="shared" si="2997"/>
        <v>0.99974814336598072</v>
      </c>
      <c r="Z238" s="93">
        <f>IF(MAX(W235:W239)=W238,Q238+1,Q238)</f>
        <v>0</v>
      </c>
      <c r="AA238" s="82">
        <f t="shared" ref="AA238" si="3028">IF(W238=MAX(W235:W239),S238*R238-G238,0)</f>
        <v>0</v>
      </c>
      <c r="AB238" s="82">
        <f t="shared" ref="AB238" si="3029">IF(W238=MAX(W235:W239),T238*R238-H238,0)</f>
        <v>0</v>
      </c>
      <c r="AC238" s="210">
        <f t="shared" ref="AC238" si="3030">IF(W238=MAX(W235:W239),U238-I238,0)</f>
        <v>0</v>
      </c>
      <c r="AD238" s="212">
        <f>Hoja1!$AA238^2+Hoja1!$AB238^2+AC238^2</f>
        <v>0</v>
      </c>
      <c r="AE238" s="75">
        <f t="shared" si="3001"/>
        <v>0.11440301781527561</v>
      </c>
      <c r="AF238" s="75">
        <f t="shared" si="3002"/>
        <v>0.33823515165528789</v>
      </c>
      <c r="AG238" s="78">
        <f t="shared" si="3002"/>
        <v>0</v>
      </c>
      <c r="AH238" s="78">
        <f t="shared" si="3002"/>
        <v>0</v>
      </c>
      <c r="AI238" s="80">
        <f>IF(AG235&gt;0,IF(AH235=Hoja1!$W238,Hoja1!$E238,Hoja1!$G238),0)</f>
        <v>0</v>
      </c>
      <c r="AJ238" s="54">
        <f>IF(AG235&gt;0,IF(AH235=Hoja1!$W238,Hoja1!$F238,Hoja1!$H238),0)</f>
        <v>0</v>
      </c>
      <c r="AK238" s="52">
        <f>IF(AG235&gt;0,IF(AH235=Hoja1!$W238,Hoja1!$E238*Hoja1!$R238,Hoja1!$G238),0)</f>
        <v>0</v>
      </c>
      <c r="AL238" s="49">
        <f>IF(AG235&gt;0,IF(AH235=Hoja1!$W238,Hoja1!$F238*Hoja1!$R238,Hoja1!$H238),0)</f>
        <v>0</v>
      </c>
      <c r="AM238" s="56">
        <f t="shared" ref="AM238:AN238" si="3031">AM233</f>
        <v>0</v>
      </c>
      <c r="AN238" s="145">
        <f t="shared" si="3031"/>
        <v>0.5</v>
      </c>
      <c r="AO238" s="122">
        <f t="shared" si="2524"/>
        <v>0</v>
      </c>
      <c r="AP238" s="127">
        <f t="shared" si="2838"/>
        <v>0</v>
      </c>
      <c r="AQ238" s="56">
        <f t="shared" ref="AQ238:AR238" si="3032">AQ233</f>
        <v>0</v>
      </c>
      <c r="AR238" s="57">
        <f t="shared" si="3032"/>
        <v>0</v>
      </c>
      <c r="AS238" s="56">
        <f t="shared" ref="AS238" si="3033">IF(AG235&gt;0,G238+AQ238,0)</f>
        <v>0</v>
      </c>
      <c r="AT238" s="166">
        <f t="shared" ref="AT238" si="3034">IF(AG235&gt;0,H238+AR238,0)</f>
        <v>0</v>
      </c>
    </row>
    <row r="239" spans="3:46" ht="19.5" thickBot="1" x14ac:dyDescent="0.3">
      <c r="C239" s="224"/>
      <c r="D239" s="218"/>
      <c r="E239" s="94">
        <f t="shared" ref="E239:F239" si="3035">E238</f>
        <v>0.429022927</v>
      </c>
      <c r="F239" s="94">
        <f t="shared" si="3035"/>
        <v>0.19049585799999999</v>
      </c>
      <c r="G239" s="46">
        <f t="shared" ref="G239:I239" si="3036">G234</f>
        <v>-0.227678886</v>
      </c>
      <c r="H239" s="46">
        <f t="shared" si="3036"/>
        <v>-0.95629731299999998</v>
      </c>
      <c r="I239" s="46">
        <f t="shared" si="3036"/>
        <v>0</v>
      </c>
      <c r="J239" s="58">
        <f t="shared" ref="J239" si="3037">IF($AO$1="SUBTRACTIVE",AA239+J234,IF(W239=MAX(W235:W239),P239*M239-G239+J234,J234))</f>
        <v>0</v>
      </c>
      <c r="K239" s="124">
        <f t="shared" ref="K239" si="3038">IF($AO$1="SUBTRACTIVE",AB239+K234,IF(W239=MAX(W235:W239),P239*N239-H239+K234,K234))</f>
        <v>0</v>
      </c>
      <c r="L239" s="59">
        <v>0</v>
      </c>
      <c r="M239" s="138">
        <f t="shared" ref="M239" si="3039">IF($AO$1="ADDICTIVE",IF(W239=MAX(W235:W239),$AO$2*S239*R239+G239,0),0)</f>
        <v>0</v>
      </c>
      <c r="N239" s="124">
        <f t="shared" ref="N239" si="3040">IF($AO$1="ADDICTIVE",IF(W239=MAX(W235:W239),$AO$2*T239*R239+H239,0),0)</f>
        <v>0</v>
      </c>
      <c r="O239" s="129">
        <f t="shared" si="3027"/>
        <v>0</v>
      </c>
      <c r="P239" s="59">
        <f t="shared" si="2792"/>
        <v>0</v>
      </c>
      <c r="Q239" s="93">
        <f t="shared" si="2996"/>
        <v>0</v>
      </c>
      <c r="R239" s="58">
        <f t="shared" si="2518"/>
        <v>2.1303164416221536</v>
      </c>
      <c r="S239" s="95">
        <f t="shared" si="2683"/>
        <v>0.429022927</v>
      </c>
      <c r="T239" s="95">
        <f t="shared" si="2684"/>
        <v>0.19049585799999999</v>
      </c>
      <c r="U239" s="119">
        <f t="shared" si="2519"/>
        <v>0</v>
      </c>
      <c r="V239" s="202">
        <f t="shared" si="2503"/>
        <v>-0.59616935279372618</v>
      </c>
      <c r="W239" s="203">
        <f t="shared" si="2178"/>
        <v>0.20191532360313691</v>
      </c>
      <c r="X239" s="203">
        <f>IF(W239&gt;X238,W239,X238)</f>
        <v>0.99974814336598072</v>
      </c>
      <c r="Y239" s="75">
        <f t="shared" si="2997"/>
        <v>0.99974814336598072</v>
      </c>
      <c r="Z239" s="93">
        <f>IF(MAX(W235:W239)=W239,Q239+1,Q239)</f>
        <v>0</v>
      </c>
      <c r="AA239" s="82">
        <f t="shared" ref="AA239" si="3041">IF(W239=MAX(W235:W239),S239*R239-G239,0)</f>
        <v>0</v>
      </c>
      <c r="AB239" s="82">
        <f t="shared" ref="AB239" si="3042">IF(W239=MAX(W235:W239),T239*R239-H239,0)</f>
        <v>0</v>
      </c>
      <c r="AC239" s="211">
        <f t="shared" ref="AC239" si="3043">IF(W239=MAX(W235:W239),U239-I239,0)</f>
        <v>0</v>
      </c>
      <c r="AD239" s="211">
        <f>Hoja1!$AA239^2+Hoja1!$AB239^2+AC239^2</f>
        <v>0</v>
      </c>
      <c r="AE239" s="75">
        <f t="shared" si="3001"/>
        <v>0.11440301781527561</v>
      </c>
      <c r="AF239" s="75">
        <f t="shared" si="3002"/>
        <v>0.33823515165528789</v>
      </c>
      <c r="AG239" s="78">
        <f t="shared" si="3002"/>
        <v>0</v>
      </c>
      <c r="AH239" s="78">
        <f t="shared" si="3002"/>
        <v>0</v>
      </c>
      <c r="AI239" s="80">
        <f>IF(AG235&gt;0,IF(AH235=Hoja1!$W239,Hoja1!$E239,Hoja1!$G239),0)</f>
        <v>0</v>
      </c>
      <c r="AJ239" s="54">
        <f>IF(AG235&gt;0,IF(AH235=Hoja1!$W239,Hoja1!$F239,Hoja1!$H239),0)</f>
        <v>0</v>
      </c>
      <c r="AK239" s="52">
        <f>IF(AG235&gt;0,IF(AH235=Hoja1!$W239,Hoja1!$E239*Hoja1!$R239,Hoja1!$G239),0)</f>
        <v>0</v>
      </c>
      <c r="AL239" s="49">
        <f>IF(AG235&gt;0,IF(AH235=Hoja1!$W239,Hoja1!$F239*Hoja1!$R239,Hoja1!$H239),0)</f>
        <v>0</v>
      </c>
      <c r="AM239" s="58">
        <f t="shared" ref="AM239:AN239" si="3044">AM234</f>
        <v>0</v>
      </c>
      <c r="AN239" s="146">
        <f t="shared" si="3044"/>
        <v>0.5</v>
      </c>
      <c r="AO239" s="124">
        <f t="shared" si="2524"/>
        <v>0</v>
      </c>
      <c r="AP239" s="106">
        <f t="shared" si="2838"/>
        <v>0</v>
      </c>
      <c r="AQ239" s="58">
        <f t="shared" ref="AQ239:AR239" si="3045">AQ234</f>
        <v>0</v>
      </c>
      <c r="AR239" s="59">
        <f t="shared" si="3045"/>
        <v>0</v>
      </c>
      <c r="AS239" s="58">
        <f t="shared" ref="AS239" si="3046">IF(AG235&gt;0,G239+AQ239,0)</f>
        <v>0</v>
      </c>
      <c r="AT239" s="167">
        <f t="shared" ref="AT239" si="3047">IF(AG235&gt;0,H239+AR239,0)</f>
        <v>0</v>
      </c>
    </row>
    <row r="240" spans="3:46" ht="19.5" thickBot="1" x14ac:dyDescent="0.3">
      <c r="C240" s="224"/>
      <c r="D240" s="213" t="s">
        <v>31</v>
      </c>
      <c r="E240" s="86">
        <f>$A$16</f>
        <v>0.24421569700000001</v>
      </c>
      <c r="F240" s="86">
        <f>$B$16</f>
        <v>0.67003739500000004</v>
      </c>
      <c r="G240" s="71">
        <f t="shared" ref="G240:I240" si="3048">G235</f>
        <v>0.90061523871352567</v>
      </c>
      <c r="H240" s="71">
        <f t="shared" si="3048"/>
        <v>0.43461729348586547</v>
      </c>
      <c r="I240" s="71">
        <f t="shared" si="3048"/>
        <v>0</v>
      </c>
      <c r="J240" s="64">
        <f t="shared" ref="J240" si="3049">IF($AO$1="SUBTRACTIVE",AA240+J235,IF(W240=MAX(W240:W244),P240*M240-G240+J235,J235))</f>
        <v>0.12677096272457622</v>
      </c>
      <c r="K240" s="121">
        <f t="shared" ref="K240" si="3050">IF($AO$1="SUBTRACTIVE",AB240+K235,IF(W240=MAX(W240:W244),P240*N240-H240+K235,K235))</f>
        <v>-0.33408308182273061</v>
      </c>
      <c r="L240" s="65">
        <v>0</v>
      </c>
      <c r="M240" s="64">
        <f t="shared" ref="M240" si="3051">IF($AO$1="ADDICTIVE",IF(W240=MAX(W240:W244),$AO$2*S240*R240+G240,0),0)</f>
        <v>0</v>
      </c>
      <c r="N240" s="121">
        <f t="shared" ref="N240" si="3052">IF($AO$1="ADDICTIVE",IF(W240=MAX(W240:W244),$AO$2*T240*R240+H240,0),0)</f>
        <v>0</v>
      </c>
      <c r="O240" s="126">
        <f t="shared" ref="O240" si="3053">IF($AO$1="ADDICTIVE",IF(Y240=MAX(Y240:Y244),$AO$2*U240*R240+I240,0),0)</f>
        <v>0</v>
      </c>
      <c r="P240" s="65">
        <f t="shared" si="2792"/>
        <v>0</v>
      </c>
      <c r="Q240" s="35">
        <f t="shared" si="2996"/>
        <v>4</v>
      </c>
      <c r="R240" s="15">
        <f t="shared" si="2518"/>
        <v>1.4022178344045098</v>
      </c>
      <c r="S240" s="87">
        <f t="shared" si="2683"/>
        <v>0.24421569700000001</v>
      </c>
      <c r="T240" s="87">
        <f t="shared" si="2684"/>
        <v>0.67003739500000004</v>
      </c>
      <c r="U240" s="26">
        <f t="shared" si="2519"/>
        <v>0</v>
      </c>
      <c r="V240" s="197">
        <f t="shared" si="2503"/>
        <v>0.71674955977001176</v>
      </c>
      <c r="W240" s="198">
        <f t="shared" si="2178"/>
        <v>0.85837477988500588</v>
      </c>
      <c r="X240" s="198">
        <f>W240</f>
        <v>0.85837477988500588</v>
      </c>
      <c r="Y240" s="35">
        <f t="shared" ref="Y240" si="3054">X244</f>
        <v>0.99801295616353713</v>
      </c>
      <c r="Z240" s="35">
        <f>IF(MAX(W240:W244)=W240,Q240+1,Q240)</f>
        <v>4</v>
      </c>
      <c r="AA240" s="35">
        <f t="shared" ref="AA240" si="3055">IF(W240=MAX(W240:W244),S240*R240-G240,0)</f>
        <v>0</v>
      </c>
      <c r="AB240" s="35">
        <f t="shared" ref="AB240" si="3056">IF(W240=MAX(W240:W244),T240*R240-H240,0)</f>
        <v>0</v>
      </c>
      <c r="AC240" s="131">
        <f t="shared" ref="AC240" si="3057">IF(W240=MAX(W240:W244),U240-I240,0)</f>
        <v>0</v>
      </c>
      <c r="AD240" s="131">
        <f>Hoja1!$AA240^2+Hoja1!$AB240^2+AC240^2</f>
        <v>0</v>
      </c>
      <c r="AE240" s="35">
        <f t="shared" ref="AE240" si="3058">IF(MAX(AD240:AD244)&gt;AE235,MAX(AD240:AD244),AE235)</f>
        <v>0.11440301781527561</v>
      </c>
      <c r="AF240" s="35">
        <f t="shared" ref="AF240" si="3059">SQRT(AE240)</f>
        <v>0.33823515165528789</v>
      </c>
      <c r="AG240" s="35">
        <f>IF(Y240=MIN(Y210:Y309),Y240,0)</f>
        <v>0</v>
      </c>
      <c r="AH240" s="88">
        <f>IF(Hoja1!$AG240&gt;0,_xlfn.MAXIFS(W240:W244,Z305:Z309,0),0)</f>
        <v>0</v>
      </c>
      <c r="AI240" s="72">
        <f>IF(AG240&gt;0,IF(AH240=Hoja1!$W240,Hoja1!$E240,Hoja1!$G240),0)</f>
        <v>0</v>
      </c>
      <c r="AJ240" s="73">
        <f>IF(AG240&gt;0,IF(AH240=Hoja1!$W240,Hoja1!$F240,Hoja1!$H240),0)</f>
        <v>0</v>
      </c>
      <c r="AK240" s="52">
        <f>IF(AG240&gt;0,IF(AH240=Hoja1!$W240,Hoja1!$E240*Hoja1!$R240,Hoja1!$G240),0)</f>
        <v>0</v>
      </c>
      <c r="AL240" s="49">
        <f>IF(AG240&gt;0,IF(AH240=Hoja1!$W240,Hoja1!$F240*Hoja1!$R240,Hoja1!$H240),0)</f>
        <v>0</v>
      </c>
      <c r="AM240" s="64">
        <f t="shared" ref="AM240:AN240" si="3060">AM235</f>
        <v>9</v>
      </c>
      <c r="AN240" s="148">
        <f t="shared" si="3060"/>
        <v>0.5</v>
      </c>
      <c r="AO240" s="121">
        <f t="shared" si="2524"/>
        <v>0.1111111111111111</v>
      </c>
      <c r="AP240" s="65">
        <f t="shared" ref="AP240" si="3061">IF($AO$11="SUBTRACTIVE",AN240*AO240,AO240)</f>
        <v>0.1111111111111111</v>
      </c>
      <c r="AQ240" s="64">
        <f t="shared" ref="AQ240:AR240" si="3062">AQ235</f>
        <v>-8.7737465512600643E-3</v>
      </c>
      <c r="AR240" s="65">
        <f t="shared" si="3062"/>
        <v>4.316376946363362E-3</v>
      </c>
      <c r="AS240" s="64">
        <f t="shared" ref="AS240" si="3063">IF(AG240&gt;0,G240+AQ240,0)</f>
        <v>0</v>
      </c>
      <c r="AT240" s="168">
        <f t="shared" ref="AT240" si="3064">IF(AG240&gt;0,H240+AR240,0)</f>
        <v>0</v>
      </c>
    </row>
    <row r="241" spans="3:46" ht="19.5" thickBot="1" x14ac:dyDescent="0.3">
      <c r="C241" s="224"/>
      <c r="D241" s="214"/>
      <c r="E241" s="89">
        <f t="shared" ref="E241:F241" si="3065">E240</f>
        <v>0.24421569700000001</v>
      </c>
      <c r="F241" s="89">
        <f t="shared" si="3065"/>
        <v>0.67003739500000004</v>
      </c>
      <c r="G241" s="74">
        <f t="shared" ref="G241:I241" si="3066">G236</f>
        <v>0.97621461700000001</v>
      </c>
      <c r="H241" s="74">
        <f t="shared" si="3066"/>
        <v>-0.20893725399999999</v>
      </c>
      <c r="I241" s="74">
        <f t="shared" si="3066"/>
        <v>0</v>
      </c>
      <c r="J241" s="2">
        <f t="shared" ref="J241" si="3067">IF($AO$1="SUBTRACTIVE",AA241+J236,IF(W241=MAX(W240:W244),P241*M241-G241+J236,J236))</f>
        <v>0</v>
      </c>
      <c r="K241" s="107">
        <f t="shared" ref="K241" si="3068">IF($AO$1="SUBTRACTIVE",AB241+K236,IF(W241=MAX(W240:W244),P241*N241-H241+K236,K236))</f>
        <v>0</v>
      </c>
      <c r="L241" s="3">
        <v>0</v>
      </c>
      <c r="M241" s="2">
        <f t="shared" ref="M241" si="3069">IF($AO$1="ADDICTIVE",IF(W241=MAX(W240:W244),$AO$2*S241*R241+G241,0),0)</f>
        <v>0</v>
      </c>
      <c r="N241" s="107">
        <f t="shared" ref="N241" si="3070">IF($AO$1="ADDICTIVE",IF(W241=MAX(W240:W244),$AO$2*T241*R241+H241,0),0)</f>
        <v>0</v>
      </c>
      <c r="O241" s="20">
        <f t="shared" ref="O241" si="3071">IF($AO$1="ADDICTIVE",IF(Y241=MAX(Y240:Y244),$AO$2*U241*R241+I241,0),0)</f>
        <v>0</v>
      </c>
      <c r="P241" s="3">
        <f t="shared" si="2792"/>
        <v>0</v>
      </c>
      <c r="Q241" s="63">
        <f>Z236</f>
        <v>0</v>
      </c>
      <c r="R241" s="2">
        <f t="shared" si="2518"/>
        <v>1.4022178344045098</v>
      </c>
      <c r="S241" s="90">
        <f t="shared" si="2683"/>
        <v>0.24421569700000001</v>
      </c>
      <c r="T241" s="90">
        <f t="shared" si="2684"/>
        <v>0.67003739500000004</v>
      </c>
      <c r="U241" s="26">
        <f t="shared" si="2519"/>
        <v>0</v>
      </c>
      <c r="V241" s="199">
        <f t="shared" si="2503"/>
        <v>0.13799388326890441</v>
      </c>
      <c r="W241" s="192">
        <f t="shared" si="2178"/>
        <v>0.56899694163445225</v>
      </c>
      <c r="X241" s="192">
        <f>IF(W241&gt;X240,W241,X240)</f>
        <v>0.85837477988500588</v>
      </c>
      <c r="Y241" s="75">
        <f t="shared" ref="Y241:Y244" si="3072">Y240</f>
        <v>0.99801295616353713</v>
      </c>
      <c r="Z241" s="63">
        <f>IF(MAX(W240:W244)=W241,Q241+1,Q241)</f>
        <v>0</v>
      </c>
      <c r="AA241" s="63">
        <f t="shared" ref="AA241" si="3073">IF(W241=MAX(W240:W244),S241*R241-G241,0)</f>
        <v>0</v>
      </c>
      <c r="AB241" s="63">
        <f t="shared" ref="AB241" si="3074">IF(W241=MAX(W240:W244),T241*R241-H241,0)</f>
        <v>0</v>
      </c>
      <c r="AC241" s="209">
        <f t="shared" ref="AC241" si="3075">IF(W241=MAX(W240:W244),U241-I241,0)</f>
        <v>0</v>
      </c>
      <c r="AD241" s="132">
        <f>Hoja1!$AA241^2+Hoja1!$AB241^2+AC241^2</f>
        <v>0</v>
      </c>
      <c r="AE241" s="75">
        <f t="shared" ref="AE241:AE244" si="3076">AE240</f>
        <v>0.11440301781527561</v>
      </c>
      <c r="AF241" s="76">
        <f t="shared" ref="AF241:AH244" si="3077">AF240</f>
        <v>0.33823515165528789</v>
      </c>
      <c r="AG241" s="77">
        <f t="shared" si="3077"/>
        <v>0</v>
      </c>
      <c r="AH241" s="78">
        <f t="shared" si="3077"/>
        <v>0</v>
      </c>
      <c r="AI241" s="72">
        <f>IF(AG240&gt;0,IF(AH240=Hoja1!$W241,Hoja1!$E241,Hoja1!$G241),0)</f>
        <v>0</v>
      </c>
      <c r="AJ241" s="73">
        <f>IF(AG240&gt;0,IF(AH240=Hoja1!$W241,Hoja1!$F241,Hoja1!$H241),0)</f>
        <v>0</v>
      </c>
      <c r="AK241" s="52">
        <f>IF(AG240&gt;0,IF(AH240=Hoja1!$W241,Hoja1!$E241*Hoja1!$R241,Hoja1!$G241),0)</f>
        <v>0</v>
      </c>
      <c r="AL241" s="49">
        <f>IF(AG240&gt;0,IF(AH240=Hoja1!$W241,Hoja1!$F241*Hoja1!$R241,Hoja1!$H241),0)</f>
        <v>0</v>
      </c>
      <c r="AM241" s="2">
        <f t="shared" ref="AM241:AN241" si="3078">AM236</f>
        <v>1</v>
      </c>
      <c r="AN241" s="143">
        <f t="shared" si="3078"/>
        <v>0.5</v>
      </c>
      <c r="AO241" s="107">
        <f t="shared" si="2524"/>
        <v>1</v>
      </c>
      <c r="AP241" s="3">
        <f t="shared" si="2912"/>
        <v>1</v>
      </c>
      <c r="AQ241" s="2">
        <f t="shared" ref="AQ241:AR241" si="3079">AQ236</f>
        <v>9.8200950552920219E-3</v>
      </c>
      <c r="AR241" s="3">
        <f t="shared" si="3079"/>
        <v>0.14994720205117487</v>
      </c>
      <c r="AS241" s="2">
        <f t="shared" ref="AS241" si="3080">IF(AG240&gt;0,G241+AQ241,0)</f>
        <v>0</v>
      </c>
      <c r="AT241" s="163">
        <f t="shared" ref="AT241" si="3081">IF(AG240&gt;0,H241+AR241,0)</f>
        <v>0</v>
      </c>
    </row>
    <row r="242" spans="3:46" ht="19.5" thickBot="1" x14ac:dyDescent="0.3">
      <c r="C242" s="224"/>
      <c r="D242" s="214"/>
      <c r="E242" s="89">
        <f t="shared" ref="E242:F242" si="3082">E241</f>
        <v>0.24421569700000001</v>
      </c>
      <c r="F242" s="89">
        <f t="shared" si="3082"/>
        <v>0.67003739500000004</v>
      </c>
      <c r="G242" s="74">
        <f t="shared" ref="G242:I242" si="3083">G237</f>
        <v>0.4247616770911497</v>
      </c>
      <c r="H242" s="74">
        <f t="shared" si="3083"/>
        <v>0.90530520691903349</v>
      </c>
      <c r="I242" s="74">
        <f t="shared" si="3083"/>
        <v>0</v>
      </c>
      <c r="J242" s="2">
        <f t="shared" ref="J242" si="3084">IF($AO$1="SUBTRACTIVE",AA242+J237,IF(W242=MAX(W240:W244),P242*M242-G242+J237,J237))</f>
        <v>0.19518033625041864</v>
      </c>
      <c r="K242" s="107">
        <f t="shared" ref="K242" si="3085">IF($AO$1="SUBTRACTIVE",AB242+K237,IF(W242=MAX(W240:W244),P242*N242-H242+K237,K237))</f>
        <v>-0.15915154628553019</v>
      </c>
      <c r="L242" s="3">
        <v>0</v>
      </c>
      <c r="M242" s="2">
        <f t="shared" ref="M242" si="3086">IF($AO$1="ADDICTIVE",IF(W242=MAX(W240:W244),$AO$2*S242*R242+G242,0),0)</f>
        <v>0</v>
      </c>
      <c r="N242" s="107">
        <f t="shared" ref="N242" si="3087">IF($AO$1="ADDICTIVE",IF(W242=MAX(W240:W244),$AO$2*T242*R242+H242,0),0)</f>
        <v>0</v>
      </c>
      <c r="O242" s="20">
        <f t="shared" ref="O242" si="3088">IF($AO$1="ADDICTIVE",IF(Y242=MAX(Y240:Y244),$AO$2*U242*R242+I242,0),0)</f>
        <v>0</v>
      </c>
      <c r="P242" s="3">
        <f t="shared" si="2792"/>
        <v>0</v>
      </c>
      <c r="Q242" s="63">
        <f>Z237</f>
        <v>2</v>
      </c>
      <c r="R242" s="2">
        <f t="shared" si="2518"/>
        <v>1.4022178344045098</v>
      </c>
      <c r="S242" s="90">
        <f t="shared" si="2683"/>
        <v>0.24421569700000001</v>
      </c>
      <c r="T242" s="90">
        <f t="shared" si="2684"/>
        <v>0.67003739500000004</v>
      </c>
      <c r="U242" s="26">
        <f t="shared" si="2519"/>
        <v>0</v>
      </c>
      <c r="V242" s="199">
        <f t="shared" si="2503"/>
        <v>0.99602591232707438</v>
      </c>
      <c r="W242" s="192">
        <f t="shared" si="2178"/>
        <v>0.99801295616353713</v>
      </c>
      <c r="X242" s="192">
        <f>IF(W242&gt;X241,W242,X241)</f>
        <v>0.99801295616353713</v>
      </c>
      <c r="Y242" s="75">
        <f t="shared" si="3072"/>
        <v>0.99801295616353713</v>
      </c>
      <c r="Z242" s="63">
        <f>IF(MAX(W240:W244)=W242,Q242+1,Q242)</f>
        <v>3</v>
      </c>
      <c r="AA242" s="63">
        <f t="shared" ref="AA242" si="3089">IF(W242=MAX(W240:W244),S242*R242-G242,0)</f>
        <v>-8.2318071316221764E-2</v>
      </c>
      <c r="AB242" s="63">
        <f t="shared" ref="AB242" si="3090">IF(W242=MAX(W240:W244),T242*R242-H242,0)</f>
        <v>3.4233178067905601E-2</v>
      </c>
      <c r="AC242" s="209">
        <f t="shared" ref="AC242" si="3091">IF(W242=MAX(W240:W244),U242-I242,0)</f>
        <v>0</v>
      </c>
      <c r="AD242" s="132">
        <f>Hoja1!$AA242^2+Hoja1!$AB242^2+AC242^2</f>
        <v>7.9481753458515055E-3</v>
      </c>
      <c r="AE242" s="75">
        <f t="shared" si="3076"/>
        <v>0.11440301781527561</v>
      </c>
      <c r="AF242" s="75">
        <f t="shared" si="3077"/>
        <v>0.33823515165528789</v>
      </c>
      <c r="AG242" s="78">
        <f t="shared" si="3077"/>
        <v>0</v>
      </c>
      <c r="AH242" s="78">
        <f t="shared" si="3077"/>
        <v>0</v>
      </c>
      <c r="AI242" s="72">
        <f>IF(AG240&gt;0,IF(AH240=Hoja1!$W242,Hoja1!$E242,Hoja1!$G242),0)</f>
        <v>0</v>
      </c>
      <c r="AJ242" s="73">
        <f>IF(AG242&gt;0,IF(AH242=Hoja1!$W242,Hoja1!$F242,Hoja1!$H242),0)</f>
        <v>0</v>
      </c>
      <c r="AK242" s="52">
        <f>IF(AG240&gt;0,IF(AH240=Hoja1!$W242,Hoja1!$E242*Hoja1!$R242,Hoja1!$G242),0)</f>
        <v>0</v>
      </c>
      <c r="AL242" s="49">
        <f>IF(AG240&gt;0,IF(AH240=Hoja1!$W242,Hoja1!$F242*Hoja1!$R242,Hoja1!$H242),0)</f>
        <v>0</v>
      </c>
      <c r="AM242" s="2">
        <f t="shared" ref="AM242:AN242" si="3092">AM237</f>
        <v>10</v>
      </c>
      <c r="AN242" s="143">
        <f t="shared" si="3092"/>
        <v>0.5</v>
      </c>
      <c r="AO242" s="107">
        <f t="shared" si="2524"/>
        <v>0.1</v>
      </c>
      <c r="AP242" s="3">
        <f t="shared" si="2912"/>
        <v>0.1</v>
      </c>
      <c r="AQ242" s="2">
        <f t="shared" ref="AQ242:AR242" si="3093">AQ237</f>
        <v>2.7841978568003425E-2</v>
      </c>
      <c r="AR242" s="3">
        <f t="shared" si="3093"/>
        <v>-2.6293042553674317E-2</v>
      </c>
      <c r="AS242" s="2">
        <f t="shared" ref="AS242" si="3094">IF(AG240&gt;0,G242+AQ242,0)</f>
        <v>0</v>
      </c>
      <c r="AT242" s="163">
        <f t="shared" ref="AT242" si="3095">IF(AG240&gt;0,H242+AR242,0)</f>
        <v>0</v>
      </c>
    </row>
    <row r="243" spans="3:46" ht="19.5" thickBot="1" x14ac:dyDescent="0.3">
      <c r="C243" s="224"/>
      <c r="D243" s="214"/>
      <c r="E243" s="89">
        <f t="shared" ref="E243:F243" si="3096">E242</f>
        <v>0.24421569700000001</v>
      </c>
      <c r="F243" s="89">
        <f t="shared" si="3096"/>
        <v>0.67003739500000004</v>
      </c>
      <c r="G243" s="74">
        <f t="shared" ref="G243:I243" si="3097">G238</f>
        <v>-0.51661166300000005</v>
      </c>
      <c r="H243" s="74">
        <f t="shared" si="3097"/>
        <v>-0.851105322</v>
      </c>
      <c r="I243" s="74">
        <f t="shared" si="3097"/>
        <v>0</v>
      </c>
      <c r="J243" s="2">
        <f t="shared" ref="J243" si="3098">IF($AO$1="SUBTRACTIVE",AA243+J238,IF(W243=MAX(W240:W244),P243*M243-G243+J238,J238))</f>
        <v>0</v>
      </c>
      <c r="K243" s="107">
        <f t="shared" ref="K243" si="3099">IF($AO$1="SUBTRACTIVE",AB243+K238,IF(W243=MAX(W240:W244),P243*N243-H243+K238,K238))</f>
        <v>0</v>
      </c>
      <c r="L243" s="3">
        <v>0</v>
      </c>
      <c r="M243" s="2">
        <f t="shared" ref="M243" si="3100">IF($AO$1="ADDICTIVE",IF(W243=MAX(W240:W244),$AO$2*S243*R243+G243,0),0)</f>
        <v>0</v>
      </c>
      <c r="N243" s="107">
        <f t="shared" ref="N243" si="3101">IF($AO$1="ADDICTIVE",IF(W243=MAX(W240:W244),$AO$2*T243*R243+H243,0),0)</f>
        <v>0</v>
      </c>
      <c r="O243" s="20">
        <f t="shared" ref="O243:O244" si="3102">IF($AO$1="ADDICTIVE",IF(Y243=MAX(Y239:Y243),$AO$2*U243*R243+I243,0),0)</f>
        <v>0</v>
      </c>
      <c r="P243" s="3">
        <f t="shared" si="2792"/>
        <v>0</v>
      </c>
      <c r="Q243" s="63">
        <f>Z238</f>
        <v>0</v>
      </c>
      <c r="R243" s="2">
        <f t="shared" si="2518"/>
        <v>1.4022178344045098</v>
      </c>
      <c r="S243" s="90">
        <f t="shared" si="2683"/>
        <v>0.24421569700000001</v>
      </c>
      <c r="T243" s="90">
        <f t="shared" si="2684"/>
        <v>0.67003739500000004</v>
      </c>
      <c r="U243" s="26">
        <f t="shared" si="2519"/>
        <v>0</v>
      </c>
      <c r="V243" s="199">
        <f t="shared" si="2503"/>
        <v>-0.97655648034877085</v>
      </c>
      <c r="W243" s="192">
        <f t="shared" si="2178"/>
        <v>1.1721759825614575E-2</v>
      </c>
      <c r="X243" s="192">
        <f>IF(W243&gt;X242,W243,X242)</f>
        <v>0.99801295616353713</v>
      </c>
      <c r="Y243" s="75">
        <f t="shared" si="3072"/>
        <v>0.99801295616353713</v>
      </c>
      <c r="Z243" s="63">
        <f>IF(MAX(W240:W244)=W243,Q243+1,Q243)</f>
        <v>0</v>
      </c>
      <c r="AA243" s="63">
        <f t="shared" ref="AA243" si="3103">IF(W243=MAX(W240:W244),S243*R243-G243,0)</f>
        <v>0</v>
      </c>
      <c r="AB243" s="63">
        <f t="shared" ref="AB243" si="3104">IF(W243=MAX(W240:W244),T243*R243-H243,0)</f>
        <v>0</v>
      </c>
      <c r="AC243" s="209">
        <f t="shared" ref="AC243" si="3105">IF(W243=MAX(W240:W244),U243-I243,0)</f>
        <v>0</v>
      </c>
      <c r="AD243" s="132">
        <f>Hoja1!$AA243^2+Hoja1!$AB243^2+AC243^2</f>
        <v>0</v>
      </c>
      <c r="AE243" s="75">
        <f t="shared" si="3076"/>
        <v>0.11440301781527561</v>
      </c>
      <c r="AF243" s="75">
        <f t="shared" si="3077"/>
        <v>0.33823515165528789</v>
      </c>
      <c r="AG243" s="78">
        <f t="shared" si="3077"/>
        <v>0</v>
      </c>
      <c r="AH243" s="78">
        <f t="shared" si="3077"/>
        <v>0</v>
      </c>
      <c r="AI243" s="72">
        <f>IF(AG240&gt;0,IF(AH240=Hoja1!$W243,Hoja1!$E243,Hoja1!$G243),0)</f>
        <v>0</v>
      </c>
      <c r="AJ243" s="73">
        <f>IF(AG240&gt;0,IF(AH240=Hoja1!$W243,Hoja1!$F243,Hoja1!$H243),0)</f>
        <v>0</v>
      </c>
      <c r="AK243" s="52">
        <f>IF(AG240&gt;0,IF(AH240=Hoja1!$W243,Hoja1!$E243*Hoja1!$R243,Hoja1!$G243),0)</f>
        <v>0</v>
      </c>
      <c r="AL243" s="49">
        <f>IF(AG240&gt;0,IF(AH240=Hoja1!$W243,Hoja1!$F243*Hoja1!$R243,Hoja1!$H243),0)</f>
        <v>0</v>
      </c>
      <c r="AM243" s="2">
        <f t="shared" ref="AM243:AN243" si="3106">AM238</f>
        <v>0</v>
      </c>
      <c r="AN243" s="143">
        <f t="shared" si="3106"/>
        <v>0.5</v>
      </c>
      <c r="AO243" s="107">
        <f t="shared" si="2524"/>
        <v>0</v>
      </c>
      <c r="AP243" s="3">
        <f t="shared" si="2912"/>
        <v>0</v>
      </c>
      <c r="AQ243" s="2">
        <f t="shared" ref="AQ243:AR243" si="3107">AQ238</f>
        <v>0</v>
      </c>
      <c r="AR243" s="3">
        <f t="shared" si="3107"/>
        <v>0</v>
      </c>
      <c r="AS243" s="2">
        <f t="shared" ref="AS243" si="3108">IF(AG240&gt;0,G243+AQ243,0)</f>
        <v>0</v>
      </c>
      <c r="AT243" s="163">
        <f t="shared" ref="AT243" si="3109">IF(AG240&gt;0,H243+AR243,0)</f>
        <v>0</v>
      </c>
    </row>
    <row r="244" spans="3:46" ht="19.5" thickBot="1" x14ac:dyDescent="0.3">
      <c r="C244" s="224"/>
      <c r="D244" s="215"/>
      <c r="E244" s="89">
        <f t="shared" ref="E244:F244" si="3110">E243</f>
        <v>0.24421569700000001</v>
      </c>
      <c r="F244" s="89">
        <f t="shared" si="3110"/>
        <v>0.67003739500000004</v>
      </c>
      <c r="G244" s="74">
        <f t="shared" ref="G244:I244" si="3111">G239</f>
        <v>-0.227678886</v>
      </c>
      <c r="H244" s="74">
        <f t="shared" si="3111"/>
        <v>-0.95629731299999998</v>
      </c>
      <c r="I244" s="74">
        <f t="shared" si="3111"/>
        <v>0</v>
      </c>
      <c r="J244" s="4">
        <f t="shared" ref="J244" si="3112">IF($AO$1="SUBTRACTIVE",AA244+J239,IF(W244=MAX(W240:W244),P244*M244-G244+J239,J239))</f>
        <v>0</v>
      </c>
      <c r="K244" s="108">
        <f t="shared" ref="K244" si="3113">IF($AO$1="SUBTRACTIVE",AB244+K239,IF(W244=MAX(W240:W244),P244*N244-H244+K239,K239))</f>
        <v>0</v>
      </c>
      <c r="L244" s="5">
        <v>0</v>
      </c>
      <c r="M244" s="4">
        <f t="shared" ref="M244" si="3114">IF($AO$1="ADDICTIVE",IF(W244=MAX(W240:W244),$AO$2*S244*R244+G244,0),0)</f>
        <v>0</v>
      </c>
      <c r="N244" s="108">
        <f t="shared" ref="N244" si="3115">IF($AO$1="ADDICTIVE",IF(W244=MAX(W240:W244),$AO$2*T244*R244+H244,0),0)</f>
        <v>0</v>
      </c>
      <c r="O244" s="21">
        <f t="shared" si="3102"/>
        <v>0</v>
      </c>
      <c r="P244" s="5">
        <f t="shared" si="2792"/>
        <v>0</v>
      </c>
      <c r="Q244" s="63">
        <f>Z239</f>
        <v>0</v>
      </c>
      <c r="R244" s="4">
        <f t="shared" si="2518"/>
        <v>1.4022178344045098</v>
      </c>
      <c r="S244" s="90">
        <f t="shared" si="2683"/>
        <v>0.24421569700000001</v>
      </c>
      <c r="T244" s="90">
        <f t="shared" si="2684"/>
        <v>0.67003739500000004</v>
      </c>
      <c r="U244" s="118">
        <f t="shared" si="2519"/>
        <v>0</v>
      </c>
      <c r="V244" s="199">
        <f t="shared" si="2503"/>
        <v>-0.97644521170402809</v>
      </c>
      <c r="W244" s="192">
        <f t="shared" si="2178"/>
        <v>1.1777394147985953E-2</v>
      </c>
      <c r="X244" s="192">
        <f>IF(W244&gt;X243,W244,X243)</f>
        <v>0.99801295616353713</v>
      </c>
      <c r="Y244" s="75">
        <f t="shared" si="3072"/>
        <v>0.99801295616353713</v>
      </c>
      <c r="Z244" s="63">
        <f>IF(MAX(W240:W244)=W244,Q244+1,Q244)</f>
        <v>0</v>
      </c>
      <c r="AA244" s="63">
        <f t="shared" ref="AA244" si="3116">IF(W244=MAX(W240:W244),S244*R244-G244,0)</f>
        <v>0</v>
      </c>
      <c r="AB244" s="63">
        <f t="shared" ref="AB244" si="3117">IF(W244=MAX(W240:W244),T244*R244-H244,0)</f>
        <v>0</v>
      </c>
      <c r="AC244" s="133">
        <f t="shared" ref="AC244" si="3118">IF(W244=MAX(W240:W244),U244-I244,0)</f>
        <v>0</v>
      </c>
      <c r="AD244" s="133">
        <f>Hoja1!$AA244^2+Hoja1!$AB244^2+AC244^2</f>
        <v>0</v>
      </c>
      <c r="AE244" s="75">
        <f t="shared" si="3076"/>
        <v>0.11440301781527561</v>
      </c>
      <c r="AF244" s="75">
        <f t="shared" si="3077"/>
        <v>0.33823515165528789</v>
      </c>
      <c r="AG244" s="78">
        <f t="shared" si="3077"/>
        <v>0</v>
      </c>
      <c r="AH244" s="78">
        <f t="shared" si="3077"/>
        <v>0</v>
      </c>
      <c r="AI244" s="72">
        <f>IF(AG240&gt;0,IF(AH240=Hoja1!$W244,Hoja1!$E244,Hoja1!$G244),0)</f>
        <v>0</v>
      </c>
      <c r="AJ244" s="73">
        <f>IF(AG240&gt;0,IF(AH240=Hoja1!$W244,Hoja1!$F244,Hoja1!$H244),0)</f>
        <v>0</v>
      </c>
      <c r="AK244" s="52">
        <f>IF(AG240&gt;0,IF(AH240=Hoja1!$W244,Hoja1!$E244*Hoja1!$R244,Hoja1!$G244),0)</f>
        <v>0</v>
      </c>
      <c r="AL244" s="49">
        <f>IF(AG240&gt;0,IF(AH240=Hoja1!$W244,Hoja1!$F244*Hoja1!$R244,Hoja1!$H244),0)</f>
        <v>0</v>
      </c>
      <c r="AM244" s="4">
        <f t="shared" ref="AM244:AN244" si="3119">AM239</f>
        <v>0</v>
      </c>
      <c r="AN244" s="120">
        <f t="shared" si="3119"/>
        <v>0.5</v>
      </c>
      <c r="AO244" s="108">
        <f t="shared" si="2524"/>
        <v>0</v>
      </c>
      <c r="AP244" s="5">
        <f t="shared" si="2912"/>
        <v>0</v>
      </c>
      <c r="AQ244" s="4">
        <f t="shared" ref="AQ244:AR244" si="3120">AQ239</f>
        <v>0</v>
      </c>
      <c r="AR244" s="5">
        <f t="shared" si="3120"/>
        <v>0</v>
      </c>
      <c r="AS244" s="4">
        <f t="shared" ref="AS244" si="3121">IF(AG240&gt;0,G244+AQ244,0)</f>
        <v>0</v>
      </c>
      <c r="AT244" s="164">
        <f t="shared" ref="AT244" si="3122">IF(AG240&gt;0,H244+AR244,0)</f>
        <v>0</v>
      </c>
    </row>
    <row r="245" spans="3:46" ht="19.5" thickBot="1" x14ac:dyDescent="0.3">
      <c r="C245" s="224"/>
      <c r="D245" s="216" t="s">
        <v>32</v>
      </c>
      <c r="E245" s="116">
        <f>$A$17</f>
        <v>0.31517991899999998</v>
      </c>
      <c r="F245" s="116">
        <f>$B$17</f>
        <v>8.7931176999999999E-2</v>
      </c>
      <c r="G245" s="92">
        <f t="shared" ref="G245:I245" si="3123">G240</f>
        <v>0.90061523871352567</v>
      </c>
      <c r="H245" s="92">
        <f t="shared" si="3123"/>
        <v>0.43461729348586547</v>
      </c>
      <c r="I245" s="92">
        <f t="shared" si="3123"/>
        <v>0</v>
      </c>
      <c r="J245" s="52">
        <f t="shared" ref="J245" si="3124">IF($AO$1="SUBTRACTIVE",AA245+J240,IF(W245=MAX(W245:W249),P245*M245-G245+J240,J240))</f>
        <v>0.18937260242091725</v>
      </c>
      <c r="K245" s="123">
        <f t="shared" ref="K245" si="3125">IF($AO$1="SUBTRACTIVE",AB245+K240,IF(W245=MAX(W245:W249),P245*N245-H245+K240,K240))</f>
        <v>-0.49997515292269445</v>
      </c>
      <c r="L245" s="53">
        <v>0</v>
      </c>
      <c r="M245" s="136">
        <f t="shared" ref="M245" si="3126">IF($AO$1="ADDICTIVE",IF(W245=MAX(W245:W249),$AO$2*S245*R245+G245,0),0)</f>
        <v>0</v>
      </c>
      <c r="N245" s="123">
        <f t="shared" ref="N245" si="3127">IF($AO$1="ADDICTIVE",IF(W245=MAX(W245:W249),$AO$2*T245*R245+H245,0),0)</f>
        <v>0</v>
      </c>
      <c r="O245" s="130">
        <f t="shared" ref="O245" si="3128">IF($AO$1="ADDICTIVE",IF(Y245=MAX(Y245:Y249),$AO$2*U245*R245+I245,0),0)</f>
        <v>0</v>
      </c>
      <c r="P245" s="53">
        <f t="shared" si="2792"/>
        <v>0</v>
      </c>
      <c r="Q245" s="36">
        <f>Z240</f>
        <v>4</v>
      </c>
      <c r="R245" s="114">
        <f t="shared" si="2518"/>
        <v>3.0560858111327414</v>
      </c>
      <c r="S245" s="91">
        <f t="shared" si="2683"/>
        <v>0.31517991899999998</v>
      </c>
      <c r="T245" s="91">
        <f t="shared" si="2684"/>
        <v>8.7931176999999999E-2</v>
      </c>
      <c r="U245" s="115">
        <f t="shared" si="2519"/>
        <v>0</v>
      </c>
      <c r="V245" s="200">
        <f t="shared" si="2503"/>
        <v>0.98428042772674695</v>
      </c>
      <c r="W245" s="201">
        <f t="shared" ref="W245:W308" si="3129">(V245+1)/2</f>
        <v>0.99214021386337348</v>
      </c>
      <c r="X245" s="201">
        <f>W245</f>
        <v>0.99214021386337348</v>
      </c>
      <c r="Y245" s="36">
        <f t="shared" ref="Y245" si="3130">X249</f>
        <v>0.99214021386337348</v>
      </c>
      <c r="Z245" s="36">
        <f>IF(MAX(W245:W249)=W245,Q245+1,Q245)</f>
        <v>5</v>
      </c>
      <c r="AA245" s="80">
        <f t="shared" ref="AA245" si="3131">IF(W245=MAX(W245:W249),S245*R245-G245,0)</f>
        <v>6.2601639696341027E-2</v>
      </c>
      <c r="AB245" s="80">
        <f t="shared" ref="AB245" si="3132">IF(W245=MAX(W245:W249),T245*R245-H245,0)</f>
        <v>-0.16589207109996384</v>
      </c>
      <c r="AC245" s="54">
        <f t="shared" ref="AC245" si="3133">IF(W245=MAX(W245:W249),U245-I245,0)</f>
        <v>0</v>
      </c>
      <c r="AD245" s="54">
        <f>Hoja1!$AA245^2+Hoja1!$AB245^2+AC245^2</f>
        <v>3.1439144546505961E-2</v>
      </c>
      <c r="AE245" s="80">
        <f t="shared" ref="AE245" si="3134">IF(MAX(AD245:AD249)&gt;AE240,MAX(AD245:AD249),AE240)</f>
        <v>0.11440301781527561</v>
      </c>
      <c r="AF245" s="80">
        <f t="shared" ref="AF245" si="3135">SQRT(AE245)</f>
        <v>0.33823515165528789</v>
      </c>
      <c r="AG245" s="82">
        <f>IF(Y245=MIN(Y210:Y309),Y245,0)</f>
        <v>0</v>
      </c>
      <c r="AH245" s="83">
        <f>IF(Hoja1!$AG245&gt;0,_xlfn.MAXIFS(W245:W249,Z305:Z309,0),0)</f>
        <v>0</v>
      </c>
      <c r="AI245" s="80">
        <f>IF(AG245&gt;0,IF(AH245=Hoja1!$W245,Hoja1!$E245,Hoja1!$G245),0)</f>
        <v>0</v>
      </c>
      <c r="AJ245" s="54">
        <f>IF(AG245&gt;0,IF(AH245=Hoja1!$W245,Hoja1!$F245,Hoja1!$H245),0)</f>
        <v>0</v>
      </c>
      <c r="AK245" s="52">
        <f>IF(AG245&gt;0,IF(AH245=Hoja1!$W245,Hoja1!$E245*Hoja1!$R245,Hoja1!$G245),0)</f>
        <v>0</v>
      </c>
      <c r="AL245" s="49">
        <f>IF(AG245&gt;0,IF(AH245=Hoja1!$W245,Hoja1!$F245*Hoja1!$R245,Hoja1!$H245),0)</f>
        <v>0</v>
      </c>
      <c r="AM245" s="114">
        <f t="shared" ref="AM245:AN245" si="3136">AM240</f>
        <v>9</v>
      </c>
      <c r="AN245" s="144">
        <f t="shared" si="3136"/>
        <v>0.5</v>
      </c>
      <c r="AO245" s="123">
        <f t="shared" si="2524"/>
        <v>0.1111111111111111</v>
      </c>
      <c r="AP245" s="127">
        <f t="shared" ref="AP245" si="3137">IF($AO$1="SUBTRACTIVE",AN245*AO245,AO245)</f>
        <v>5.5555555555555552E-2</v>
      </c>
      <c r="AQ245" s="52">
        <f t="shared" ref="AQ245:AR245" si="3138">AQ240</f>
        <v>-8.7737465512600643E-3</v>
      </c>
      <c r="AR245" s="53">
        <f t="shared" si="3138"/>
        <v>4.316376946363362E-3</v>
      </c>
      <c r="AS245" s="52">
        <f t="shared" ref="AS245" si="3139">IF(AG245&gt;0,G245+AQ245,0)</f>
        <v>0</v>
      </c>
      <c r="AT245" s="165">
        <f t="shared" ref="AT245" si="3140">IF(AG245&gt;0,H245+AR245,0)</f>
        <v>0</v>
      </c>
    </row>
    <row r="246" spans="3:46" ht="19.5" thickBot="1" x14ac:dyDescent="0.3">
      <c r="C246" s="224"/>
      <c r="D246" s="217"/>
      <c r="E246" s="94">
        <f t="shared" ref="E246:F246" si="3141">E245</f>
        <v>0.31517991899999998</v>
      </c>
      <c r="F246" s="94">
        <f t="shared" si="3141"/>
        <v>8.7931176999999999E-2</v>
      </c>
      <c r="G246" s="46">
        <f t="shared" ref="G246:I246" si="3142">G241</f>
        <v>0.97621461700000001</v>
      </c>
      <c r="H246" s="46">
        <f t="shared" si="3142"/>
        <v>-0.20893725399999999</v>
      </c>
      <c r="I246" s="46">
        <f t="shared" si="3142"/>
        <v>0</v>
      </c>
      <c r="J246" s="56">
        <f t="shared" ref="J246" si="3143">IF($AO$1="SUBTRACTIVE",AA246+J241,IF(W246=MAX(W245:W249),P246*M246-G246+J241,J241))</f>
        <v>0</v>
      </c>
      <c r="K246" s="122">
        <f t="shared" ref="K246" si="3144">IF($AO$1="SUBTRACTIVE",AB246+K241,IF(W246=MAX(W245:W249),P246*N246-H246+K241,K241))</f>
        <v>0</v>
      </c>
      <c r="L246" s="57">
        <v>0</v>
      </c>
      <c r="M246" s="137">
        <f t="shared" ref="M246" si="3145">IF($AO$1="ADDICTIVE",IF(W246=MAX(W245:W249),$AO$2*S246*R246+G246,0),0)</f>
        <v>0</v>
      </c>
      <c r="N246" s="122">
        <f t="shared" ref="N246" si="3146">IF($AO$1="ADDICTIVE",IF(W246=MAX(W245:W249),$AO$2*T246*R246+H246,0),0)</f>
        <v>0</v>
      </c>
      <c r="O246" s="128">
        <f t="shared" ref="O246" si="3147">IF($AO$1="ADDICTIVE",IF(Y246=MAX(Y245:Y249),$AO$2*U246*R246+I246,0),0)</f>
        <v>0</v>
      </c>
      <c r="P246" s="57">
        <f t="shared" si="2792"/>
        <v>0</v>
      </c>
      <c r="Q246" s="93">
        <f t="shared" ref="Q246:Q250" si="3148">Z241</f>
        <v>0</v>
      </c>
      <c r="R246" s="56">
        <f t="shared" si="2518"/>
        <v>3.0560858111327414</v>
      </c>
      <c r="S246" s="95">
        <f t="shared" si="2683"/>
        <v>0.31517991899999998</v>
      </c>
      <c r="T246" s="95">
        <f t="shared" si="2684"/>
        <v>8.7931176999999999E-2</v>
      </c>
      <c r="U246" s="115">
        <f t="shared" si="2519"/>
        <v>0</v>
      </c>
      <c r="V246" s="202">
        <f t="shared" si="2503"/>
        <v>0.88415968599897388</v>
      </c>
      <c r="W246" s="203">
        <f t="shared" si="3129"/>
        <v>0.94207984299948699</v>
      </c>
      <c r="X246" s="203">
        <f>IF(W246&gt;X245,W246,X245)</f>
        <v>0.99214021386337348</v>
      </c>
      <c r="Y246" s="75">
        <f t="shared" ref="Y246:Y249" si="3149">Y245</f>
        <v>0.99214021386337348</v>
      </c>
      <c r="Z246" s="93">
        <f>IF(MAX(W245:W249)=W246,Q246+1,Q246)</f>
        <v>0</v>
      </c>
      <c r="AA246" s="82">
        <f t="shared" ref="AA246" si="3150">IF(W246=MAX(W245:W249),S246*R246-G246,0)</f>
        <v>0</v>
      </c>
      <c r="AB246" s="82">
        <f t="shared" ref="AB246" si="3151">IF(W246=MAX(W245:W249),T246*R246-H246,0)</f>
        <v>0</v>
      </c>
      <c r="AC246" s="210">
        <f t="shared" ref="AC246" si="3152">IF(W246=MAX(W245:W249),U246-I246,0)</f>
        <v>0</v>
      </c>
      <c r="AD246" s="212">
        <f>Hoja1!$AA246^2+Hoja1!$AB246^2+AC246^2</f>
        <v>0</v>
      </c>
      <c r="AE246" s="75">
        <f t="shared" ref="AE246:AE249" si="3153">AE245</f>
        <v>0.11440301781527561</v>
      </c>
      <c r="AF246" s="76">
        <f t="shared" ref="AF246:AH249" si="3154">AF245</f>
        <v>0.33823515165528789</v>
      </c>
      <c r="AG246" s="78">
        <f t="shared" si="3154"/>
        <v>0</v>
      </c>
      <c r="AH246" s="78">
        <f t="shared" si="3154"/>
        <v>0</v>
      </c>
      <c r="AI246" s="80">
        <f>IF(AG245&gt;0,IF(AH245=Hoja1!$W246,Hoja1!$E246,Hoja1!$G246),0)</f>
        <v>0</v>
      </c>
      <c r="AJ246" s="54">
        <f>IF(AG245&gt;0,IF(AH245=Hoja1!$W246,Hoja1!$F246,Hoja1!$H246),0)</f>
        <v>0</v>
      </c>
      <c r="AK246" s="52">
        <f>IF(AG245&gt;0,IF(AH245=Hoja1!$W246,Hoja1!$E246*Hoja1!$R246,Hoja1!$G246),0)</f>
        <v>0</v>
      </c>
      <c r="AL246" s="49">
        <f>IF(AG245&gt;0,IF(AH245=Hoja1!$W246,Hoja1!$F246*Hoja1!$R246,Hoja1!$H246),0)</f>
        <v>0</v>
      </c>
      <c r="AM246" s="56">
        <f t="shared" ref="AM246:AN246" si="3155">AM241</f>
        <v>1</v>
      </c>
      <c r="AN246" s="145">
        <f t="shared" si="3155"/>
        <v>0.5</v>
      </c>
      <c r="AO246" s="122">
        <f t="shared" si="2524"/>
        <v>1</v>
      </c>
      <c r="AP246" s="127">
        <f t="shared" si="2838"/>
        <v>0.5</v>
      </c>
      <c r="AQ246" s="56">
        <f t="shared" ref="AQ246:AR246" si="3156">AQ241</f>
        <v>9.8200950552920219E-3</v>
      </c>
      <c r="AR246" s="57">
        <f t="shared" si="3156"/>
        <v>0.14994720205117487</v>
      </c>
      <c r="AS246" s="56">
        <f t="shared" ref="AS246" si="3157">IF(AG245&gt;0,G246+AQ246,0)</f>
        <v>0</v>
      </c>
      <c r="AT246" s="166">
        <f t="shared" ref="AT246" si="3158">IF(AG245&gt;0,H246+AR246,0)</f>
        <v>0</v>
      </c>
    </row>
    <row r="247" spans="3:46" ht="19.5" thickBot="1" x14ac:dyDescent="0.3">
      <c r="C247" s="224"/>
      <c r="D247" s="217"/>
      <c r="E247" s="94">
        <f t="shared" ref="E247:F247" si="3159">E246</f>
        <v>0.31517991899999998</v>
      </c>
      <c r="F247" s="94">
        <f t="shared" si="3159"/>
        <v>8.7931176999999999E-2</v>
      </c>
      <c r="G247" s="46">
        <f t="shared" ref="G247:I247" si="3160">G242</f>
        <v>0.4247616770911497</v>
      </c>
      <c r="H247" s="46">
        <f t="shared" si="3160"/>
        <v>0.90530520691903349</v>
      </c>
      <c r="I247" s="46">
        <f t="shared" si="3160"/>
        <v>0</v>
      </c>
      <c r="J247" s="56">
        <f t="shared" ref="J247" si="3161">IF($AO$1="SUBTRACTIVE",AA247+J242,IF(W247=MAX(W245:W249),P247*M247-G247+J242,J242))</f>
        <v>0.19518033625041864</v>
      </c>
      <c r="K247" s="122">
        <f t="shared" ref="K247" si="3162">IF($AO$1="SUBTRACTIVE",AB247+K242,IF(W247=MAX(W245:W249),P247*N247-H247+K242,K242))</f>
        <v>-0.15915154628553019</v>
      </c>
      <c r="L247" s="57">
        <v>0</v>
      </c>
      <c r="M247" s="137">
        <f t="shared" ref="M247" si="3163">IF($AO$1="ADDICTIVE",IF(W247=MAX(W245:W249),$AO$2*S247*R247+G247,0),0)</f>
        <v>0</v>
      </c>
      <c r="N247" s="122">
        <f t="shared" ref="N247" si="3164">IF($AO$1="ADDICTIVE",IF(W247=MAX(W245:W249),$AO$2*T247*R247+H247,0),0)</f>
        <v>0</v>
      </c>
      <c r="O247" s="128">
        <f t="shared" ref="O247" si="3165">IF($AO$1="ADDICTIVE",IF(Y247=MAX(Y245:Y249),$AO$2*U247*R247+I247,0),0)</f>
        <v>0</v>
      </c>
      <c r="P247" s="57">
        <f t="shared" si="2792"/>
        <v>0</v>
      </c>
      <c r="Q247" s="93">
        <f t="shared" si="3148"/>
        <v>3</v>
      </c>
      <c r="R247" s="56">
        <f t="shared" si="2518"/>
        <v>3.0560858111327414</v>
      </c>
      <c r="S247" s="95">
        <f t="shared" ref="S247:S278" si="3166">E247</f>
        <v>0.31517991899999998</v>
      </c>
      <c r="T247" s="95">
        <f t="shared" ref="T247:T278" si="3167">F247</f>
        <v>8.7931176999999999E-2</v>
      </c>
      <c r="U247" s="115">
        <f t="shared" si="2519"/>
        <v>0</v>
      </c>
      <c r="V247" s="202">
        <f t="shared" si="2503"/>
        <v>0.65241595973230893</v>
      </c>
      <c r="W247" s="203">
        <f t="shared" si="3129"/>
        <v>0.82620797986615446</v>
      </c>
      <c r="X247" s="203">
        <f>IF(W247&gt;X246,W247,X246)</f>
        <v>0.99214021386337348</v>
      </c>
      <c r="Y247" s="75">
        <f t="shared" si="3149"/>
        <v>0.99214021386337348</v>
      </c>
      <c r="Z247" s="93">
        <f>IF(MAX(W245:W249)=W247,Q247+1,Q247)</f>
        <v>3</v>
      </c>
      <c r="AA247" s="82">
        <f t="shared" ref="AA247" si="3168">IF(W247=MAX(W245:W249),S247*R247-G247,0)</f>
        <v>0</v>
      </c>
      <c r="AB247" s="82">
        <f t="shared" ref="AB247" si="3169">IF(W247=MAX(W245:W249),T247*R247-H247,0)</f>
        <v>0</v>
      </c>
      <c r="AC247" s="210">
        <f t="shared" ref="AC247" si="3170">IF(W247=MAX(W245:W249),U247-I247,0)</f>
        <v>0</v>
      </c>
      <c r="AD247" s="212">
        <f>Hoja1!$AA247^2+Hoja1!$AB247^2+AC247^2</f>
        <v>0</v>
      </c>
      <c r="AE247" s="75">
        <f t="shared" si="3153"/>
        <v>0.11440301781527561</v>
      </c>
      <c r="AF247" s="75">
        <f t="shared" si="3154"/>
        <v>0.33823515165528789</v>
      </c>
      <c r="AG247" s="78">
        <f t="shared" si="3154"/>
        <v>0</v>
      </c>
      <c r="AH247" s="78">
        <f t="shared" si="3154"/>
        <v>0</v>
      </c>
      <c r="AI247" s="80">
        <f>IF(AG245&gt;0,IF(AH245=Hoja1!$W247,Hoja1!$E247,Hoja1!$G247),0)</f>
        <v>0</v>
      </c>
      <c r="AJ247" s="54">
        <f>IF(AG245&gt;0,IF(AH245=Hoja1!$W247,Hoja1!$F247,Hoja1!$H247),0)</f>
        <v>0</v>
      </c>
      <c r="AK247" s="52">
        <f>IF(AG245&gt;0,IF(AH245=Hoja1!$W247,Hoja1!$E247*Hoja1!$R247,Hoja1!$G247),0)</f>
        <v>0</v>
      </c>
      <c r="AL247" s="49">
        <f>IF(AG245&gt;0,IF(AH245=Hoja1!$W247,Hoja1!$F247*Hoja1!$R247,Hoja1!$H247),0)</f>
        <v>0</v>
      </c>
      <c r="AM247" s="56">
        <f t="shared" ref="AM247:AN247" si="3171">AM242</f>
        <v>10</v>
      </c>
      <c r="AN247" s="145">
        <f t="shared" si="3171"/>
        <v>0.5</v>
      </c>
      <c r="AO247" s="122">
        <f t="shared" si="2524"/>
        <v>0.1</v>
      </c>
      <c r="AP247" s="127">
        <f t="shared" si="2838"/>
        <v>0.05</v>
      </c>
      <c r="AQ247" s="56">
        <f t="shared" ref="AQ247:AR247" si="3172">AQ242</f>
        <v>2.7841978568003425E-2</v>
      </c>
      <c r="AR247" s="57">
        <f t="shared" si="3172"/>
        <v>-2.6293042553674317E-2</v>
      </c>
      <c r="AS247" s="56">
        <f t="shared" ref="AS247" si="3173">IF(AG245&gt;0,G247+AQ247,0)</f>
        <v>0</v>
      </c>
      <c r="AT247" s="166">
        <f t="shared" ref="AT247" si="3174">IF(AG245&gt;0,H247+AR247,0)</f>
        <v>0</v>
      </c>
    </row>
    <row r="248" spans="3:46" ht="19.5" thickBot="1" x14ac:dyDescent="0.3">
      <c r="C248" s="224"/>
      <c r="D248" s="217"/>
      <c r="E248" s="94">
        <f t="shared" ref="E248:F248" si="3175">E247</f>
        <v>0.31517991899999998</v>
      </c>
      <c r="F248" s="94">
        <f t="shared" si="3175"/>
        <v>8.7931176999999999E-2</v>
      </c>
      <c r="G248" s="46">
        <f t="shared" ref="G248:I248" si="3176">G243</f>
        <v>-0.51661166300000005</v>
      </c>
      <c r="H248" s="46">
        <f t="shared" si="3176"/>
        <v>-0.851105322</v>
      </c>
      <c r="I248" s="46">
        <f t="shared" si="3176"/>
        <v>0</v>
      </c>
      <c r="J248" s="56">
        <f t="shared" ref="J248" si="3177">IF($AO$1="SUBTRACTIVE",AA248+J243,IF(W248=MAX(W245:W249),P248*M248-G248+J243,J243))</f>
        <v>0</v>
      </c>
      <c r="K248" s="122">
        <f t="shared" ref="K248" si="3178">IF($AO$1="SUBTRACTIVE",AB248+K243,IF(W248=MAX(W245:W249),P248*N248-H248+K243,K243))</f>
        <v>0</v>
      </c>
      <c r="L248" s="57">
        <v>0</v>
      </c>
      <c r="M248" s="137">
        <f t="shared" ref="M248" si="3179">IF($AO$1="ADDICTIVE",IF(W248=MAX(W245:W249),$AO$2*S248*R248+G248,0),0)</f>
        <v>0</v>
      </c>
      <c r="N248" s="122">
        <f t="shared" ref="N248" si="3180">IF($AO$1="ADDICTIVE",IF(W248=MAX(W245:W249),$AO$2*T248*R248+H248,0),0)</f>
        <v>0</v>
      </c>
      <c r="O248" s="128">
        <f t="shared" ref="O248:O249" si="3181">IF($AO$1="ADDICTIVE",IF(Y248=MAX(Y244:Y248),$AO$2*U248*R248+I248,0),0)</f>
        <v>0</v>
      </c>
      <c r="P248" s="57">
        <f t="shared" si="2792"/>
        <v>0</v>
      </c>
      <c r="Q248" s="93">
        <f t="shared" si="3148"/>
        <v>0</v>
      </c>
      <c r="R248" s="56">
        <f t="shared" si="2518"/>
        <v>3.0560858111327414</v>
      </c>
      <c r="S248" s="95">
        <f t="shared" si="3166"/>
        <v>0.31517991899999998</v>
      </c>
      <c r="T248" s="95">
        <f t="shared" si="3167"/>
        <v>8.7931176999999999E-2</v>
      </c>
      <c r="U248" s="115">
        <f t="shared" si="2519"/>
        <v>0</v>
      </c>
      <c r="V248" s="202">
        <f t="shared" si="2503"/>
        <v>-0.72632254031326449</v>
      </c>
      <c r="W248" s="203">
        <f t="shared" si="3129"/>
        <v>0.13683872984336776</v>
      </c>
      <c r="X248" s="203">
        <f>IF(W248&gt;X247,W248,X247)</f>
        <v>0.99214021386337348</v>
      </c>
      <c r="Y248" s="75">
        <f t="shared" si="3149"/>
        <v>0.99214021386337348</v>
      </c>
      <c r="Z248" s="93">
        <f>IF(MAX(W245:W249)=W248,Q248+1,Q248)</f>
        <v>0</v>
      </c>
      <c r="AA248" s="82">
        <f t="shared" ref="AA248" si="3182">IF(W248=MAX(W245:W249),S248*R248-G248,0)</f>
        <v>0</v>
      </c>
      <c r="AB248" s="82">
        <f t="shared" ref="AB248" si="3183">IF(W248=MAX(W245:W249),T248*R248-H248,0)</f>
        <v>0</v>
      </c>
      <c r="AC248" s="210">
        <f t="shared" ref="AC248" si="3184">IF(W248=MAX(W245:W249),U248-I248,0)</f>
        <v>0</v>
      </c>
      <c r="AD248" s="212">
        <f>Hoja1!$AA248^2+Hoja1!$AB248^2+AC248^2</f>
        <v>0</v>
      </c>
      <c r="AE248" s="75">
        <f t="shared" si="3153"/>
        <v>0.11440301781527561</v>
      </c>
      <c r="AF248" s="75">
        <f t="shared" si="3154"/>
        <v>0.33823515165528789</v>
      </c>
      <c r="AG248" s="78">
        <f t="shared" si="3154"/>
        <v>0</v>
      </c>
      <c r="AH248" s="78">
        <f t="shared" si="3154"/>
        <v>0</v>
      </c>
      <c r="AI248" s="80">
        <f>IF(AG245&gt;0,IF(AH245=Hoja1!$W248,Hoja1!$E248,Hoja1!$G248),0)</f>
        <v>0</v>
      </c>
      <c r="AJ248" s="54">
        <f>IF(AG245&gt;0,IF(AH245=Hoja1!$W248,Hoja1!$F248,Hoja1!$H248),0)</f>
        <v>0</v>
      </c>
      <c r="AK248" s="52">
        <f>IF(AG245&gt;0,IF(AH245=Hoja1!$W248,Hoja1!$E248*Hoja1!$R248,Hoja1!$G248),0)</f>
        <v>0</v>
      </c>
      <c r="AL248" s="49">
        <f>IF(AG245&gt;0,IF(AH245=Hoja1!$W248,Hoja1!$F248*Hoja1!$R248,Hoja1!$H248),0)</f>
        <v>0</v>
      </c>
      <c r="AM248" s="56">
        <f t="shared" ref="AM248:AN248" si="3185">AM243</f>
        <v>0</v>
      </c>
      <c r="AN248" s="145">
        <f t="shared" si="3185"/>
        <v>0.5</v>
      </c>
      <c r="AO248" s="122">
        <f t="shared" si="2524"/>
        <v>0</v>
      </c>
      <c r="AP248" s="127">
        <f t="shared" si="2838"/>
        <v>0</v>
      </c>
      <c r="AQ248" s="56">
        <f t="shared" ref="AQ248:AR248" si="3186">AQ243</f>
        <v>0</v>
      </c>
      <c r="AR248" s="57">
        <f t="shared" si="3186"/>
        <v>0</v>
      </c>
      <c r="AS248" s="56">
        <f t="shared" ref="AS248" si="3187">IF(AG245&gt;0,G248+AQ248,0)</f>
        <v>0</v>
      </c>
      <c r="AT248" s="166">
        <f t="shared" ref="AT248" si="3188">IF(AG245&gt;0,H248+AR248,0)</f>
        <v>0</v>
      </c>
    </row>
    <row r="249" spans="3:46" ht="19.5" thickBot="1" x14ac:dyDescent="0.3">
      <c r="C249" s="224"/>
      <c r="D249" s="218"/>
      <c r="E249" s="94">
        <f t="shared" ref="E249:F249" si="3189">E248</f>
        <v>0.31517991899999998</v>
      </c>
      <c r="F249" s="94">
        <f t="shared" si="3189"/>
        <v>8.7931176999999999E-2</v>
      </c>
      <c r="G249" s="46">
        <f t="shared" ref="G249:I249" si="3190">G244</f>
        <v>-0.227678886</v>
      </c>
      <c r="H249" s="46">
        <f t="shared" si="3190"/>
        <v>-0.95629731299999998</v>
      </c>
      <c r="I249" s="46">
        <f t="shared" si="3190"/>
        <v>0</v>
      </c>
      <c r="J249" s="58">
        <f t="shared" ref="J249" si="3191">IF($AO$1="SUBTRACTIVE",AA249+J244,IF(W249=MAX(W245:W249),P249*M249-G249+J244,J244))</f>
        <v>0</v>
      </c>
      <c r="K249" s="124">
        <f t="shared" ref="K249" si="3192">IF($AO$1="SUBTRACTIVE",AB249+K244,IF(W249=MAX(W245:W249),P249*N249-H249+K244,K244))</f>
        <v>0</v>
      </c>
      <c r="L249" s="59">
        <v>0</v>
      </c>
      <c r="M249" s="138">
        <f t="shared" ref="M249" si="3193">IF($AO$1="ADDICTIVE",IF(W249=MAX(W245:W249),$AO$2*S249*R249+G249,0),0)</f>
        <v>0</v>
      </c>
      <c r="N249" s="124">
        <f t="shared" ref="N249" si="3194">IF($AO$1="ADDICTIVE",IF(W249=MAX(W245:W249),$AO$2*T249*R249+H249,0),0)</f>
        <v>0</v>
      </c>
      <c r="O249" s="129">
        <f t="shared" si="3181"/>
        <v>0</v>
      </c>
      <c r="P249" s="59">
        <f t="shared" si="2792"/>
        <v>0</v>
      </c>
      <c r="Q249" s="93">
        <f t="shared" si="3148"/>
        <v>0</v>
      </c>
      <c r="R249" s="58">
        <f t="shared" si="2518"/>
        <v>3.0560858111327414</v>
      </c>
      <c r="S249" s="95">
        <f t="shared" si="3166"/>
        <v>0.31517991899999998</v>
      </c>
      <c r="T249" s="95">
        <f t="shared" si="3167"/>
        <v>8.7931176999999999E-2</v>
      </c>
      <c r="U249" s="119">
        <f t="shared" si="2519"/>
        <v>0</v>
      </c>
      <c r="V249" s="202">
        <f t="shared" si="2503"/>
        <v>-0.47628535395572102</v>
      </c>
      <c r="W249" s="203">
        <f t="shared" si="3129"/>
        <v>0.26185732302213949</v>
      </c>
      <c r="X249" s="203">
        <f>IF(W249&gt;X248,W249,X248)</f>
        <v>0.99214021386337348</v>
      </c>
      <c r="Y249" s="75">
        <f t="shared" si="3149"/>
        <v>0.99214021386337348</v>
      </c>
      <c r="Z249" s="93">
        <f>IF(MAX(W245:W249)=W249,Q249+1,Q249)</f>
        <v>0</v>
      </c>
      <c r="AA249" s="82">
        <f t="shared" ref="AA249" si="3195">IF(W249=MAX(W245:W249),S249*R249-G249,0)</f>
        <v>0</v>
      </c>
      <c r="AB249" s="82">
        <f t="shared" ref="AB249" si="3196">IF(W249=MAX(W245:W249),T249*R249-H249,0)</f>
        <v>0</v>
      </c>
      <c r="AC249" s="211">
        <f t="shared" ref="AC249" si="3197">IF(W249=MAX(W245:W249),U249-I249,0)</f>
        <v>0</v>
      </c>
      <c r="AD249" s="211">
        <f>Hoja1!$AA249^2+Hoja1!$AB249^2+AC249^2</f>
        <v>0</v>
      </c>
      <c r="AE249" s="75">
        <f t="shared" si="3153"/>
        <v>0.11440301781527561</v>
      </c>
      <c r="AF249" s="75">
        <f t="shared" si="3154"/>
        <v>0.33823515165528789</v>
      </c>
      <c r="AG249" s="78">
        <f t="shared" si="3154"/>
        <v>0</v>
      </c>
      <c r="AH249" s="78">
        <f t="shared" si="3154"/>
        <v>0</v>
      </c>
      <c r="AI249" s="80">
        <f>IF(AG245&gt;0,IF(AH245=Hoja1!$W249,Hoja1!$E249,Hoja1!$G249),0)</f>
        <v>0</v>
      </c>
      <c r="AJ249" s="54">
        <f>IF(AG245&gt;0,IF(AH245=Hoja1!$W249,Hoja1!$F249,Hoja1!$H249),0)</f>
        <v>0</v>
      </c>
      <c r="AK249" s="52">
        <f>IF(AG245&gt;0,IF(AH245=Hoja1!$W249,Hoja1!$E249*Hoja1!$R249,Hoja1!$G249),0)</f>
        <v>0</v>
      </c>
      <c r="AL249" s="49">
        <f>IF(AG245&gt;0,IF(AH245=Hoja1!$W249,Hoja1!$F249*Hoja1!$R249,Hoja1!$H249),0)</f>
        <v>0</v>
      </c>
      <c r="AM249" s="58">
        <f t="shared" ref="AM249:AN249" si="3198">AM244</f>
        <v>0</v>
      </c>
      <c r="AN249" s="146">
        <f t="shared" si="3198"/>
        <v>0.5</v>
      </c>
      <c r="AO249" s="124">
        <f t="shared" si="2524"/>
        <v>0</v>
      </c>
      <c r="AP249" s="106">
        <f t="shared" si="2838"/>
        <v>0</v>
      </c>
      <c r="AQ249" s="58">
        <f t="shared" ref="AQ249:AR249" si="3199">AQ244</f>
        <v>0</v>
      </c>
      <c r="AR249" s="59">
        <f t="shared" si="3199"/>
        <v>0</v>
      </c>
      <c r="AS249" s="58">
        <f t="shared" ref="AS249" si="3200">IF(AG245&gt;0,G249+AQ249,0)</f>
        <v>0</v>
      </c>
      <c r="AT249" s="167">
        <f t="shared" ref="AT249" si="3201">IF(AG245&gt;0,H249+AR249,0)</f>
        <v>0</v>
      </c>
    </row>
    <row r="250" spans="3:46" ht="19.5" thickBot="1" x14ac:dyDescent="0.3">
      <c r="C250" s="224"/>
      <c r="D250" s="213" t="s">
        <v>33</v>
      </c>
      <c r="E250" s="86">
        <f>$A$18</f>
        <v>0.34952639800000002</v>
      </c>
      <c r="F250" s="86">
        <f>$B$18</f>
        <v>0.54555937899999996</v>
      </c>
      <c r="G250" s="71">
        <f t="shared" ref="G250:I250" si="3202">G245</f>
        <v>0.90061523871352567</v>
      </c>
      <c r="H250" s="71">
        <f t="shared" si="3202"/>
        <v>0.43461729348586547</v>
      </c>
      <c r="I250" s="71">
        <f t="shared" si="3202"/>
        <v>0</v>
      </c>
      <c r="J250" s="64">
        <f t="shared" ref="J250" si="3203">IF($AO$1="SUBTRACTIVE",AA250+J245,IF(W250=MAX(W250:W254),P250*M250-G250+J245,J245))</f>
        <v>0.18937260242091725</v>
      </c>
      <c r="K250" s="121">
        <f t="shared" ref="K250" si="3204">IF($AO$1="SUBTRACTIVE",AB250+K245,IF(W250=MAX(W250:W254),P250*N250-H250+K245,K245))</f>
        <v>-0.49997515292269445</v>
      </c>
      <c r="L250" s="65">
        <v>0</v>
      </c>
      <c r="M250" s="64">
        <f t="shared" ref="M250" si="3205">IF($AO$1="ADDICTIVE",IF(W250=MAX(W250:W254),$AO$2*S250*R250+G250,0),0)</f>
        <v>0</v>
      </c>
      <c r="N250" s="121">
        <f t="shared" ref="N250" si="3206">IF($AO$1="ADDICTIVE",IF(W250=MAX(W250:W254),$AO$2*T250*R250+H250,0),0)</f>
        <v>0</v>
      </c>
      <c r="O250" s="126">
        <f t="shared" ref="O250" si="3207">IF($AO$1="ADDICTIVE",IF(Y250=MAX(Y250:Y254),$AO$2*U250*R250+I250,0),0)</f>
        <v>0</v>
      </c>
      <c r="P250" s="65">
        <f t="shared" si="2792"/>
        <v>0</v>
      </c>
      <c r="Q250" s="35">
        <f t="shared" si="3148"/>
        <v>5</v>
      </c>
      <c r="R250" s="15">
        <f t="shared" si="2518"/>
        <v>1.5433941467714427</v>
      </c>
      <c r="S250" s="87">
        <f t="shared" si="3166"/>
        <v>0.34952639800000002</v>
      </c>
      <c r="T250" s="87">
        <f t="shared" si="3167"/>
        <v>0.54555937899999996</v>
      </c>
      <c r="U250" s="26">
        <f t="shared" si="2519"/>
        <v>0</v>
      </c>
      <c r="V250" s="197">
        <f t="shared" si="2503"/>
        <v>0.85179666927935493</v>
      </c>
      <c r="W250" s="198">
        <f t="shared" si="3129"/>
        <v>0.92589833463967741</v>
      </c>
      <c r="X250" s="198">
        <f>W250</f>
        <v>0.92589833463967741</v>
      </c>
      <c r="Y250" s="35">
        <f t="shared" ref="Y250" si="3208">X254</f>
        <v>0.9957097748627568</v>
      </c>
      <c r="Z250" s="35">
        <f>IF(MAX(W250:W254)=W250,Q250+1,Q250)</f>
        <v>5</v>
      </c>
      <c r="AA250" s="35">
        <f t="shared" ref="AA250" si="3209">IF(W250=MAX(W250:W254),S250*R250-G250,0)</f>
        <v>0</v>
      </c>
      <c r="AB250" s="35">
        <f t="shared" ref="AB250" si="3210">IF(W250=MAX(W250:W254),T250*R250-H250,0)</f>
        <v>0</v>
      </c>
      <c r="AC250" s="131">
        <f t="shared" ref="AC250" si="3211">IF(W250=MAX(W250:W254),U250-I250,0)</f>
        <v>0</v>
      </c>
      <c r="AD250" s="131">
        <f>Hoja1!$AA250^2+Hoja1!$AB250^2+AC250^2</f>
        <v>0</v>
      </c>
      <c r="AE250" s="35">
        <f t="shared" ref="AE250" si="3212">IF(MAX(AD250:AD254)&gt;AE245,MAX(AD250:AD254),AE245)</f>
        <v>0.11440301781527561</v>
      </c>
      <c r="AF250" s="35">
        <f t="shared" ref="AF250" si="3213">SQRT(AE250)</f>
        <v>0.33823515165528789</v>
      </c>
      <c r="AG250" s="35">
        <f>IF(Y250=MIN(Y210:Y309),Y250,0)</f>
        <v>0</v>
      </c>
      <c r="AH250" s="88">
        <f>IF(Hoja1!$AG250&gt;0,_xlfn.MAXIFS(W250:W254,Z305:Z309,0),0)</f>
        <v>0</v>
      </c>
      <c r="AI250" s="72">
        <f>IF(AG250&gt;0,IF(AH250=Hoja1!$W250,Hoja1!$E250,Hoja1!$G250),0)</f>
        <v>0</v>
      </c>
      <c r="AJ250" s="73">
        <f>IF(AG250&gt;0,IF(AH250=Hoja1!$W250,Hoja1!$F250,Hoja1!$H250),0)</f>
        <v>0</v>
      </c>
      <c r="AK250" s="52">
        <f>IF(AG250&gt;0,IF(AH250=Hoja1!$W250,Hoja1!$E250*Hoja1!$R250,Hoja1!$G250),0)</f>
        <v>0</v>
      </c>
      <c r="AL250" s="49">
        <f>IF(AG250&gt;0,IF(AH250=Hoja1!$W250,Hoja1!$F250*Hoja1!$R250,Hoja1!$H250),0)</f>
        <v>0</v>
      </c>
      <c r="AM250" s="64">
        <f t="shared" ref="AM250:AN250" si="3214">AM245</f>
        <v>9</v>
      </c>
      <c r="AN250" s="148">
        <f t="shared" si="3214"/>
        <v>0.5</v>
      </c>
      <c r="AO250" s="121">
        <f t="shared" si="2524"/>
        <v>0.1111111111111111</v>
      </c>
      <c r="AP250" s="65">
        <f t="shared" ref="AP250" si="3215">IF($AO$11="SUBTRACTIVE",AN250*AO250,AO250)</f>
        <v>0.1111111111111111</v>
      </c>
      <c r="AQ250" s="64">
        <f t="shared" ref="AQ250:AR250" si="3216">AQ245</f>
        <v>-8.7737465512600643E-3</v>
      </c>
      <c r="AR250" s="65">
        <f t="shared" si="3216"/>
        <v>4.316376946363362E-3</v>
      </c>
      <c r="AS250" s="64">
        <f t="shared" ref="AS250" si="3217">IF(AG250&gt;0,G250+AQ250,0)</f>
        <v>0</v>
      </c>
      <c r="AT250" s="168">
        <f t="shared" ref="AT250" si="3218">IF(AG250&gt;0,H250+AR250,0)</f>
        <v>0</v>
      </c>
    </row>
    <row r="251" spans="3:46" ht="19.5" thickBot="1" x14ac:dyDescent="0.3">
      <c r="C251" s="224"/>
      <c r="D251" s="214"/>
      <c r="E251" s="89">
        <f t="shared" ref="E251:F251" si="3219">E250</f>
        <v>0.34952639800000002</v>
      </c>
      <c r="F251" s="89">
        <f t="shared" si="3219"/>
        <v>0.54555937899999996</v>
      </c>
      <c r="G251" s="74">
        <f t="shared" ref="G251:I251" si="3220">G246</f>
        <v>0.97621461700000001</v>
      </c>
      <c r="H251" s="74">
        <f t="shared" si="3220"/>
        <v>-0.20893725399999999</v>
      </c>
      <c r="I251" s="74">
        <f t="shared" si="3220"/>
        <v>0</v>
      </c>
      <c r="J251" s="2">
        <f t="shared" ref="J251" si="3221">IF($AO$1="SUBTRACTIVE",AA251+J246,IF(W251=MAX(W250:W254),P251*M251-G251+J246,J246))</f>
        <v>0</v>
      </c>
      <c r="K251" s="107">
        <f t="shared" ref="K251" si="3222">IF($AO$1="SUBTRACTIVE",AB251+K246,IF(W251=MAX(W250:W254),P251*N251-H251+K246,K246))</f>
        <v>0</v>
      </c>
      <c r="L251" s="3">
        <v>0</v>
      </c>
      <c r="M251" s="2">
        <f t="shared" ref="M251" si="3223">IF($AO$1="ADDICTIVE",IF(W251=MAX(W250:W254),$AO$2*S251*R251+G251,0),0)</f>
        <v>0</v>
      </c>
      <c r="N251" s="107">
        <f t="shared" ref="N251" si="3224">IF($AO$1="ADDICTIVE",IF(W251=MAX(W250:W254),$AO$2*T251*R251+H251,0),0)</f>
        <v>0</v>
      </c>
      <c r="O251" s="20">
        <f t="shared" ref="O251" si="3225">IF($AO$1="ADDICTIVE",IF(Y251=MAX(Y250:Y254),$AO$2*U251*R251+I251,0),0)</f>
        <v>0</v>
      </c>
      <c r="P251" s="3">
        <f t="shared" si="2792"/>
        <v>0</v>
      </c>
      <c r="Q251" s="63">
        <f>Z246</f>
        <v>0</v>
      </c>
      <c r="R251" s="2">
        <f t="shared" si="2518"/>
        <v>1.5433941467714427</v>
      </c>
      <c r="S251" s="90">
        <f t="shared" si="3166"/>
        <v>0.34952639800000002</v>
      </c>
      <c r="T251" s="90">
        <f t="shared" si="3167"/>
        <v>0.54555937899999996</v>
      </c>
      <c r="U251" s="26">
        <f t="shared" si="2519"/>
        <v>0</v>
      </c>
      <c r="V251" s="199">
        <f t="shared" si="2503"/>
        <v>0.35069788966791954</v>
      </c>
      <c r="W251" s="192">
        <f t="shared" si="3129"/>
        <v>0.6753489448339598</v>
      </c>
      <c r="X251" s="192">
        <f>IF(W251&gt;X250,W251,X250)</f>
        <v>0.92589833463967741</v>
      </c>
      <c r="Y251" s="75">
        <f t="shared" ref="Y251:Y254" si="3226">Y250</f>
        <v>0.9957097748627568</v>
      </c>
      <c r="Z251" s="63">
        <f>IF(MAX(W250:W254)=W251,Q251+1,Q251)</f>
        <v>0</v>
      </c>
      <c r="AA251" s="63">
        <f t="shared" ref="AA251" si="3227">IF(W251=MAX(W250:W254),S251*R251-G251,0)</f>
        <v>0</v>
      </c>
      <c r="AB251" s="63">
        <f t="shared" ref="AB251" si="3228">IF(W251=MAX(W250:W254),T251*R251-H251,0)</f>
        <v>0</v>
      </c>
      <c r="AC251" s="209">
        <f t="shared" ref="AC251" si="3229">IF(W251=MAX(W250:W254),U251-I251,0)</f>
        <v>0</v>
      </c>
      <c r="AD251" s="132">
        <f>Hoja1!$AA251^2+Hoja1!$AB251^2+AC251^2</f>
        <v>0</v>
      </c>
      <c r="AE251" s="75">
        <f t="shared" ref="AE251:AE254" si="3230">AE250</f>
        <v>0.11440301781527561</v>
      </c>
      <c r="AF251" s="76">
        <f t="shared" ref="AF251:AH254" si="3231">AF250</f>
        <v>0.33823515165528789</v>
      </c>
      <c r="AG251" s="77">
        <f t="shared" si="3231"/>
        <v>0</v>
      </c>
      <c r="AH251" s="78">
        <f t="shared" si="3231"/>
        <v>0</v>
      </c>
      <c r="AI251" s="72">
        <f>IF(AG250&gt;0,IF(AH250=Hoja1!$W251,Hoja1!$E251,Hoja1!$G251),0)</f>
        <v>0</v>
      </c>
      <c r="AJ251" s="73">
        <f>IF(AG250&gt;0,IF(AH250=Hoja1!$W251,Hoja1!$F251,Hoja1!$H251),0)</f>
        <v>0</v>
      </c>
      <c r="AK251" s="52">
        <f>IF(AG250&gt;0,IF(AH250=Hoja1!$W251,Hoja1!$E251*Hoja1!$R251,Hoja1!$G251),0)</f>
        <v>0</v>
      </c>
      <c r="AL251" s="49">
        <f>IF(AG250&gt;0,IF(AH250=Hoja1!$W251,Hoja1!$F251*Hoja1!$R251,Hoja1!$H251),0)</f>
        <v>0</v>
      </c>
      <c r="AM251" s="2">
        <f t="shared" ref="AM251:AN251" si="3232">AM246</f>
        <v>1</v>
      </c>
      <c r="AN251" s="143">
        <f t="shared" si="3232"/>
        <v>0.5</v>
      </c>
      <c r="AO251" s="107">
        <f t="shared" si="2524"/>
        <v>1</v>
      </c>
      <c r="AP251" s="3">
        <f t="shared" si="2912"/>
        <v>1</v>
      </c>
      <c r="AQ251" s="2">
        <f t="shared" ref="AQ251:AR251" si="3233">AQ246</f>
        <v>9.8200950552920219E-3</v>
      </c>
      <c r="AR251" s="3">
        <f t="shared" si="3233"/>
        <v>0.14994720205117487</v>
      </c>
      <c r="AS251" s="2">
        <f t="shared" ref="AS251" si="3234">IF(AG250&gt;0,G251+AQ251,0)</f>
        <v>0</v>
      </c>
      <c r="AT251" s="163">
        <f t="shared" ref="AT251" si="3235">IF(AG250&gt;0,H251+AR251,0)</f>
        <v>0</v>
      </c>
    </row>
    <row r="252" spans="3:46" ht="19.5" thickBot="1" x14ac:dyDescent="0.3">
      <c r="C252" s="224"/>
      <c r="D252" s="214"/>
      <c r="E252" s="89">
        <f t="shared" ref="E252:F252" si="3236">E251</f>
        <v>0.34952639800000002</v>
      </c>
      <c r="F252" s="89">
        <f t="shared" si="3236"/>
        <v>0.54555937899999996</v>
      </c>
      <c r="G252" s="74">
        <f t="shared" ref="G252:I252" si="3237">G247</f>
        <v>0.4247616770911497</v>
      </c>
      <c r="H252" s="74">
        <f t="shared" si="3237"/>
        <v>0.90530520691903349</v>
      </c>
      <c r="I252" s="74">
        <f t="shared" si="3237"/>
        <v>0</v>
      </c>
      <c r="J252" s="2">
        <f t="shared" ref="J252" si="3238">IF($AO$1="SUBTRACTIVE",AA252+J247,IF(W252=MAX(W250:W254),P252*M252-G252+J247,J247))</f>
        <v>0.30987565597457462</v>
      </c>
      <c r="K252" s="107">
        <f t="shared" ref="K252" si="3239">IF($AO$1="SUBTRACTIVE",AB252+K247,IF(W252=MAX(W250:W254),P252*N252-H252+K247,K247))</f>
        <v>-0.22244360093970061</v>
      </c>
      <c r="L252" s="3">
        <v>0</v>
      </c>
      <c r="M252" s="2">
        <f t="shared" ref="M252" si="3240">IF($AO$1="ADDICTIVE",IF(W252=MAX(W250:W254),$AO$2*S252*R252+G252,0),0)</f>
        <v>0</v>
      </c>
      <c r="N252" s="107">
        <f t="shared" ref="N252" si="3241">IF($AO$1="ADDICTIVE",IF(W252=MAX(W250:W254),$AO$2*T252*R252+H252,0),0)</f>
        <v>0</v>
      </c>
      <c r="O252" s="20">
        <f t="shared" ref="O252" si="3242">IF($AO$1="ADDICTIVE",IF(Y252=MAX(Y250:Y254),$AO$2*U252*R252+I252,0),0)</f>
        <v>0</v>
      </c>
      <c r="P252" s="3">
        <f t="shared" si="2792"/>
        <v>0</v>
      </c>
      <c r="Q252" s="63">
        <f>Z247</f>
        <v>3</v>
      </c>
      <c r="R252" s="2">
        <f t="shared" si="2518"/>
        <v>1.5433941467714427</v>
      </c>
      <c r="S252" s="90">
        <f t="shared" si="3166"/>
        <v>0.34952639800000002</v>
      </c>
      <c r="T252" s="90">
        <f t="shared" si="3167"/>
        <v>0.54555937899999996</v>
      </c>
      <c r="U252" s="26">
        <f t="shared" si="2519"/>
        <v>0</v>
      </c>
      <c r="V252" s="199">
        <f t="shared" si="2503"/>
        <v>0.99141954972551372</v>
      </c>
      <c r="W252" s="192">
        <f t="shared" si="3129"/>
        <v>0.9957097748627568</v>
      </c>
      <c r="X252" s="192">
        <f>IF(W252&gt;X251,W252,X251)</f>
        <v>0.9957097748627568</v>
      </c>
      <c r="Y252" s="75">
        <f t="shared" si="3226"/>
        <v>0.9957097748627568</v>
      </c>
      <c r="Z252" s="63">
        <f>IF(MAX(W250:W254)=W252,Q252+1,Q252)</f>
        <v>4</v>
      </c>
      <c r="AA252" s="63">
        <f t="shared" ref="AA252" si="3243">IF(W252=MAX(W250:W254),S252*R252-G252,0)</f>
        <v>0.11469531972415598</v>
      </c>
      <c r="AB252" s="63">
        <f t="shared" ref="AB252" si="3244">IF(W252=MAX(W250:W254),T252*R252-H252,0)</f>
        <v>-6.3292054654170427E-2</v>
      </c>
      <c r="AC252" s="209">
        <f t="shared" ref="AC252" si="3245">IF(W252=MAX(W250:W254),U252-I252,0)</f>
        <v>0</v>
      </c>
      <c r="AD252" s="132">
        <f>Hoja1!$AA252^2+Hoja1!$AB252^2+AC252^2</f>
        <v>1.716090054897286E-2</v>
      </c>
      <c r="AE252" s="75">
        <f t="shared" si="3230"/>
        <v>0.11440301781527561</v>
      </c>
      <c r="AF252" s="75">
        <f t="shared" si="3231"/>
        <v>0.33823515165528789</v>
      </c>
      <c r="AG252" s="78">
        <f t="shared" si="3231"/>
        <v>0</v>
      </c>
      <c r="AH252" s="78">
        <f t="shared" si="3231"/>
        <v>0</v>
      </c>
      <c r="AI252" s="72">
        <f>IF(AG250&gt;0,IF(AH250=Hoja1!$W252,Hoja1!$E252,Hoja1!$G252),0)</f>
        <v>0</v>
      </c>
      <c r="AJ252" s="73">
        <f>IF(AG252&gt;0,IF(AH252=Hoja1!$W252,Hoja1!$F252,Hoja1!$H252),0)</f>
        <v>0</v>
      </c>
      <c r="AK252" s="52">
        <f>IF(AG250&gt;0,IF(AH250=Hoja1!$W252,Hoja1!$E252*Hoja1!$R252,Hoja1!$G252),0)</f>
        <v>0</v>
      </c>
      <c r="AL252" s="49">
        <f>IF(AG250&gt;0,IF(AH250=Hoja1!$W252,Hoja1!$F252*Hoja1!$R252,Hoja1!$H252),0)</f>
        <v>0</v>
      </c>
      <c r="AM252" s="2">
        <f t="shared" ref="AM252:AN252" si="3246">AM247</f>
        <v>10</v>
      </c>
      <c r="AN252" s="143">
        <f t="shared" si="3246"/>
        <v>0.5</v>
      </c>
      <c r="AO252" s="107">
        <f t="shared" si="2524"/>
        <v>0.1</v>
      </c>
      <c r="AP252" s="3">
        <f t="shared" si="2912"/>
        <v>0.1</v>
      </c>
      <c r="AQ252" s="2">
        <f t="shared" ref="AQ252:AR252" si="3247">AQ247</f>
        <v>2.7841978568003425E-2</v>
      </c>
      <c r="AR252" s="3">
        <f t="shared" si="3247"/>
        <v>-2.6293042553674317E-2</v>
      </c>
      <c r="AS252" s="2">
        <f t="shared" ref="AS252" si="3248">IF(AG250&gt;0,G252+AQ252,0)</f>
        <v>0</v>
      </c>
      <c r="AT252" s="163">
        <f t="shared" ref="AT252" si="3249">IF(AG250&gt;0,H252+AR252,0)</f>
        <v>0</v>
      </c>
    </row>
    <row r="253" spans="3:46" ht="19.5" thickBot="1" x14ac:dyDescent="0.3">
      <c r="C253" s="224"/>
      <c r="D253" s="214"/>
      <c r="E253" s="89">
        <f t="shared" ref="E253:F253" si="3250">E252</f>
        <v>0.34952639800000002</v>
      </c>
      <c r="F253" s="89">
        <f t="shared" si="3250"/>
        <v>0.54555937899999996</v>
      </c>
      <c r="G253" s="74">
        <f t="shared" ref="G253:I253" si="3251">G248</f>
        <v>-0.51661166300000005</v>
      </c>
      <c r="H253" s="74">
        <f t="shared" si="3251"/>
        <v>-0.851105322</v>
      </c>
      <c r="I253" s="74">
        <f t="shared" si="3251"/>
        <v>0</v>
      </c>
      <c r="J253" s="2">
        <f t="shared" ref="J253" si="3252">IF($AO$1="SUBTRACTIVE",AA253+J248,IF(W253=MAX(W250:W254),P253*M253-G253+J248,J248))</f>
        <v>0</v>
      </c>
      <c r="K253" s="107">
        <f t="shared" ref="K253" si="3253">IF($AO$1="SUBTRACTIVE",AB253+K248,IF(W253=MAX(W250:W254),P253*N253-H253+K248,K248))</f>
        <v>0</v>
      </c>
      <c r="L253" s="3">
        <v>0</v>
      </c>
      <c r="M253" s="2">
        <f t="shared" ref="M253" si="3254">IF($AO$1="ADDICTIVE",IF(W253=MAX(W250:W254),$AO$2*S253*R253+G253,0),0)</f>
        <v>0</v>
      </c>
      <c r="N253" s="107">
        <f t="shared" ref="N253" si="3255">IF($AO$1="ADDICTIVE",IF(W253=MAX(W250:W254),$AO$2*T253*R253+H253,0),0)</f>
        <v>0</v>
      </c>
      <c r="O253" s="20">
        <f t="shared" ref="O253:O254" si="3256">IF($AO$1="ADDICTIVE",IF(Y253=MAX(Y249:Y253),$AO$2*U253*R253+I253,0),0)</f>
        <v>0</v>
      </c>
      <c r="P253" s="3">
        <f t="shared" si="2792"/>
        <v>0</v>
      </c>
      <c r="Q253" s="63">
        <f>Z248</f>
        <v>0</v>
      </c>
      <c r="R253" s="2">
        <f t="shared" si="2518"/>
        <v>1.5433941467714427</v>
      </c>
      <c r="S253" s="90">
        <f t="shared" si="3166"/>
        <v>0.34952639800000002</v>
      </c>
      <c r="T253" s="90">
        <f t="shared" si="3167"/>
        <v>0.54555937899999996</v>
      </c>
      <c r="U253" s="26">
        <f t="shared" si="2519"/>
        <v>0</v>
      </c>
      <c r="V253" s="199">
        <f t="shared" si="2503"/>
        <v>-0.9953316513283621</v>
      </c>
      <c r="W253" s="192">
        <f t="shared" si="3129"/>
        <v>2.3341743358189504E-3</v>
      </c>
      <c r="X253" s="192">
        <f>IF(W253&gt;X252,W253,X252)</f>
        <v>0.9957097748627568</v>
      </c>
      <c r="Y253" s="75">
        <f t="shared" si="3226"/>
        <v>0.9957097748627568</v>
      </c>
      <c r="Z253" s="63">
        <f>IF(MAX(W250:W254)=W253,Q253+1,Q253)</f>
        <v>0</v>
      </c>
      <c r="AA253" s="63">
        <f t="shared" ref="AA253" si="3257">IF(W253=MAX(W250:W254),S253*R253-G253,0)</f>
        <v>0</v>
      </c>
      <c r="AB253" s="63">
        <f t="shared" ref="AB253" si="3258">IF(W253=MAX(W250:W254),T253*R253-H253,0)</f>
        <v>0</v>
      </c>
      <c r="AC253" s="209">
        <f t="shared" ref="AC253" si="3259">IF(W253=MAX(W250:W254),U253-I253,0)</f>
        <v>0</v>
      </c>
      <c r="AD253" s="132">
        <f>Hoja1!$AA253^2+Hoja1!$AB253^2+AC253^2</f>
        <v>0</v>
      </c>
      <c r="AE253" s="75">
        <f t="shared" si="3230"/>
        <v>0.11440301781527561</v>
      </c>
      <c r="AF253" s="75">
        <f t="shared" si="3231"/>
        <v>0.33823515165528789</v>
      </c>
      <c r="AG253" s="78">
        <f t="shared" si="3231"/>
        <v>0</v>
      </c>
      <c r="AH253" s="78">
        <f t="shared" si="3231"/>
        <v>0</v>
      </c>
      <c r="AI253" s="72">
        <f>IF(AG250&gt;0,IF(AH250=Hoja1!$W253,Hoja1!$E253,Hoja1!$G253),0)</f>
        <v>0</v>
      </c>
      <c r="AJ253" s="73">
        <f>IF(AG250&gt;0,IF(AH250=Hoja1!$W253,Hoja1!$F253,Hoja1!$H253),0)</f>
        <v>0</v>
      </c>
      <c r="AK253" s="52">
        <f>IF(AG250&gt;0,IF(AH250=Hoja1!$W253,Hoja1!$E253*Hoja1!$R253,Hoja1!$G253),0)</f>
        <v>0</v>
      </c>
      <c r="AL253" s="49">
        <f>IF(AG250&gt;0,IF(AH250=Hoja1!$W253,Hoja1!$F253*Hoja1!$R253,Hoja1!$H253),0)</f>
        <v>0</v>
      </c>
      <c r="AM253" s="2">
        <f t="shared" ref="AM253:AN253" si="3260">AM248</f>
        <v>0</v>
      </c>
      <c r="AN253" s="143">
        <f t="shared" si="3260"/>
        <v>0.5</v>
      </c>
      <c r="AO253" s="107">
        <f t="shared" si="2524"/>
        <v>0</v>
      </c>
      <c r="AP253" s="3">
        <f t="shared" si="2912"/>
        <v>0</v>
      </c>
      <c r="AQ253" s="2">
        <f t="shared" ref="AQ253:AR253" si="3261">AQ248</f>
        <v>0</v>
      </c>
      <c r="AR253" s="3">
        <f t="shared" si="3261"/>
        <v>0</v>
      </c>
      <c r="AS253" s="2">
        <f t="shared" ref="AS253" si="3262">IF(AG250&gt;0,G253+AQ253,0)</f>
        <v>0</v>
      </c>
      <c r="AT253" s="163">
        <f t="shared" ref="AT253" si="3263">IF(AG250&gt;0,H253+AR253,0)</f>
        <v>0</v>
      </c>
    </row>
    <row r="254" spans="3:46" ht="19.5" thickBot="1" x14ac:dyDescent="0.3">
      <c r="C254" s="224"/>
      <c r="D254" s="215"/>
      <c r="E254" s="89">
        <f t="shared" ref="E254:F254" si="3264">E253</f>
        <v>0.34952639800000002</v>
      </c>
      <c r="F254" s="89">
        <f t="shared" si="3264"/>
        <v>0.54555937899999996</v>
      </c>
      <c r="G254" s="74">
        <f t="shared" ref="G254:I254" si="3265">G249</f>
        <v>-0.227678886</v>
      </c>
      <c r="H254" s="74">
        <f t="shared" si="3265"/>
        <v>-0.95629731299999998</v>
      </c>
      <c r="I254" s="74">
        <f t="shared" si="3265"/>
        <v>0</v>
      </c>
      <c r="J254" s="4">
        <f t="shared" ref="J254" si="3266">IF($AO$1="SUBTRACTIVE",AA254+J249,IF(W254=MAX(W250:W254),P254*M254-G254+J249,J249))</f>
        <v>0</v>
      </c>
      <c r="K254" s="108">
        <f t="shared" ref="K254" si="3267">IF($AO$1="SUBTRACTIVE",AB254+K249,IF(W254=MAX(W250:W254),P254*N254-H254+K249,K249))</f>
        <v>0</v>
      </c>
      <c r="L254" s="5">
        <v>0</v>
      </c>
      <c r="M254" s="4">
        <f t="shared" ref="M254" si="3268">IF($AO$1="ADDICTIVE",IF(W254=MAX(W250:W254),$AO$2*S254*R254+G254,0),0)</f>
        <v>0</v>
      </c>
      <c r="N254" s="108">
        <f t="shared" ref="N254" si="3269">IF($AO$1="ADDICTIVE",IF(W254=MAX(W250:W254),$AO$2*T254*R254+H254,0),0)</f>
        <v>0</v>
      </c>
      <c r="O254" s="21">
        <f t="shared" si="3256"/>
        <v>0</v>
      </c>
      <c r="P254" s="5">
        <f t="shared" si="2792"/>
        <v>0</v>
      </c>
      <c r="Q254" s="63">
        <f>Z249</f>
        <v>0</v>
      </c>
      <c r="R254" s="4">
        <f t="shared" si="2518"/>
        <v>1.5433941467714427</v>
      </c>
      <c r="S254" s="90">
        <f t="shared" si="3166"/>
        <v>0.34952639800000002</v>
      </c>
      <c r="T254" s="90">
        <f t="shared" si="3167"/>
        <v>0.54555937899999996</v>
      </c>
      <c r="U254" s="118">
        <f t="shared" si="2519"/>
        <v>0</v>
      </c>
      <c r="V254" s="199">
        <f t="shared" si="2503"/>
        <v>-0.9280378831013627</v>
      </c>
      <c r="W254" s="192">
        <f t="shared" si="3129"/>
        <v>3.5981058449318648E-2</v>
      </c>
      <c r="X254" s="192">
        <f>IF(W254&gt;X253,W254,X253)</f>
        <v>0.9957097748627568</v>
      </c>
      <c r="Y254" s="75">
        <f t="shared" si="3226"/>
        <v>0.9957097748627568</v>
      </c>
      <c r="Z254" s="63">
        <f>IF(MAX(W250:W254)=W254,Q254+1,Q254)</f>
        <v>0</v>
      </c>
      <c r="AA254" s="63">
        <f t="shared" ref="AA254" si="3270">IF(W254=MAX(W250:W254),S254*R254-G254,0)</f>
        <v>0</v>
      </c>
      <c r="AB254" s="63">
        <f t="shared" ref="AB254" si="3271">IF(W254=MAX(W250:W254),T254*R254-H254,0)</f>
        <v>0</v>
      </c>
      <c r="AC254" s="133">
        <f t="shared" ref="AC254" si="3272">IF(W254=MAX(W250:W254),U254-I254,0)</f>
        <v>0</v>
      </c>
      <c r="AD254" s="133">
        <f>Hoja1!$AA254^2+Hoja1!$AB254^2+AC254^2</f>
        <v>0</v>
      </c>
      <c r="AE254" s="75">
        <f t="shared" si="3230"/>
        <v>0.11440301781527561</v>
      </c>
      <c r="AF254" s="75">
        <f t="shared" si="3231"/>
        <v>0.33823515165528789</v>
      </c>
      <c r="AG254" s="78">
        <f t="shared" si="3231"/>
        <v>0</v>
      </c>
      <c r="AH254" s="78">
        <f t="shared" si="3231"/>
        <v>0</v>
      </c>
      <c r="AI254" s="72">
        <f>IF(AG250&gt;0,IF(AH250=Hoja1!$W254,Hoja1!$E254,Hoja1!$G254),0)</f>
        <v>0</v>
      </c>
      <c r="AJ254" s="73">
        <f>IF(AG250&gt;0,IF(AH250=Hoja1!$W254,Hoja1!$F254,Hoja1!$H254),0)</f>
        <v>0</v>
      </c>
      <c r="AK254" s="52">
        <f>IF(AG250&gt;0,IF(AH250=Hoja1!$W254,Hoja1!$E254*Hoja1!$R254,Hoja1!$G254),0)</f>
        <v>0</v>
      </c>
      <c r="AL254" s="49">
        <f>IF(AG250&gt;0,IF(AH250=Hoja1!$W254,Hoja1!$F254*Hoja1!$R254,Hoja1!$H254),0)</f>
        <v>0</v>
      </c>
      <c r="AM254" s="4">
        <f t="shared" ref="AM254:AN254" si="3273">AM249</f>
        <v>0</v>
      </c>
      <c r="AN254" s="120">
        <f t="shared" si="3273"/>
        <v>0.5</v>
      </c>
      <c r="AO254" s="108">
        <f t="shared" si="2524"/>
        <v>0</v>
      </c>
      <c r="AP254" s="5">
        <f t="shared" si="2912"/>
        <v>0</v>
      </c>
      <c r="AQ254" s="4">
        <f t="shared" ref="AQ254:AR254" si="3274">AQ249</f>
        <v>0</v>
      </c>
      <c r="AR254" s="5">
        <f t="shared" si="3274"/>
        <v>0</v>
      </c>
      <c r="AS254" s="4">
        <f t="shared" ref="AS254" si="3275">IF(AG250&gt;0,G254+AQ254,0)</f>
        <v>0</v>
      </c>
      <c r="AT254" s="164">
        <f t="shared" ref="AT254" si="3276">IF(AG250&gt;0,H254+AR254,0)</f>
        <v>0</v>
      </c>
    </row>
    <row r="255" spans="3:46" ht="19.5" thickBot="1" x14ac:dyDescent="0.3">
      <c r="C255" s="224"/>
      <c r="D255" s="216" t="s">
        <v>34</v>
      </c>
      <c r="E255" s="116">
        <f>$A$19</f>
        <v>0.67010127399999997</v>
      </c>
      <c r="F255" s="116">
        <f>$B$19</f>
        <v>0.83871511700000001</v>
      </c>
      <c r="G255" s="92">
        <f t="shared" ref="G255:I255" si="3277">G250</f>
        <v>0.90061523871352567</v>
      </c>
      <c r="H255" s="92">
        <f t="shared" si="3277"/>
        <v>0.43461729348586547</v>
      </c>
      <c r="I255" s="92">
        <f t="shared" si="3277"/>
        <v>0</v>
      </c>
      <c r="J255" s="52">
        <f t="shared" ref="J255" si="3278">IF($AO$1="SUBTRACTIVE",AA255+J250,IF(W255=MAX(W255:W259),P255*M255-G255+J250,J250))</f>
        <v>0.18937260242091725</v>
      </c>
      <c r="K255" s="123">
        <f t="shared" ref="K255" si="3279">IF($AO$1="SUBTRACTIVE",AB255+K250,IF(W255=MAX(W255:W259),P255*N255-H255+K250,K250))</f>
        <v>-0.49997515292269445</v>
      </c>
      <c r="L255" s="53">
        <v>0</v>
      </c>
      <c r="M255" s="136">
        <f t="shared" ref="M255" si="3280">IF($AO$1="ADDICTIVE",IF(W255=MAX(W255:W259),$AO$2*S255*R255+G255,0),0)</f>
        <v>0</v>
      </c>
      <c r="N255" s="123">
        <f t="shared" ref="N255" si="3281">IF($AO$1="ADDICTIVE",IF(W255=MAX(W255:W259),$AO$2*T255*R255+H255,0),0)</f>
        <v>0</v>
      </c>
      <c r="O255" s="130">
        <f t="shared" ref="O255" si="3282">IF($AO$1="ADDICTIVE",IF(Y255=MAX(Y255:Y259),$AO$2*U255*R255+I255,0),0)</f>
        <v>0</v>
      </c>
      <c r="P255" s="53">
        <f t="shared" si="2792"/>
        <v>0</v>
      </c>
      <c r="Q255" s="36">
        <f>Z250</f>
        <v>5</v>
      </c>
      <c r="R255" s="114">
        <f t="shared" si="2518"/>
        <v>0.93150144727774076</v>
      </c>
      <c r="S255" s="91">
        <f t="shared" si="3166"/>
        <v>0.67010127399999997</v>
      </c>
      <c r="T255" s="91">
        <f t="shared" si="3167"/>
        <v>0.83871511700000001</v>
      </c>
      <c r="U255" s="115">
        <f t="shared" si="2519"/>
        <v>0</v>
      </c>
      <c r="V255" s="200">
        <f t="shared" si="2503"/>
        <v>0.90171530336021666</v>
      </c>
      <c r="W255" s="201">
        <f t="shared" si="3129"/>
        <v>0.95085765168010838</v>
      </c>
      <c r="X255" s="201">
        <f>W255</f>
        <v>0.95085765168010838</v>
      </c>
      <c r="Y255" s="36">
        <f t="shared" ref="Y255" si="3283">X259</f>
        <v>0.98620952443416343</v>
      </c>
      <c r="Z255" s="36">
        <f>IF(MAX(W255:W259)=W255,Q255+1,Q255)</f>
        <v>5</v>
      </c>
      <c r="AA255" s="80">
        <f t="shared" ref="AA255" si="3284">IF(W255=MAX(W255:W259),S255*R255-G255,0)</f>
        <v>0</v>
      </c>
      <c r="AB255" s="80">
        <f t="shared" ref="AB255" si="3285">IF(W255=MAX(W255:W259),T255*R255-H255,0)</f>
        <v>0</v>
      </c>
      <c r="AC255" s="54">
        <f t="shared" ref="AC255" si="3286">IF(W255=MAX(W255:W259),U255-I255,0)</f>
        <v>0</v>
      </c>
      <c r="AD255" s="54">
        <f>Hoja1!$AA255^2+Hoja1!$AB255^2+AC255^2</f>
        <v>0</v>
      </c>
      <c r="AE255" s="80">
        <f t="shared" ref="AE255" si="3287">IF(MAX(AD255:AD259)&gt;AE250,MAX(AD255:AD259),AE250)</f>
        <v>0.11440301781527561</v>
      </c>
      <c r="AF255" s="80">
        <f t="shared" ref="AF255" si="3288">SQRT(AE255)</f>
        <v>0.33823515165528789</v>
      </c>
      <c r="AG255" s="82">
        <f>IF(Y255=MIN(Y210:Y309),Y255,0)</f>
        <v>0</v>
      </c>
      <c r="AH255" s="83">
        <f>IF(Hoja1!$AG255&gt;0,_xlfn.MAXIFS(W255:W259,Z305:Z309,0),0)</f>
        <v>0</v>
      </c>
      <c r="AI255" s="80">
        <f>IF(AG255&gt;0,IF(AH255=Hoja1!$W255,Hoja1!$E255,Hoja1!$G255),0)</f>
        <v>0</v>
      </c>
      <c r="AJ255" s="54">
        <f>IF(AG255&gt;0,IF(AH255=Hoja1!$W255,Hoja1!$F255,Hoja1!$H255),0)</f>
        <v>0</v>
      </c>
      <c r="AK255" s="52">
        <f>IF(AG255&gt;0,IF(AH255=Hoja1!$W255,Hoja1!$E255*Hoja1!$R255,Hoja1!$G255),0)</f>
        <v>0</v>
      </c>
      <c r="AL255" s="49">
        <f>IF(AG255&gt;0,IF(AH255=Hoja1!$W255,Hoja1!$F255*Hoja1!$R255,Hoja1!$H255),0)</f>
        <v>0</v>
      </c>
      <c r="AM255" s="114">
        <f t="shared" ref="AM255:AN255" si="3289">AM250</f>
        <v>9</v>
      </c>
      <c r="AN255" s="144">
        <f t="shared" si="3289"/>
        <v>0.5</v>
      </c>
      <c r="AO255" s="123">
        <f t="shared" si="2524"/>
        <v>0.1111111111111111</v>
      </c>
      <c r="AP255" s="127">
        <f t="shared" ref="AP255" si="3290">IF($AO$1="SUBTRACTIVE",AN255*AO255,AO255)</f>
        <v>5.5555555555555552E-2</v>
      </c>
      <c r="AQ255" s="52">
        <f t="shared" ref="AQ255:AR255" si="3291">AQ250</f>
        <v>-8.7737465512600643E-3</v>
      </c>
      <c r="AR255" s="53">
        <f t="shared" si="3291"/>
        <v>4.316376946363362E-3</v>
      </c>
      <c r="AS255" s="52">
        <f t="shared" ref="AS255" si="3292">IF(AG255&gt;0,G255+AQ255,0)</f>
        <v>0</v>
      </c>
      <c r="AT255" s="165">
        <f t="shared" ref="AT255" si="3293">IF(AG255&gt;0,H255+AR255,0)</f>
        <v>0</v>
      </c>
    </row>
    <row r="256" spans="3:46" ht="19.5" thickBot="1" x14ac:dyDescent="0.3">
      <c r="C256" s="224"/>
      <c r="D256" s="217"/>
      <c r="E256" s="94">
        <f t="shared" ref="E256:F256" si="3294">E255</f>
        <v>0.67010127399999997</v>
      </c>
      <c r="F256" s="94">
        <f t="shared" si="3294"/>
        <v>0.83871511700000001</v>
      </c>
      <c r="G256" s="46">
        <f t="shared" ref="G256:I256" si="3295">G251</f>
        <v>0.97621461700000001</v>
      </c>
      <c r="H256" s="46">
        <f t="shared" si="3295"/>
        <v>-0.20893725399999999</v>
      </c>
      <c r="I256" s="46">
        <f t="shared" si="3295"/>
        <v>0</v>
      </c>
      <c r="J256" s="56">
        <f t="shared" ref="J256" si="3296">IF($AO$1="SUBTRACTIVE",AA256+J251,IF(W256=MAX(W255:W259),P256*M256-G256+J251,J251))</f>
        <v>0</v>
      </c>
      <c r="K256" s="122">
        <f t="shared" ref="K256" si="3297">IF($AO$1="SUBTRACTIVE",AB256+K251,IF(W256=MAX(W255:W259),P256*N256-H256+K251,K251))</f>
        <v>0</v>
      </c>
      <c r="L256" s="57">
        <v>0</v>
      </c>
      <c r="M256" s="137">
        <f t="shared" ref="M256" si="3298">IF($AO$1="ADDICTIVE",IF(W256=MAX(W255:W259),$AO$2*S256*R256+G256,0),0)</f>
        <v>0</v>
      </c>
      <c r="N256" s="122">
        <f t="shared" ref="N256" si="3299">IF($AO$1="ADDICTIVE",IF(W256=MAX(W255:W259),$AO$2*T256*R256+H256,0),0)</f>
        <v>0</v>
      </c>
      <c r="O256" s="128">
        <f t="shared" ref="O256" si="3300">IF($AO$1="ADDICTIVE",IF(Y256=MAX(Y255:Y259),$AO$2*U256*R256+I256,0),0)</f>
        <v>0</v>
      </c>
      <c r="P256" s="57">
        <f t="shared" si="2792"/>
        <v>0</v>
      </c>
      <c r="Q256" s="93">
        <f t="shared" ref="Q256:Q260" si="3301">Z251</f>
        <v>0</v>
      </c>
      <c r="R256" s="56">
        <f t="shared" si="2518"/>
        <v>0.93150144727774076</v>
      </c>
      <c r="S256" s="95">
        <f t="shared" si="3166"/>
        <v>0.67010127399999997</v>
      </c>
      <c r="T256" s="95">
        <f t="shared" si="3167"/>
        <v>0.83871511700000001</v>
      </c>
      <c r="U256" s="115">
        <f t="shared" si="2519"/>
        <v>0</v>
      </c>
      <c r="V256" s="202">
        <f t="shared" si="2503"/>
        <v>0.44611823623027747</v>
      </c>
      <c r="W256" s="203">
        <f t="shared" si="3129"/>
        <v>0.72305911811513868</v>
      </c>
      <c r="X256" s="203">
        <f>IF(W256&gt;X255,W256,X255)</f>
        <v>0.95085765168010838</v>
      </c>
      <c r="Y256" s="75">
        <f t="shared" ref="Y256:Y259" si="3302">Y255</f>
        <v>0.98620952443416343</v>
      </c>
      <c r="Z256" s="93">
        <f>IF(MAX(W255:W259)=W256,Q256+1,Q256)</f>
        <v>0</v>
      </c>
      <c r="AA256" s="82">
        <f t="shared" ref="AA256" si="3303">IF(W256=MAX(W255:W259),S256*R256-G256,0)</f>
        <v>0</v>
      </c>
      <c r="AB256" s="82">
        <f t="shared" ref="AB256" si="3304">IF(W256=MAX(W255:W259),T256*R256-H256,0)</f>
        <v>0</v>
      </c>
      <c r="AC256" s="210">
        <f t="shared" ref="AC256" si="3305">IF(W256=MAX(W255:W259),U256-I256,0)</f>
        <v>0</v>
      </c>
      <c r="AD256" s="212">
        <f>Hoja1!$AA256^2+Hoja1!$AB256^2+AC256^2</f>
        <v>0</v>
      </c>
      <c r="AE256" s="75">
        <f t="shared" ref="AE256:AE259" si="3306">AE255</f>
        <v>0.11440301781527561</v>
      </c>
      <c r="AF256" s="76">
        <f t="shared" ref="AF256:AH259" si="3307">AF255</f>
        <v>0.33823515165528789</v>
      </c>
      <c r="AG256" s="78">
        <f t="shared" si="3307"/>
        <v>0</v>
      </c>
      <c r="AH256" s="78">
        <f t="shared" si="3307"/>
        <v>0</v>
      </c>
      <c r="AI256" s="80">
        <f>IF(AG255&gt;0,IF(AH255=Hoja1!$W256,Hoja1!$E256,Hoja1!$G256),0)</f>
        <v>0</v>
      </c>
      <c r="AJ256" s="54">
        <f>IF(AG255&gt;0,IF(AH255=Hoja1!$W256,Hoja1!$F256,Hoja1!$H256),0)</f>
        <v>0</v>
      </c>
      <c r="AK256" s="52">
        <f>IF(AG255&gt;0,IF(AH255=Hoja1!$W256,Hoja1!$E256*Hoja1!$R256,Hoja1!$G256),0)</f>
        <v>0</v>
      </c>
      <c r="AL256" s="49">
        <f>IF(AG255&gt;0,IF(AH255=Hoja1!$W256,Hoja1!$F256*Hoja1!$R256,Hoja1!$H256),0)</f>
        <v>0</v>
      </c>
      <c r="AM256" s="56">
        <f t="shared" ref="AM256:AN256" si="3308">AM251</f>
        <v>1</v>
      </c>
      <c r="AN256" s="145">
        <f t="shared" si="3308"/>
        <v>0.5</v>
      </c>
      <c r="AO256" s="122">
        <f t="shared" si="2524"/>
        <v>1</v>
      </c>
      <c r="AP256" s="127">
        <f t="shared" si="2838"/>
        <v>0.5</v>
      </c>
      <c r="AQ256" s="56">
        <f t="shared" ref="AQ256:AR256" si="3309">AQ251</f>
        <v>9.8200950552920219E-3</v>
      </c>
      <c r="AR256" s="57">
        <f t="shared" si="3309"/>
        <v>0.14994720205117487</v>
      </c>
      <c r="AS256" s="56">
        <f t="shared" ref="AS256" si="3310">IF(AG255&gt;0,G256+AQ256,0)</f>
        <v>0</v>
      </c>
      <c r="AT256" s="166">
        <f t="shared" ref="AT256" si="3311">IF(AG255&gt;0,H256+AR256,0)</f>
        <v>0</v>
      </c>
    </row>
    <row r="257" spans="3:46" ht="19.5" thickBot="1" x14ac:dyDescent="0.3">
      <c r="C257" s="224"/>
      <c r="D257" s="217"/>
      <c r="E257" s="94">
        <f t="shared" ref="E257:F257" si="3312">E256</f>
        <v>0.67010127399999997</v>
      </c>
      <c r="F257" s="94">
        <f t="shared" si="3312"/>
        <v>0.83871511700000001</v>
      </c>
      <c r="G257" s="46">
        <f t="shared" ref="G257:I257" si="3313">G252</f>
        <v>0.4247616770911497</v>
      </c>
      <c r="H257" s="46">
        <f t="shared" si="3313"/>
        <v>0.90530520691903349</v>
      </c>
      <c r="I257" s="46">
        <f t="shared" si="3313"/>
        <v>0</v>
      </c>
      <c r="J257" s="56">
        <f t="shared" ref="J257" si="3314">IF($AO$1="SUBTRACTIVE",AA257+J252,IF(W257=MAX(W255:W259),P257*M257-G257+J252,J252))</f>
        <v>0.50931428543708279</v>
      </c>
      <c r="K257" s="122">
        <f t="shared" ref="K257" si="3315">IF($AO$1="SUBTRACTIVE",AB257+K252,IF(W257=MAX(W255:W259),P257*N257-H257+K252,K252))</f>
        <v>-0.34648446251951437</v>
      </c>
      <c r="L257" s="57">
        <v>0</v>
      </c>
      <c r="M257" s="137">
        <f t="shared" ref="M257" si="3316">IF($AO$1="ADDICTIVE",IF(W257=MAX(W255:W259),$AO$2*S257*R257+G257,0),0)</f>
        <v>0</v>
      </c>
      <c r="N257" s="122">
        <f t="shared" ref="N257" si="3317">IF($AO$1="ADDICTIVE",IF(W257=MAX(W255:W259),$AO$2*T257*R257+H257,0),0)</f>
        <v>0</v>
      </c>
      <c r="O257" s="128">
        <f t="shared" ref="O257" si="3318">IF($AO$1="ADDICTIVE",IF(Y257=MAX(Y255:Y259),$AO$2*U257*R257+I257,0),0)</f>
        <v>0</v>
      </c>
      <c r="P257" s="57">
        <f t="shared" si="2792"/>
        <v>0</v>
      </c>
      <c r="Q257" s="93">
        <f t="shared" si="3301"/>
        <v>4</v>
      </c>
      <c r="R257" s="56">
        <f t="shared" si="2518"/>
        <v>0.93150144727774076</v>
      </c>
      <c r="S257" s="95">
        <f t="shared" si="3166"/>
        <v>0.67010127399999997</v>
      </c>
      <c r="T257" s="95">
        <f t="shared" si="3167"/>
        <v>0.83871511700000001</v>
      </c>
      <c r="U257" s="115">
        <f t="shared" si="2519"/>
        <v>0</v>
      </c>
      <c r="V257" s="202">
        <f t="shared" si="2503"/>
        <v>0.97241904886832686</v>
      </c>
      <c r="W257" s="203">
        <f t="shared" si="3129"/>
        <v>0.98620952443416343</v>
      </c>
      <c r="X257" s="203">
        <f>IF(W257&gt;X256,W257,X256)</f>
        <v>0.98620952443416343</v>
      </c>
      <c r="Y257" s="75">
        <f t="shared" si="3302"/>
        <v>0.98620952443416343</v>
      </c>
      <c r="Z257" s="93">
        <f>IF(MAX(W255:W259)=W257,Q257+1,Q257)</f>
        <v>5</v>
      </c>
      <c r="AA257" s="82">
        <f t="shared" ref="AA257" si="3319">IF(W257=MAX(W255:W259),S257*R257-G257,0)</f>
        <v>0.19943862946250818</v>
      </c>
      <c r="AB257" s="82">
        <f t="shared" ref="AB257" si="3320">IF(W257=MAX(W255:W259),T257*R257-H257,0)</f>
        <v>-0.12404086157981375</v>
      </c>
      <c r="AC257" s="210">
        <f t="shared" ref="AC257" si="3321">IF(W257=MAX(W255:W259),U257-I257,0)</f>
        <v>0</v>
      </c>
      <c r="AD257" s="212">
        <f>Hoja1!$AA257^2+Hoja1!$AB257^2+AC257^2</f>
        <v>5.5161902263346149E-2</v>
      </c>
      <c r="AE257" s="75">
        <f t="shared" si="3306"/>
        <v>0.11440301781527561</v>
      </c>
      <c r="AF257" s="75">
        <f t="shared" si="3307"/>
        <v>0.33823515165528789</v>
      </c>
      <c r="AG257" s="78">
        <f t="shared" si="3307"/>
        <v>0</v>
      </c>
      <c r="AH257" s="78">
        <f t="shared" si="3307"/>
        <v>0</v>
      </c>
      <c r="AI257" s="80">
        <f>IF(AG255&gt;0,IF(AH255=Hoja1!$W257,Hoja1!$E257,Hoja1!$G257),0)</f>
        <v>0</v>
      </c>
      <c r="AJ257" s="54">
        <f>IF(AG255&gt;0,IF(AH255=Hoja1!$W257,Hoja1!$F257,Hoja1!$H257),0)</f>
        <v>0</v>
      </c>
      <c r="AK257" s="52">
        <f>IF(AG255&gt;0,IF(AH255=Hoja1!$W257,Hoja1!$E257*Hoja1!$R257,Hoja1!$G257),0)</f>
        <v>0</v>
      </c>
      <c r="AL257" s="49">
        <f>IF(AG255&gt;0,IF(AH255=Hoja1!$W257,Hoja1!$F257*Hoja1!$R257,Hoja1!$H257),0)</f>
        <v>0</v>
      </c>
      <c r="AM257" s="56">
        <f t="shared" ref="AM257:AN257" si="3322">AM252</f>
        <v>10</v>
      </c>
      <c r="AN257" s="145">
        <f t="shared" si="3322"/>
        <v>0.5</v>
      </c>
      <c r="AO257" s="122">
        <f t="shared" si="2524"/>
        <v>0.1</v>
      </c>
      <c r="AP257" s="127">
        <f t="shared" si="2838"/>
        <v>0.05</v>
      </c>
      <c r="AQ257" s="56">
        <f t="shared" ref="AQ257:AR257" si="3323">AQ252</f>
        <v>2.7841978568003425E-2</v>
      </c>
      <c r="AR257" s="57">
        <f t="shared" si="3323"/>
        <v>-2.6293042553674317E-2</v>
      </c>
      <c r="AS257" s="56">
        <f t="shared" ref="AS257" si="3324">IF(AG255&gt;0,G257+AQ257,0)</f>
        <v>0</v>
      </c>
      <c r="AT257" s="166">
        <f t="shared" ref="AT257" si="3325">IF(AG255&gt;0,H257+AR257,0)</f>
        <v>0</v>
      </c>
    </row>
    <row r="258" spans="3:46" ht="19.5" thickBot="1" x14ac:dyDescent="0.3">
      <c r="C258" s="224"/>
      <c r="D258" s="217"/>
      <c r="E258" s="94">
        <f t="shared" ref="E258:F258" si="3326">E257</f>
        <v>0.67010127399999997</v>
      </c>
      <c r="F258" s="94">
        <f t="shared" si="3326"/>
        <v>0.83871511700000001</v>
      </c>
      <c r="G258" s="46">
        <f t="shared" ref="G258:I258" si="3327">G253</f>
        <v>-0.51661166300000005</v>
      </c>
      <c r="H258" s="46">
        <f t="shared" si="3327"/>
        <v>-0.851105322</v>
      </c>
      <c r="I258" s="46">
        <f t="shared" si="3327"/>
        <v>0</v>
      </c>
      <c r="J258" s="56">
        <f t="shared" ref="J258" si="3328">IF($AO$1="SUBTRACTIVE",AA258+J253,IF(W258=MAX(W255:W259),P258*M258-G258+J253,J253))</f>
        <v>0</v>
      </c>
      <c r="K258" s="122">
        <f t="shared" ref="K258" si="3329">IF($AO$1="SUBTRACTIVE",AB258+K253,IF(W258=MAX(W255:W259),P258*N258-H258+K253,K253))</f>
        <v>0</v>
      </c>
      <c r="L258" s="57">
        <v>0</v>
      </c>
      <c r="M258" s="137">
        <f t="shared" ref="M258" si="3330">IF($AO$1="ADDICTIVE",IF(W258=MAX(W255:W259),$AO$2*S258*R258+G258,0),0)</f>
        <v>0</v>
      </c>
      <c r="N258" s="122">
        <f t="shared" ref="N258" si="3331">IF($AO$1="ADDICTIVE",IF(W258=MAX(W255:W259),$AO$2*T258*R258+H258,0),0)</f>
        <v>0</v>
      </c>
      <c r="O258" s="128">
        <f t="shared" ref="O258:O259" si="3332">IF($AO$1="ADDICTIVE",IF(Y258=MAX(Y254:Y258),$AO$2*U258*R258+I258,0),0)</f>
        <v>0</v>
      </c>
      <c r="P258" s="57">
        <f t="shared" si="2792"/>
        <v>0</v>
      </c>
      <c r="Q258" s="93">
        <f t="shared" si="3301"/>
        <v>0</v>
      </c>
      <c r="R258" s="56">
        <f t="shared" si="2518"/>
        <v>0.93150144727774076</v>
      </c>
      <c r="S258" s="95">
        <f t="shared" si="3166"/>
        <v>0.67010127399999997</v>
      </c>
      <c r="T258" s="95">
        <f t="shared" si="3167"/>
        <v>0.83871511700000001</v>
      </c>
      <c r="U258" s="115">
        <f t="shared" si="2519"/>
        <v>0</v>
      </c>
      <c r="V258" s="202">
        <f t="shared" si="2503"/>
        <v>-0.98740740062085075</v>
      </c>
      <c r="W258" s="203">
        <f t="shared" si="3129"/>
        <v>6.2962996895746248E-3</v>
      </c>
      <c r="X258" s="203">
        <f>IF(W258&gt;X257,W258,X257)</f>
        <v>0.98620952443416343</v>
      </c>
      <c r="Y258" s="75">
        <f t="shared" si="3302"/>
        <v>0.98620952443416343</v>
      </c>
      <c r="Z258" s="93">
        <f>IF(MAX(W255:W259)=W258,Q258+1,Q258)</f>
        <v>0</v>
      </c>
      <c r="AA258" s="82">
        <f t="shared" ref="AA258" si="3333">IF(W258=MAX(W255:W259),S258*R258-G258,0)</f>
        <v>0</v>
      </c>
      <c r="AB258" s="82">
        <f t="shared" ref="AB258" si="3334">IF(W258=MAX(W255:W259),T258*R258-H258,0)</f>
        <v>0</v>
      </c>
      <c r="AC258" s="210">
        <f t="shared" ref="AC258" si="3335">IF(W258=MAX(W255:W259),U258-I258,0)</f>
        <v>0</v>
      </c>
      <c r="AD258" s="212">
        <f>Hoja1!$AA258^2+Hoja1!$AB258^2+AC258^2</f>
        <v>0</v>
      </c>
      <c r="AE258" s="75">
        <f t="shared" si="3306"/>
        <v>0.11440301781527561</v>
      </c>
      <c r="AF258" s="75">
        <f t="shared" si="3307"/>
        <v>0.33823515165528789</v>
      </c>
      <c r="AG258" s="78">
        <f t="shared" si="3307"/>
        <v>0</v>
      </c>
      <c r="AH258" s="78">
        <f t="shared" si="3307"/>
        <v>0</v>
      </c>
      <c r="AI258" s="80">
        <f>IF(AG255&gt;0,IF(AH255=Hoja1!$W258,Hoja1!$E258,Hoja1!$G258),0)</f>
        <v>0</v>
      </c>
      <c r="AJ258" s="54">
        <f>IF(AG255&gt;0,IF(AH255=Hoja1!$W258,Hoja1!$F258,Hoja1!$H258),0)</f>
        <v>0</v>
      </c>
      <c r="AK258" s="52">
        <f>IF(AG255&gt;0,IF(AH255=Hoja1!$W258,Hoja1!$E258*Hoja1!$R258,Hoja1!$G258),0)</f>
        <v>0</v>
      </c>
      <c r="AL258" s="49">
        <f>IF(AG255&gt;0,IF(AH255=Hoja1!$W258,Hoja1!$F258*Hoja1!$R258,Hoja1!$H258),0)</f>
        <v>0</v>
      </c>
      <c r="AM258" s="56">
        <f t="shared" ref="AM258:AN258" si="3336">AM253</f>
        <v>0</v>
      </c>
      <c r="AN258" s="145">
        <f t="shared" si="3336"/>
        <v>0.5</v>
      </c>
      <c r="AO258" s="122">
        <f t="shared" si="2524"/>
        <v>0</v>
      </c>
      <c r="AP258" s="127">
        <f t="shared" si="2838"/>
        <v>0</v>
      </c>
      <c r="AQ258" s="56">
        <f t="shared" ref="AQ258:AR258" si="3337">AQ253</f>
        <v>0</v>
      </c>
      <c r="AR258" s="57">
        <f t="shared" si="3337"/>
        <v>0</v>
      </c>
      <c r="AS258" s="56">
        <f t="shared" ref="AS258" si="3338">IF(AG255&gt;0,G258+AQ258,0)</f>
        <v>0</v>
      </c>
      <c r="AT258" s="166">
        <f t="shared" ref="AT258" si="3339">IF(AG255&gt;0,H258+AR258,0)</f>
        <v>0</v>
      </c>
    </row>
    <row r="259" spans="3:46" ht="19.5" thickBot="1" x14ac:dyDescent="0.3">
      <c r="C259" s="224"/>
      <c r="D259" s="218"/>
      <c r="E259" s="94">
        <f t="shared" ref="E259:F259" si="3340">E258</f>
        <v>0.67010127399999997</v>
      </c>
      <c r="F259" s="94">
        <f t="shared" si="3340"/>
        <v>0.83871511700000001</v>
      </c>
      <c r="G259" s="46">
        <f t="shared" ref="G259:I259" si="3341">G254</f>
        <v>-0.227678886</v>
      </c>
      <c r="H259" s="46">
        <f t="shared" si="3341"/>
        <v>-0.95629731299999998</v>
      </c>
      <c r="I259" s="46">
        <f t="shared" si="3341"/>
        <v>0</v>
      </c>
      <c r="J259" s="58">
        <f t="shared" ref="J259" si="3342">IF($AO$1="SUBTRACTIVE",AA259+J254,IF(W259=MAX(W255:W259),P259*M259-G259+J254,J254))</f>
        <v>0</v>
      </c>
      <c r="K259" s="124">
        <f t="shared" ref="K259" si="3343">IF($AO$1="SUBTRACTIVE",AB259+K254,IF(W259=MAX(W255:W259),P259*N259-H259+K254,K254))</f>
        <v>0</v>
      </c>
      <c r="L259" s="59">
        <v>0</v>
      </c>
      <c r="M259" s="138">
        <f t="shared" ref="M259" si="3344">IF($AO$1="ADDICTIVE",IF(W259=MAX(W255:W259),$AO$2*S259*R259+G259,0),0)</f>
        <v>0</v>
      </c>
      <c r="N259" s="124">
        <f t="shared" ref="N259" si="3345">IF($AO$1="ADDICTIVE",IF(W259=MAX(W255:W259),$AO$2*T259*R259+H259,0),0)</f>
        <v>0</v>
      </c>
      <c r="O259" s="129">
        <f t="shared" si="3332"/>
        <v>0</v>
      </c>
      <c r="P259" s="59">
        <f t="shared" si="2792"/>
        <v>0</v>
      </c>
      <c r="Q259" s="93">
        <f t="shared" si="3301"/>
        <v>0</v>
      </c>
      <c r="R259" s="58">
        <f t="shared" si="2518"/>
        <v>0.93150144727774076</v>
      </c>
      <c r="S259" s="95">
        <f t="shared" si="3166"/>
        <v>0.67010127399999997</v>
      </c>
      <c r="T259" s="95">
        <f t="shared" si="3167"/>
        <v>0.83871511700000001</v>
      </c>
      <c r="U259" s="119">
        <f t="shared" si="2519"/>
        <v>0</v>
      </c>
      <c r="V259" s="202">
        <f t="shared" si="2503"/>
        <v>-0.88923822462759516</v>
      </c>
      <c r="W259" s="203">
        <f t="shared" si="3129"/>
        <v>5.5380887686202418E-2</v>
      </c>
      <c r="X259" s="203">
        <f>IF(W259&gt;X258,W259,X258)</f>
        <v>0.98620952443416343</v>
      </c>
      <c r="Y259" s="75">
        <f t="shared" si="3302"/>
        <v>0.98620952443416343</v>
      </c>
      <c r="Z259" s="93">
        <f>IF(MAX(W255:W259)=W259,Q259+1,Q259)</f>
        <v>0</v>
      </c>
      <c r="AA259" s="82">
        <f t="shared" ref="AA259" si="3346">IF(W259=MAX(W255:W259),S259*R259-G259,0)</f>
        <v>0</v>
      </c>
      <c r="AB259" s="82">
        <f t="shared" ref="AB259" si="3347">IF(W259=MAX(W255:W259),T259*R259-H259,0)</f>
        <v>0</v>
      </c>
      <c r="AC259" s="211">
        <f t="shared" ref="AC259" si="3348">IF(W259=MAX(W255:W259),U259-I259,0)</f>
        <v>0</v>
      </c>
      <c r="AD259" s="211">
        <f>Hoja1!$AA259^2+Hoja1!$AB259^2+AC259^2</f>
        <v>0</v>
      </c>
      <c r="AE259" s="75">
        <f t="shared" si="3306"/>
        <v>0.11440301781527561</v>
      </c>
      <c r="AF259" s="75">
        <f t="shared" si="3307"/>
        <v>0.33823515165528789</v>
      </c>
      <c r="AG259" s="78">
        <f t="shared" si="3307"/>
        <v>0</v>
      </c>
      <c r="AH259" s="78">
        <f t="shared" si="3307"/>
        <v>0</v>
      </c>
      <c r="AI259" s="80">
        <f>IF(AG255&gt;0,IF(AH255=Hoja1!$W259,Hoja1!$E259,Hoja1!$G259),0)</f>
        <v>0</v>
      </c>
      <c r="AJ259" s="54">
        <f>IF(AG255&gt;0,IF(AH255=Hoja1!$W259,Hoja1!$F259,Hoja1!$H259),0)</f>
        <v>0</v>
      </c>
      <c r="AK259" s="52">
        <f>IF(AG255&gt;0,IF(AH255=Hoja1!$W259,Hoja1!$E259*Hoja1!$R259,Hoja1!$G259),0)</f>
        <v>0</v>
      </c>
      <c r="AL259" s="49">
        <f>IF(AG255&gt;0,IF(AH255=Hoja1!$W259,Hoja1!$F259*Hoja1!$R259,Hoja1!$H259),0)</f>
        <v>0</v>
      </c>
      <c r="AM259" s="58">
        <f t="shared" ref="AM259:AN259" si="3349">AM254</f>
        <v>0</v>
      </c>
      <c r="AN259" s="146">
        <f t="shared" si="3349"/>
        <v>0.5</v>
      </c>
      <c r="AO259" s="124">
        <f t="shared" si="2524"/>
        <v>0</v>
      </c>
      <c r="AP259" s="106">
        <f t="shared" si="2838"/>
        <v>0</v>
      </c>
      <c r="AQ259" s="58">
        <f t="shared" ref="AQ259:AR259" si="3350">AQ254</f>
        <v>0</v>
      </c>
      <c r="AR259" s="59">
        <f t="shared" si="3350"/>
        <v>0</v>
      </c>
      <c r="AS259" s="58">
        <f t="shared" ref="AS259" si="3351">IF(AG255&gt;0,G259+AQ259,0)</f>
        <v>0</v>
      </c>
      <c r="AT259" s="167">
        <f t="shared" ref="AT259" si="3352">IF(AG255&gt;0,H259+AR259,0)</f>
        <v>0</v>
      </c>
    </row>
    <row r="260" spans="3:46" ht="19.5" thickBot="1" x14ac:dyDescent="0.3">
      <c r="C260" s="224"/>
      <c r="D260" s="213" t="s">
        <v>35</v>
      </c>
      <c r="E260" s="86">
        <f>$A$20</f>
        <v>0.81957016299999996</v>
      </c>
      <c r="F260" s="86">
        <f>$B$20</f>
        <v>0.55500570400000004</v>
      </c>
      <c r="G260" s="71">
        <f t="shared" ref="G260:I260" si="3353">G255</f>
        <v>0.90061523871352567</v>
      </c>
      <c r="H260" s="71">
        <f t="shared" si="3353"/>
        <v>0.43461729348586547</v>
      </c>
      <c r="I260" s="71">
        <f t="shared" si="3353"/>
        <v>0</v>
      </c>
      <c r="J260" s="64">
        <f t="shared" ref="J260" si="3354">IF($AO$1="SUBTRACTIVE",AA260+J255,IF(W260=MAX(W260:W264),P260*M260-G260+J255,J255))</f>
        <v>0.1167637627503868</v>
      </c>
      <c r="K260" s="121">
        <f t="shared" ref="K260" si="3355">IF($AO$1="SUBTRACTIVE",AB260+K255,IF(W260=MAX(W260:W264),P260*N260-H260+K255,K255))</f>
        <v>-0.37387379758024414</v>
      </c>
      <c r="L260" s="65">
        <v>0</v>
      </c>
      <c r="M260" s="64">
        <f t="shared" ref="M260" si="3356">IF($AO$1="ADDICTIVE",IF(W260=MAX(W260:W264),$AO$2*S260*R260+G260,0),0)</f>
        <v>0</v>
      </c>
      <c r="N260" s="121">
        <f t="shared" ref="N260" si="3357">IF($AO$1="ADDICTIVE",IF(W260=MAX(W260:W264),$AO$2*T260*R260+H260,0),0)</f>
        <v>0</v>
      </c>
      <c r="O260" s="126">
        <f t="shared" ref="O260" si="3358">IF($AO$1="ADDICTIVE",IF(Y260=MAX(Y260:Y264),$AO$2*U260*R260+I260,0),0)</f>
        <v>0</v>
      </c>
      <c r="P260" s="65">
        <f t="shared" si="2792"/>
        <v>0</v>
      </c>
      <c r="Q260" s="35">
        <f t="shared" si="3301"/>
        <v>5</v>
      </c>
      <c r="R260" s="15">
        <f t="shared" si="2518"/>
        <v>1.0102934884941575</v>
      </c>
      <c r="S260" s="87">
        <f t="shared" si="3166"/>
        <v>0.81957016299999996</v>
      </c>
      <c r="T260" s="87">
        <f t="shared" si="3167"/>
        <v>0.55500570400000004</v>
      </c>
      <c r="U260" s="26">
        <f t="shared" si="2519"/>
        <v>0</v>
      </c>
      <c r="V260" s="197">
        <f t="shared" si="2503"/>
        <v>0.98941320229124807</v>
      </c>
      <c r="W260" s="198">
        <f t="shared" si="3129"/>
        <v>0.99470660114562404</v>
      </c>
      <c r="X260" s="198">
        <f>W260</f>
        <v>0.99470660114562404</v>
      </c>
      <c r="Y260" s="35">
        <f t="shared" ref="Y260" si="3359">X264</f>
        <v>0.99470660114562404</v>
      </c>
      <c r="Z260" s="35">
        <f>IF(MAX(W260:W264)=W260,Q260+1,Q260)</f>
        <v>6</v>
      </c>
      <c r="AA260" s="35">
        <f t="shared" ref="AA260" si="3360">IF(W260=MAX(W260:W264),S260*R260-G260,0)</f>
        <v>-7.2608839670530445E-2</v>
      </c>
      <c r="AB260" s="35">
        <f t="shared" ref="AB260" si="3361">IF(W260=MAX(W260:W264),T260*R260-H260,0)</f>
        <v>0.12610135534245032</v>
      </c>
      <c r="AC260" s="131">
        <f t="shared" ref="AC260" si="3362">IF(W260=MAX(W260:W264),U260-I260,0)</f>
        <v>0</v>
      </c>
      <c r="AD260" s="131">
        <f>Hoja1!$AA260^2+Hoja1!$AB260^2+AC260^2</f>
        <v>2.1173595417503719E-2</v>
      </c>
      <c r="AE260" s="35">
        <f t="shared" ref="AE260" si="3363">IF(MAX(AD260:AD264)&gt;AE255,MAX(AD260:AD264),AE255)</f>
        <v>0.11440301781527561</v>
      </c>
      <c r="AF260" s="35">
        <f t="shared" ref="AF260" si="3364">SQRT(AE260)</f>
        <v>0.33823515165528789</v>
      </c>
      <c r="AG260" s="35">
        <f>IF(Y260=MIN(Y210:Y309),Y260,0)</f>
        <v>0</v>
      </c>
      <c r="AH260" s="88">
        <f>IF(Hoja1!$AG260&gt;0,_xlfn.MAXIFS(W260:W264,Z305:Z309,0),0)</f>
        <v>0</v>
      </c>
      <c r="AI260" s="72">
        <f>IF(AG260&gt;0,IF(AH260=Hoja1!$W260,Hoja1!$E260,Hoja1!$G260),0)</f>
        <v>0</v>
      </c>
      <c r="AJ260" s="73">
        <f>IF(AG260&gt;0,IF(AH260=Hoja1!$W260,Hoja1!$F260,Hoja1!$H260),0)</f>
        <v>0</v>
      </c>
      <c r="AK260" s="52">
        <f>IF(AG260&gt;0,IF(AH260=Hoja1!$W260,Hoja1!$E260*Hoja1!$R260,Hoja1!$G260),0)</f>
        <v>0</v>
      </c>
      <c r="AL260" s="49">
        <f>IF(AG260&gt;0,IF(AH260=Hoja1!$W260,Hoja1!$F260*Hoja1!$R260,Hoja1!$H260),0)</f>
        <v>0</v>
      </c>
      <c r="AM260" s="64">
        <f t="shared" ref="AM260:AN260" si="3365">AM255</f>
        <v>9</v>
      </c>
      <c r="AN260" s="148">
        <f t="shared" si="3365"/>
        <v>0.5</v>
      </c>
      <c r="AO260" s="121">
        <f t="shared" si="2524"/>
        <v>0.1111111111111111</v>
      </c>
      <c r="AP260" s="65">
        <f t="shared" ref="AP260" si="3366">IF($AO$11="SUBTRACTIVE",AN260*AO260,AO260)</f>
        <v>0.1111111111111111</v>
      </c>
      <c r="AQ260" s="64">
        <f t="shared" ref="AQ260:AR260" si="3367">AQ255</f>
        <v>-8.7737465512600643E-3</v>
      </c>
      <c r="AR260" s="65">
        <f t="shared" si="3367"/>
        <v>4.316376946363362E-3</v>
      </c>
      <c r="AS260" s="64">
        <f t="shared" ref="AS260" si="3368">IF(AG260&gt;0,G260+AQ260,0)</f>
        <v>0</v>
      </c>
      <c r="AT260" s="168">
        <f t="shared" ref="AT260" si="3369">IF(AG260&gt;0,H260+AR260,0)</f>
        <v>0</v>
      </c>
    </row>
    <row r="261" spans="3:46" ht="19.5" thickBot="1" x14ac:dyDescent="0.3">
      <c r="C261" s="224"/>
      <c r="D261" s="214"/>
      <c r="E261" s="89">
        <f t="shared" ref="E261:F261" si="3370">E260</f>
        <v>0.81957016299999996</v>
      </c>
      <c r="F261" s="89">
        <f t="shared" si="3370"/>
        <v>0.55500570400000004</v>
      </c>
      <c r="G261" s="74">
        <f t="shared" ref="G261:I261" si="3371">G256</f>
        <v>0.97621461700000001</v>
      </c>
      <c r="H261" s="74">
        <f t="shared" si="3371"/>
        <v>-0.20893725399999999</v>
      </c>
      <c r="I261" s="74">
        <f t="shared" si="3371"/>
        <v>0</v>
      </c>
      <c r="J261" s="2">
        <f t="shared" ref="J261" si="3372">IF($AO$1="SUBTRACTIVE",AA261+J256,IF(W261=MAX(W260:W264),P261*M261-G261+J256,J256))</f>
        <v>0</v>
      </c>
      <c r="K261" s="107">
        <f t="shared" ref="K261" si="3373">IF($AO$1="SUBTRACTIVE",AB261+K256,IF(W261=MAX(W260:W264),P261*N261-H261+K256,K256))</f>
        <v>0</v>
      </c>
      <c r="L261" s="3">
        <v>0</v>
      </c>
      <c r="M261" s="2">
        <f t="shared" ref="M261" si="3374">IF($AO$1="ADDICTIVE",IF(W261=MAX(W260:W264),$AO$2*S261*R261+G261,0),0)</f>
        <v>0</v>
      </c>
      <c r="N261" s="107">
        <f t="shared" ref="N261" si="3375">IF($AO$1="ADDICTIVE",IF(W261=MAX(W260:W264),$AO$2*T261*R261+H261,0),0)</f>
        <v>0</v>
      </c>
      <c r="O261" s="20">
        <f t="shared" ref="O261" si="3376">IF($AO$1="ADDICTIVE",IF(Y261=MAX(Y260:Y264),$AO$2*U261*R261+I261,0),0)</f>
        <v>0</v>
      </c>
      <c r="P261" s="3">
        <f t="shared" si="2792"/>
        <v>0</v>
      </c>
      <c r="Q261" s="63">
        <f>Z256</f>
        <v>0</v>
      </c>
      <c r="R261" s="2">
        <f t="shared" si="2518"/>
        <v>1.0102934884941575</v>
      </c>
      <c r="S261" s="90">
        <f t="shared" si="3166"/>
        <v>0.81957016299999996</v>
      </c>
      <c r="T261" s="90">
        <f t="shared" si="3167"/>
        <v>0.55500570400000004</v>
      </c>
      <c r="U261" s="26">
        <f t="shared" si="2519"/>
        <v>0</v>
      </c>
      <c r="V261" s="199">
        <f t="shared" si="2503"/>
        <v>0.69115693496252806</v>
      </c>
      <c r="W261" s="192">
        <f t="shared" si="3129"/>
        <v>0.84557846748126408</v>
      </c>
      <c r="X261" s="192">
        <f>IF(W261&gt;X260,W261,X260)</f>
        <v>0.99470660114562404</v>
      </c>
      <c r="Y261" s="75">
        <f t="shared" ref="Y261:Y264" si="3377">Y260</f>
        <v>0.99470660114562404</v>
      </c>
      <c r="Z261" s="63">
        <f>IF(MAX(W260:W264)=W261,Q261+1,Q261)</f>
        <v>0</v>
      </c>
      <c r="AA261" s="63">
        <f t="shared" ref="AA261" si="3378">IF(W261=MAX(W260:W264),S261*R261-G261,0)</f>
        <v>0</v>
      </c>
      <c r="AB261" s="63">
        <f t="shared" ref="AB261" si="3379">IF(W261=MAX(W260:W264),T261*R261-H261,0)</f>
        <v>0</v>
      </c>
      <c r="AC261" s="209">
        <f t="shared" ref="AC261" si="3380">IF(W261=MAX(W260:W264),U261-I261,0)</f>
        <v>0</v>
      </c>
      <c r="AD261" s="132">
        <f>Hoja1!$AA261^2+Hoja1!$AB261^2+AC261^2</f>
        <v>0</v>
      </c>
      <c r="AE261" s="75">
        <f t="shared" ref="AE261:AE264" si="3381">AE260</f>
        <v>0.11440301781527561</v>
      </c>
      <c r="AF261" s="76">
        <f t="shared" ref="AF261:AH264" si="3382">AF260</f>
        <v>0.33823515165528789</v>
      </c>
      <c r="AG261" s="77">
        <f t="shared" si="3382"/>
        <v>0</v>
      </c>
      <c r="AH261" s="78">
        <f t="shared" si="3382"/>
        <v>0</v>
      </c>
      <c r="AI261" s="72">
        <f>IF(AG260&gt;0,IF(AH260=Hoja1!$W261,Hoja1!$E261,Hoja1!$G261),0)</f>
        <v>0</v>
      </c>
      <c r="AJ261" s="73">
        <f>IF(AG260&gt;0,IF(AH260=Hoja1!$W261,Hoja1!$F261,Hoja1!$H261),0)</f>
        <v>0</v>
      </c>
      <c r="AK261" s="52">
        <f>IF(AG260&gt;0,IF(AH260=Hoja1!$W261,Hoja1!$E261*Hoja1!$R261,Hoja1!$G261),0)</f>
        <v>0</v>
      </c>
      <c r="AL261" s="49">
        <f>IF(AG260&gt;0,IF(AH260=Hoja1!$W261,Hoja1!$F261*Hoja1!$R261,Hoja1!$H261),0)</f>
        <v>0</v>
      </c>
      <c r="AM261" s="2">
        <f t="shared" ref="AM261:AN261" si="3383">AM256</f>
        <v>1</v>
      </c>
      <c r="AN261" s="143">
        <f t="shared" si="3383"/>
        <v>0.5</v>
      </c>
      <c r="AO261" s="107">
        <f t="shared" si="2524"/>
        <v>1</v>
      </c>
      <c r="AP261" s="3">
        <f t="shared" si="2912"/>
        <v>1</v>
      </c>
      <c r="AQ261" s="2">
        <f t="shared" ref="AQ261:AR261" si="3384">AQ256</f>
        <v>9.8200950552920219E-3</v>
      </c>
      <c r="AR261" s="3">
        <f t="shared" si="3384"/>
        <v>0.14994720205117487</v>
      </c>
      <c r="AS261" s="2">
        <f t="shared" ref="AS261" si="3385">IF(AG260&gt;0,G261+AQ261,0)</f>
        <v>0</v>
      </c>
      <c r="AT261" s="163">
        <f t="shared" ref="AT261" si="3386">IF(AG260&gt;0,H261+AR261,0)</f>
        <v>0</v>
      </c>
    </row>
    <row r="262" spans="3:46" ht="19.5" thickBot="1" x14ac:dyDescent="0.3">
      <c r="C262" s="224"/>
      <c r="D262" s="214"/>
      <c r="E262" s="89">
        <f t="shared" ref="E262:F262" si="3387">E261</f>
        <v>0.81957016299999996</v>
      </c>
      <c r="F262" s="89">
        <f t="shared" si="3387"/>
        <v>0.55500570400000004</v>
      </c>
      <c r="G262" s="74">
        <f t="shared" ref="G262:I262" si="3388">G257</f>
        <v>0.4247616770911497</v>
      </c>
      <c r="H262" s="74">
        <f t="shared" si="3388"/>
        <v>0.90530520691903349</v>
      </c>
      <c r="I262" s="74">
        <f t="shared" si="3388"/>
        <v>0</v>
      </c>
      <c r="J262" s="2">
        <f t="shared" ref="J262" si="3389">IF($AO$1="SUBTRACTIVE",AA262+J257,IF(W262=MAX(W260:W264),P262*M262-G262+J257,J257))</f>
        <v>0.50931428543708279</v>
      </c>
      <c r="K262" s="107">
        <f t="shared" ref="K262" si="3390">IF($AO$1="SUBTRACTIVE",AB262+K257,IF(W262=MAX(W260:W264),P262*N262-H262+K257,K257))</f>
        <v>-0.34648446251951437</v>
      </c>
      <c r="L262" s="3">
        <v>0</v>
      </c>
      <c r="M262" s="2">
        <f t="shared" ref="M262" si="3391">IF($AO$1="ADDICTIVE",IF(W262=MAX(W260:W264),$AO$2*S262*R262+G262,0),0)</f>
        <v>0</v>
      </c>
      <c r="N262" s="107">
        <f t="shared" ref="N262" si="3392">IF($AO$1="ADDICTIVE",IF(W262=MAX(W260:W264),$AO$2*T262*R262+H262,0),0)</f>
        <v>0</v>
      </c>
      <c r="O262" s="20">
        <f t="shared" ref="O262" si="3393">IF($AO$1="ADDICTIVE",IF(Y262=MAX(Y260:Y264),$AO$2*U262*R262+I262,0),0)</f>
        <v>0</v>
      </c>
      <c r="P262" s="3">
        <f t="shared" si="2792"/>
        <v>0</v>
      </c>
      <c r="Q262" s="63">
        <f>Z257</f>
        <v>5</v>
      </c>
      <c r="R262" s="2">
        <f t="shared" si="2518"/>
        <v>1.0102934884941575</v>
      </c>
      <c r="S262" s="90">
        <f t="shared" si="3166"/>
        <v>0.81957016299999996</v>
      </c>
      <c r="T262" s="90">
        <f t="shared" si="3167"/>
        <v>0.55500570400000004</v>
      </c>
      <c r="U262" s="26">
        <f t="shared" si="2519"/>
        <v>0</v>
      </c>
      <c r="V262" s="199">
        <f t="shared" si="2503"/>
        <v>0.85932689910058568</v>
      </c>
      <c r="W262" s="192">
        <f t="shared" si="3129"/>
        <v>0.9296634495502929</v>
      </c>
      <c r="X262" s="192">
        <f>IF(W262&gt;X261,W262,X261)</f>
        <v>0.99470660114562404</v>
      </c>
      <c r="Y262" s="75">
        <f t="shared" si="3377"/>
        <v>0.99470660114562404</v>
      </c>
      <c r="Z262" s="63">
        <f>IF(MAX(W260:W264)=W262,Q262+1,Q262)</f>
        <v>5</v>
      </c>
      <c r="AA262" s="63">
        <f t="shared" ref="AA262" si="3394">IF(W262=MAX(W260:W264),S262*R262-G262,0)</f>
        <v>0</v>
      </c>
      <c r="AB262" s="63">
        <f t="shared" ref="AB262" si="3395">IF(W262=MAX(W260:W264),T262*R262-H262,0)</f>
        <v>0</v>
      </c>
      <c r="AC262" s="209">
        <f t="shared" ref="AC262" si="3396">IF(W262=MAX(W260:W264),U262-I262,0)</f>
        <v>0</v>
      </c>
      <c r="AD262" s="132">
        <f>Hoja1!$AA262^2+Hoja1!$AB262^2+AC262^2</f>
        <v>0</v>
      </c>
      <c r="AE262" s="75">
        <f t="shared" si="3381"/>
        <v>0.11440301781527561</v>
      </c>
      <c r="AF262" s="75">
        <f t="shared" si="3382"/>
        <v>0.33823515165528789</v>
      </c>
      <c r="AG262" s="78">
        <f t="shared" si="3382"/>
        <v>0</v>
      </c>
      <c r="AH262" s="78">
        <f t="shared" si="3382"/>
        <v>0</v>
      </c>
      <c r="AI262" s="72">
        <f>IF(AG260&gt;0,IF(AH260=Hoja1!$W262,Hoja1!$E262,Hoja1!$G262),0)</f>
        <v>0</v>
      </c>
      <c r="AJ262" s="73">
        <f>IF(AG262&gt;0,IF(AH262=Hoja1!$W262,Hoja1!$F262,Hoja1!$H262),0)</f>
        <v>0</v>
      </c>
      <c r="AK262" s="52">
        <f>IF(AG260&gt;0,IF(AH260=Hoja1!$W262,Hoja1!$E262*Hoja1!$R262,Hoja1!$G262),0)</f>
        <v>0</v>
      </c>
      <c r="AL262" s="49">
        <f>IF(AG260&gt;0,IF(AH260=Hoja1!$W262,Hoja1!$F262*Hoja1!$R262,Hoja1!$H262),0)</f>
        <v>0</v>
      </c>
      <c r="AM262" s="2">
        <f t="shared" ref="AM262:AN262" si="3397">AM257</f>
        <v>10</v>
      </c>
      <c r="AN262" s="143">
        <f t="shared" si="3397"/>
        <v>0.5</v>
      </c>
      <c r="AO262" s="107">
        <f t="shared" si="2524"/>
        <v>0.1</v>
      </c>
      <c r="AP262" s="3">
        <f t="shared" si="2912"/>
        <v>0.1</v>
      </c>
      <c r="AQ262" s="2">
        <f t="shared" ref="AQ262:AR262" si="3398">AQ257</f>
        <v>2.7841978568003425E-2</v>
      </c>
      <c r="AR262" s="3">
        <f t="shared" si="3398"/>
        <v>-2.6293042553674317E-2</v>
      </c>
      <c r="AS262" s="2">
        <f t="shared" ref="AS262" si="3399">IF(AG260&gt;0,G262+AQ262,0)</f>
        <v>0</v>
      </c>
      <c r="AT262" s="163">
        <f t="shared" ref="AT262" si="3400">IF(AG260&gt;0,H262+AR262,0)</f>
        <v>0</v>
      </c>
    </row>
    <row r="263" spans="3:46" ht="19.5" thickBot="1" x14ac:dyDescent="0.3">
      <c r="C263" s="224"/>
      <c r="D263" s="214"/>
      <c r="E263" s="89">
        <f t="shared" ref="E263:F263" si="3401">E262</f>
        <v>0.81957016299999996</v>
      </c>
      <c r="F263" s="89">
        <f t="shared" si="3401"/>
        <v>0.55500570400000004</v>
      </c>
      <c r="G263" s="74">
        <f t="shared" ref="G263:I263" si="3402">G258</f>
        <v>-0.51661166300000005</v>
      </c>
      <c r="H263" s="74">
        <f t="shared" si="3402"/>
        <v>-0.851105322</v>
      </c>
      <c r="I263" s="74">
        <f t="shared" si="3402"/>
        <v>0</v>
      </c>
      <c r="J263" s="2">
        <f t="shared" ref="J263" si="3403">IF($AO$1="SUBTRACTIVE",AA263+J258,IF(W263=MAX(W260:W264),P263*M263-G263+J258,J258))</f>
        <v>0</v>
      </c>
      <c r="K263" s="107">
        <f t="shared" ref="K263" si="3404">IF($AO$1="SUBTRACTIVE",AB263+K258,IF(W263=MAX(W260:W264),P263*N263-H263+K258,K258))</f>
        <v>0</v>
      </c>
      <c r="L263" s="3">
        <v>0</v>
      </c>
      <c r="M263" s="2">
        <f t="shared" ref="M263" si="3405">IF($AO$1="ADDICTIVE",IF(W263=MAX(W260:W264),$AO$2*S263*R263+G263,0),0)</f>
        <v>0</v>
      </c>
      <c r="N263" s="107">
        <f t="shared" ref="N263" si="3406">IF($AO$1="ADDICTIVE",IF(W263=MAX(W260:W264),$AO$2*T263*R263+H263,0),0)</f>
        <v>0</v>
      </c>
      <c r="O263" s="20">
        <f t="shared" ref="O263:O264" si="3407">IF($AO$1="ADDICTIVE",IF(Y263=MAX(Y259:Y263),$AO$2*U263*R263+I263,0),0)</f>
        <v>0</v>
      </c>
      <c r="P263" s="3">
        <f t="shared" si="2792"/>
        <v>0</v>
      </c>
      <c r="Q263" s="63">
        <f>Z258</f>
        <v>0</v>
      </c>
      <c r="R263" s="2">
        <f t="shared" si="2518"/>
        <v>1.0102934884941575</v>
      </c>
      <c r="S263" s="90">
        <f t="shared" si="3166"/>
        <v>0.81957016299999996</v>
      </c>
      <c r="T263" s="90">
        <f t="shared" si="3167"/>
        <v>0.55500570400000004</v>
      </c>
      <c r="U263" s="26">
        <f t="shared" si="2519"/>
        <v>0</v>
      </c>
      <c r="V263" s="199">
        <f t="shared" si="2503"/>
        <v>-0.90498838894667211</v>
      </c>
      <c r="W263" s="192">
        <f t="shared" si="3129"/>
        <v>4.7505805526663947E-2</v>
      </c>
      <c r="X263" s="192">
        <f>IF(W263&gt;X262,W263,X262)</f>
        <v>0.99470660114562404</v>
      </c>
      <c r="Y263" s="75">
        <f t="shared" si="3377"/>
        <v>0.99470660114562404</v>
      </c>
      <c r="Z263" s="63">
        <f>IF(MAX(W260:W264)=W263,Q263+1,Q263)</f>
        <v>0</v>
      </c>
      <c r="AA263" s="63">
        <f t="shared" ref="AA263" si="3408">IF(W263=MAX(W260:W264),S263*R263-G263,0)</f>
        <v>0</v>
      </c>
      <c r="AB263" s="63">
        <f t="shared" ref="AB263" si="3409">IF(W263=MAX(W260:W264),T263*R263-H263,0)</f>
        <v>0</v>
      </c>
      <c r="AC263" s="209">
        <f t="shared" ref="AC263" si="3410">IF(W263=MAX(W260:W264),U263-I263,0)</f>
        <v>0</v>
      </c>
      <c r="AD263" s="132">
        <f>Hoja1!$AA263^2+Hoja1!$AB263^2+AC263^2</f>
        <v>0</v>
      </c>
      <c r="AE263" s="75">
        <f t="shared" si="3381"/>
        <v>0.11440301781527561</v>
      </c>
      <c r="AF263" s="75">
        <f t="shared" si="3382"/>
        <v>0.33823515165528789</v>
      </c>
      <c r="AG263" s="78">
        <f t="shared" si="3382"/>
        <v>0</v>
      </c>
      <c r="AH263" s="78">
        <f t="shared" si="3382"/>
        <v>0</v>
      </c>
      <c r="AI263" s="72">
        <f>IF(AG260&gt;0,IF(AH260=Hoja1!$W263,Hoja1!$E263,Hoja1!$G263),0)</f>
        <v>0</v>
      </c>
      <c r="AJ263" s="73">
        <f>IF(AG260&gt;0,IF(AH260=Hoja1!$W263,Hoja1!$F263,Hoja1!$H263),0)</f>
        <v>0</v>
      </c>
      <c r="AK263" s="52">
        <f>IF(AG260&gt;0,IF(AH260=Hoja1!$W263,Hoja1!$E263*Hoja1!$R263,Hoja1!$G263),0)</f>
        <v>0</v>
      </c>
      <c r="AL263" s="49">
        <f>IF(AG260&gt;0,IF(AH260=Hoja1!$W263,Hoja1!$F263*Hoja1!$R263,Hoja1!$H263),0)</f>
        <v>0</v>
      </c>
      <c r="AM263" s="2">
        <f t="shared" ref="AM263:AN263" si="3411">AM258</f>
        <v>0</v>
      </c>
      <c r="AN263" s="143">
        <f t="shared" si="3411"/>
        <v>0.5</v>
      </c>
      <c r="AO263" s="107">
        <f t="shared" si="2524"/>
        <v>0</v>
      </c>
      <c r="AP263" s="3">
        <f t="shared" si="2912"/>
        <v>0</v>
      </c>
      <c r="AQ263" s="2">
        <f t="shared" ref="AQ263:AR263" si="3412">AQ258</f>
        <v>0</v>
      </c>
      <c r="AR263" s="3">
        <f t="shared" si="3412"/>
        <v>0</v>
      </c>
      <c r="AS263" s="2">
        <f t="shared" ref="AS263" si="3413">IF(AG260&gt;0,G263+AQ263,0)</f>
        <v>0</v>
      </c>
      <c r="AT263" s="163">
        <f t="shared" ref="AT263" si="3414">IF(AG260&gt;0,H263+AR263,0)</f>
        <v>0</v>
      </c>
    </row>
    <row r="264" spans="3:46" ht="19.5" thickBot="1" x14ac:dyDescent="0.3">
      <c r="C264" s="224"/>
      <c r="D264" s="215"/>
      <c r="E264" s="89">
        <f t="shared" ref="E264:F264" si="3415">E263</f>
        <v>0.81957016299999996</v>
      </c>
      <c r="F264" s="89">
        <f t="shared" si="3415"/>
        <v>0.55500570400000004</v>
      </c>
      <c r="G264" s="74">
        <f t="shared" ref="G264:I264" si="3416">G259</f>
        <v>-0.227678886</v>
      </c>
      <c r="H264" s="74">
        <f t="shared" si="3416"/>
        <v>-0.95629731299999998</v>
      </c>
      <c r="I264" s="74">
        <f t="shared" si="3416"/>
        <v>0</v>
      </c>
      <c r="J264" s="4">
        <f t="shared" ref="J264" si="3417">IF($AO$1="SUBTRACTIVE",AA264+J259,IF(W264=MAX(W260:W264),P264*M264-G264+J259,J259))</f>
        <v>0</v>
      </c>
      <c r="K264" s="108">
        <f t="shared" ref="K264" si="3418">IF($AO$1="SUBTRACTIVE",AB264+K259,IF(W264=MAX(W260:W264),P264*N264-H264+K259,K259))</f>
        <v>0</v>
      </c>
      <c r="L264" s="5">
        <v>0</v>
      </c>
      <c r="M264" s="4">
        <f t="shared" ref="M264" si="3419">IF($AO$1="ADDICTIVE",IF(W264=MAX(W260:W264),$AO$2*S264*R264+G264,0),0)</f>
        <v>0</v>
      </c>
      <c r="N264" s="108">
        <f t="shared" ref="N264" si="3420">IF($AO$1="ADDICTIVE",IF(W264=MAX(W260:W264),$AO$2*T264*R264+H264,0),0)</f>
        <v>0</v>
      </c>
      <c r="O264" s="21">
        <f t="shared" si="3407"/>
        <v>0</v>
      </c>
      <c r="P264" s="5">
        <f t="shared" si="2792"/>
        <v>0</v>
      </c>
      <c r="Q264" s="63">
        <f>Z259</f>
        <v>0</v>
      </c>
      <c r="R264" s="4">
        <f t="shared" si="2518"/>
        <v>1.0102934884941575</v>
      </c>
      <c r="S264" s="90">
        <f t="shared" si="3166"/>
        <v>0.81957016299999996</v>
      </c>
      <c r="T264" s="90">
        <f t="shared" si="3167"/>
        <v>0.55500570400000004</v>
      </c>
      <c r="U264" s="118">
        <f t="shared" si="2519"/>
        <v>0</v>
      </c>
      <c r="V264" s="199">
        <f t="shared" si="2503"/>
        <v>-0.72473331175848965</v>
      </c>
      <c r="W264" s="192">
        <f t="shared" si="3129"/>
        <v>0.13763334412075517</v>
      </c>
      <c r="X264" s="192">
        <f>IF(W264&gt;X263,W264,X263)</f>
        <v>0.99470660114562404</v>
      </c>
      <c r="Y264" s="75">
        <f t="shared" si="3377"/>
        <v>0.99470660114562404</v>
      </c>
      <c r="Z264" s="63">
        <f>IF(MAX(W260:W264)=W264,Q264+1,Q264)</f>
        <v>0</v>
      </c>
      <c r="AA264" s="63">
        <f t="shared" ref="AA264" si="3421">IF(W264=MAX(W260:W264),S264*R264-G264,0)</f>
        <v>0</v>
      </c>
      <c r="AB264" s="63">
        <f t="shared" ref="AB264" si="3422">IF(W264=MAX(W260:W264),T264*R264-H264,0)</f>
        <v>0</v>
      </c>
      <c r="AC264" s="133">
        <f t="shared" ref="AC264" si="3423">IF(W264=MAX(W260:W264),U264-I264,0)</f>
        <v>0</v>
      </c>
      <c r="AD264" s="133">
        <f>Hoja1!$AA264^2+Hoja1!$AB264^2+AC264^2</f>
        <v>0</v>
      </c>
      <c r="AE264" s="75">
        <f t="shared" si="3381"/>
        <v>0.11440301781527561</v>
      </c>
      <c r="AF264" s="75">
        <f t="shared" si="3382"/>
        <v>0.33823515165528789</v>
      </c>
      <c r="AG264" s="78">
        <f t="shared" si="3382"/>
        <v>0</v>
      </c>
      <c r="AH264" s="78">
        <f t="shared" si="3382"/>
        <v>0</v>
      </c>
      <c r="AI264" s="72">
        <f>IF(AG260&gt;0,IF(AH260=Hoja1!$W264,Hoja1!$E264,Hoja1!$G264),0)</f>
        <v>0</v>
      </c>
      <c r="AJ264" s="73">
        <f>IF(AG260&gt;0,IF(AH260=Hoja1!$W264,Hoja1!$F264,Hoja1!$H264),0)</f>
        <v>0</v>
      </c>
      <c r="AK264" s="52">
        <f>IF(AG260&gt;0,IF(AH260=Hoja1!$W264,Hoja1!$E264*Hoja1!$R264,Hoja1!$G264),0)</f>
        <v>0</v>
      </c>
      <c r="AL264" s="49">
        <f>IF(AG260&gt;0,IF(AH260=Hoja1!$W264,Hoja1!$F264*Hoja1!$R264,Hoja1!$H264),0)</f>
        <v>0</v>
      </c>
      <c r="AM264" s="4">
        <f t="shared" ref="AM264:AN264" si="3424">AM259</f>
        <v>0</v>
      </c>
      <c r="AN264" s="120">
        <f t="shared" si="3424"/>
        <v>0.5</v>
      </c>
      <c r="AO264" s="108">
        <f t="shared" si="2524"/>
        <v>0</v>
      </c>
      <c r="AP264" s="5">
        <f t="shared" si="2912"/>
        <v>0</v>
      </c>
      <c r="AQ264" s="4">
        <f t="shared" ref="AQ264:AR264" si="3425">AQ259</f>
        <v>0</v>
      </c>
      <c r="AR264" s="5">
        <f t="shared" si="3425"/>
        <v>0</v>
      </c>
      <c r="AS264" s="4">
        <f t="shared" ref="AS264" si="3426">IF(AG260&gt;0,G264+AQ264,0)</f>
        <v>0</v>
      </c>
      <c r="AT264" s="164">
        <f t="shared" ref="AT264" si="3427">IF(AG260&gt;0,H264+AR264,0)</f>
        <v>0</v>
      </c>
    </row>
    <row r="265" spans="3:46" ht="19.5" thickBot="1" x14ac:dyDescent="0.3">
      <c r="C265" s="224"/>
      <c r="D265" s="216" t="s">
        <v>36</v>
      </c>
      <c r="E265" s="116">
        <f>$A$21</f>
        <v>0.63027812599999999</v>
      </c>
      <c r="F265" s="116">
        <f>$B$21</f>
        <v>0.72559330300000002</v>
      </c>
      <c r="G265" s="92">
        <f t="shared" ref="G265:I265" si="3428">G260</f>
        <v>0.90061523871352567</v>
      </c>
      <c r="H265" s="92">
        <f t="shared" si="3428"/>
        <v>0.43461729348586547</v>
      </c>
      <c r="I265" s="92">
        <f t="shared" si="3428"/>
        <v>0</v>
      </c>
      <c r="J265" s="52">
        <f t="shared" ref="J265" si="3429">IF($AO$1="SUBTRACTIVE",AA265+J260,IF(W265=MAX(W265:W269),P265*M265-G265+J260,J260))</f>
        <v>0.1167637627503868</v>
      </c>
      <c r="K265" s="123">
        <f t="shared" ref="K265" si="3430">IF($AO$1="SUBTRACTIVE",AB265+K260,IF(W265=MAX(W265:W269),P265*N265-H265+K260,K260))</f>
        <v>-0.37387379758024414</v>
      </c>
      <c r="L265" s="53">
        <v>0</v>
      </c>
      <c r="M265" s="136">
        <f t="shared" ref="M265" si="3431">IF($AO$1="ADDICTIVE",IF(W265=MAX(W265:W269),$AO$2*S265*R265+G265,0),0)</f>
        <v>0</v>
      </c>
      <c r="N265" s="123">
        <f t="shared" ref="N265" si="3432">IF($AO$1="ADDICTIVE",IF(W265=MAX(W265:W269),$AO$2*T265*R265+H265,0),0)</f>
        <v>0</v>
      </c>
      <c r="O265" s="130">
        <f t="shared" ref="O265" si="3433">IF($AO$1="ADDICTIVE",IF(Y265=MAX(Y265:Y269),$AO$2*U265*R265+I265,0),0)</f>
        <v>0</v>
      </c>
      <c r="P265" s="53">
        <f t="shared" si="2792"/>
        <v>0</v>
      </c>
      <c r="Q265" s="36">
        <f>Z260</f>
        <v>6</v>
      </c>
      <c r="R265" s="114">
        <f t="shared" si="2518"/>
        <v>1.0404615325279671</v>
      </c>
      <c r="S265" s="91">
        <f t="shared" si="3166"/>
        <v>0.63027812599999999</v>
      </c>
      <c r="T265" s="91">
        <f t="shared" si="3167"/>
        <v>0.72559330300000002</v>
      </c>
      <c r="U265" s="115">
        <f t="shared" si="2519"/>
        <v>0</v>
      </c>
      <c r="V265" s="200">
        <f t="shared" si="2503"/>
        <v>0.91872075193584446</v>
      </c>
      <c r="W265" s="201">
        <f t="shared" si="3129"/>
        <v>0.95936037596792223</v>
      </c>
      <c r="X265" s="201">
        <f>W265</f>
        <v>0.95936037596792223</v>
      </c>
      <c r="Y265" s="36">
        <f t="shared" ref="Y265" si="3434">X269</f>
        <v>0.98100608916370269</v>
      </c>
      <c r="Z265" s="36">
        <f>IF(MAX(W265:W269)=W265,Q265+1,Q265)</f>
        <v>6</v>
      </c>
      <c r="AA265" s="80">
        <f t="shared" ref="AA265" si="3435">IF(W265=MAX(W265:W269),S265*R265-G265,0)</f>
        <v>0</v>
      </c>
      <c r="AB265" s="80">
        <f t="shared" ref="AB265" si="3436">IF(W265=MAX(W265:W269),T265*R265-H265,0)</f>
        <v>0</v>
      </c>
      <c r="AC265" s="54">
        <f t="shared" ref="AC265" si="3437">IF(W265=MAX(W265:W269),U265-I265,0)</f>
        <v>0</v>
      </c>
      <c r="AD265" s="54">
        <f>Hoja1!$AA265^2+Hoja1!$AB265^2+AC265^2</f>
        <v>0</v>
      </c>
      <c r="AE265" s="80">
        <f t="shared" ref="AE265" si="3438">IF(MAX(AD265:AD269)&gt;AE260,MAX(AD265:AD269),AE260)</f>
        <v>0.11440301781527561</v>
      </c>
      <c r="AF265" s="80">
        <f t="shared" ref="AF265" si="3439">SQRT(AE265)</f>
        <v>0.33823515165528789</v>
      </c>
      <c r="AG265" s="82">
        <f>IF(Y265=MIN(Y210:Y309),Y265,0)</f>
        <v>0</v>
      </c>
      <c r="AH265" s="83">
        <f>IF(Hoja1!$AG265&gt;0,_xlfn.MAXIFS(W265:W269,Z305:Z309,0),0)</f>
        <v>0</v>
      </c>
      <c r="AI265" s="80">
        <f>IF(AG265&gt;0,IF(AH265=Hoja1!$W265,Hoja1!$E265,Hoja1!$G265),0)</f>
        <v>0</v>
      </c>
      <c r="AJ265" s="54">
        <f>IF(AG265&gt;0,IF(AH265=Hoja1!$W265,Hoja1!$F265,Hoja1!$H265),0)</f>
        <v>0</v>
      </c>
      <c r="AK265" s="52">
        <f>IF(AG265&gt;0,IF(AH265=Hoja1!$W265,Hoja1!$E265*Hoja1!$R265,Hoja1!$G265),0)</f>
        <v>0</v>
      </c>
      <c r="AL265" s="49">
        <f>IF(AG265&gt;0,IF(AH265=Hoja1!$W265,Hoja1!$F265*Hoja1!$R265,Hoja1!$H265),0)</f>
        <v>0</v>
      </c>
      <c r="AM265" s="114">
        <f t="shared" ref="AM265:AN265" si="3440">AM260</f>
        <v>9</v>
      </c>
      <c r="AN265" s="144">
        <f t="shared" si="3440"/>
        <v>0.5</v>
      </c>
      <c r="AO265" s="123">
        <f t="shared" si="2524"/>
        <v>0.1111111111111111</v>
      </c>
      <c r="AP265" s="127">
        <f t="shared" ref="AP265" si="3441">IF($AO$1="SUBTRACTIVE",AN265*AO265,AO265)</f>
        <v>5.5555555555555552E-2</v>
      </c>
      <c r="AQ265" s="52">
        <f t="shared" ref="AQ265:AR265" si="3442">AQ260</f>
        <v>-8.7737465512600643E-3</v>
      </c>
      <c r="AR265" s="53">
        <f t="shared" si="3442"/>
        <v>4.316376946363362E-3</v>
      </c>
      <c r="AS265" s="52">
        <f t="shared" ref="AS265" si="3443">IF(AG265&gt;0,G265+AQ265,0)</f>
        <v>0</v>
      </c>
      <c r="AT265" s="165">
        <f t="shared" ref="AT265" si="3444">IF(AG265&gt;0,H265+AR265,0)</f>
        <v>0</v>
      </c>
    </row>
    <row r="266" spans="3:46" ht="19.5" thickBot="1" x14ac:dyDescent="0.3">
      <c r="C266" s="224"/>
      <c r="D266" s="217"/>
      <c r="E266" s="94">
        <f t="shared" ref="E266:F266" si="3445">E265</f>
        <v>0.63027812599999999</v>
      </c>
      <c r="F266" s="94">
        <f t="shared" si="3445"/>
        <v>0.72559330300000002</v>
      </c>
      <c r="G266" s="46">
        <f t="shared" ref="G266:I266" si="3446">G261</f>
        <v>0.97621461700000001</v>
      </c>
      <c r="H266" s="46">
        <f t="shared" si="3446"/>
        <v>-0.20893725399999999</v>
      </c>
      <c r="I266" s="46">
        <f t="shared" si="3446"/>
        <v>0</v>
      </c>
      <c r="J266" s="56">
        <f t="shared" ref="J266" si="3447">IF($AO$1="SUBTRACTIVE",AA266+J261,IF(W266=MAX(W265:W269),P266*M266-G266+J261,J261))</f>
        <v>0</v>
      </c>
      <c r="K266" s="122">
        <f t="shared" ref="K266" si="3448">IF($AO$1="SUBTRACTIVE",AB266+K261,IF(W266=MAX(W265:W269),P266*N266-H266+K261,K261))</f>
        <v>0</v>
      </c>
      <c r="L266" s="57">
        <v>0</v>
      </c>
      <c r="M266" s="137">
        <f t="shared" ref="M266" si="3449">IF($AO$1="ADDICTIVE",IF(W266=MAX(W265:W269),$AO$2*S266*R266+G266,0),0)</f>
        <v>0</v>
      </c>
      <c r="N266" s="122">
        <f t="shared" ref="N266" si="3450">IF($AO$1="ADDICTIVE",IF(W266=MAX(W265:W269),$AO$2*T266*R266+H266,0),0)</f>
        <v>0</v>
      </c>
      <c r="O266" s="128">
        <f t="shared" ref="O266" si="3451">IF($AO$1="ADDICTIVE",IF(Y266=MAX(Y265:Y269),$AO$2*U266*R266+I266,0),0)</f>
        <v>0</v>
      </c>
      <c r="P266" s="57">
        <f t="shared" si="2792"/>
        <v>0</v>
      </c>
      <c r="Q266" s="93">
        <f t="shared" ref="Q266:Q270" si="3452">Z261</f>
        <v>0</v>
      </c>
      <c r="R266" s="56">
        <f t="shared" si="2518"/>
        <v>1.0404615325279671</v>
      </c>
      <c r="S266" s="95">
        <f t="shared" si="3166"/>
        <v>0.63027812599999999</v>
      </c>
      <c r="T266" s="95">
        <f t="shared" si="3167"/>
        <v>0.72559330300000002</v>
      </c>
      <c r="U266" s="115">
        <f t="shared" si="2519"/>
        <v>0</v>
      </c>
      <c r="V266" s="202">
        <f t="shared" ref="V266:V329" si="3453">SUMPRODUCT(S266:U266,G266:I266)*R266</f>
        <v>0.48244458191325862</v>
      </c>
      <c r="W266" s="203">
        <f t="shared" si="3129"/>
        <v>0.74122229095662928</v>
      </c>
      <c r="X266" s="203">
        <f>IF(W266&gt;X265,W266,X265)</f>
        <v>0.95936037596792223</v>
      </c>
      <c r="Y266" s="75">
        <f t="shared" ref="Y266:Y269" si="3454">Y265</f>
        <v>0.98100608916370269</v>
      </c>
      <c r="Z266" s="93">
        <f>IF(MAX(W265:W269)=W266,Q266+1,Q266)</f>
        <v>0</v>
      </c>
      <c r="AA266" s="82">
        <f t="shared" ref="AA266" si="3455">IF(W266=MAX(W265:W269),S266*R266-G266,0)</f>
        <v>0</v>
      </c>
      <c r="AB266" s="82">
        <f t="shared" ref="AB266" si="3456">IF(W266=MAX(W265:W269),T266*R266-H266,0)</f>
        <v>0</v>
      </c>
      <c r="AC266" s="210">
        <f t="shared" ref="AC266" si="3457">IF(W266=MAX(W265:W269),U266-I266,0)</f>
        <v>0</v>
      </c>
      <c r="AD266" s="212">
        <f>Hoja1!$AA266^2+Hoja1!$AB266^2+AC266^2</f>
        <v>0</v>
      </c>
      <c r="AE266" s="75">
        <f t="shared" ref="AE266:AE269" si="3458">AE265</f>
        <v>0.11440301781527561</v>
      </c>
      <c r="AF266" s="76">
        <f t="shared" ref="AF266:AH269" si="3459">AF265</f>
        <v>0.33823515165528789</v>
      </c>
      <c r="AG266" s="78">
        <f t="shared" si="3459"/>
        <v>0</v>
      </c>
      <c r="AH266" s="78">
        <f t="shared" si="3459"/>
        <v>0</v>
      </c>
      <c r="AI266" s="80">
        <f>IF(AG265&gt;0,IF(AH265=Hoja1!$W266,Hoja1!$E266,Hoja1!$G266),0)</f>
        <v>0</v>
      </c>
      <c r="AJ266" s="54">
        <f>IF(AG265&gt;0,IF(AH265=Hoja1!$W266,Hoja1!$F266,Hoja1!$H266),0)</f>
        <v>0</v>
      </c>
      <c r="AK266" s="52">
        <f>IF(AG265&gt;0,IF(AH265=Hoja1!$W266,Hoja1!$E266*Hoja1!$R266,Hoja1!$G266),0)</f>
        <v>0</v>
      </c>
      <c r="AL266" s="49">
        <f>IF(AG265&gt;0,IF(AH265=Hoja1!$W266,Hoja1!$F266*Hoja1!$R266,Hoja1!$H266),0)</f>
        <v>0</v>
      </c>
      <c r="AM266" s="56">
        <f t="shared" ref="AM266:AN266" si="3460">AM261</f>
        <v>1</v>
      </c>
      <c r="AN266" s="145">
        <f t="shared" si="3460"/>
        <v>0.5</v>
      </c>
      <c r="AO266" s="122">
        <f t="shared" si="2524"/>
        <v>1</v>
      </c>
      <c r="AP266" s="127">
        <f t="shared" si="2838"/>
        <v>0.5</v>
      </c>
      <c r="AQ266" s="56">
        <f t="shared" ref="AQ266:AR266" si="3461">AQ261</f>
        <v>9.8200950552920219E-3</v>
      </c>
      <c r="AR266" s="57">
        <f t="shared" si="3461"/>
        <v>0.14994720205117487</v>
      </c>
      <c r="AS266" s="56">
        <f t="shared" ref="AS266" si="3462">IF(AG265&gt;0,G266+AQ266,0)</f>
        <v>0</v>
      </c>
      <c r="AT266" s="166">
        <f t="shared" ref="AT266" si="3463">IF(AG265&gt;0,H266+AR266,0)</f>
        <v>0</v>
      </c>
    </row>
    <row r="267" spans="3:46" ht="19.5" thickBot="1" x14ac:dyDescent="0.3">
      <c r="C267" s="224"/>
      <c r="D267" s="217"/>
      <c r="E267" s="94">
        <f t="shared" ref="E267:F267" si="3464">E266</f>
        <v>0.63027812599999999</v>
      </c>
      <c r="F267" s="94">
        <f t="shared" si="3464"/>
        <v>0.72559330300000002</v>
      </c>
      <c r="G267" s="46">
        <f t="shared" ref="G267:I267" si="3465">G262</f>
        <v>0.4247616770911497</v>
      </c>
      <c r="H267" s="46">
        <f t="shared" si="3465"/>
        <v>0.90530520691903349</v>
      </c>
      <c r="I267" s="46">
        <f t="shared" si="3465"/>
        <v>0</v>
      </c>
      <c r="J267" s="56">
        <f t="shared" ref="J267" si="3466">IF($AO$1="SUBTRACTIVE",AA267+J262,IF(W267=MAX(W265:W269),P267*M267-G267+J262,J262))</f>
        <v>0.74033275324274816</v>
      </c>
      <c r="K267" s="122">
        <f t="shared" ref="K267" si="3467">IF($AO$1="SUBTRACTIVE",AB267+K262,IF(W267=MAX(W265:W269),P267*N267-H267+K262,K262))</f>
        <v>-0.49683774940713821</v>
      </c>
      <c r="L267" s="57">
        <v>0</v>
      </c>
      <c r="M267" s="137">
        <f t="shared" ref="M267" si="3468">IF($AO$1="ADDICTIVE",IF(W267=MAX(W265:W269),$AO$2*S267*R267+G267,0),0)</f>
        <v>0</v>
      </c>
      <c r="N267" s="122">
        <f t="shared" ref="N267" si="3469">IF($AO$1="ADDICTIVE",IF(W267=MAX(W265:W269),$AO$2*T267*R267+H267,0),0)</f>
        <v>0</v>
      </c>
      <c r="O267" s="128">
        <f t="shared" ref="O267" si="3470">IF($AO$1="ADDICTIVE",IF(Y267=MAX(Y265:Y269),$AO$2*U267*R267+I267,0),0)</f>
        <v>0</v>
      </c>
      <c r="P267" s="57">
        <f t="shared" si="2792"/>
        <v>0</v>
      </c>
      <c r="Q267" s="93">
        <f t="shared" si="3452"/>
        <v>5</v>
      </c>
      <c r="R267" s="56">
        <f t="shared" ref="R267:R330" si="3471">IF($AO$3="MULTIPLICATIVE",1/SQRT(S267^2+T267^2),1/SQRT(2))</f>
        <v>1.0404615325279671</v>
      </c>
      <c r="S267" s="95">
        <f t="shared" si="3166"/>
        <v>0.63027812599999999</v>
      </c>
      <c r="T267" s="95">
        <f t="shared" si="3167"/>
        <v>0.72559330300000002</v>
      </c>
      <c r="U267" s="115">
        <f t="shared" ref="U267:U330" si="3472">IF($AO$3="MULTIPLICATIVE",0,IF(2-(S267^2+T267^2)&gt;0,SQRT(2-(S267^2+T267^2))*R267,0))</f>
        <v>0</v>
      </c>
      <c r="V267" s="202">
        <f t="shared" si="3453"/>
        <v>0.96201217832740538</v>
      </c>
      <c r="W267" s="203">
        <f t="shared" si="3129"/>
        <v>0.98100608916370269</v>
      </c>
      <c r="X267" s="203">
        <f>IF(W267&gt;X266,W267,X266)</f>
        <v>0.98100608916370269</v>
      </c>
      <c r="Y267" s="75">
        <f t="shared" si="3454"/>
        <v>0.98100608916370269</v>
      </c>
      <c r="Z267" s="93">
        <f>IF(MAX(W265:W269)=W267,Q267+1,Q267)</f>
        <v>6</v>
      </c>
      <c r="AA267" s="82">
        <f t="shared" ref="AA267" si="3473">IF(W267=MAX(W265:W269),S267*R267-G267,0)</f>
        <v>0.23101846780566543</v>
      </c>
      <c r="AB267" s="82">
        <f t="shared" ref="AB267" si="3474">IF(W267=MAX(W265:W269),T267*R267-H267,0)</f>
        <v>-0.15035328688762384</v>
      </c>
      <c r="AC267" s="210">
        <f t="shared" ref="AC267" si="3475">IF(W267=MAX(W265:W269),U267-I267,0)</f>
        <v>0</v>
      </c>
      <c r="AD267" s="212">
        <f>Hoja1!$AA267^2+Hoja1!$AB267^2+AC267^2</f>
        <v>7.5975643345189386E-2</v>
      </c>
      <c r="AE267" s="75">
        <f t="shared" si="3458"/>
        <v>0.11440301781527561</v>
      </c>
      <c r="AF267" s="75">
        <f t="shared" si="3459"/>
        <v>0.33823515165528789</v>
      </c>
      <c r="AG267" s="78">
        <f t="shared" si="3459"/>
        <v>0</v>
      </c>
      <c r="AH267" s="78">
        <f t="shared" si="3459"/>
        <v>0</v>
      </c>
      <c r="AI267" s="80">
        <f>IF(AG265&gt;0,IF(AH265=Hoja1!$W267,Hoja1!$E267,Hoja1!$G267),0)</f>
        <v>0</v>
      </c>
      <c r="AJ267" s="54">
        <f>IF(AG265&gt;0,IF(AH265=Hoja1!$W267,Hoja1!$F267,Hoja1!$H267),0)</f>
        <v>0</v>
      </c>
      <c r="AK267" s="52">
        <f>IF(AG265&gt;0,IF(AH265=Hoja1!$W267,Hoja1!$E267*Hoja1!$R267,Hoja1!$G267),0)</f>
        <v>0</v>
      </c>
      <c r="AL267" s="49">
        <f>IF(AG265&gt;0,IF(AH265=Hoja1!$W267,Hoja1!$F267*Hoja1!$R267,Hoja1!$H267),0)</f>
        <v>0</v>
      </c>
      <c r="AM267" s="56">
        <f t="shared" ref="AM267:AN267" si="3476">AM262</f>
        <v>10</v>
      </c>
      <c r="AN267" s="145">
        <f t="shared" si="3476"/>
        <v>0.5</v>
      </c>
      <c r="AO267" s="122">
        <f t="shared" ref="AO267:AO330" si="3477">IF(AM267&gt;0,1/AM267,0)</f>
        <v>0.1</v>
      </c>
      <c r="AP267" s="127">
        <f t="shared" si="2838"/>
        <v>0.05</v>
      </c>
      <c r="AQ267" s="56">
        <f t="shared" ref="AQ267:AR267" si="3478">AQ262</f>
        <v>2.7841978568003425E-2</v>
      </c>
      <c r="AR267" s="57">
        <f t="shared" si="3478"/>
        <v>-2.6293042553674317E-2</v>
      </c>
      <c r="AS267" s="56">
        <f t="shared" ref="AS267" si="3479">IF(AG265&gt;0,G267+AQ267,0)</f>
        <v>0</v>
      </c>
      <c r="AT267" s="166">
        <f t="shared" ref="AT267" si="3480">IF(AG265&gt;0,H267+AR267,0)</f>
        <v>0</v>
      </c>
    </row>
    <row r="268" spans="3:46" ht="19.5" thickBot="1" x14ac:dyDescent="0.3">
      <c r="C268" s="224"/>
      <c r="D268" s="217"/>
      <c r="E268" s="94">
        <f t="shared" ref="E268:F268" si="3481">E267</f>
        <v>0.63027812599999999</v>
      </c>
      <c r="F268" s="94">
        <f t="shared" si="3481"/>
        <v>0.72559330300000002</v>
      </c>
      <c r="G268" s="46">
        <f t="shared" ref="G268:I268" si="3482">G263</f>
        <v>-0.51661166300000005</v>
      </c>
      <c r="H268" s="46">
        <f t="shared" si="3482"/>
        <v>-0.851105322</v>
      </c>
      <c r="I268" s="46">
        <f t="shared" si="3482"/>
        <v>0</v>
      </c>
      <c r="J268" s="56">
        <f t="shared" ref="J268" si="3483">IF($AO$1="SUBTRACTIVE",AA268+J263,IF(W268=MAX(W265:W269),P268*M268-G268+J263,J263))</f>
        <v>0</v>
      </c>
      <c r="K268" s="122">
        <f t="shared" ref="K268" si="3484">IF($AO$1="SUBTRACTIVE",AB268+K263,IF(W268=MAX(W265:W269),P268*N268-H268+K263,K263))</f>
        <v>0</v>
      </c>
      <c r="L268" s="57">
        <v>0</v>
      </c>
      <c r="M268" s="137">
        <f t="shared" ref="M268" si="3485">IF($AO$1="ADDICTIVE",IF(W268=MAX(W265:W269),$AO$2*S268*R268+G268,0),0)</f>
        <v>0</v>
      </c>
      <c r="N268" s="122">
        <f t="shared" ref="N268" si="3486">IF($AO$1="ADDICTIVE",IF(W268=MAX(W265:W269),$AO$2*T268*R268+H268,0),0)</f>
        <v>0</v>
      </c>
      <c r="O268" s="128">
        <f t="shared" ref="O268:O269" si="3487">IF($AO$1="ADDICTIVE",IF(Y268=MAX(Y264:Y268),$AO$2*U268*R268+I268,0),0)</f>
        <v>0</v>
      </c>
      <c r="P268" s="57">
        <f t="shared" si="2792"/>
        <v>0</v>
      </c>
      <c r="Q268" s="93">
        <f t="shared" si="3452"/>
        <v>0</v>
      </c>
      <c r="R268" s="56">
        <f t="shared" si="3471"/>
        <v>1.0404615325279671</v>
      </c>
      <c r="S268" s="95">
        <f t="shared" si="3166"/>
        <v>0.63027812599999999</v>
      </c>
      <c r="T268" s="95">
        <f t="shared" si="3167"/>
        <v>0.72559330300000002</v>
      </c>
      <c r="U268" s="115">
        <f t="shared" si="3472"/>
        <v>0</v>
      </c>
      <c r="V268" s="202">
        <f t="shared" si="3453"/>
        <v>-0.98132726821037597</v>
      </c>
      <c r="W268" s="203">
        <f t="shared" si="3129"/>
        <v>9.3363658948120154E-3</v>
      </c>
      <c r="X268" s="203">
        <f>IF(W268&gt;X267,W268,X267)</f>
        <v>0.98100608916370269</v>
      </c>
      <c r="Y268" s="75">
        <f t="shared" si="3454"/>
        <v>0.98100608916370269</v>
      </c>
      <c r="Z268" s="93">
        <f>IF(MAX(W265:W269)=W268,Q268+1,Q268)</f>
        <v>0</v>
      </c>
      <c r="AA268" s="82">
        <f t="shared" ref="AA268" si="3488">IF(W268=MAX(W265:W269),S268*R268-G268,0)</f>
        <v>0</v>
      </c>
      <c r="AB268" s="82">
        <f t="shared" ref="AB268" si="3489">IF(W268=MAX(W265:W269),T268*R268-H268,0)</f>
        <v>0</v>
      </c>
      <c r="AC268" s="210">
        <f t="shared" ref="AC268" si="3490">IF(W268=MAX(W265:W269),U268-I268,0)</f>
        <v>0</v>
      </c>
      <c r="AD268" s="212">
        <f>Hoja1!$AA268^2+Hoja1!$AB268^2+AC268^2</f>
        <v>0</v>
      </c>
      <c r="AE268" s="75">
        <f t="shared" si="3458"/>
        <v>0.11440301781527561</v>
      </c>
      <c r="AF268" s="75">
        <f t="shared" si="3459"/>
        <v>0.33823515165528789</v>
      </c>
      <c r="AG268" s="78">
        <f t="shared" si="3459"/>
        <v>0</v>
      </c>
      <c r="AH268" s="78">
        <f t="shared" si="3459"/>
        <v>0</v>
      </c>
      <c r="AI268" s="80">
        <f>IF(AG265&gt;0,IF(AH265=Hoja1!$W268,Hoja1!$E268,Hoja1!$G268),0)</f>
        <v>0</v>
      </c>
      <c r="AJ268" s="54">
        <f>IF(AG265&gt;0,IF(AH265=Hoja1!$W268,Hoja1!$F268,Hoja1!$H268),0)</f>
        <v>0</v>
      </c>
      <c r="AK268" s="52">
        <f>IF(AG265&gt;0,IF(AH265=Hoja1!$W268,Hoja1!$E268*Hoja1!$R268,Hoja1!$G268),0)</f>
        <v>0</v>
      </c>
      <c r="AL268" s="49">
        <f>IF(AG265&gt;0,IF(AH265=Hoja1!$W268,Hoja1!$F268*Hoja1!$R268,Hoja1!$H268),0)</f>
        <v>0</v>
      </c>
      <c r="AM268" s="56">
        <f t="shared" ref="AM268:AN268" si="3491">AM263</f>
        <v>0</v>
      </c>
      <c r="AN268" s="145">
        <f t="shared" si="3491"/>
        <v>0.5</v>
      </c>
      <c r="AO268" s="122">
        <f t="shared" si="3477"/>
        <v>0</v>
      </c>
      <c r="AP268" s="127">
        <f t="shared" si="2838"/>
        <v>0</v>
      </c>
      <c r="AQ268" s="56">
        <f t="shared" ref="AQ268:AR268" si="3492">AQ263</f>
        <v>0</v>
      </c>
      <c r="AR268" s="57">
        <f t="shared" si="3492"/>
        <v>0</v>
      </c>
      <c r="AS268" s="56">
        <f t="shared" ref="AS268" si="3493">IF(AG265&gt;0,G268+AQ268,0)</f>
        <v>0</v>
      </c>
      <c r="AT268" s="166">
        <f t="shared" ref="AT268" si="3494">IF(AG265&gt;0,H268+AR268,0)</f>
        <v>0</v>
      </c>
    </row>
    <row r="269" spans="3:46" ht="19.5" thickBot="1" x14ac:dyDescent="0.3">
      <c r="C269" s="224"/>
      <c r="D269" s="218"/>
      <c r="E269" s="94">
        <f t="shared" ref="E269:F269" si="3495">E268</f>
        <v>0.63027812599999999</v>
      </c>
      <c r="F269" s="94">
        <f t="shared" si="3495"/>
        <v>0.72559330300000002</v>
      </c>
      <c r="G269" s="46">
        <f t="shared" ref="G269:I269" si="3496">G264</f>
        <v>-0.227678886</v>
      </c>
      <c r="H269" s="46">
        <f t="shared" si="3496"/>
        <v>-0.95629731299999998</v>
      </c>
      <c r="I269" s="46">
        <f t="shared" si="3496"/>
        <v>0</v>
      </c>
      <c r="J269" s="58">
        <f t="shared" ref="J269" si="3497">IF($AO$1="SUBTRACTIVE",AA269+J264,IF(W269=MAX(W265:W269),P269*M269-G269+J264,J264))</f>
        <v>0</v>
      </c>
      <c r="K269" s="124">
        <f t="shared" ref="K269" si="3498">IF($AO$1="SUBTRACTIVE",AB269+K264,IF(W269=MAX(W265:W269),P269*N269-H269+K264,K264))</f>
        <v>0</v>
      </c>
      <c r="L269" s="59">
        <v>0</v>
      </c>
      <c r="M269" s="138">
        <f t="shared" ref="M269" si="3499">IF($AO$1="ADDICTIVE",IF(W269=MAX(W265:W269),$AO$2*S269*R269+G269,0),0)</f>
        <v>0</v>
      </c>
      <c r="N269" s="124">
        <f t="shared" ref="N269" si="3500">IF($AO$1="ADDICTIVE",IF(W269=MAX(W265:W269),$AO$2*T269*R269+H269,0),0)</f>
        <v>0</v>
      </c>
      <c r="O269" s="129">
        <f t="shared" si="3487"/>
        <v>0</v>
      </c>
      <c r="P269" s="59">
        <f t="shared" si="2792"/>
        <v>0</v>
      </c>
      <c r="Q269" s="93">
        <f t="shared" si="3452"/>
        <v>0</v>
      </c>
      <c r="R269" s="58">
        <f t="shared" si="3471"/>
        <v>1.0404615325279671</v>
      </c>
      <c r="S269" s="95">
        <f t="shared" si="3166"/>
        <v>0.63027812599999999</v>
      </c>
      <c r="T269" s="95">
        <f t="shared" si="3167"/>
        <v>0.72559330300000002</v>
      </c>
      <c r="U269" s="119">
        <f t="shared" si="3472"/>
        <v>0</v>
      </c>
      <c r="V269" s="202">
        <f t="shared" si="3453"/>
        <v>-0.87126578542125332</v>
      </c>
      <c r="W269" s="203">
        <f t="shared" si="3129"/>
        <v>6.4367107289373338E-2</v>
      </c>
      <c r="X269" s="203">
        <f>IF(W269&gt;X268,W269,X268)</f>
        <v>0.98100608916370269</v>
      </c>
      <c r="Y269" s="75">
        <f t="shared" si="3454"/>
        <v>0.98100608916370269</v>
      </c>
      <c r="Z269" s="93">
        <f>IF(MAX(W265:W269)=W269,Q269+1,Q269)</f>
        <v>0</v>
      </c>
      <c r="AA269" s="82">
        <f t="shared" ref="AA269" si="3501">IF(W269=MAX(W265:W269),S269*R269-G269,0)</f>
        <v>0</v>
      </c>
      <c r="AB269" s="82">
        <f t="shared" ref="AB269" si="3502">IF(W269=MAX(W265:W269),T269*R269-H269,0)</f>
        <v>0</v>
      </c>
      <c r="AC269" s="211">
        <f t="shared" ref="AC269" si="3503">IF(W269=MAX(W265:W269),U269-I269,0)</f>
        <v>0</v>
      </c>
      <c r="AD269" s="211">
        <f>Hoja1!$AA269^2+Hoja1!$AB269^2+AC269^2</f>
        <v>0</v>
      </c>
      <c r="AE269" s="75">
        <f t="shared" si="3458"/>
        <v>0.11440301781527561</v>
      </c>
      <c r="AF269" s="75">
        <f t="shared" si="3459"/>
        <v>0.33823515165528789</v>
      </c>
      <c r="AG269" s="78">
        <f t="shared" si="3459"/>
        <v>0</v>
      </c>
      <c r="AH269" s="78">
        <f t="shared" si="3459"/>
        <v>0</v>
      </c>
      <c r="AI269" s="80">
        <f>IF(AG265&gt;0,IF(AH265=Hoja1!$W269,Hoja1!$E269,Hoja1!$G269),0)</f>
        <v>0</v>
      </c>
      <c r="AJ269" s="54">
        <f>IF(AG265&gt;0,IF(AH265=Hoja1!$W269,Hoja1!$F269,Hoja1!$H269),0)</f>
        <v>0</v>
      </c>
      <c r="AK269" s="52">
        <f>IF(AG265&gt;0,IF(AH265=Hoja1!$W269,Hoja1!$E269*Hoja1!$R269,Hoja1!$G269),0)</f>
        <v>0</v>
      </c>
      <c r="AL269" s="49">
        <f>IF(AG265&gt;0,IF(AH265=Hoja1!$W269,Hoja1!$F269*Hoja1!$R269,Hoja1!$H269),0)</f>
        <v>0</v>
      </c>
      <c r="AM269" s="58">
        <f t="shared" ref="AM269:AN269" si="3504">AM264</f>
        <v>0</v>
      </c>
      <c r="AN269" s="146">
        <f t="shared" si="3504"/>
        <v>0.5</v>
      </c>
      <c r="AO269" s="124">
        <f t="shared" si="3477"/>
        <v>0</v>
      </c>
      <c r="AP269" s="106">
        <f t="shared" si="2838"/>
        <v>0</v>
      </c>
      <c r="AQ269" s="58">
        <f t="shared" ref="AQ269:AR269" si="3505">AQ264</f>
        <v>0</v>
      </c>
      <c r="AR269" s="59">
        <f t="shared" si="3505"/>
        <v>0</v>
      </c>
      <c r="AS269" s="58">
        <f t="shared" ref="AS269" si="3506">IF(AG265&gt;0,G269+AQ269,0)</f>
        <v>0</v>
      </c>
      <c r="AT269" s="167">
        <f t="shared" ref="AT269" si="3507">IF(AG265&gt;0,H269+AR269,0)</f>
        <v>0</v>
      </c>
    </row>
    <row r="270" spans="3:46" ht="19.5" thickBot="1" x14ac:dyDescent="0.3">
      <c r="C270" s="224"/>
      <c r="D270" s="213" t="s">
        <v>37</v>
      </c>
      <c r="E270" s="86">
        <f>$A$22</f>
        <v>0.94702351699999998</v>
      </c>
      <c r="F270" s="86">
        <f>$B$22</f>
        <v>0.58539031699999999</v>
      </c>
      <c r="G270" s="71">
        <f t="shared" ref="G270:I270" si="3508">G265</f>
        <v>0.90061523871352567</v>
      </c>
      <c r="H270" s="71">
        <f t="shared" si="3508"/>
        <v>0.43461729348586547</v>
      </c>
      <c r="I270" s="71">
        <f t="shared" si="3508"/>
        <v>0</v>
      </c>
      <c r="J270" s="64">
        <f t="shared" ref="J270" si="3509">IF($AO$1="SUBTRACTIVE",AA270+J265,IF(W270=MAX(W270:W274),P270*M270-G270+J265,J265))</f>
        <v>6.6760127443363904E-2</v>
      </c>
      <c r="K270" s="121">
        <f t="shared" ref="K270" si="3510">IF($AO$1="SUBTRACTIVE",AB270+K265,IF(W270=MAX(W270:W274),P270*N270-H270+K265,K265))</f>
        <v>-0.28269654930077459</v>
      </c>
      <c r="L270" s="65">
        <v>0</v>
      </c>
      <c r="M270" s="64">
        <f t="shared" ref="M270" si="3511">IF($AO$1="ADDICTIVE",IF(W270=MAX(W270:W274),$AO$2*S270*R270+G270,0),0)</f>
        <v>0</v>
      </c>
      <c r="N270" s="121">
        <f t="shared" ref="N270" si="3512">IF($AO$1="ADDICTIVE",IF(W270=MAX(W270:W274),$AO$2*T270*R270+H270,0),0)</f>
        <v>0</v>
      </c>
      <c r="O270" s="126">
        <f t="shared" ref="O270" si="3513">IF($AO$1="ADDICTIVE",IF(Y270=MAX(Y270:Y274),$AO$2*U270*R270+I270,0),0)</f>
        <v>0</v>
      </c>
      <c r="P270" s="65">
        <f t="shared" si="2792"/>
        <v>0</v>
      </c>
      <c r="Q270" s="35">
        <f t="shared" si="3452"/>
        <v>6</v>
      </c>
      <c r="R270" s="15">
        <f t="shared" si="3471"/>
        <v>0.89819480523681949</v>
      </c>
      <c r="S270" s="87">
        <f t="shared" si="3166"/>
        <v>0.94702351699999998</v>
      </c>
      <c r="T270" s="87">
        <f t="shared" si="3167"/>
        <v>0.58539031699999999</v>
      </c>
      <c r="U270" s="26">
        <f t="shared" si="3472"/>
        <v>0</v>
      </c>
      <c r="V270" s="197">
        <f t="shared" si="3453"/>
        <v>0.99459317292613314</v>
      </c>
      <c r="W270" s="198">
        <f t="shared" si="3129"/>
        <v>0.99729658646306651</v>
      </c>
      <c r="X270" s="198">
        <f>W270</f>
        <v>0.99729658646306651</v>
      </c>
      <c r="Y270" s="35">
        <f t="shared" ref="Y270" si="3514">X274</f>
        <v>0.99729658646306651</v>
      </c>
      <c r="Z270" s="35">
        <f>IF(MAX(W270:W274)=W270,Q270+1,Q270)</f>
        <v>7</v>
      </c>
      <c r="AA270" s="35">
        <f t="shared" ref="AA270" si="3515">IF(W270=MAX(W270:W274),S270*R270-G270,0)</f>
        <v>-5.0003635307022898E-2</v>
      </c>
      <c r="AB270" s="35">
        <f t="shared" ref="AB270" si="3516">IF(W270=MAX(W270:W274),T270*R270-H270,0)</f>
        <v>9.1177248279469547E-2</v>
      </c>
      <c r="AC270" s="131">
        <f t="shared" ref="AC270" si="3517">IF(W270=MAX(W270:W274),U270-I270,0)</f>
        <v>0</v>
      </c>
      <c r="AD270" s="131">
        <f>Hoja1!$AA270^2+Hoja1!$AB270^2+AC270^2</f>
        <v>1.0813654147733779E-2</v>
      </c>
      <c r="AE270" s="35">
        <f t="shared" ref="AE270" si="3518">IF(MAX(AD270:AD274)&gt;AE265,MAX(AD270:AD274),AE265)</f>
        <v>0.11440301781527561</v>
      </c>
      <c r="AF270" s="35">
        <f t="shared" ref="AF270" si="3519">SQRT(AE270)</f>
        <v>0.33823515165528789</v>
      </c>
      <c r="AG270" s="35">
        <f>IF(Y270=MIN(Y210:Y309),Y270,0)</f>
        <v>0</v>
      </c>
      <c r="AH270" s="88">
        <f>IF(Hoja1!$AG270&gt;0,_xlfn.MAXIFS(W270:W274,Z305:Z309,0),0)</f>
        <v>0</v>
      </c>
      <c r="AI270" s="72">
        <f>IF(AG270&gt;0,IF(AH270=Hoja1!$W270,Hoja1!$E270,Hoja1!$G270),0)</f>
        <v>0</v>
      </c>
      <c r="AJ270" s="73">
        <f>IF(AG270&gt;0,IF(AH270=Hoja1!$W270,Hoja1!$F270,Hoja1!$H270),0)</f>
        <v>0</v>
      </c>
      <c r="AK270" s="52">
        <f>IF(AG270&gt;0,IF(AH270=Hoja1!$W270,Hoja1!$E270*Hoja1!$R270,Hoja1!$G270),0)</f>
        <v>0</v>
      </c>
      <c r="AL270" s="49">
        <f>IF(AG270&gt;0,IF(AH270=Hoja1!$W270,Hoja1!$F270*Hoja1!$R270,Hoja1!$H270),0)</f>
        <v>0</v>
      </c>
      <c r="AM270" s="64">
        <f t="shared" ref="AM270:AN270" si="3520">AM265</f>
        <v>9</v>
      </c>
      <c r="AN270" s="148">
        <f t="shared" si="3520"/>
        <v>0.5</v>
      </c>
      <c r="AO270" s="121">
        <f t="shared" si="3477"/>
        <v>0.1111111111111111</v>
      </c>
      <c r="AP270" s="65">
        <f t="shared" ref="AP270" si="3521">IF($AO$11="SUBTRACTIVE",AN270*AO270,AO270)</f>
        <v>0.1111111111111111</v>
      </c>
      <c r="AQ270" s="64">
        <f t="shared" ref="AQ270:AR270" si="3522">AQ265</f>
        <v>-8.7737465512600643E-3</v>
      </c>
      <c r="AR270" s="65">
        <f t="shared" si="3522"/>
        <v>4.316376946363362E-3</v>
      </c>
      <c r="AS270" s="64">
        <f t="shared" ref="AS270" si="3523">IF(AG270&gt;0,G270+AQ270,0)</f>
        <v>0</v>
      </c>
      <c r="AT270" s="168">
        <f t="shared" ref="AT270" si="3524">IF(AG270&gt;0,H270+AR270,0)</f>
        <v>0</v>
      </c>
    </row>
    <row r="271" spans="3:46" ht="19.5" thickBot="1" x14ac:dyDescent="0.3">
      <c r="C271" s="224"/>
      <c r="D271" s="214"/>
      <c r="E271" s="89">
        <f t="shared" ref="E271:F271" si="3525">E270</f>
        <v>0.94702351699999998</v>
      </c>
      <c r="F271" s="89">
        <f t="shared" si="3525"/>
        <v>0.58539031699999999</v>
      </c>
      <c r="G271" s="74">
        <f t="shared" ref="G271:I271" si="3526">G266</f>
        <v>0.97621461700000001</v>
      </c>
      <c r="H271" s="74">
        <f t="shared" si="3526"/>
        <v>-0.20893725399999999</v>
      </c>
      <c r="I271" s="74">
        <f t="shared" si="3526"/>
        <v>0</v>
      </c>
      <c r="J271" s="2">
        <f t="shared" ref="J271" si="3527">IF($AO$1="SUBTRACTIVE",AA271+J266,IF(W271=MAX(W270:W274),P271*M271-G271+J266,J266))</f>
        <v>0</v>
      </c>
      <c r="K271" s="107">
        <f t="shared" ref="K271" si="3528">IF($AO$1="SUBTRACTIVE",AB271+K266,IF(W271=MAX(W270:W274),P271*N271-H271+K266,K266))</f>
        <v>0</v>
      </c>
      <c r="L271" s="3">
        <v>0</v>
      </c>
      <c r="M271" s="2">
        <f t="shared" ref="M271" si="3529">IF($AO$1="ADDICTIVE",IF(W271=MAX(W270:W274),$AO$2*S271*R271+G271,0),0)</f>
        <v>0</v>
      </c>
      <c r="N271" s="107">
        <f t="shared" ref="N271" si="3530">IF($AO$1="ADDICTIVE",IF(W271=MAX(W270:W274),$AO$2*T271*R271+H271,0),0)</f>
        <v>0</v>
      </c>
      <c r="O271" s="20">
        <f t="shared" ref="O271" si="3531">IF($AO$1="ADDICTIVE",IF(Y271=MAX(Y270:Y274),$AO$2*U271*R271+I271,0),0)</f>
        <v>0</v>
      </c>
      <c r="P271" s="3">
        <f t="shared" si="2792"/>
        <v>0</v>
      </c>
      <c r="Q271" s="63">
        <f>Z266</f>
        <v>0</v>
      </c>
      <c r="R271" s="2">
        <f t="shared" si="3471"/>
        <v>0.89819480523681949</v>
      </c>
      <c r="S271" s="90">
        <f t="shared" si="3166"/>
        <v>0.94702351699999998</v>
      </c>
      <c r="T271" s="90">
        <f t="shared" si="3167"/>
        <v>0.58539031699999999</v>
      </c>
      <c r="U271" s="26">
        <f t="shared" si="3472"/>
        <v>0</v>
      </c>
      <c r="V271" s="199">
        <f t="shared" si="3453"/>
        <v>0.72052141291059768</v>
      </c>
      <c r="W271" s="192">
        <f t="shared" si="3129"/>
        <v>0.86026070645529884</v>
      </c>
      <c r="X271" s="192">
        <f>IF(W271&gt;X270,W271,X270)</f>
        <v>0.99729658646306651</v>
      </c>
      <c r="Y271" s="75">
        <f t="shared" ref="Y271:Y274" si="3532">Y270</f>
        <v>0.99729658646306651</v>
      </c>
      <c r="Z271" s="63">
        <f>IF(MAX(W270:W274)=W271,Q271+1,Q271)</f>
        <v>0</v>
      </c>
      <c r="AA271" s="63">
        <f t="shared" ref="AA271" si="3533">IF(W271=MAX(W270:W274),S271*R271-G271,0)</f>
        <v>0</v>
      </c>
      <c r="AB271" s="63">
        <f t="shared" ref="AB271" si="3534">IF(W271=MAX(W270:W274),T271*R271-H271,0)</f>
        <v>0</v>
      </c>
      <c r="AC271" s="209">
        <f t="shared" ref="AC271" si="3535">IF(W271=MAX(W270:W274),U271-I271,0)</f>
        <v>0</v>
      </c>
      <c r="AD271" s="132">
        <f>Hoja1!$AA271^2+Hoja1!$AB271^2+AC271^2</f>
        <v>0</v>
      </c>
      <c r="AE271" s="75">
        <f t="shared" ref="AE271:AE274" si="3536">AE270</f>
        <v>0.11440301781527561</v>
      </c>
      <c r="AF271" s="76">
        <f t="shared" ref="AF271:AH274" si="3537">AF270</f>
        <v>0.33823515165528789</v>
      </c>
      <c r="AG271" s="77">
        <f t="shared" si="3537"/>
        <v>0</v>
      </c>
      <c r="AH271" s="78">
        <f t="shared" si="3537"/>
        <v>0</v>
      </c>
      <c r="AI271" s="72">
        <f>IF(AG270&gt;0,IF(AH270=Hoja1!$W271,Hoja1!$E271,Hoja1!$G271),0)</f>
        <v>0</v>
      </c>
      <c r="AJ271" s="73">
        <f>IF(AG270&gt;0,IF(AH270=Hoja1!$W271,Hoja1!$F271,Hoja1!$H271),0)</f>
        <v>0</v>
      </c>
      <c r="AK271" s="52">
        <f>IF(AG270&gt;0,IF(AH270=Hoja1!$W271,Hoja1!$E271*Hoja1!$R271,Hoja1!$G271),0)</f>
        <v>0</v>
      </c>
      <c r="AL271" s="49">
        <f>IF(AG270&gt;0,IF(AH270=Hoja1!$W271,Hoja1!$F271*Hoja1!$R271,Hoja1!$H271),0)</f>
        <v>0</v>
      </c>
      <c r="AM271" s="2">
        <f t="shared" ref="AM271:AN271" si="3538">AM266</f>
        <v>1</v>
      </c>
      <c r="AN271" s="143">
        <f t="shared" si="3538"/>
        <v>0.5</v>
      </c>
      <c r="AO271" s="107">
        <f t="shared" si="3477"/>
        <v>1</v>
      </c>
      <c r="AP271" s="3">
        <f t="shared" si="2912"/>
        <v>1</v>
      </c>
      <c r="AQ271" s="2">
        <f t="shared" ref="AQ271:AR271" si="3539">AQ266</f>
        <v>9.8200950552920219E-3</v>
      </c>
      <c r="AR271" s="3">
        <f t="shared" si="3539"/>
        <v>0.14994720205117487</v>
      </c>
      <c r="AS271" s="2">
        <f t="shared" ref="AS271" si="3540">IF(AG270&gt;0,G271+AQ271,0)</f>
        <v>0</v>
      </c>
      <c r="AT271" s="163">
        <f t="shared" ref="AT271" si="3541">IF(AG270&gt;0,H271+AR271,0)</f>
        <v>0</v>
      </c>
    </row>
    <row r="272" spans="3:46" ht="19.5" thickBot="1" x14ac:dyDescent="0.3">
      <c r="C272" s="224"/>
      <c r="D272" s="214"/>
      <c r="E272" s="89">
        <f t="shared" ref="E272:F272" si="3542">E271</f>
        <v>0.94702351699999998</v>
      </c>
      <c r="F272" s="89">
        <f t="shared" si="3542"/>
        <v>0.58539031699999999</v>
      </c>
      <c r="G272" s="74">
        <f t="shared" ref="G272:I272" si="3543">G267</f>
        <v>0.4247616770911497</v>
      </c>
      <c r="H272" s="74">
        <f t="shared" si="3543"/>
        <v>0.90530520691903349</v>
      </c>
      <c r="I272" s="74">
        <f t="shared" si="3543"/>
        <v>0</v>
      </c>
      <c r="J272" s="2">
        <f t="shared" ref="J272" si="3544">IF($AO$1="SUBTRACTIVE",AA272+J267,IF(W272=MAX(W270:W274),P272*M272-G272+J267,J267))</f>
        <v>0.74033275324274816</v>
      </c>
      <c r="K272" s="107">
        <f t="shared" ref="K272" si="3545">IF($AO$1="SUBTRACTIVE",AB272+K267,IF(W272=MAX(W270:W274),P272*N272-H272+K267,K267))</f>
        <v>-0.49683774940713821</v>
      </c>
      <c r="L272" s="3">
        <v>0</v>
      </c>
      <c r="M272" s="2">
        <f t="shared" ref="M272" si="3546">IF($AO$1="ADDICTIVE",IF(W272=MAX(W270:W274),$AO$2*S272*R272+G272,0),0)</f>
        <v>0</v>
      </c>
      <c r="N272" s="107">
        <f t="shared" ref="N272" si="3547">IF($AO$1="ADDICTIVE",IF(W272=MAX(W270:W274),$AO$2*T272*R272+H272,0),0)</f>
        <v>0</v>
      </c>
      <c r="O272" s="20">
        <f t="shared" ref="O272" si="3548">IF($AO$1="ADDICTIVE",IF(Y272=MAX(Y270:Y274),$AO$2*U272*R272+I272,0),0)</f>
        <v>0</v>
      </c>
      <c r="P272" s="3">
        <f t="shared" si="2792"/>
        <v>0</v>
      </c>
      <c r="Q272" s="63">
        <f>Z267</f>
        <v>6</v>
      </c>
      <c r="R272" s="2">
        <f t="shared" si="3471"/>
        <v>0.89819480523681949</v>
      </c>
      <c r="S272" s="90">
        <f t="shared" si="3166"/>
        <v>0.94702351699999998</v>
      </c>
      <c r="T272" s="90">
        <f t="shared" si="3167"/>
        <v>0.58539031699999999</v>
      </c>
      <c r="U272" s="26">
        <f t="shared" si="3472"/>
        <v>0</v>
      </c>
      <c r="V272" s="199">
        <f t="shared" si="3453"/>
        <v>0.83731174764590299</v>
      </c>
      <c r="W272" s="192">
        <f t="shared" si="3129"/>
        <v>0.91865587382295155</v>
      </c>
      <c r="X272" s="192">
        <f>IF(W272&gt;X271,W272,X271)</f>
        <v>0.99729658646306651</v>
      </c>
      <c r="Y272" s="75">
        <f t="shared" si="3532"/>
        <v>0.99729658646306651</v>
      </c>
      <c r="Z272" s="63">
        <f>IF(MAX(W270:W274)=W272,Q272+1,Q272)</f>
        <v>6</v>
      </c>
      <c r="AA272" s="63">
        <f t="shared" ref="AA272" si="3549">IF(W272=MAX(W270:W274),S272*R272-G272,0)</f>
        <v>0</v>
      </c>
      <c r="AB272" s="63">
        <f t="shared" ref="AB272" si="3550">IF(W272=MAX(W270:W274),T272*R272-H272,0)</f>
        <v>0</v>
      </c>
      <c r="AC272" s="209">
        <f t="shared" ref="AC272" si="3551">IF(W272=MAX(W270:W274),U272-I272,0)</f>
        <v>0</v>
      </c>
      <c r="AD272" s="132">
        <f>Hoja1!$AA272^2+Hoja1!$AB272^2+AC272^2</f>
        <v>0</v>
      </c>
      <c r="AE272" s="75">
        <f t="shared" si="3536"/>
        <v>0.11440301781527561</v>
      </c>
      <c r="AF272" s="75">
        <f t="shared" si="3537"/>
        <v>0.33823515165528789</v>
      </c>
      <c r="AG272" s="78">
        <f t="shared" si="3537"/>
        <v>0</v>
      </c>
      <c r="AH272" s="78">
        <f t="shared" si="3537"/>
        <v>0</v>
      </c>
      <c r="AI272" s="72">
        <f>IF(AG270&gt;0,IF(AH270=Hoja1!$W272,Hoja1!$E272,Hoja1!$G272),0)</f>
        <v>0</v>
      </c>
      <c r="AJ272" s="73">
        <f>IF(AG272&gt;0,IF(AH272=Hoja1!$W272,Hoja1!$F272,Hoja1!$H272),0)</f>
        <v>0</v>
      </c>
      <c r="AK272" s="52">
        <f>IF(AG270&gt;0,IF(AH270=Hoja1!$W272,Hoja1!$E272*Hoja1!$R272,Hoja1!$G272),0)</f>
        <v>0</v>
      </c>
      <c r="AL272" s="49">
        <f>IF(AG270&gt;0,IF(AH270=Hoja1!$W272,Hoja1!$F272*Hoja1!$R272,Hoja1!$H272),0)</f>
        <v>0</v>
      </c>
      <c r="AM272" s="2">
        <f t="shared" ref="AM272:AN272" si="3552">AM267</f>
        <v>10</v>
      </c>
      <c r="AN272" s="143">
        <f t="shared" si="3552"/>
        <v>0.5</v>
      </c>
      <c r="AO272" s="107">
        <f t="shared" si="3477"/>
        <v>0.1</v>
      </c>
      <c r="AP272" s="3">
        <f t="shared" si="2912"/>
        <v>0.1</v>
      </c>
      <c r="AQ272" s="2">
        <f t="shared" ref="AQ272:AR272" si="3553">AQ267</f>
        <v>2.7841978568003425E-2</v>
      </c>
      <c r="AR272" s="3">
        <f t="shared" si="3553"/>
        <v>-2.6293042553674317E-2</v>
      </c>
      <c r="AS272" s="2">
        <f t="shared" ref="AS272" si="3554">IF(AG270&gt;0,G272+AQ272,0)</f>
        <v>0</v>
      </c>
      <c r="AT272" s="163">
        <f t="shared" ref="AT272" si="3555">IF(AG270&gt;0,H272+AR272,0)</f>
        <v>0</v>
      </c>
    </row>
    <row r="273" spans="3:46" ht="19.5" thickBot="1" x14ac:dyDescent="0.3">
      <c r="C273" s="224"/>
      <c r="D273" s="214"/>
      <c r="E273" s="89">
        <f t="shared" ref="E273:F273" si="3556">E272</f>
        <v>0.94702351699999998</v>
      </c>
      <c r="F273" s="89">
        <f t="shared" si="3556"/>
        <v>0.58539031699999999</v>
      </c>
      <c r="G273" s="74">
        <f t="shared" ref="G273:I273" si="3557">G268</f>
        <v>-0.51661166300000005</v>
      </c>
      <c r="H273" s="74">
        <f t="shared" si="3557"/>
        <v>-0.851105322</v>
      </c>
      <c r="I273" s="74">
        <f t="shared" si="3557"/>
        <v>0</v>
      </c>
      <c r="J273" s="2">
        <f t="shared" ref="J273" si="3558">IF($AO$1="SUBTRACTIVE",AA273+J268,IF(W273=MAX(W270:W274),P273*M273-G273+J268,J268))</f>
        <v>0</v>
      </c>
      <c r="K273" s="107">
        <f t="shared" ref="K273" si="3559">IF($AO$1="SUBTRACTIVE",AB273+K268,IF(W273=MAX(W270:W274),P273*N273-H273+K268,K268))</f>
        <v>0</v>
      </c>
      <c r="L273" s="3">
        <v>0</v>
      </c>
      <c r="M273" s="2">
        <f t="shared" ref="M273" si="3560">IF($AO$1="ADDICTIVE",IF(W273=MAX(W270:W274),$AO$2*S273*R273+G273,0),0)</f>
        <v>0</v>
      </c>
      <c r="N273" s="107">
        <f t="shared" ref="N273" si="3561">IF($AO$1="ADDICTIVE",IF(W273=MAX(W270:W274),$AO$2*T273*R273+H273,0),0)</f>
        <v>0</v>
      </c>
      <c r="O273" s="20">
        <f t="shared" ref="O273:O274" si="3562">IF($AO$1="ADDICTIVE",IF(Y273=MAX(Y269:Y273),$AO$2*U273*R273+I273,0),0)</f>
        <v>0</v>
      </c>
      <c r="P273" s="3">
        <f t="shared" si="2792"/>
        <v>0</v>
      </c>
      <c r="Q273" s="63">
        <f>Z268</f>
        <v>0</v>
      </c>
      <c r="R273" s="2">
        <f t="shared" si="3471"/>
        <v>0.89819480523681949</v>
      </c>
      <c r="S273" s="90">
        <f t="shared" si="3166"/>
        <v>0.94702351699999998</v>
      </c>
      <c r="T273" s="90">
        <f t="shared" si="3167"/>
        <v>0.58539031699999999</v>
      </c>
      <c r="U273" s="26">
        <f t="shared" si="3472"/>
        <v>0</v>
      </c>
      <c r="V273" s="199">
        <f t="shared" si="3453"/>
        <v>-0.88694240777795774</v>
      </c>
      <c r="W273" s="192">
        <f t="shared" si="3129"/>
        <v>5.6528796111021129E-2</v>
      </c>
      <c r="X273" s="192">
        <f>IF(W273&gt;X272,W273,X272)</f>
        <v>0.99729658646306651</v>
      </c>
      <c r="Y273" s="75">
        <f t="shared" si="3532"/>
        <v>0.99729658646306651</v>
      </c>
      <c r="Z273" s="63">
        <f>IF(MAX(W270:W274)=W273,Q273+1,Q273)</f>
        <v>0</v>
      </c>
      <c r="AA273" s="63">
        <f t="shared" ref="AA273" si="3563">IF(W273=MAX(W270:W274),S273*R273-G273,0)</f>
        <v>0</v>
      </c>
      <c r="AB273" s="63">
        <f t="shared" ref="AB273" si="3564">IF(W273=MAX(W270:W274),T273*R273-H273,0)</f>
        <v>0</v>
      </c>
      <c r="AC273" s="209">
        <f t="shared" ref="AC273" si="3565">IF(W273=MAX(W270:W274),U273-I273,0)</f>
        <v>0</v>
      </c>
      <c r="AD273" s="132">
        <f>Hoja1!$AA273^2+Hoja1!$AB273^2+AC273^2</f>
        <v>0</v>
      </c>
      <c r="AE273" s="75">
        <f t="shared" si="3536"/>
        <v>0.11440301781527561</v>
      </c>
      <c r="AF273" s="75">
        <f t="shared" si="3537"/>
        <v>0.33823515165528789</v>
      </c>
      <c r="AG273" s="78">
        <f t="shared" si="3537"/>
        <v>0</v>
      </c>
      <c r="AH273" s="78">
        <f t="shared" si="3537"/>
        <v>0</v>
      </c>
      <c r="AI273" s="72">
        <f>IF(AG270&gt;0,IF(AH270=Hoja1!$W273,Hoja1!$E273,Hoja1!$G273),0)</f>
        <v>0</v>
      </c>
      <c r="AJ273" s="73">
        <f>IF(AG270&gt;0,IF(AH270=Hoja1!$W273,Hoja1!$F273,Hoja1!$H273),0)</f>
        <v>0</v>
      </c>
      <c r="AK273" s="52">
        <f>IF(AG270&gt;0,IF(AH270=Hoja1!$W273,Hoja1!$E273*Hoja1!$R273,Hoja1!$G273),0)</f>
        <v>0</v>
      </c>
      <c r="AL273" s="49">
        <f>IF(AG270&gt;0,IF(AH270=Hoja1!$W273,Hoja1!$F273*Hoja1!$R273,Hoja1!$H273),0)</f>
        <v>0</v>
      </c>
      <c r="AM273" s="2">
        <f t="shared" ref="AM273:AN273" si="3566">AM268</f>
        <v>0</v>
      </c>
      <c r="AN273" s="143">
        <f t="shared" si="3566"/>
        <v>0.5</v>
      </c>
      <c r="AO273" s="107">
        <f t="shared" si="3477"/>
        <v>0</v>
      </c>
      <c r="AP273" s="3">
        <f t="shared" si="2912"/>
        <v>0</v>
      </c>
      <c r="AQ273" s="2">
        <f t="shared" ref="AQ273:AR273" si="3567">AQ268</f>
        <v>0</v>
      </c>
      <c r="AR273" s="3">
        <f t="shared" si="3567"/>
        <v>0</v>
      </c>
      <c r="AS273" s="2">
        <f t="shared" ref="AS273" si="3568">IF(AG270&gt;0,G273+AQ273,0)</f>
        <v>0</v>
      </c>
      <c r="AT273" s="163">
        <f t="shared" ref="AT273" si="3569">IF(AG270&gt;0,H273+AR273,0)</f>
        <v>0</v>
      </c>
    </row>
    <row r="274" spans="3:46" ht="19.5" thickBot="1" x14ac:dyDescent="0.3">
      <c r="C274" s="224"/>
      <c r="D274" s="215"/>
      <c r="E274" s="89">
        <f t="shared" ref="E274:F274" si="3570">E273</f>
        <v>0.94702351699999998</v>
      </c>
      <c r="F274" s="89">
        <f t="shared" si="3570"/>
        <v>0.58539031699999999</v>
      </c>
      <c r="G274" s="74">
        <f t="shared" ref="G274:I274" si="3571">G269</f>
        <v>-0.227678886</v>
      </c>
      <c r="H274" s="74">
        <f t="shared" si="3571"/>
        <v>-0.95629731299999998</v>
      </c>
      <c r="I274" s="74">
        <f t="shared" si="3571"/>
        <v>0</v>
      </c>
      <c r="J274" s="4">
        <f t="shared" ref="J274" si="3572">IF($AO$1="SUBTRACTIVE",AA274+J269,IF(W274=MAX(W270:W274),P274*M274-G274+J269,J269))</f>
        <v>0</v>
      </c>
      <c r="K274" s="108">
        <f t="shared" ref="K274" si="3573">IF($AO$1="SUBTRACTIVE",AB274+K269,IF(W274=MAX(W270:W274),P274*N274-H274+K269,K269))</f>
        <v>0</v>
      </c>
      <c r="L274" s="5">
        <v>0</v>
      </c>
      <c r="M274" s="4">
        <f t="shared" ref="M274" si="3574">IF($AO$1="ADDICTIVE",IF(W274=MAX(W270:W274),$AO$2*S274*R274+G274,0),0)</f>
        <v>0</v>
      </c>
      <c r="N274" s="108">
        <f t="shared" ref="N274" si="3575">IF($AO$1="ADDICTIVE",IF(W274=MAX(W270:W274),$AO$2*T274*R274+H274,0),0)</f>
        <v>0</v>
      </c>
      <c r="O274" s="21">
        <f t="shared" si="3562"/>
        <v>0</v>
      </c>
      <c r="P274" s="5">
        <f t="shared" si="2792"/>
        <v>0</v>
      </c>
      <c r="Q274" s="63">
        <f>Z269</f>
        <v>0</v>
      </c>
      <c r="R274" s="4">
        <f t="shared" si="3471"/>
        <v>0.89819480523681949</v>
      </c>
      <c r="S274" s="90">
        <f t="shared" si="3166"/>
        <v>0.94702351699999998</v>
      </c>
      <c r="T274" s="90">
        <f t="shared" si="3167"/>
        <v>0.58539031699999999</v>
      </c>
      <c r="U274" s="118">
        <f t="shared" si="3472"/>
        <v>0</v>
      </c>
      <c r="V274" s="199">
        <f t="shared" si="3453"/>
        <v>-0.69648220976252251</v>
      </c>
      <c r="W274" s="192">
        <f t="shared" si="3129"/>
        <v>0.15175889511873875</v>
      </c>
      <c r="X274" s="192">
        <f>IF(W274&gt;X273,W274,X273)</f>
        <v>0.99729658646306651</v>
      </c>
      <c r="Y274" s="75">
        <f t="shared" si="3532"/>
        <v>0.99729658646306651</v>
      </c>
      <c r="Z274" s="63">
        <f>IF(MAX(W270:W274)=W274,Q274+1,Q274)</f>
        <v>0</v>
      </c>
      <c r="AA274" s="63">
        <f t="shared" ref="AA274" si="3576">IF(W274=MAX(W270:W274),S274*R274-G274,0)</f>
        <v>0</v>
      </c>
      <c r="AB274" s="63">
        <f t="shared" ref="AB274" si="3577">IF(W274=MAX(W270:W274),T274*R274-H274,0)</f>
        <v>0</v>
      </c>
      <c r="AC274" s="133">
        <f t="shared" ref="AC274" si="3578">IF(W274=MAX(W270:W274),U274-I274,0)</f>
        <v>0</v>
      </c>
      <c r="AD274" s="133">
        <f>Hoja1!$AA274^2+Hoja1!$AB274^2+AC274^2</f>
        <v>0</v>
      </c>
      <c r="AE274" s="75">
        <f t="shared" si="3536"/>
        <v>0.11440301781527561</v>
      </c>
      <c r="AF274" s="75">
        <f t="shared" si="3537"/>
        <v>0.33823515165528789</v>
      </c>
      <c r="AG274" s="78">
        <f t="shared" si="3537"/>
        <v>0</v>
      </c>
      <c r="AH274" s="78">
        <f t="shared" si="3537"/>
        <v>0</v>
      </c>
      <c r="AI274" s="72">
        <f>IF(AG270&gt;0,IF(AH270=Hoja1!$W274,Hoja1!$E274,Hoja1!$G274),0)</f>
        <v>0</v>
      </c>
      <c r="AJ274" s="73">
        <f>IF(AG270&gt;0,IF(AH270=Hoja1!$W274,Hoja1!$F274,Hoja1!$H274),0)</f>
        <v>0</v>
      </c>
      <c r="AK274" s="52">
        <f>IF(AG270&gt;0,IF(AH270=Hoja1!$W274,Hoja1!$E274*Hoja1!$R274,Hoja1!$G274),0)</f>
        <v>0</v>
      </c>
      <c r="AL274" s="49">
        <f>IF(AG270&gt;0,IF(AH270=Hoja1!$W274,Hoja1!$F274*Hoja1!$R274,Hoja1!$H274),0)</f>
        <v>0</v>
      </c>
      <c r="AM274" s="4">
        <f t="shared" ref="AM274:AN274" si="3579">AM269</f>
        <v>0</v>
      </c>
      <c r="AN274" s="120">
        <f t="shared" si="3579"/>
        <v>0.5</v>
      </c>
      <c r="AO274" s="108">
        <f t="shared" si="3477"/>
        <v>0</v>
      </c>
      <c r="AP274" s="5">
        <f t="shared" si="2912"/>
        <v>0</v>
      </c>
      <c r="AQ274" s="4">
        <f t="shared" ref="AQ274:AR274" si="3580">AQ269</f>
        <v>0</v>
      </c>
      <c r="AR274" s="5">
        <f t="shared" si="3580"/>
        <v>0</v>
      </c>
      <c r="AS274" s="4">
        <f t="shared" ref="AS274" si="3581">IF(AG270&gt;0,G274+AQ274,0)</f>
        <v>0</v>
      </c>
      <c r="AT274" s="164">
        <f t="shared" ref="AT274" si="3582">IF(AG270&gt;0,H274+AR274,0)</f>
        <v>0</v>
      </c>
    </row>
    <row r="275" spans="3:46" ht="19.5" thickBot="1" x14ac:dyDescent="0.3">
      <c r="C275" s="224"/>
      <c r="D275" s="216" t="s">
        <v>38</v>
      </c>
      <c r="E275" s="116">
        <f>$A$23</f>
        <v>0.2257258</v>
      </c>
      <c r="F275" s="116">
        <f>$B$23</f>
        <v>0.18537577099999999</v>
      </c>
      <c r="G275" s="92">
        <f t="shared" ref="G275:I275" si="3583">G270</f>
        <v>0.90061523871352567</v>
      </c>
      <c r="H275" s="92">
        <f t="shared" si="3583"/>
        <v>0.43461729348586547</v>
      </c>
      <c r="I275" s="92">
        <f t="shared" si="3583"/>
        <v>0</v>
      </c>
      <c r="J275" s="52">
        <f t="shared" ref="J275" si="3584">IF($AO$1="SUBTRACTIVE",AA275+J270,IF(W275=MAX(W275:W279),P275*M275-G275+J270,J270))</f>
        <v>-6.1058585808350219E-2</v>
      </c>
      <c r="K275" s="123">
        <f t="shared" ref="K275" si="3585">IF($AO$1="SUBTRACTIVE",AB275+K270,IF(W275=MAX(W275:W279),P275*N275-H275+K270,K270))</f>
        <v>-8.2659976309682526E-2</v>
      </c>
      <c r="L275" s="53">
        <v>0</v>
      </c>
      <c r="M275" s="136">
        <f t="shared" ref="M275" si="3586">IF($AO$1="ADDICTIVE",IF(W275=MAX(W275:W279),$AO$2*S275*R275+G275,0),0)</f>
        <v>0</v>
      </c>
      <c r="N275" s="123">
        <f t="shared" ref="N275" si="3587">IF($AO$1="ADDICTIVE",IF(W275=MAX(W275:W279),$AO$2*T275*R275+H275,0),0)</f>
        <v>0</v>
      </c>
      <c r="O275" s="130">
        <f t="shared" ref="O275" si="3588">IF($AO$1="ADDICTIVE",IF(Y275=MAX(Y275:Y279),$AO$2*U275*R275+I275,0),0)</f>
        <v>0</v>
      </c>
      <c r="P275" s="53">
        <f t="shared" si="2792"/>
        <v>0</v>
      </c>
      <c r="Q275" s="36">
        <f>Z270</f>
        <v>7</v>
      </c>
      <c r="R275" s="114">
        <f t="shared" si="3471"/>
        <v>3.4236074275152042</v>
      </c>
      <c r="S275" s="91">
        <f t="shared" si="3166"/>
        <v>0.2257258</v>
      </c>
      <c r="T275" s="91">
        <f t="shared" si="3167"/>
        <v>0.18537577099999999</v>
      </c>
      <c r="U275" s="115">
        <f t="shared" si="3472"/>
        <v>0</v>
      </c>
      <c r="V275" s="200">
        <f t="shared" si="3453"/>
        <v>0.97182387300432771</v>
      </c>
      <c r="W275" s="201">
        <f t="shared" si="3129"/>
        <v>0.9859119365021638</v>
      </c>
      <c r="X275" s="201">
        <f>W275</f>
        <v>0.9859119365021638</v>
      </c>
      <c r="Y275" s="36">
        <f t="shared" ref="Y275" si="3589">X279</f>
        <v>0.9859119365021638</v>
      </c>
      <c r="Z275" s="36">
        <f>IF(MAX(W275:W279)=W275,Q275+1,Q275)</f>
        <v>8</v>
      </c>
      <c r="AA275" s="80">
        <f t="shared" ref="AA275" si="3590">IF(W275=MAX(W275:W279),S275*R275-G275,0)</f>
        <v>-0.12781871325171412</v>
      </c>
      <c r="AB275" s="80">
        <f t="shared" ref="AB275" si="3591">IF(W275=MAX(W275:W279),T275*R275-H275,0)</f>
        <v>0.20003657299109207</v>
      </c>
      <c r="AC275" s="54">
        <f t="shared" ref="AC275" si="3592">IF(W275=MAX(W275:W279),U275-I275,0)</f>
        <v>0</v>
      </c>
      <c r="AD275" s="54">
        <f>Hoja1!$AA275^2+Hoja1!$AB275^2+AC275^2</f>
        <v>5.6352253991344428E-2</v>
      </c>
      <c r="AE275" s="80">
        <f t="shared" ref="AE275" si="3593">IF(MAX(AD275:AD279)&gt;AE270,MAX(AD275:AD279),AE270)</f>
        <v>0.11440301781527561</v>
      </c>
      <c r="AF275" s="80">
        <f t="shared" ref="AF275" si="3594">SQRT(AE275)</f>
        <v>0.33823515165528789</v>
      </c>
      <c r="AG275" s="82">
        <f>IF(Y275=MIN(Y210:Y309),Y275,0)</f>
        <v>0</v>
      </c>
      <c r="AH275" s="83">
        <f>IF(Hoja1!$AG275&gt;0,_xlfn.MAXIFS(W275:W279,Z305:Z309,0),0)</f>
        <v>0</v>
      </c>
      <c r="AI275" s="80">
        <f>IF(AG275&gt;0,IF(AH275=Hoja1!$W275,Hoja1!$E275,Hoja1!$G275),0)</f>
        <v>0</v>
      </c>
      <c r="AJ275" s="54">
        <f>IF(AG275&gt;0,IF(AH275=Hoja1!$W275,Hoja1!$F275,Hoja1!$H275),0)</f>
        <v>0</v>
      </c>
      <c r="AK275" s="52">
        <f>IF(AG275&gt;0,IF(AH275=Hoja1!$W275,Hoja1!$E275*Hoja1!$R275,Hoja1!$G275),0)</f>
        <v>0</v>
      </c>
      <c r="AL275" s="49">
        <f>IF(AG275&gt;0,IF(AH275=Hoja1!$W275,Hoja1!$F275*Hoja1!$R275,Hoja1!$H275),0)</f>
        <v>0</v>
      </c>
      <c r="AM275" s="114">
        <f t="shared" ref="AM275:AN275" si="3595">AM270</f>
        <v>9</v>
      </c>
      <c r="AN275" s="144">
        <f t="shared" si="3595"/>
        <v>0.5</v>
      </c>
      <c r="AO275" s="123">
        <f t="shared" si="3477"/>
        <v>0.1111111111111111</v>
      </c>
      <c r="AP275" s="127">
        <f t="shared" ref="AP275" si="3596">IF($AO$1="SUBTRACTIVE",AN275*AO275,AO275)</f>
        <v>5.5555555555555552E-2</v>
      </c>
      <c r="AQ275" s="52">
        <f t="shared" ref="AQ275:AR275" si="3597">AQ270</f>
        <v>-8.7737465512600643E-3</v>
      </c>
      <c r="AR275" s="53">
        <f t="shared" si="3597"/>
        <v>4.316376946363362E-3</v>
      </c>
      <c r="AS275" s="52">
        <f t="shared" ref="AS275" si="3598">IF(AG275&gt;0,G275+AQ275,0)</f>
        <v>0</v>
      </c>
      <c r="AT275" s="165">
        <f t="shared" ref="AT275" si="3599">IF(AG275&gt;0,H275+AR275,0)</f>
        <v>0</v>
      </c>
    </row>
    <row r="276" spans="3:46" ht="19.5" thickBot="1" x14ac:dyDescent="0.3">
      <c r="C276" s="224"/>
      <c r="D276" s="217"/>
      <c r="E276" s="94">
        <f t="shared" ref="E276:F276" si="3600">E275</f>
        <v>0.2257258</v>
      </c>
      <c r="F276" s="94">
        <f t="shared" si="3600"/>
        <v>0.18537577099999999</v>
      </c>
      <c r="G276" s="46">
        <f t="shared" ref="G276:I276" si="3601">G271</f>
        <v>0.97621461700000001</v>
      </c>
      <c r="H276" s="46">
        <f t="shared" si="3601"/>
        <v>-0.20893725399999999</v>
      </c>
      <c r="I276" s="46">
        <f t="shared" si="3601"/>
        <v>0</v>
      </c>
      <c r="J276" s="56">
        <f t="shared" ref="J276" si="3602">IF($AO$1="SUBTRACTIVE",AA276+J271,IF(W276=MAX(W275:W279),P276*M276-G276+J271,J271))</f>
        <v>0</v>
      </c>
      <c r="K276" s="122">
        <f t="shared" ref="K276" si="3603">IF($AO$1="SUBTRACTIVE",AB276+K271,IF(W276=MAX(W275:W279),P276*N276-H276+K271,K271))</f>
        <v>0</v>
      </c>
      <c r="L276" s="57">
        <v>0</v>
      </c>
      <c r="M276" s="137">
        <f t="shared" ref="M276" si="3604">IF($AO$1="ADDICTIVE",IF(W276=MAX(W275:W279),$AO$2*S276*R276+G276,0),0)</f>
        <v>0</v>
      </c>
      <c r="N276" s="122">
        <f t="shared" ref="N276" si="3605">IF($AO$1="ADDICTIVE",IF(W276=MAX(W275:W279),$AO$2*T276*R276+H276,0),0)</f>
        <v>0</v>
      </c>
      <c r="O276" s="128">
        <f t="shared" ref="O276" si="3606">IF($AO$1="ADDICTIVE",IF(Y276=MAX(Y275:Y279),$AO$2*U276*R276+I276,0),0)</f>
        <v>0</v>
      </c>
      <c r="P276" s="57">
        <f t="shared" si="2792"/>
        <v>0</v>
      </c>
      <c r="Q276" s="93">
        <f t="shared" ref="Q276:Q309" si="3607">Z271</f>
        <v>0</v>
      </c>
      <c r="R276" s="56">
        <f t="shared" si="3471"/>
        <v>3.4236074275152042</v>
      </c>
      <c r="S276" s="95">
        <f t="shared" si="3166"/>
        <v>0.2257258</v>
      </c>
      <c r="T276" s="95">
        <f t="shared" si="3167"/>
        <v>0.18537577099999999</v>
      </c>
      <c r="U276" s="115">
        <f t="shared" si="3472"/>
        <v>0</v>
      </c>
      <c r="V276" s="202">
        <f t="shared" si="3453"/>
        <v>0.62181242802045489</v>
      </c>
      <c r="W276" s="203">
        <f t="shared" si="3129"/>
        <v>0.81090621401022744</v>
      </c>
      <c r="X276" s="203">
        <f>IF(W276&gt;X275,W276,X275)</f>
        <v>0.9859119365021638</v>
      </c>
      <c r="Y276" s="75">
        <f t="shared" ref="Y276:Y279" si="3608">Y275</f>
        <v>0.9859119365021638</v>
      </c>
      <c r="Z276" s="93">
        <f>IF(MAX(W275:W279)=W276,Q276+1,Q276)</f>
        <v>0</v>
      </c>
      <c r="AA276" s="82">
        <f t="shared" ref="AA276" si="3609">IF(W276=MAX(W275:W279),S276*R276-G276,0)</f>
        <v>0</v>
      </c>
      <c r="AB276" s="82">
        <f t="shared" ref="AB276" si="3610">IF(W276=MAX(W275:W279),T276*R276-H276,0)</f>
        <v>0</v>
      </c>
      <c r="AC276" s="210">
        <f t="shared" ref="AC276" si="3611">IF(W276=MAX(W275:W279),U276-I276,0)</f>
        <v>0</v>
      </c>
      <c r="AD276" s="212">
        <f>Hoja1!$AA276^2+Hoja1!$AB276^2+AC276^2</f>
        <v>0</v>
      </c>
      <c r="AE276" s="75">
        <f t="shared" ref="AE276:AE279" si="3612">AE275</f>
        <v>0.11440301781527561</v>
      </c>
      <c r="AF276" s="76">
        <f t="shared" ref="AF276:AH279" si="3613">AF275</f>
        <v>0.33823515165528789</v>
      </c>
      <c r="AG276" s="78">
        <f t="shared" si="3613"/>
        <v>0</v>
      </c>
      <c r="AH276" s="78">
        <f t="shared" si="3613"/>
        <v>0</v>
      </c>
      <c r="AI276" s="80">
        <f>IF(AG275&gt;0,IF(AH275=Hoja1!$W276,Hoja1!$E276,Hoja1!$G276),0)</f>
        <v>0</v>
      </c>
      <c r="AJ276" s="54">
        <f>IF(AG275&gt;0,IF(AH275=Hoja1!$W276,Hoja1!$F276,Hoja1!$H276),0)</f>
        <v>0</v>
      </c>
      <c r="AK276" s="52">
        <f>IF(AG275&gt;0,IF(AH275=Hoja1!$W276,Hoja1!$E276*Hoja1!$R276,Hoja1!$G276),0)</f>
        <v>0</v>
      </c>
      <c r="AL276" s="49">
        <f>IF(AG275&gt;0,IF(AH275=Hoja1!$W276,Hoja1!$F276*Hoja1!$R276,Hoja1!$H276),0)</f>
        <v>0</v>
      </c>
      <c r="AM276" s="56">
        <f t="shared" ref="AM276:AN276" si="3614">AM271</f>
        <v>1</v>
      </c>
      <c r="AN276" s="145">
        <f t="shared" si="3614"/>
        <v>0.5</v>
      </c>
      <c r="AO276" s="122">
        <f t="shared" si="3477"/>
        <v>1</v>
      </c>
      <c r="AP276" s="127">
        <f t="shared" si="2838"/>
        <v>0.5</v>
      </c>
      <c r="AQ276" s="56">
        <f t="shared" ref="AQ276:AR276" si="3615">AQ271</f>
        <v>9.8200950552920219E-3</v>
      </c>
      <c r="AR276" s="57">
        <f t="shared" si="3615"/>
        <v>0.14994720205117487</v>
      </c>
      <c r="AS276" s="56">
        <f t="shared" ref="AS276" si="3616">IF(AG275&gt;0,G276+AQ276,0)</f>
        <v>0</v>
      </c>
      <c r="AT276" s="166">
        <f t="shared" ref="AT276" si="3617">IF(AG275&gt;0,H276+AR276,0)</f>
        <v>0</v>
      </c>
    </row>
    <row r="277" spans="3:46" ht="19.5" thickBot="1" x14ac:dyDescent="0.3">
      <c r="C277" s="224"/>
      <c r="D277" s="217"/>
      <c r="E277" s="94">
        <f t="shared" ref="E277:F277" si="3618">E276</f>
        <v>0.2257258</v>
      </c>
      <c r="F277" s="94">
        <f t="shared" si="3618"/>
        <v>0.18537577099999999</v>
      </c>
      <c r="G277" s="46">
        <f t="shared" ref="G277:I277" si="3619">G272</f>
        <v>0.4247616770911497</v>
      </c>
      <c r="H277" s="46">
        <f t="shared" si="3619"/>
        <v>0.90530520691903349</v>
      </c>
      <c r="I277" s="46">
        <f t="shared" si="3619"/>
        <v>0</v>
      </c>
      <c r="J277" s="56">
        <f t="shared" ref="J277" si="3620">IF($AO$1="SUBTRACTIVE",AA277+J272,IF(W277=MAX(W275:W279),P277*M277-G277+J272,J272))</f>
        <v>0.74033275324274816</v>
      </c>
      <c r="K277" s="122">
        <f t="shared" ref="K277" si="3621">IF($AO$1="SUBTRACTIVE",AB277+K272,IF(W277=MAX(W275:W279),P277*N277-H277+K272,K272))</f>
        <v>-0.49683774940713821</v>
      </c>
      <c r="L277" s="57">
        <v>0</v>
      </c>
      <c r="M277" s="137">
        <f t="shared" ref="M277" si="3622">IF($AO$1="ADDICTIVE",IF(W277=MAX(W275:W279),$AO$2*S277*R277+G277,0),0)</f>
        <v>0</v>
      </c>
      <c r="N277" s="122">
        <f t="shared" ref="N277" si="3623">IF($AO$1="ADDICTIVE",IF(W277=MAX(W275:W279),$AO$2*T277*R277+H277,0),0)</f>
        <v>0</v>
      </c>
      <c r="O277" s="128">
        <f t="shared" ref="O277" si="3624">IF($AO$1="ADDICTIVE",IF(Y277=MAX(Y275:Y279),$AO$2*U277*R277+I277,0),0)</f>
        <v>0</v>
      </c>
      <c r="P277" s="57">
        <f t="shared" si="2792"/>
        <v>0</v>
      </c>
      <c r="Q277" s="93">
        <f t="shared" si="3607"/>
        <v>6</v>
      </c>
      <c r="R277" s="56">
        <f t="shared" si="3471"/>
        <v>3.4236074275152042</v>
      </c>
      <c r="S277" s="95">
        <f t="shared" si="3166"/>
        <v>0.2257258</v>
      </c>
      <c r="T277" s="95">
        <f t="shared" si="3167"/>
        <v>0.18537577099999999</v>
      </c>
      <c r="U277" s="115">
        <f t="shared" si="3472"/>
        <v>0</v>
      </c>
      <c r="V277" s="202">
        <f t="shared" si="3453"/>
        <v>0.90280979811825912</v>
      </c>
      <c r="W277" s="203">
        <f t="shared" si="3129"/>
        <v>0.95140489905912951</v>
      </c>
      <c r="X277" s="203">
        <f>IF(W277&gt;X276,W277,X276)</f>
        <v>0.9859119365021638</v>
      </c>
      <c r="Y277" s="75">
        <f t="shared" si="3608"/>
        <v>0.9859119365021638</v>
      </c>
      <c r="Z277" s="93">
        <f>IF(MAX(W275:W279)=W277,Q277+1,Q277)</f>
        <v>6</v>
      </c>
      <c r="AA277" s="82">
        <f t="shared" ref="AA277" si="3625">IF(W277=MAX(W275:W279),S277*R277-G277,0)</f>
        <v>0</v>
      </c>
      <c r="AB277" s="82">
        <f t="shared" ref="AB277" si="3626">IF(W277=MAX(W275:W279),T277*R277-H277,0)</f>
        <v>0</v>
      </c>
      <c r="AC277" s="210">
        <f t="shared" ref="AC277" si="3627">IF(W277=MAX(W275:W279),U277-I277,0)</f>
        <v>0</v>
      </c>
      <c r="AD277" s="212">
        <f>Hoja1!$AA277^2+Hoja1!$AB277^2+AC277^2</f>
        <v>0</v>
      </c>
      <c r="AE277" s="75">
        <f t="shared" si="3612"/>
        <v>0.11440301781527561</v>
      </c>
      <c r="AF277" s="75">
        <f t="shared" si="3613"/>
        <v>0.33823515165528789</v>
      </c>
      <c r="AG277" s="78">
        <f t="shared" si="3613"/>
        <v>0</v>
      </c>
      <c r="AH277" s="78">
        <f t="shared" si="3613"/>
        <v>0</v>
      </c>
      <c r="AI277" s="80">
        <f>IF(AG275&gt;0,IF(AH275=Hoja1!$W277,Hoja1!$E277,Hoja1!$G277),0)</f>
        <v>0</v>
      </c>
      <c r="AJ277" s="54">
        <f>IF(AG275&gt;0,IF(AH275=Hoja1!$W277,Hoja1!$F277,Hoja1!$H277),0)</f>
        <v>0</v>
      </c>
      <c r="AK277" s="52">
        <f>IF(AG275&gt;0,IF(AH275=Hoja1!$W277,Hoja1!$E277*Hoja1!$R277,Hoja1!$G277),0)</f>
        <v>0</v>
      </c>
      <c r="AL277" s="49">
        <f>IF(AG275&gt;0,IF(AH275=Hoja1!$W277,Hoja1!$F277*Hoja1!$R277,Hoja1!$H277),0)</f>
        <v>0</v>
      </c>
      <c r="AM277" s="56">
        <f t="shared" ref="AM277:AN277" si="3628">AM272</f>
        <v>10</v>
      </c>
      <c r="AN277" s="145">
        <f t="shared" si="3628"/>
        <v>0.5</v>
      </c>
      <c r="AO277" s="122">
        <f t="shared" si="3477"/>
        <v>0.1</v>
      </c>
      <c r="AP277" s="127">
        <f t="shared" si="2838"/>
        <v>0.05</v>
      </c>
      <c r="AQ277" s="56">
        <f t="shared" ref="AQ277:AR277" si="3629">AQ272</f>
        <v>2.7841978568003425E-2</v>
      </c>
      <c r="AR277" s="57">
        <f t="shared" si="3629"/>
        <v>-2.6293042553674317E-2</v>
      </c>
      <c r="AS277" s="56">
        <f t="shared" ref="AS277" si="3630">IF(AG275&gt;0,G277+AQ277,0)</f>
        <v>0</v>
      </c>
      <c r="AT277" s="166">
        <f t="shared" ref="AT277" si="3631">IF(AG275&gt;0,H277+AR277,0)</f>
        <v>0</v>
      </c>
    </row>
    <row r="278" spans="3:46" ht="19.5" thickBot="1" x14ac:dyDescent="0.3">
      <c r="C278" s="224"/>
      <c r="D278" s="217"/>
      <c r="E278" s="94">
        <f t="shared" ref="E278:F278" si="3632">E277</f>
        <v>0.2257258</v>
      </c>
      <c r="F278" s="94">
        <f t="shared" si="3632"/>
        <v>0.18537577099999999</v>
      </c>
      <c r="G278" s="46">
        <f t="shared" ref="G278:I278" si="3633">G273</f>
        <v>-0.51661166300000005</v>
      </c>
      <c r="H278" s="46">
        <f t="shared" si="3633"/>
        <v>-0.851105322</v>
      </c>
      <c r="I278" s="46">
        <f t="shared" si="3633"/>
        <v>0</v>
      </c>
      <c r="J278" s="56">
        <f t="shared" ref="J278" si="3634">IF($AO$1="SUBTRACTIVE",AA278+J273,IF(W278=MAX(W275:W279),P278*M278-G278+J273,J273))</f>
        <v>0</v>
      </c>
      <c r="K278" s="122">
        <f t="shared" ref="K278" si="3635">IF($AO$1="SUBTRACTIVE",AB278+K273,IF(W278=MAX(W275:W279),P278*N278-H278+K273,K273))</f>
        <v>0</v>
      </c>
      <c r="L278" s="57">
        <v>0</v>
      </c>
      <c r="M278" s="137">
        <f t="shared" ref="M278" si="3636">IF($AO$1="ADDICTIVE",IF(W278=MAX(W275:W279),$AO$2*S278*R278+G278,0),0)</f>
        <v>0</v>
      </c>
      <c r="N278" s="122">
        <f t="shared" ref="N278" si="3637">IF($AO$1="ADDICTIVE",IF(W278=MAX(W275:W279),$AO$2*T278*R278+H278,0),0)</f>
        <v>0</v>
      </c>
      <c r="O278" s="128">
        <f t="shared" ref="O278:O279" si="3638">IF($AO$1="ADDICTIVE",IF(Y278=MAX(Y274:Y278),$AO$2*U278*R278+I278,0),0)</f>
        <v>0</v>
      </c>
      <c r="P278" s="57">
        <f t="shared" si="2792"/>
        <v>0</v>
      </c>
      <c r="Q278" s="93">
        <f t="shared" si="3607"/>
        <v>0</v>
      </c>
      <c r="R278" s="56">
        <f t="shared" si="3471"/>
        <v>3.4236074275152042</v>
      </c>
      <c r="S278" s="95">
        <f t="shared" si="3166"/>
        <v>0.2257258</v>
      </c>
      <c r="T278" s="95">
        <f t="shared" si="3167"/>
        <v>0.18537577099999999</v>
      </c>
      <c r="U278" s="115">
        <f t="shared" si="3472"/>
        <v>0</v>
      </c>
      <c r="V278" s="202">
        <f t="shared" si="3453"/>
        <v>-0.93939298156586426</v>
      </c>
      <c r="W278" s="203">
        <f t="shared" si="3129"/>
        <v>3.030350921706787E-2</v>
      </c>
      <c r="X278" s="203">
        <f>IF(W278&gt;X277,W278,X277)</f>
        <v>0.9859119365021638</v>
      </c>
      <c r="Y278" s="75">
        <f t="shared" si="3608"/>
        <v>0.9859119365021638</v>
      </c>
      <c r="Z278" s="93">
        <f>IF(MAX(W275:W279)=W278,Q278+1,Q278)</f>
        <v>0</v>
      </c>
      <c r="AA278" s="82">
        <f t="shared" ref="AA278" si="3639">IF(W278=MAX(W275:W279),S278*R278-G278,0)</f>
        <v>0</v>
      </c>
      <c r="AB278" s="82">
        <f t="shared" ref="AB278" si="3640">IF(W278=MAX(W275:W279),T278*R278-H278,0)</f>
        <v>0</v>
      </c>
      <c r="AC278" s="210">
        <f t="shared" ref="AC278" si="3641">IF(W278=MAX(W275:W279),U278-I278,0)</f>
        <v>0</v>
      </c>
      <c r="AD278" s="212">
        <f>Hoja1!$AA278^2+Hoja1!$AB278^2+AC278^2</f>
        <v>0</v>
      </c>
      <c r="AE278" s="75">
        <f t="shared" si="3612"/>
        <v>0.11440301781527561</v>
      </c>
      <c r="AF278" s="75">
        <f t="shared" si="3613"/>
        <v>0.33823515165528789</v>
      </c>
      <c r="AG278" s="78">
        <f t="shared" si="3613"/>
        <v>0</v>
      </c>
      <c r="AH278" s="78">
        <f t="shared" si="3613"/>
        <v>0</v>
      </c>
      <c r="AI278" s="80">
        <f>IF(AG275&gt;0,IF(AH275=Hoja1!$W278,Hoja1!$E278,Hoja1!$G278),0)</f>
        <v>0</v>
      </c>
      <c r="AJ278" s="54">
        <f>IF(AG275&gt;0,IF(AH275=Hoja1!$W278,Hoja1!$F278,Hoja1!$H278),0)</f>
        <v>0</v>
      </c>
      <c r="AK278" s="52">
        <f>IF(AG275&gt;0,IF(AH275=Hoja1!$W278,Hoja1!$E278*Hoja1!$R278,Hoja1!$G278),0)</f>
        <v>0</v>
      </c>
      <c r="AL278" s="49">
        <f>IF(AG275&gt;0,IF(AH275=Hoja1!$W278,Hoja1!$F278*Hoja1!$R278,Hoja1!$H278),0)</f>
        <v>0</v>
      </c>
      <c r="AM278" s="56">
        <f t="shared" ref="AM278:AN278" si="3642">AM273</f>
        <v>0</v>
      </c>
      <c r="AN278" s="145">
        <f t="shared" si="3642"/>
        <v>0.5</v>
      </c>
      <c r="AO278" s="122">
        <f t="shared" si="3477"/>
        <v>0</v>
      </c>
      <c r="AP278" s="127">
        <f t="shared" si="2838"/>
        <v>0</v>
      </c>
      <c r="AQ278" s="56">
        <f t="shared" ref="AQ278:AR278" si="3643">AQ273</f>
        <v>0</v>
      </c>
      <c r="AR278" s="57">
        <f t="shared" si="3643"/>
        <v>0</v>
      </c>
      <c r="AS278" s="56">
        <f t="shared" ref="AS278" si="3644">IF(AG275&gt;0,G278+AQ278,0)</f>
        <v>0</v>
      </c>
      <c r="AT278" s="166">
        <f t="shared" ref="AT278" si="3645">IF(AG275&gt;0,H278+AR278,0)</f>
        <v>0</v>
      </c>
    </row>
    <row r="279" spans="3:46" ht="19.5" thickBot="1" x14ac:dyDescent="0.3">
      <c r="C279" s="224"/>
      <c r="D279" s="218"/>
      <c r="E279" s="94">
        <f t="shared" ref="E279:F279" si="3646">E278</f>
        <v>0.2257258</v>
      </c>
      <c r="F279" s="94">
        <f t="shared" si="3646"/>
        <v>0.18537577099999999</v>
      </c>
      <c r="G279" s="46">
        <f t="shared" ref="G279:I279" si="3647">G274</f>
        <v>-0.227678886</v>
      </c>
      <c r="H279" s="46">
        <f t="shared" si="3647"/>
        <v>-0.95629731299999998</v>
      </c>
      <c r="I279" s="46">
        <f t="shared" si="3647"/>
        <v>0</v>
      </c>
      <c r="J279" s="58">
        <f t="shared" ref="J279" si="3648">IF($AO$1="SUBTRACTIVE",AA279+J274,IF(W279=MAX(W275:W279),P279*M279-G279+J274,J274))</f>
        <v>0</v>
      </c>
      <c r="K279" s="124">
        <f t="shared" ref="K279" si="3649">IF($AO$1="SUBTRACTIVE",AB279+K274,IF(W279=MAX(W275:W279),P279*N279-H279+K274,K274))</f>
        <v>0</v>
      </c>
      <c r="L279" s="59">
        <v>0</v>
      </c>
      <c r="M279" s="138">
        <f t="shared" ref="M279" si="3650">IF($AO$1="ADDICTIVE",IF(W279=MAX(W275:W279),$AO$2*S279*R279+G279,0),0)</f>
        <v>0</v>
      </c>
      <c r="N279" s="124">
        <f t="shared" ref="N279" si="3651">IF($AO$1="ADDICTIVE",IF(W279=MAX(W275:W279),$AO$2*T279*R279+H279,0),0)</f>
        <v>0</v>
      </c>
      <c r="O279" s="129">
        <f t="shared" si="3638"/>
        <v>0</v>
      </c>
      <c r="P279" s="59">
        <f t="shared" si="2792"/>
        <v>0</v>
      </c>
      <c r="Q279" s="93">
        <f t="shared" si="3607"/>
        <v>0</v>
      </c>
      <c r="R279" s="58">
        <f t="shared" si="3471"/>
        <v>3.4236074275152042</v>
      </c>
      <c r="S279" s="95">
        <f t="shared" ref="S279:S309" si="3652">E279</f>
        <v>0.2257258</v>
      </c>
      <c r="T279" s="95">
        <f t="shared" ref="T279:T309" si="3653">F279</f>
        <v>0.18537577099999999</v>
      </c>
      <c r="U279" s="119">
        <f t="shared" si="3472"/>
        <v>0</v>
      </c>
      <c r="V279" s="202">
        <f t="shared" si="3453"/>
        <v>-0.78286723921879109</v>
      </c>
      <c r="W279" s="203">
        <f t="shared" si="3129"/>
        <v>0.10856638039060446</v>
      </c>
      <c r="X279" s="203">
        <f>IF(W279&gt;X278,W279,X278)</f>
        <v>0.9859119365021638</v>
      </c>
      <c r="Y279" s="75">
        <f t="shared" si="3608"/>
        <v>0.9859119365021638</v>
      </c>
      <c r="Z279" s="93">
        <f>IF(MAX(W275:W279)=W279,Q279+1,Q279)</f>
        <v>0</v>
      </c>
      <c r="AA279" s="82">
        <f t="shared" ref="AA279" si="3654">IF(W279=MAX(W275:W279),S279*R279-G279,0)</f>
        <v>0</v>
      </c>
      <c r="AB279" s="82">
        <f t="shared" ref="AB279" si="3655">IF(W279=MAX(W275:W279),T279*R279-H279,0)</f>
        <v>0</v>
      </c>
      <c r="AC279" s="211">
        <f t="shared" ref="AC279" si="3656">IF(W279=MAX(W275:W279),U279-I279,0)</f>
        <v>0</v>
      </c>
      <c r="AD279" s="211">
        <f>Hoja1!$AA279^2+Hoja1!$AB279^2+AC279^2</f>
        <v>0</v>
      </c>
      <c r="AE279" s="75">
        <f t="shared" si="3612"/>
        <v>0.11440301781527561</v>
      </c>
      <c r="AF279" s="75">
        <f t="shared" si="3613"/>
        <v>0.33823515165528789</v>
      </c>
      <c r="AG279" s="78">
        <f t="shared" si="3613"/>
        <v>0</v>
      </c>
      <c r="AH279" s="78">
        <f t="shared" si="3613"/>
        <v>0</v>
      </c>
      <c r="AI279" s="80">
        <f>IF(AG275&gt;0,IF(AH275=Hoja1!$W279,Hoja1!$E279,Hoja1!$G279),0)</f>
        <v>0</v>
      </c>
      <c r="AJ279" s="54">
        <f>IF(AG275&gt;0,IF(AH275=Hoja1!$W279,Hoja1!$F279,Hoja1!$H279),0)</f>
        <v>0</v>
      </c>
      <c r="AK279" s="52">
        <f>IF(AG275&gt;0,IF(AH275=Hoja1!$W279,Hoja1!$E279*Hoja1!$R279,Hoja1!$G279),0)</f>
        <v>0</v>
      </c>
      <c r="AL279" s="49">
        <f>IF(AG275&gt;0,IF(AH275=Hoja1!$W279,Hoja1!$F279*Hoja1!$R279,Hoja1!$H279),0)</f>
        <v>0</v>
      </c>
      <c r="AM279" s="58">
        <f t="shared" ref="AM279:AN279" si="3657">AM274</f>
        <v>0</v>
      </c>
      <c r="AN279" s="146">
        <f t="shared" si="3657"/>
        <v>0.5</v>
      </c>
      <c r="AO279" s="124">
        <f t="shared" si="3477"/>
        <v>0</v>
      </c>
      <c r="AP279" s="106">
        <f t="shared" si="2838"/>
        <v>0</v>
      </c>
      <c r="AQ279" s="58">
        <f t="shared" ref="AQ279:AR279" si="3658">AQ274</f>
        <v>0</v>
      </c>
      <c r="AR279" s="59">
        <f t="shared" si="3658"/>
        <v>0</v>
      </c>
      <c r="AS279" s="58">
        <f t="shared" ref="AS279" si="3659">IF(AG275&gt;0,G279+AQ279,0)</f>
        <v>0</v>
      </c>
      <c r="AT279" s="167">
        <f t="shared" ref="AT279" si="3660">IF(AG275&gt;0,H279+AR279,0)</f>
        <v>0</v>
      </c>
    </row>
    <row r="280" spans="3:46" ht="19.5" thickBot="1" x14ac:dyDescent="0.3">
      <c r="C280" s="224"/>
      <c r="D280" s="213" t="s">
        <v>39</v>
      </c>
      <c r="E280" s="86">
        <f>$A$24</f>
        <v>0.37770105900000001</v>
      </c>
      <c r="F280" s="86">
        <f>$B$24</f>
        <v>0.64235842099999996</v>
      </c>
      <c r="G280" s="71">
        <f t="shared" ref="G280:I280" si="3661">G275</f>
        <v>0.90061523871352567</v>
      </c>
      <c r="H280" s="71">
        <f t="shared" si="3661"/>
        <v>0.43461729348586547</v>
      </c>
      <c r="I280" s="71">
        <f t="shared" si="3661"/>
        <v>0</v>
      </c>
      <c r="J280" s="64">
        <f t="shared" ref="J280" si="3662">IF($AO$1="SUBTRACTIVE",AA280+J275,IF(W280=MAX(W280:W284),P280*M280-G280+J275,J275))</f>
        <v>-6.1058585808350219E-2</v>
      </c>
      <c r="K280" s="121">
        <f t="shared" ref="K280" si="3663">IF($AO$1="SUBTRACTIVE",AB280+K275,IF(W280=MAX(W280:W284),P280*N280-H280+K275,K275))</f>
        <v>-8.2659976309682526E-2</v>
      </c>
      <c r="L280" s="65">
        <v>0</v>
      </c>
      <c r="M280" s="64">
        <f t="shared" ref="M280" si="3664">IF($AO$1="ADDICTIVE",IF(W280=MAX(W280:W284),$AO$2*S280*R280+G280,0),0)</f>
        <v>0</v>
      </c>
      <c r="N280" s="121">
        <f t="shared" ref="N280" si="3665">IF($AO$1="ADDICTIVE",IF(W280=MAX(W280:W284),$AO$2*T280*R280+H280,0),0)</f>
        <v>0</v>
      </c>
      <c r="O280" s="126">
        <f t="shared" ref="O280" si="3666">IF($AO$1="ADDICTIVE",IF(Y280=MAX(Y280:Y284),$AO$2*U280*R280+I280,0),0)</f>
        <v>0</v>
      </c>
      <c r="P280" s="65">
        <f t="shared" si="2792"/>
        <v>0</v>
      </c>
      <c r="Q280" s="35">
        <f t="shared" si="3607"/>
        <v>8</v>
      </c>
      <c r="R280" s="15">
        <f t="shared" si="3471"/>
        <v>1.3419706996898186</v>
      </c>
      <c r="S280" s="87">
        <f t="shared" si="3652"/>
        <v>0.37770105900000001</v>
      </c>
      <c r="T280" s="87">
        <f t="shared" si="3653"/>
        <v>0.64235842099999996</v>
      </c>
      <c r="U280" s="26">
        <f t="shared" si="3472"/>
        <v>0</v>
      </c>
      <c r="V280" s="197">
        <f t="shared" si="3453"/>
        <v>0.83114070630895986</v>
      </c>
      <c r="W280" s="198">
        <f t="shared" si="3129"/>
        <v>0.91557035315447988</v>
      </c>
      <c r="X280" s="198">
        <f>W280</f>
        <v>0.91557035315447988</v>
      </c>
      <c r="Y280" s="35">
        <f t="shared" ref="Y280" si="3667">X284</f>
        <v>0.99784654367491221</v>
      </c>
      <c r="Z280" s="35">
        <f>IF(MAX(W280:W284)=W280,Q280+1,Q280)</f>
        <v>8</v>
      </c>
      <c r="AA280" s="35">
        <f t="shared" ref="AA280" si="3668">IF(W280=MAX(W280:W284),S280*R280-G280,0)</f>
        <v>0</v>
      </c>
      <c r="AB280" s="35">
        <f t="shared" ref="AB280" si="3669">IF(W280=MAX(W280:W284),T280*R280-H280,0)</f>
        <v>0</v>
      </c>
      <c r="AC280" s="131">
        <f t="shared" ref="AC280" si="3670">IF(W280=MAX(W280:W284),U280-I280,0)</f>
        <v>0</v>
      </c>
      <c r="AD280" s="131">
        <f>Hoja1!$AA280^2+Hoja1!$AB280^2+AC280^2</f>
        <v>0</v>
      </c>
      <c r="AE280" s="35">
        <f t="shared" ref="AE280" si="3671">IF(MAX(AD280:AD284)&gt;AE275,MAX(AD280:AD284),AE275)</f>
        <v>0.11440301781527561</v>
      </c>
      <c r="AF280" s="35">
        <f t="shared" ref="AF280" si="3672">SQRT(AE280)</f>
        <v>0.33823515165528789</v>
      </c>
      <c r="AG280" s="35">
        <f>IF(Y280=MIN(Y210:Y309),Y280,0)</f>
        <v>0</v>
      </c>
      <c r="AH280" s="88">
        <f>IF(Hoja1!$AG280&gt;0,_xlfn.MAXIFS(W280:W284,Z305:Z309,0),0)</f>
        <v>0</v>
      </c>
      <c r="AI280" s="72">
        <f>IF(AG280&gt;0,IF(AH280=Hoja1!$W280,Hoja1!$E280,Hoja1!$G280),0)</f>
        <v>0</v>
      </c>
      <c r="AJ280" s="73">
        <f>IF(AG280&gt;0,IF(AH280=Hoja1!$W280,Hoja1!$F280,Hoja1!$H280),0)</f>
        <v>0</v>
      </c>
      <c r="AK280" s="52">
        <f>IF(AG280&gt;0,IF(AH280=Hoja1!$W280,Hoja1!$E280*Hoja1!$R280,Hoja1!$G280),0)</f>
        <v>0</v>
      </c>
      <c r="AL280" s="49">
        <f>IF(AG280&gt;0,IF(AH280=Hoja1!$W280,Hoja1!$F280*Hoja1!$R280,Hoja1!$H280),0)</f>
        <v>0</v>
      </c>
      <c r="AM280" s="64">
        <f t="shared" ref="AM280:AN280" si="3673">AM275</f>
        <v>9</v>
      </c>
      <c r="AN280" s="148">
        <f t="shared" si="3673"/>
        <v>0.5</v>
      </c>
      <c r="AO280" s="121">
        <f t="shared" si="3477"/>
        <v>0.1111111111111111</v>
      </c>
      <c r="AP280" s="65">
        <f t="shared" ref="AP280" si="3674">IF($AO$11="SUBTRACTIVE",AN280*AO280,AO280)</f>
        <v>0.1111111111111111</v>
      </c>
      <c r="AQ280" s="64">
        <f t="shared" ref="AQ280:AR280" si="3675">AQ275</f>
        <v>-8.7737465512600643E-3</v>
      </c>
      <c r="AR280" s="65">
        <f t="shared" si="3675"/>
        <v>4.316376946363362E-3</v>
      </c>
      <c r="AS280" s="64">
        <f t="shared" ref="AS280" si="3676">IF(AG280&gt;0,G280+AQ280,0)</f>
        <v>0</v>
      </c>
      <c r="AT280" s="168">
        <f t="shared" ref="AT280" si="3677">IF(AG280&gt;0,H280+AR280,0)</f>
        <v>0</v>
      </c>
    </row>
    <row r="281" spans="3:46" ht="19.5" thickBot="1" x14ac:dyDescent="0.3">
      <c r="C281" s="224"/>
      <c r="D281" s="214"/>
      <c r="E281" s="89">
        <f t="shared" ref="E281:F281" si="3678">E280</f>
        <v>0.37770105900000001</v>
      </c>
      <c r="F281" s="89">
        <f t="shared" si="3678"/>
        <v>0.64235842099999996</v>
      </c>
      <c r="G281" s="74">
        <f t="shared" ref="G281:I281" si="3679">G276</f>
        <v>0.97621461700000001</v>
      </c>
      <c r="H281" s="74">
        <f t="shared" si="3679"/>
        <v>-0.20893725399999999</v>
      </c>
      <c r="I281" s="74">
        <f t="shared" si="3679"/>
        <v>0</v>
      </c>
      <c r="J281" s="2">
        <f t="shared" ref="J281" si="3680">IF($AO$1="SUBTRACTIVE",AA281+J276,IF(W281=MAX(W280:W284),P281*M281-G281+J276,J276))</f>
        <v>0</v>
      </c>
      <c r="K281" s="107">
        <f t="shared" ref="K281" si="3681">IF($AO$1="SUBTRACTIVE",AB281+K276,IF(W281=MAX(W280:W284),P281*N281-H281+K276,K276))</f>
        <v>0</v>
      </c>
      <c r="L281" s="3">
        <v>0</v>
      </c>
      <c r="M281" s="2">
        <f t="shared" ref="M281" si="3682">IF($AO$1="ADDICTIVE",IF(W281=MAX(W280:W284),$AO$2*S281*R281+G281,0),0)</f>
        <v>0</v>
      </c>
      <c r="N281" s="107">
        <f t="shared" ref="N281" si="3683">IF($AO$1="ADDICTIVE",IF(W281=MAX(W280:W284),$AO$2*T281*R281+H281,0),0)</f>
        <v>0</v>
      </c>
      <c r="O281" s="20">
        <f t="shared" ref="O281" si="3684">IF($AO$1="ADDICTIVE",IF(Y281=MAX(Y280:Y284),$AO$2*U281*R281+I281,0),0)</f>
        <v>0</v>
      </c>
      <c r="P281" s="3">
        <f t="shared" si="2792"/>
        <v>0</v>
      </c>
      <c r="Q281" s="63">
        <f t="shared" si="3607"/>
        <v>0</v>
      </c>
      <c r="R281" s="2">
        <f t="shared" si="3471"/>
        <v>1.3419706996898186</v>
      </c>
      <c r="S281" s="90">
        <f t="shared" si="3652"/>
        <v>0.37770105900000001</v>
      </c>
      <c r="T281" s="90">
        <f t="shared" si="3653"/>
        <v>0.64235842099999996</v>
      </c>
      <c r="U281" s="26">
        <f t="shared" si="3472"/>
        <v>0</v>
      </c>
      <c r="V281" s="199">
        <f t="shared" si="3453"/>
        <v>0.31469842303345991</v>
      </c>
      <c r="W281" s="192">
        <f t="shared" si="3129"/>
        <v>0.65734921151672998</v>
      </c>
      <c r="X281" s="192">
        <f>IF(W281&gt;X280,W281,X280)</f>
        <v>0.91557035315447988</v>
      </c>
      <c r="Y281" s="75">
        <f t="shared" ref="Y281:Y284" si="3685">Y280</f>
        <v>0.99784654367491221</v>
      </c>
      <c r="Z281" s="63">
        <f>IF(MAX(W280:W284)=W281,Q281+1,Q281)</f>
        <v>0</v>
      </c>
      <c r="AA281" s="63">
        <f t="shared" ref="AA281" si="3686">IF(W281=MAX(W280:W284),S281*R281-G281,0)</f>
        <v>0</v>
      </c>
      <c r="AB281" s="63">
        <f t="shared" ref="AB281" si="3687">IF(W281=MAX(W280:W284),T281*R281-H281,0)</f>
        <v>0</v>
      </c>
      <c r="AC281" s="209">
        <f t="shared" ref="AC281" si="3688">IF(W281=MAX(W280:W284),U281-I281,0)</f>
        <v>0</v>
      </c>
      <c r="AD281" s="132">
        <f>Hoja1!$AA281^2+Hoja1!$AB281^2+AC281^2</f>
        <v>0</v>
      </c>
      <c r="AE281" s="75">
        <f t="shared" ref="AE281:AE284" si="3689">AE280</f>
        <v>0.11440301781527561</v>
      </c>
      <c r="AF281" s="76">
        <f t="shared" ref="AF281:AH284" si="3690">AF280</f>
        <v>0.33823515165528789</v>
      </c>
      <c r="AG281" s="77">
        <f t="shared" si="3690"/>
        <v>0</v>
      </c>
      <c r="AH281" s="78">
        <f t="shared" si="3690"/>
        <v>0</v>
      </c>
      <c r="AI281" s="72">
        <f>IF(AG280&gt;0,IF(AH280=Hoja1!$W281,Hoja1!$E281,Hoja1!$G281),0)</f>
        <v>0</v>
      </c>
      <c r="AJ281" s="73">
        <f>IF(AG280&gt;0,IF(AH280=Hoja1!$W281,Hoja1!$F281,Hoja1!$H281),0)</f>
        <v>0</v>
      </c>
      <c r="AK281" s="52">
        <f>IF(AG280&gt;0,IF(AH280=Hoja1!$W281,Hoja1!$E281*Hoja1!$R281,Hoja1!$G281),0)</f>
        <v>0</v>
      </c>
      <c r="AL281" s="49">
        <f>IF(AG280&gt;0,IF(AH280=Hoja1!$W281,Hoja1!$F281*Hoja1!$R281,Hoja1!$H281),0)</f>
        <v>0</v>
      </c>
      <c r="AM281" s="2">
        <f t="shared" ref="AM281:AN281" si="3691">AM276</f>
        <v>1</v>
      </c>
      <c r="AN281" s="143">
        <f t="shared" si="3691"/>
        <v>0.5</v>
      </c>
      <c r="AO281" s="107">
        <f t="shared" si="3477"/>
        <v>1</v>
      </c>
      <c r="AP281" s="3">
        <f t="shared" si="2912"/>
        <v>1</v>
      </c>
      <c r="AQ281" s="2">
        <f t="shared" ref="AQ281:AR281" si="3692">AQ276</f>
        <v>9.8200950552920219E-3</v>
      </c>
      <c r="AR281" s="3">
        <f t="shared" si="3692"/>
        <v>0.14994720205117487</v>
      </c>
      <c r="AS281" s="2">
        <f t="shared" ref="AS281" si="3693">IF(AG280&gt;0,G281+AQ281,0)</f>
        <v>0</v>
      </c>
      <c r="AT281" s="163">
        <f t="shared" ref="AT281" si="3694">IF(AG280&gt;0,H281+AR281,0)</f>
        <v>0</v>
      </c>
    </row>
    <row r="282" spans="3:46" ht="19.5" thickBot="1" x14ac:dyDescent="0.3">
      <c r="C282" s="224"/>
      <c r="D282" s="214"/>
      <c r="E282" s="89">
        <f t="shared" ref="E282:F282" si="3695">E281</f>
        <v>0.37770105900000001</v>
      </c>
      <c r="F282" s="89">
        <f t="shared" si="3695"/>
        <v>0.64235842099999996</v>
      </c>
      <c r="G282" s="74">
        <f t="shared" ref="G282:I282" si="3696">G277</f>
        <v>0.4247616770911497</v>
      </c>
      <c r="H282" s="74">
        <f t="shared" si="3696"/>
        <v>0.90530520691903349</v>
      </c>
      <c r="I282" s="74">
        <f t="shared" si="3696"/>
        <v>0</v>
      </c>
      <c r="J282" s="2">
        <f t="shared" ref="J282" si="3697">IF($AO$1="SUBTRACTIVE",AA282+J277,IF(W282=MAX(W280:W284),P282*M282-G282+J277,J277))</f>
        <v>0.82243483057141398</v>
      </c>
      <c r="K282" s="107">
        <f t="shared" ref="K282" si="3698">IF($AO$1="SUBTRACTIVE",AB282+K277,IF(W282=MAX(W280:W284),P282*N282-H282+K277,K277))</f>
        <v>-0.54011677664515467</v>
      </c>
      <c r="L282" s="3">
        <v>0</v>
      </c>
      <c r="M282" s="2">
        <f t="shared" ref="M282" si="3699">IF($AO$1="ADDICTIVE",IF(W282=MAX(W280:W284),$AO$2*S282*R282+G282,0),0)</f>
        <v>0</v>
      </c>
      <c r="N282" s="107">
        <f t="shared" ref="N282" si="3700">IF($AO$1="ADDICTIVE",IF(W282=MAX(W280:W284),$AO$2*T282*R282+H282,0),0)</f>
        <v>0</v>
      </c>
      <c r="O282" s="20">
        <f t="shared" ref="O282" si="3701">IF($AO$1="ADDICTIVE",IF(Y282=MAX(Y280:Y284),$AO$2*U282*R282+I282,0),0)</f>
        <v>0</v>
      </c>
      <c r="P282" s="3">
        <f t="shared" si="2792"/>
        <v>0</v>
      </c>
      <c r="Q282" s="63">
        <f t="shared" si="3607"/>
        <v>6</v>
      </c>
      <c r="R282" s="2">
        <f t="shared" si="3471"/>
        <v>1.3419706996898186</v>
      </c>
      <c r="S282" s="90">
        <f t="shared" si="3652"/>
        <v>0.37770105900000001</v>
      </c>
      <c r="T282" s="90">
        <f t="shared" si="3653"/>
        <v>0.64235842099999996</v>
      </c>
      <c r="U282" s="26">
        <f t="shared" si="3472"/>
        <v>0</v>
      </c>
      <c r="V282" s="199">
        <f t="shared" si="3453"/>
        <v>0.99569308734982453</v>
      </c>
      <c r="W282" s="192">
        <f t="shared" si="3129"/>
        <v>0.99784654367491221</v>
      </c>
      <c r="X282" s="192">
        <f>IF(W282&gt;X281,W282,X281)</f>
        <v>0.99784654367491221</v>
      </c>
      <c r="Y282" s="75">
        <f t="shared" si="3685"/>
        <v>0.99784654367491221</v>
      </c>
      <c r="Z282" s="63">
        <f>IF(MAX(W280:W284)=W282,Q282+1,Q282)</f>
        <v>7</v>
      </c>
      <c r="AA282" s="63">
        <f t="shared" ref="AA282" si="3702">IF(W282=MAX(W280:W284),S282*R282-G282,0)</f>
        <v>8.2102077328665757E-2</v>
      </c>
      <c r="AB282" s="63">
        <f t="shared" ref="AB282" si="3703">IF(W282=MAX(W280:W284),T282*R282-H282,0)</f>
        <v>-4.3279027238016465E-2</v>
      </c>
      <c r="AC282" s="209">
        <f t="shared" ref="AC282" si="3704">IF(W282=MAX(W280:W284),U282-I282,0)</f>
        <v>0</v>
      </c>
      <c r="AD282" s="132">
        <f>Hoja1!$AA282^2+Hoja1!$AB282^2+AC282^2</f>
        <v>8.6138253003511835E-3</v>
      </c>
      <c r="AE282" s="75">
        <f t="shared" si="3689"/>
        <v>0.11440301781527561</v>
      </c>
      <c r="AF282" s="75">
        <f t="shared" si="3690"/>
        <v>0.33823515165528789</v>
      </c>
      <c r="AG282" s="78">
        <f t="shared" si="3690"/>
        <v>0</v>
      </c>
      <c r="AH282" s="78">
        <f t="shared" si="3690"/>
        <v>0</v>
      </c>
      <c r="AI282" s="72">
        <f>IF(AG280&gt;0,IF(AH280=Hoja1!$W282,Hoja1!$E282,Hoja1!$G282),0)</f>
        <v>0</v>
      </c>
      <c r="AJ282" s="73">
        <f>IF(AG282&gt;0,IF(AH282=Hoja1!$W282,Hoja1!$F282,Hoja1!$H282),0)</f>
        <v>0</v>
      </c>
      <c r="AK282" s="52">
        <f>IF(AG280&gt;0,IF(AH280=Hoja1!$W282,Hoja1!$E282*Hoja1!$R282,Hoja1!$G282),0)</f>
        <v>0</v>
      </c>
      <c r="AL282" s="49">
        <f>IF(AG280&gt;0,IF(AH280=Hoja1!$W282,Hoja1!$F282*Hoja1!$R282,Hoja1!$H282),0)</f>
        <v>0</v>
      </c>
      <c r="AM282" s="2">
        <f t="shared" ref="AM282:AN282" si="3705">AM277</f>
        <v>10</v>
      </c>
      <c r="AN282" s="143">
        <f t="shared" si="3705"/>
        <v>0.5</v>
      </c>
      <c r="AO282" s="107">
        <f t="shared" si="3477"/>
        <v>0.1</v>
      </c>
      <c r="AP282" s="3">
        <f t="shared" si="2912"/>
        <v>0.1</v>
      </c>
      <c r="AQ282" s="2">
        <f t="shared" ref="AQ282:AR282" si="3706">AQ277</f>
        <v>2.7841978568003425E-2</v>
      </c>
      <c r="AR282" s="3">
        <f t="shared" si="3706"/>
        <v>-2.6293042553674317E-2</v>
      </c>
      <c r="AS282" s="2">
        <f t="shared" ref="AS282" si="3707">IF(AG280&gt;0,G282+AQ282,0)</f>
        <v>0</v>
      </c>
      <c r="AT282" s="163">
        <f t="shared" ref="AT282" si="3708">IF(AG280&gt;0,H282+AR282,0)</f>
        <v>0</v>
      </c>
    </row>
    <row r="283" spans="3:46" ht="19.5" thickBot="1" x14ac:dyDescent="0.3">
      <c r="C283" s="224"/>
      <c r="D283" s="214"/>
      <c r="E283" s="89">
        <f t="shared" ref="E283:F283" si="3709">E282</f>
        <v>0.37770105900000001</v>
      </c>
      <c r="F283" s="89">
        <f t="shared" si="3709"/>
        <v>0.64235842099999996</v>
      </c>
      <c r="G283" s="74">
        <f t="shared" ref="G283:I283" si="3710">G278</f>
        <v>-0.51661166300000005</v>
      </c>
      <c r="H283" s="74">
        <f t="shared" si="3710"/>
        <v>-0.851105322</v>
      </c>
      <c r="I283" s="74">
        <f t="shared" si="3710"/>
        <v>0</v>
      </c>
      <c r="J283" s="2">
        <f t="shared" ref="J283" si="3711">IF($AO$1="SUBTRACTIVE",AA283+J278,IF(W283=MAX(W280:W284),P283*M283-G283+J278,J278))</f>
        <v>0</v>
      </c>
      <c r="K283" s="107">
        <f t="shared" ref="K283" si="3712">IF($AO$1="SUBTRACTIVE",AB283+K278,IF(W283=MAX(W280:W284),P283*N283-H283+K278,K278))</f>
        <v>0</v>
      </c>
      <c r="L283" s="3">
        <v>0</v>
      </c>
      <c r="M283" s="2">
        <f t="shared" ref="M283" si="3713">IF($AO$1="ADDICTIVE",IF(W283=MAX(W280:W284),$AO$2*S283*R283+G283,0),0)</f>
        <v>0</v>
      </c>
      <c r="N283" s="107">
        <f t="shared" ref="N283" si="3714">IF($AO$1="ADDICTIVE",IF(W283=MAX(W280:W284),$AO$2*T283*R283+H283,0),0)</f>
        <v>0</v>
      </c>
      <c r="O283" s="20">
        <f t="shared" ref="O283:O284" si="3715">IF($AO$1="ADDICTIVE",IF(Y283=MAX(Y279:Y283),$AO$2*U283*R283+I283,0),0)</f>
        <v>0</v>
      </c>
      <c r="P283" s="3">
        <f t="shared" si="2792"/>
        <v>0</v>
      </c>
      <c r="Q283" s="63">
        <f t="shared" si="3607"/>
        <v>0</v>
      </c>
      <c r="R283" s="2">
        <f t="shared" si="3471"/>
        <v>1.3419706996898186</v>
      </c>
      <c r="S283" s="90">
        <f t="shared" si="3652"/>
        <v>0.37770105900000001</v>
      </c>
      <c r="T283" s="90">
        <f t="shared" si="3653"/>
        <v>0.64235842099999996</v>
      </c>
      <c r="U283" s="26">
        <f t="shared" si="3472"/>
        <v>0</v>
      </c>
      <c r="V283" s="199">
        <f t="shared" si="3453"/>
        <v>-0.99552679631508634</v>
      </c>
      <c r="W283" s="192">
        <f t="shared" si="3129"/>
        <v>2.2366018424568312E-3</v>
      </c>
      <c r="X283" s="192">
        <f>IF(W283&gt;X282,W283,X282)</f>
        <v>0.99784654367491221</v>
      </c>
      <c r="Y283" s="75">
        <f t="shared" si="3685"/>
        <v>0.99784654367491221</v>
      </c>
      <c r="Z283" s="63">
        <f>IF(MAX(W280:W284)=W283,Q283+1,Q283)</f>
        <v>0</v>
      </c>
      <c r="AA283" s="63">
        <f t="shared" ref="AA283" si="3716">IF(W283=MAX(W280:W284),S283*R283-G283,0)</f>
        <v>0</v>
      </c>
      <c r="AB283" s="63">
        <f t="shared" ref="AB283" si="3717">IF(W283=MAX(W280:W284),T283*R283-H283,0)</f>
        <v>0</v>
      </c>
      <c r="AC283" s="209">
        <f t="shared" ref="AC283" si="3718">IF(W283=MAX(W280:W284),U283-I283,0)</f>
        <v>0</v>
      </c>
      <c r="AD283" s="132">
        <f>Hoja1!$AA283^2+Hoja1!$AB283^2+AC283^2</f>
        <v>0</v>
      </c>
      <c r="AE283" s="75">
        <f t="shared" si="3689"/>
        <v>0.11440301781527561</v>
      </c>
      <c r="AF283" s="75">
        <f t="shared" si="3690"/>
        <v>0.33823515165528789</v>
      </c>
      <c r="AG283" s="78">
        <f t="shared" si="3690"/>
        <v>0</v>
      </c>
      <c r="AH283" s="78">
        <f t="shared" si="3690"/>
        <v>0</v>
      </c>
      <c r="AI283" s="72">
        <f>IF(AG280&gt;0,IF(AH280=Hoja1!$W283,Hoja1!$E283,Hoja1!$G283),0)</f>
        <v>0</v>
      </c>
      <c r="AJ283" s="73">
        <f>IF(AG280&gt;0,IF(AH280=Hoja1!$W283,Hoja1!$F283,Hoja1!$H283),0)</f>
        <v>0</v>
      </c>
      <c r="AK283" s="52">
        <f>IF(AG280&gt;0,IF(AH280=Hoja1!$W283,Hoja1!$E283*Hoja1!$R283,Hoja1!$G283),0)</f>
        <v>0</v>
      </c>
      <c r="AL283" s="49">
        <f>IF(AG280&gt;0,IF(AH280=Hoja1!$W283,Hoja1!$F283*Hoja1!$R283,Hoja1!$H283),0)</f>
        <v>0</v>
      </c>
      <c r="AM283" s="2">
        <f t="shared" ref="AM283:AN283" si="3719">AM278</f>
        <v>0</v>
      </c>
      <c r="AN283" s="143">
        <f t="shared" si="3719"/>
        <v>0.5</v>
      </c>
      <c r="AO283" s="107">
        <f t="shared" si="3477"/>
        <v>0</v>
      </c>
      <c r="AP283" s="3">
        <f t="shared" si="2912"/>
        <v>0</v>
      </c>
      <c r="AQ283" s="2">
        <f t="shared" ref="AQ283:AR283" si="3720">AQ278</f>
        <v>0</v>
      </c>
      <c r="AR283" s="3">
        <f t="shared" si="3720"/>
        <v>0</v>
      </c>
      <c r="AS283" s="2">
        <f t="shared" ref="AS283" si="3721">IF(AG280&gt;0,G283+AQ283,0)</f>
        <v>0</v>
      </c>
      <c r="AT283" s="163">
        <f t="shared" ref="AT283" si="3722">IF(AG280&gt;0,H283+AR283,0)</f>
        <v>0</v>
      </c>
    </row>
    <row r="284" spans="3:46" ht="19.5" thickBot="1" x14ac:dyDescent="0.3">
      <c r="C284" s="224"/>
      <c r="D284" s="215"/>
      <c r="E284" s="89">
        <f t="shared" ref="E284:F284" si="3723">E283</f>
        <v>0.37770105900000001</v>
      </c>
      <c r="F284" s="89">
        <f t="shared" si="3723"/>
        <v>0.64235842099999996</v>
      </c>
      <c r="G284" s="74">
        <f t="shared" ref="G284:I284" si="3724">G279</f>
        <v>-0.227678886</v>
      </c>
      <c r="H284" s="74">
        <f t="shared" si="3724"/>
        <v>-0.95629731299999998</v>
      </c>
      <c r="I284" s="74">
        <f t="shared" si="3724"/>
        <v>0</v>
      </c>
      <c r="J284" s="4">
        <f t="shared" ref="J284" si="3725">IF($AO$1="SUBTRACTIVE",AA284+J279,IF(W284=MAX(W280:W284),P284*M284-G284+J279,J279))</f>
        <v>0</v>
      </c>
      <c r="K284" s="108">
        <f t="shared" ref="K284" si="3726">IF($AO$1="SUBTRACTIVE",AB284+K279,IF(W284=MAX(W280:W284),P284*N284-H284+K279,K279))</f>
        <v>0</v>
      </c>
      <c r="L284" s="5">
        <v>0</v>
      </c>
      <c r="M284" s="4">
        <f t="shared" ref="M284" si="3727">IF($AO$1="ADDICTIVE",IF(W284=MAX(W280:W284),$AO$2*S284*R284+G284,0),0)</f>
        <v>0</v>
      </c>
      <c r="N284" s="108">
        <f t="shared" ref="N284" si="3728">IF($AO$1="ADDICTIVE",IF(W284=MAX(W280:W284),$AO$2*T284*R284+H284,0),0)</f>
        <v>0</v>
      </c>
      <c r="O284" s="21">
        <f t="shared" si="3715"/>
        <v>0</v>
      </c>
      <c r="P284" s="5">
        <f t="shared" si="2792"/>
        <v>0</v>
      </c>
      <c r="Q284" s="63">
        <f t="shared" si="3607"/>
        <v>0</v>
      </c>
      <c r="R284" s="4">
        <f t="shared" si="3471"/>
        <v>1.3419706996898186</v>
      </c>
      <c r="S284" s="90">
        <f t="shared" si="3652"/>
        <v>0.37770105900000001</v>
      </c>
      <c r="T284" s="90">
        <f t="shared" si="3653"/>
        <v>0.64235842099999996</v>
      </c>
      <c r="U284" s="118">
        <f t="shared" si="3472"/>
        <v>0</v>
      </c>
      <c r="V284" s="199">
        <f t="shared" si="3453"/>
        <v>-0.93975549432469296</v>
      </c>
      <c r="W284" s="192">
        <f t="shared" si="3129"/>
        <v>3.0122252837653518E-2</v>
      </c>
      <c r="X284" s="192">
        <f>IF(W284&gt;X283,W284,X283)</f>
        <v>0.99784654367491221</v>
      </c>
      <c r="Y284" s="75">
        <f t="shared" si="3685"/>
        <v>0.99784654367491221</v>
      </c>
      <c r="Z284" s="63">
        <f>IF(MAX(W280:W284)=W284,Q284+1,Q284)</f>
        <v>0</v>
      </c>
      <c r="AA284" s="63">
        <f t="shared" ref="AA284" si="3729">IF(W284=MAX(W280:W284),S284*R284-G284,0)</f>
        <v>0</v>
      </c>
      <c r="AB284" s="63">
        <f t="shared" ref="AB284" si="3730">IF(W284=MAX(W280:W284),T284*R284-H284,0)</f>
        <v>0</v>
      </c>
      <c r="AC284" s="133">
        <f t="shared" ref="AC284" si="3731">IF(W284=MAX(W280:W284),U284-I284,0)</f>
        <v>0</v>
      </c>
      <c r="AD284" s="133">
        <f>Hoja1!$AA284^2+Hoja1!$AB284^2+AC284^2</f>
        <v>0</v>
      </c>
      <c r="AE284" s="75">
        <f t="shared" si="3689"/>
        <v>0.11440301781527561</v>
      </c>
      <c r="AF284" s="75">
        <f t="shared" si="3690"/>
        <v>0.33823515165528789</v>
      </c>
      <c r="AG284" s="78">
        <f t="shared" si="3690"/>
        <v>0</v>
      </c>
      <c r="AH284" s="78">
        <f t="shared" si="3690"/>
        <v>0</v>
      </c>
      <c r="AI284" s="72">
        <f>IF(AG280&gt;0,IF(AH280=Hoja1!$W284,Hoja1!$E284,Hoja1!$G284),0)</f>
        <v>0</v>
      </c>
      <c r="AJ284" s="73">
        <f>IF(AG280&gt;0,IF(AH280=Hoja1!$W284,Hoja1!$F284,Hoja1!$H284),0)</f>
        <v>0</v>
      </c>
      <c r="AK284" s="52">
        <f>IF(AG280&gt;0,IF(AH280=Hoja1!$W284,Hoja1!$E284*Hoja1!$R284,Hoja1!$G284),0)</f>
        <v>0</v>
      </c>
      <c r="AL284" s="49">
        <f>IF(AG280&gt;0,IF(AH280=Hoja1!$W284,Hoja1!$F284*Hoja1!$R284,Hoja1!$H284),0)</f>
        <v>0</v>
      </c>
      <c r="AM284" s="4">
        <f t="shared" ref="AM284:AN284" si="3732">AM279</f>
        <v>0</v>
      </c>
      <c r="AN284" s="120">
        <f t="shared" si="3732"/>
        <v>0.5</v>
      </c>
      <c r="AO284" s="108">
        <f t="shared" si="3477"/>
        <v>0</v>
      </c>
      <c r="AP284" s="5">
        <f t="shared" si="2912"/>
        <v>0</v>
      </c>
      <c r="AQ284" s="4">
        <f t="shared" ref="AQ284:AR284" si="3733">AQ279</f>
        <v>0</v>
      </c>
      <c r="AR284" s="5">
        <f t="shared" si="3733"/>
        <v>0</v>
      </c>
      <c r="AS284" s="4">
        <f t="shared" ref="AS284" si="3734">IF(AG280&gt;0,G284+AQ284,0)</f>
        <v>0</v>
      </c>
      <c r="AT284" s="164">
        <f t="shared" ref="AT284" si="3735">IF(AG280&gt;0,H284+AR284,0)</f>
        <v>0</v>
      </c>
    </row>
    <row r="285" spans="3:46" ht="19.5" thickBot="1" x14ac:dyDescent="0.3">
      <c r="C285" s="224"/>
      <c r="D285" s="216" t="s">
        <v>40</v>
      </c>
      <c r="E285" s="116">
        <f>$A$25</f>
        <v>0.25398081500000003</v>
      </c>
      <c r="F285" s="116">
        <f>$B$25</f>
        <v>0.698449561</v>
      </c>
      <c r="G285" s="92">
        <f t="shared" ref="G285:I285" si="3736">G280</f>
        <v>0.90061523871352567</v>
      </c>
      <c r="H285" s="92">
        <f t="shared" si="3736"/>
        <v>0.43461729348586547</v>
      </c>
      <c r="I285" s="92">
        <f t="shared" si="3736"/>
        <v>0</v>
      </c>
      <c r="J285" s="52">
        <f t="shared" ref="J285" si="3737">IF($AO$1="SUBTRACTIVE",AA285+J280,IF(W285=MAX(W285:W289),P285*M285-G285+J280,J280))</f>
        <v>-6.1058585808350219E-2</v>
      </c>
      <c r="K285" s="123">
        <f t="shared" ref="K285" si="3738">IF($AO$1="SUBTRACTIVE",AB285+K280,IF(W285=MAX(W285:W289),P285*N285-H285+K280,K280))</f>
        <v>-8.2659976309682526E-2</v>
      </c>
      <c r="L285" s="53">
        <v>0</v>
      </c>
      <c r="M285" s="136">
        <f t="shared" ref="M285" si="3739">IF($AO$1="ADDICTIVE",IF(W285=MAX(W285:W289),$AO$2*S285*R285+G285,0),0)</f>
        <v>0</v>
      </c>
      <c r="N285" s="123">
        <f t="shared" ref="N285" si="3740">IF($AO$1="ADDICTIVE",IF(W285=MAX(W285:W289),$AO$2*T285*R285+H285,0),0)</f>
        <v>0</v>
      </c>
      <c r="O285" s="130">
        <f t="shared" ref="O285" si="3741">IF($AO$1="ADDICTIVE",IF(Y285=MAX(Y285:Y289),$AO$2*U285*R285+I285,0),0)</f>
        <v>0</v>
      </c>
      <c r="P285" s="53">
        <f t="shared" si="2792"/>
        <v>0</v>
      </c>
      <c r="Q285" s="36">
        <f t="shared" si="3607"/>
        <v>8</v>
      </c>
      <c r="R285" s="114">
        <f t="shared" si="3471"/>
        <v>1.3455428143965413</v>
      </c>
      <c r="S285" s="91">
        <f t="shared" si="3652"/>
        <v>0.25398081500000003</v>
      </c>
      <c r="T285" s="91">
        <f t="shared" si="3653"/>
        <v>0.698449561</v>
      </c>
      <c r="U285" s="115">
        <f t="shared" si="3472"/>
        <v>0</v>
      </c>
      <c r="V285" s="200">
        <f t="shared" si="3453"/>
        <v>0.716228740086714</v>
      </c>
      <c r="W285" s="201">
        <f t="shared" si="3129"/>
        <v>0.858114370043357</v>
      </c>
      <c r="X285" s="201">
        <f>W285</f>
        <v>0.858114370043357</v>
      </c>
      <c r="Y285" s="36">
        <f t="shared" ref="Y285" si="3742">X289</f>
        <v>0.99797957026353212</v>
      </c>
      <c r="Z285" s="36">
        <f>IF(MAX(W285:W289)=W285,Q285+1,Q285)</f>
        <v>8</v>
      </c>
      <c r="AA285" s="80">
        <f t="shared" ref="AA285" si="3743">IF(W285=MAX(W285:W289),S285*R285-G285,0)</f>
        <v>0</v>
      </c>
      <c r="AB285" s="80">
        <f t="shared" ref="AB285" si="3744">IF(W285=MAX(W285:W289),T285*R285-H285,0)</f>
        <v>0</v>
      </c>
      <c r="AC285" s="54">
        <f t="shared" ref="AC285" si="3745">IF(W285=MAX(W285:W289),U285-I285,0)</f>
        <v>0</v>
      </c>
      <c r="AD285" s="54">
        <f>Hoja1!$AA285^2+Hoja1!$AB285^2+AC285^2</f>
        <v>0</v>
      </c>
      <c r="AE285" s="80">
        <f t="shared" ref="AE285" si="3746">IF(MAX(AD285:AD289)&gt;AE280,MAX(AD285:AD289),AE280)</f>
        <v>0.11440301781527561</v>
      </c>
      <c r="AF285" s="80">
        <f t="shared" ref="AF285" si="3747">SQRT(AE285)</f>
        <v>0.33823515165528789</v>
      </c>
      <c r="AG285" s="82">
        <f>IF(Y285=MIN(Y210:Y309),Y285,0)</f>
        <v>0</v>
      </c>
      <c r="AH285" s="83">
        <f>IF(Hoja1!$AG285&gt;0,_xlfn.MAXIFS(W285:W289,Z305:Z309,0),0)</f>
        <v>0</v>
      </c>
      <c r="AI285" s="80">
        <f>IF(AG285&gt;0,IF(AH285=Hoja1!$W285,Hoja1!$E285,Hoja1!$G285),0)</f>
        <v>0</v>
      </c>
      <c r="AJ285" s="54">
        <f>IF(AG285&gt;0,IF(AH285=Hoja1!$W285,Hoja1!$F285,Hoja1!$H285),0)</f>
        <v>0</v>
      </c>
      <c r="AK285" s="52">
        <f>IF(AG285&gt;0,IF(AH285=Hoja1!$W285,Hoja1!$E285*Hoja1!$R285,Hoja1!$G285),0)</f>
        <v>0</v>
      </c>
      <c r="AL285" s="49">
        <f>IF(AG285&gt;0,IF(AH285=Hoja1!$W285,Hoja1!$F285*Hoja1!$R285,Hoja1!$H285),0)</f>
        <v>0</v>
      </c>
      <c r="AM285" s="114">
        <f t="shared" ref="AM285:AN285" si="3748">AM280</f>
        <v>9</v>
      </c>
      <c r="AN285" s="144">
        <f t="shared" si="3748"/>
        <v>0.5</v>
      </c>
      <c r="AO285" s="123">
        <f t="shared" si="3477"/>
        <v>0.1111111111111111</v>
      </c>
      <c r="AP285" s="127">
        <f t="shared" ref="AP285" si="3749">IF($AO$1="SUBTRACTIVE",AN285*AO285,AO285)</f>
        <v>5.5555555555555552E-2</v>
      </c>
      <c r="AQ285" s="52">
        <f t="shared" ref="AQ285:AR285" si="3750">AQ280</f>
        <v>-8.7737465512600643E-3</v>
      </c>
      <c r="AR285" s="53">
        <f t="shared" si="3750"/>
        <v>4.316376946363362E-3</v>
      </c>
      <c r="AS285" s="52">
        <f t="shared" ref="AS285" si="3751">IF(AG285&gt;0,G285+AQ285,0)</f>
        <v>0</v>
      </c>
      <c r="AT285" s="165">
        <f t="shared" ref="AT285" si="3752">IF(AG285&gt;0,H285+AR285,0)</f>
        <v>0</v>
      </c>
    </row>
    <row r="286" spans="3:46" ht="19.5" thickBot="1" x14ac:dyDescent="0.3">
      <c r="C286" s="224"/>
      <c r="D286" s="217"/>
      <c r="E286" s="94">
        <f t="shared" ref="E286:F286" si="3753">E285</f>
        <v>0.25398081500000003</v>
      </c>
      <c r="F286" s="94">
        <f t="shared" si="3753"/>
        <v>0.698449561</v>
      </c>
      <c r="G286" s="46">
        <f t="shared" ref="G286:I286" si="3754">G281</f>
        <v>0.97621461700000001</v>
      </c>
      <c r="H286" s="46">
        <f t="shared" si="3754"/>
        <v>-0.20893725399999999</v>
      </c>
      <c r="I286" s="46">
        <f t="shared" si="3754"/>
        <v>0</v>
      </c>
      <c r="J286" s="56">
        <f t="shared" ref="J286" si="3755">IF($AO$1="SUBTRACTIVE",AA286+J281,IF(W286=MAX(W285:W289),P286*M286-G286+J281,J281))</f>
        <v>0</v>
      </c>
      <c r="K286" s="122">
        <f t="shared" ref="K286" si="3756">IF($AO$1="SUBTRACTIVE",AB286+K281,IF(W286=MAX(W285:W289),P286*N286-H286+K281,K281))</f>
        <v>0</v>
      </c>
      <c r="L286" s="57">
        <v>0</v>
      </c>
      <c r="M286" s="137">
        <f t="shared" ref="M286" si="3757">IF($AO$1="ADDICTIVE",IF(W286=MAX(W285:W289),$AO$2*S286*R286+G286,0),0)</f>
        <v>0</v>
      </c>
      <c r="N286" s="122">
        <f t="shared" ref="N286" si="3758">IF($AO$1="ADDICTIVE",IF(W286=MAX(W285:W289),$AO$2*T286*R286+H286,0),0)</f>
        <v>0</v>
      </c>
      <c r="O286" s="128">
        <f t="shared" ref="O286" si="3759">IF($AO$1="ADDICTIVE",IF(Y286=MAX(Y285:Y289),$AO$2*U286*R286+I286,0),0)</f>
        <v>0</v>
      </c>
      <c r="P286" s="57">
        <f t="shared" ref="P286:P349" si="3760">IF(SQRT(M286^2+N286^2+O286^2) &lt;=0,0,1/SQRT(M286^2+N286^2+O286^2))</f>
        <v>0</v>
      </c>
      <c r="Q286" s="93">
        <f t="shared" si="3607"/>
        <v>0</v>
      </c>
      <c r="R286" s="56">
        <f t="shared" si="3471"/>
        <v>1.3455428143965413</v>
      </c>
      <c r="S286" s="95">
        <f t="shared" si="3652"/>
        <v>0.25398081500000003</v>
      </c>
      <c r="T286" s="95">
        <f t="shared" si="3653"/>
        <v>0.698449561</v>
      </c>
      <c r="U286" s="115">
        <f t="shared" si="3472"/>
        <v>0</v>
      </c>
      <c r="V286" s="202">
        <f t="shared" si="3453"/>
        <v>0.13725566142325485</v>
      </c>
      <c r="W286" s="203">
        <f t="shared" si="3129"/>
        <v>0.56862783071162748</v>
      </c>
      <c r="X286" s="203">
        <f>IF(W286&gt;X285,W286,X285)</f>
        <v>0.858114370043357</v>
      </c>
      <c r="Y286" s="75">
        <f t="shared" ref="Y286:Y289" si="3761">Y285</f>
        <v>0.99797957026353212</v>
      </c>
      <c r="Z286" s="93">
        <f>IF(MAX(W285:W289)=W286,Q286+1,Q286)</f>
        <v>0</v>
      </c>
      <c r="AA286" s="82">
        <f t="shared" ref="AA286" si="3762">IF(W286=MAX(W285:W289),S286*R286-G286,0)</f>
        <v>0</v>
      </c>
      <c r="AB286" s="82">
        <f t="shared" ref="AB286" si="3763">IF(W286=MAX(W285:W289),T286*R286-H286,0)</f>
        <v>0</v>
      </c>
      <c r="AC286" s="210">
        <f t="shared" ref="AC286" si="3764">IF(W286=MAX(W285:W289),U286-I286,0)</f>
        <v>0</v>
      </c>
      <c r="AD286" s="212">
        <f>Hoja1!$AA286^2+Hoja1!$AB286^2+AC286^2</f>
        <v>0</v>
      </c>
      <c r="AE286" s="75">
        <f t="shared" ref="AE286:AE289" si="3765">AE285</f>
        <v>0.11440301781527561</v>
      </c>
      <c r="AF286" s="76">
        <f t="shared" ref="AF286:AH289" si="3766">AF285</f>
        <v>0.33823515165528789</v>
      </c>
      <c r="AG286" s="78">
        <f t="shared" si="3766"/>
        <v>0</v>
      </c>
      <c r="AH286" s="78">
        <f t="shared" si="3766"/>
        <v>0</v>
      </c>
      <c r="AI286" s="80">
        <f>IF(AG285&gt;0,IF(AH285=Hoja1!$W286,Hoja1!$E286,Hoja1!$G286),0)</f>
        <v>0</v>
      </c>
      <c r="AJ286" s="54">
        <f>IF(AG285&gt;0,IF(AH285=Hoja1!$W286,Hoja1!$F286,Hoja1!$H286),0)</f>
        <v>0</v>
      </c>
      <c r="AK286" s="52">
        <f>IF(AG285&gt;0,IF(AH285=Hoja1!$W286,Hoja1!$E286*Hoja1!$R286,Hoja1!$G286),0)</f>
        <v>0</v>
      </c>
      <c r="AL286" s="49">
        <f>IF(AG285&gt;0,IF(AH285=Hoja1!$W286,Hoja1!$F286*Hoja1!$R286,Hoja1!$H286),0)</f>
        <v>0</v>
      </c>
      <c r="AM286" s="56">
        <f t="shared" ref="AM286:AN286" si="3767">AM281</f>
        <v>1</v>
      </c>
      <c r="AN286" s="145">
        <f t="shared" si="3767"/>
        <v>0.5</v>
      </c>
      <c r="AO286" s="122">
        <f t="shared" si="3477"/>
        <v>1</v>
      </c>
      <c r="AP286" s="127">
        <f t="shared" si="2838"/>
        <v>0.5</v>
      </c>
      <c r="AQ286" s="56">
        <f t="shared" ref="AQ286:AR286" si="3768">AQ281</f>
        <v>9.8200950552920219E-3</v>
      </c>
      <c r="AR286" s="57">
        <f t="shared" si="3768"/>
        <v>0.14994720205117487</v>
      </c>
      <c r="AS286" s="56">
        <f t="shared" ref="AS286" si="3769">IF(AG285&gt;0,G286+AQ286,0)</f>
        <v>0</v>
      </c>
      <c r="AT286" s="166">
        <f t="shared" ref="AT286" si="3770">IF(AG285&gt;0,H286+AR286,0)</f>
        <v>0</v>
      </c>
    </row>
    <row r="287" spans="3:46" ht="19.5" thickBot="1" x14ac:dyDescent="0.3">
      <c r="C287" s="224"/>
      <c r="D287" s="217"/>
      <c r="E287" s="94">
        <f t="shared" ref="E287:F287" si="3771">E286</f>
        <v>0.25398081500000003</v>
      </c>
      <c r="F287" s="94">
        <f t="shared" si="3771"/>
        <v>0.698449561</v>
      </c>
      <c r="G287" s="46">
        <f t="shared" ref="G287:I287" si="3772">G282</f>
        <v>0.4247616770911497</v>
      </c>
      <c r="H287" s="46">
        <f t="shared" si="3772"/>
        <v>0.90530520691903349</v>
      </c>
      <c r="I287" s="46">
        <f t="shared" si="3772"/>
        <v>0</v>
      </c>
      <c r="J287" s="56">
        <f t="shared" ref="J287" si="3773">IF($AO$1="SUBTRACTIVE",AA287+J282,IF(W287=MAX(W285:W289),P287*M287-G287+J282,J282))</f>
        <v>0.73941521409809163</v>
      </c>
      <c r="K287" s="122">
        <f t="shared" ref="K287" si="3774">IF($AO$1="SUBTRACTIVE",AB287+K282,IF(W287=MAX(W285:W289),P287*N287-H287+K282,K282))</f>
        <v>-0.50562819554221938</v>
      </c>
      <c r="L287" s="57">
        <v>0</v>
      </c>
      <c r="M287" s="137">
        <f t="shared" ref="M287" si="3775">IF($AO$1="ADDICTIVE",IF(W287=MAX(W285:W289),$AO$2*S287*R287+G287,0),0)</f>
        <v>0</v>
      </c>
      <c r="N287" s="122">
        <f t="shared" ref="N287" si="3776">IF($AO$1="ADDICTIVE",IF(W287=MAX(W285:W289),$AO$2*T287*R287+H287,0),0)</f>
        <v>0</v>
      </c>
      <c r="O287" s="128">
        <f t="shared" ref="O287" si="3777">IF($AO$1="ADDICTIVE",IF(Y287=MAX(Y285:Y289),$AO$2*U287*R287+I287,0),0)</f>
        <v>0</v>
      </c>
      <c r="P287" s="57">
        <f t="shared" si="3760"/>
        <v>0</v>
      </c>
      <c r="Q287" s="93">
        <f t="shared" si="3607"/>
        <v>7</v>
      </c>
      <c r="R287" s="56">
        <f t="shared" si="3471"/>
        <v>1.3455428143965413</v>
      </c>
      <c r="S287" s="95">
        <f t="shared" si="3652"/>
        <v>0.25398081500000003</v>
      </c>
      <c r="T287" s="95">
        <f t="shared" si="3653"/>
        <v>0.698449561</v>
      </c>
      <c r="U287" s="115">
        <f t="shared" si="3472"/>
        <v>0</v>
      </c>
      <c r="V287" s="202">
        <f t="shared" si="3453"/>
        <v>0.99595914052706425</v>
      </c>
      <c r="W287" s="203">
        <f t="shared" si="3129"/>
        <v>0.99797957026353212</v>
      </c>
      <c r="X287" s="203">
        <f>IF(W287&gt;X286,W287,X286)</f>
        <v>0.99797957026353212</v>
      </c>
      <c r="Y287" s="75">
        <f t="shared" si="3761"/>
        <v>0.99797957026353212</v>
      </c>
      <c r="Z287" s="93">
        <f>IF(MAX(W285:W289)=W287,Q287+1,Q287)</f>
        <v>8</v>
      </c>
      <c r="AA287" s="82">
        <f t="shared" ref="AA287" si="3778">IF(W287=MAX(W285:W289),S287*R287-G287,0)</f>
        <v>-8.3019616473322344E-2</v>
      </c>
      <c r="AB287" s="82">
        <f t="shared" ref="AB287" si="3779">IF(W287=MAX(W285:W289),T287*R287-H287,0)</f>
        <v>3.448858110293529E-2</v>
      </c>
      <c r="AC287" s="210">
        <f t="shared" ref="AC287" si="3780">IF(W287=MAX(W285:W289),U287-I287,0)</f>
        <v>0</v>
      </c>
      <c r="AD287" s="212">
        <f>Hoja1!$AA287^2+Hoja1!$AB287^2+AC287^2</f>
        <v>8.0817189458712788E-3</v>
      </c>
      <c r="AE287" s="75">
        <f t="shared" si="3765"/>
        <v>0.11440301781527561</v>
      </c>
      <c r="AF287" s="75">
        <f t="shared" si="3766"/>
        <v>0.33823515165528789</v>
      </c>
      <c r="AG287" s="78">
        <f t="shared" si="3766"/>
        <v>0</v>
      </c>
      <c r="AH287" s="78">
        <f t="shared" si="3766"/>
        <v>0</v>
      </c>
      <c r="AI287" s="80">
        <f>IF(AG285&gt;0,IF(AH285=Hoja1!$W287,Hoja1!$E287,Hoja1!$G287),0)</f>
        <v>0</v>
      </c>
      <c r="AJ287" s="54">
        <f>IF(AG285&gt;0,IF(AH285=Hoja1!$W287,Hoja1!$F287,Hoja1!$H287),0)</f>
        <v>0</v>
      </c>
      <c r="AK287" s="52">
        <f>IF(AG285&gt;0,IF(AH285=Hoja1!$W287,Hoja1!$E287*Hoja1!$R287,Hoja1!$G287),0)</f>
        <v>0</v>
      </c>
      <c r="AL287" s="49">
        <f>IF(AG285&gt;0,IF(AH285=Hoja1!$W287,Hoja1!$F287*Hoja1!$R287,Hoja1!$H287),0)</f>
        <v>0</v>
      </c>
      <c r="AM287" s="56">
        <f t="shared" ref="AM287:AN287" si="3781">AM282</f>
        <v>10</v>
      </c>
      <c r="AN287" s="145">
        <f t="shared" si="3781"/>
        <v>0.5</v>
      </c>
      <c r="AO287" s="122">
        <f t="shared" si="3477"/>
        <v>0.1</v>
      </c>
      <c r="AP287" s="127">
        <f t="shared" si="2838"/>
        <v>0.05</v>
      </c>
      <c r="AQ287" s="56">
        <f t="shared" ref="AQ287:AR287" si="3782">AQ282</f>
        <v>2.7841978568003425E-2</v>
      </c>
      <c r="AR287" s="57">
        <f t="shared" si="3782"/>
        <v>-2.6293042553674317E-2</v>
      </c>
      <c r="AS287" s="56">
        <f t="shared" ref="AS287" si="3783">IF(AG285&gt;0,G287+AQ287,0)</f>
        <v>0</v>
      </c>
      <c r="AT287" s="166">
        <f t="shared" ref="AT287" si="3784">IF(AG285&gt;0,H287+AR287,0)</f>
        <v>0</v>
      </c>
    </row>
    <row r="288" spans="3:46" ht="19.5" thickBot="1" x14ac:dyDescent="0.3">
      <c r="C288" s="224"/>
      <c r="D288" s="217"/>
      <c r="E288" s="94">
        <f t="shared" ref="E288:F288" si="3785">E287</f>
        <v>0.25398081500000003</v>
      </c>
      <c r="F288" s="94">
        <f t="shared" si="3785"/>
        <v>0.698449561</v>
      </c>
      <c r="G288" s="46">
        <f t="shared" ref="G288:I288" si="3786">G283</f>
        <v>-0.51661166300000005</v>
      </c>
      <c r="H288" s="46">
        <f t="shared" si="3786"/>
        <v>-0.851105322</v>
      </c>
      <c r="I288" s="46">
        <f t="shared" si="3786"/>
        <v>0</v>
      </c>
      <c r="J288" s="56">
        <f t="shared" ref="J288" si="3787">IF($AO$1="SUBTRACTIVE",AA288+J283,IF(W288=MAX(W285:W289),P288*M288-G288+J283,J283))</f>
        <v>0</v>
      </c>
      <c r="K288" s="122">
        <f t="shared" ref="K288" si="3788">IF($AO$1="SUBTRACTIVE",AB288+K283,IF(W288=MAX(W285:W289),P288*N288-H288+K283,K283))</f>
        <v>0</v>
      </c>
      <c r="L288" s="57">
        <v>0</v>
      </c>
      <c r="M288" s="137">
        <f t="shared" ref="M288" si="3789">IF($AO$1="ADDICTIVE",IF(W288=MAX(W285:W289),$AO$2*S288*R288+G288,0),0)</f>
        <v>0</v>
      </c>
      <c r="N288" s="122">
        <f t="shared" ref="N288" si="3790">IF($AO$1="ADDICTIVE",IF(W288=MAX(W285:W289),$AO$2*T288*R288+H288,0),0)</f>
        <v>0</v>
      </c>
      <c r="O288" s="128">
        <f t="shared" ref="O288:O289" si="3791">IF($AO$1="ADDICTIVE",IF(Y288=MAX(Y284:Y288),$AO$2*U288*R288+I288,0),0)</f>
        <v>0</v>
      </c>
      <c r="P288" s="57">
        <f t="shared" si="3760"/>
        <v>0</v>
      </c>
      <c r="Q288" s="93">
        <f t="shared" si="3607"/>
        <v>0</v>
      </c>
      <c r="R288" s="56">
        <f t="shared" si="3471"/>
        <v>1.3455428143965413</v>
      </c>
      <c r="S288" s="95">
        <f t="shared" si="3652"/>
        <v>0.25398081500000003</v>
      </c>
      <c r="T288" s="95">
        <f t="shared" si="3653"/>
        <v>0.698449561</v>
      </c>
      <c r="U288" s="115">
        <f t="shared" si="3472"/>
        <v>0</v>
      </c>
      <c r="V288" s="202">
        <f t="shared" si="3453"/>
        <v>-0.97641142882086007</v>
      </c>
      <c r="W288" s="203">
        <f t="shared" si="3129"/>
        <v>1.1794285589569964E-2</v>
      </c>
      <c r="X288" s="203">
        <f>IF(W288&gt;X287,W288,X287)</f>
        <v>0.99797957026353212</v>
      </c>
      <c r="Y288" s="75">
        <f t="shared" si="3761"/>
        <v>0.99797957026353212</v>
      </c>
      <c r="Z288" s="93">
        <f>IF(MAX(W285:W289)=W288,Q288+1,Q288)</f>
        <v>0</v>
      </c>
      <c r="AA288" s="82">
        <f t="shared" ref="AA288" si="3792">IF(W288=MAX(W285:W289),S288*R288-G288,0)</f>
        <v>0</v>
      </c>
      <c r="AB288" s="82">
        <f t="shared" ref="AB288" si="3793">IF(W288=MAX(W285:W289),T288*R288-H288,0)</f>
        <v>0</v>
      </c>
      <c r="AC288" s="210">
        <f t="shared" ref="AC288" si="3794">IF(W288=MAX(W285:W289),U288-I288,0)</f>
        <v>0</v>
      </c>
      <c r="AD288" s="212">
        <f>Hoja1!$AA288^2+Hoja1!$AB288^2+AC288^2</f>
        <v>0</v>
      </c>
      <c r="AE288" s="75">
        <f t="shared" si="3765"/>
        <v>0.11440301781527561</v>
      </c>
      <c r="AF288" s="75">
        <f t="shared" si="3766"/>
        <v>0.33823515165528789</v>
      </c>
      <c r="AG288" s="78">
        <f t="shared" si="3766"/>
        <v>0</v>
      </c>
      <c r="AH288" s="78">
        <f t="shared" si="3766"/>
        <v>0</v>
      </c>
      <c r="AI288" s="80">
        <f>IF(AG285&gt;0,IF(AH285=Hoja1!$W288,Hoja1!$E288,Hoja1!$G288),0)</f>
        <v>0</v>
      </c>
      <c r="AJ288" s="54">
        <f>IF(AG285&gt;0,IF(AH285=Hoja1!$W288,Hoja1!$F288,Hoja1!$H288),0)</f>
        <v>0</v>
      </c>
      <c r="AK288" s="52">
        <f>IF(AG285&gt;0,IF(AH285=Hoja1!$W288,Hoja1!$E288*Hoja1!$R288,Hoja1!$G288),0)</f>
        <v>0</v>
      </c>
      <c r="AL288" s="49">
        <f>IF(AG285&gt;0,IF(AH285=Hoja1!$W288,Hoja1!$F288*Hoja1!$R288,Hoja1!$H288),0)</f>
        <v>0</v>
      </c>
      <c r="AM288" s="56">
        <f t="shared" ref="AM288:AN288" si="3795">AM283</f>
        <v>0</v>
      </c>
      <c r="AN288" s="145">
        <f t="shared" si="3795"/>
        <v>0.5</v>
      </c>
      <c r="AO288" s="122">
        <f t="shared" si="3477"/>
        <v>0</v>
      </c>
      <c r="AP288" s="127">
        <f t="shared" si="2838"/>
        <v>0</v>
      </c>
      <c r="AQ288" s="56">
        <f t="shared" ref="AQ288:AR288" si="3796">AQ283</f>
        <v>0</v>
      </c>
      <c r="AR288" s="57">
        <f t="shared" si="3796"/>
        <v>0</v>
      </c>
      <c r="AS288" s="56">
        <f t="shared" ref="AS288" si="3797">IF(AG285&gt;0,G288+AQ288,0)</f>
        <v>0</v>
      </c>
      <c r="AT288" s="166">
        <f t="shared" ref="AT288" si="3798">IF(AG285&gt;0,H288+AR288,0)</f>
        <v>0</v>
      </c>
    </row>
    <row r="289" spans="3:46" ht="19.5" thickBot="1" x14ac:dyDescent="0.3">
      <c r="C289" s="224"/>
      <c r="D289" s="218"/>
      <c r="E289" s="94">
        <f t="shared" ref="E289:F289" si="3799">E288</f>
        <v>0.25398081500000003</v>
      </c>
      <c r="F289" s="94">
        <f t="shared" si="3799"/>
        <v>0.698449561</v>
      </c>
      <c r="G289" s="46">
        <f t="shared" ref="G289:I289" si="3800">G284</f>
        <v>-0.227678886</v>
      </c>
      <c r="H289" s="46">
        <f t="shared" si="3800"/>
        <v>-0.95629731299999998</v>
      </c>
      <c r="I289" s="46">
        <f t="shared" si="3800"/>
        <v>0</v>
      </c>
      <c r="J289" s="58">
        <f t="shared" ref="J289" si="3801">IF($AO$1="SUBTRACTIVE",AA289+J284,IF(W289=MAX(W285:W289),P289*M289-G289+J284,J284))</f>
        <v>0</v>
      </c>
      <c r="K289" s="124">
        <f t="shared" ref="K289" si="3802">IF($AO$1="SUBTRACTIVE",AB289+K284,IF(W289=MAX(W285:W289),P289*N289-H289+K284,K284))</f>
        <v>0</v>
      </c>
      <c r="L289" s="59">
        <v>0</v>
      </c>
      <c r="M289" s="138">
        <f t="shared" ref="M289" si="3803">IF($AO$1="ADDICTIVE",IF(W289=MAX(W285:W289),$AO$2*S289*R289+G289,0),0)</f>
        <v>0</v>
      </c>
      <c r="N289" s="124">
        <f t="shared" ref="N289" si="3804">IF($AO$1="ADDICTIVE",IF(W289=MAX(W285:W289),$AO$2*T289*R289+H289,0),0)</f>
        <v>0</v>
      </c>
      <c r="O289" s="129">
        <f t="shared" si="3791"/>
        <v>0</v>
      </c>
      <c r="P289" s="59">
        <f t="shared" si="3760"/>
        <v>0</v>
      </c>
      <c r="Q289" s="93">
        <f t="shared" si="3607"/>
        <v>0</v>
      </c>
      <c r="R289" s="58">
        <f t="shared" si="3471"/>
        <v>1.3455428143965413</v>
      </c>
      <c r="S289" s="95">
        <f t="shared" si="3652"/>
        <v>0.25398081500000003</v>
      </c>
      <c r="T289" s="95">
        <f t="shared" si="3653"/>
        <v>0.698449561</v>
      </c>
      <c r="U289" s="119">
        <f t="shared" si="3472"/>
        <v>0</v>
      </c>
      <c r="V289" s="202">
        <f t="shared" si="3453"/>
        <v>-0.97652972592031173</v>
      </c>
      <c r="W289" s="203">
        <f t="shared" si="3129"/>
        <v>1.1735137039844135E-2</v>
      </c>
      <c r="X289" s="203">
        <f>IF(W289&gt;X288,W289,X288)</f>
        <v>0.99797957026353212</v>
      </c>
      <c r="Y289" s="75">
        <f t="shared" si="3761"/>
        <v>0.99797957026353212</v>
      </c>
      <c r="Z289" s="93">
        <f>IF(MAX(W285:W289)=W289,Q289+1,Q289)</f>
        <v>0</v>
      </c>
      <c r="AA289" s="82">
        <f t="shared" ref="AA289" si="3805">IF(W289=MAX(W285:W289),S289*R289-G289,0)</f>
        <v>0</v>
      </c>
      <c r="AB289" s="82">
        <f t="shared" ref="AB289" si="3806">IF(W289=MAX(W285:W289),T289*R289-H289,0)</f>
        <v>0</v>
      </c>
      <c r="AC289" s="211">
        <f t="shared" ref="AC289" si="3807">IF(W289=MAX(W285:W289),U289-I289,0)</f>
        <v>0</v>
      </c>
      <c r="AD289" s="211">
        <f>Hoja1!$AA289^2+Hoja1!$AB289^2+AC289^2</f>
        <v>0</v>
      </c>
      <c r="AE289" s="75">
        <f t="shared" si="3765"/>
        <v>0.11440301781527561</v>
      </c>
      <c r="AF289" s="75">
        <f t="shared" si="3766"/>
        <v>0.33823515165528789</v>
      </c>
      <c r="AG289" s="78">
        <f t="shared" si="3766"/>
        <v>0</v>
      </c>
      <c r="AH289" s="78">
        <f t="shared" si="3766"/>
        <v>0</v>
      </c>
      <c r="AI289" s="80">
        <f>IF(AG285&gt;0,IF(AH285=Hoja1!$W289,Hoja1!$E289,Hoja1!$G289),0)</f>
        <v>0</v>
      </c>
      <c r="AJ289" s="54">
        <f>IF(AG285&gt;0,IF(AH285=Hoja1!$W289,Hoja1!$F289,Hoja1!$H289),0)</f>
        <v>0</v>
      </c>
      <c r="AK289" s="52">
        <f>IF(AG285&gt;0,IF(AH285=Hoja1!$W289,Hoja1!$E289*Hoja1!$R289,Hoja1!$G289),0)</f>
        <v>0</v>
      </c>
      <c r="AL289" s="49">
        <f>IF(AG285&gt;0,IF(AH285=Hoja1!$W289,Hoja1!$F289*Hoja1!$R289,Hoja1!$H289),0)</f>
        <v>0</v>
      </c>
      <c r="AM289" s="58">
        <f t="shared" ref="AM289:AN289" si="3808">AM284</f>
        <v>0</v>
      </c>
      <c r="AN289" s="146">
        <f t="shared" si="3808"/>
        <v>0.5</v>
      </c>
      <c r="AO289" s="124">
        <f t="shared" si="3477"/>
        <v>0</v>
      </c>
      <c r="AP289" s="106">
        <f t="shared" ref="AP289:AP319" si="3809">IF($AO$1="SUBTRACTIVE",AN289*AO289,AO289)</f>
        <v>0</v>
      </c>
      <c r="AQ289" s="58">
        <f t="shared" ref="AQ289:AR289" si="3810">AQ284</f>
        <v>0</v>
      </c>
      <c r="AR289" s="59">
        <f t="shared" si="3810"/>
        <v>0</v>
      </c>
      <c r="AS289" s="58">
        <f t="shared" ref="AS289" si="3811">IF(AG285&gt;0,G289+AQ289,0)</f>
        <v>0</v>
      </c>
      <c r="AT289" s="167">
        <f t="shared" ref="AT289" si="3812">IF(AG285&gt;0,H289+AR289,0)</f>
        <v>0</v>
      </c>
    </row>
    <row r="290" spans="3:46" ht="19.5" thickBot="1" x14ac:dyDescent="0.3">
      <c r="C290" s="224"/>
      <c r="D290" s="213" t="s">
        <v>41</v>
      </c>
      <c r="E290" s="86">
        <f>$A$26</f>
        <v>0.84905092999999998</v>
      </c>
      <c r="F290" s="86">
        <f>$B$26</f>
        <v>0.62850867499999996</v>
      </c>
      <c r="G290" s="71">
        <f t="shared" ref="G290:I290" si="3813">G285</f>
        <v>0.90061523871352567</v>
      </c>
      <c r="H290" s="71">
        <f t="shared" si="3813"/>
        <v>0.43461729348586547</v>
      </c>
      <c r="I290" s="71">
        <f t="shared" si="3813"/>
        <v>0</v>
      </c>
      <c r="J290" s="64">
        <f t="shared" ref="J290" si="3814">IF($AO$1="SUBTRACTIVE",AA290+J285,IF(W290=MAX(W290:W294),P290*M290-G290+J285,J285))</f>
        <v>-0.15792743792268116</v>
      </c>
      <c r="K290" s="121">
        <f t="shared" ref="K290" si="3815">IF($AO$1="SUBTRACTIVE",AB290+K285,IF(W290=MAX(W290:W294),P290*N290-H290+K285,K285))</f>
        <v>7.7694785034540526E-2</v>
      </c>
      <c r="L290" s="65">
        <v>0</v>
      </c>
      <c r="M290" s="64">
        <f t="shared" ref="M290" si="3816">IF($AO$1="ADDICTIVE",IF(W290=MAX(W290:W294),$AO$2*S290*R290+G290,0),0)</f>
        <v>0</v>
      </c>
      <c r="N290" s="121">
        <f t="shared" ref="N290" si="3817">IF($AO$1="ADDICTIVE",IF(W290=MAX(W290:W294),$AO$2*T290*R290+H290,0),0)</f>
        <v>0</v>
      </c>
      <c r="O290" s="126">
        <f t="shared" ref="O290" si="3818">IF($AO$1="ADDICTIVE",IF(Y290=MAX(Y290:Y294),$AO$2*U290*R290+I290,0),0)</f>
        <v>0</v>
      </c>
      <c r="P290" s="65">
        <f t="shared" si="3760"/>
        <v>0</v>
      </c>
      <c r="Q290" s="35">
        <f t="shared" si="3607"/>
        <v>8</v>
      </c>
      <c r="R290" s="15">
        <f t="shared" si="3471"/>
        <v>0.94664095898133549</v>
      </c>
      <c r="S290" s="87">
        <f t="shared" si="3652"/>
        <v>0.84905092999999998</v>
      </c>
      <c r="T290" s="87">
        <f t="shared" si="3653"/>
        <v>0.62850867499999996</v>
      </c>
      <c r="U290" s="26">
        <f t="shared" si="3472"/>
        <v>0</v>
      </c>
      <c r="V290" s="197">
        <f t="shared" si="3453"/>
        <v>0.9824513880021446</v>
      </c>
      <c r="W290" s="198">
        <f t="shared" si="3129"/>
        <v>0.9912256940010723</v>
      </c>
      <c r="X290" s="198">
        <f>W290</f>
        <v>0.9912256940010723</v>
      </c>
      <c r="Y290" s="35">
        <f t="shared" ref="Y290" si="3819">X294</f>
        <v>0.9912256940010723</v>
      </c>
      <c r="Z290" s="35">
        <f>IF(MAX(W290:W294)=W290,Q290+1,Q290)</f>
        <v>9</v>
      </c>
      <c r="AA290" s="35">
        <f t="shared" ref="AA290" si="3820">IF(W290=MAX(W290:W294),S290*R290-G290,0)</f>
        <v>-9.6868852114330939E-2</v>
      </c>
      <c r="AB290" s="35">
        <f t="shared" ref="AB290" si="3821">IF(W290=MAX(W290:W294),T290*R290-H290,0)</f>
        <v>0.16035476134422305</v>
      </c>
      <c r="AC290" s="131">
        <f t="shared" ref="AC290" si="3822">IF(W290=MAX(W290:W294),U290-I290,0)</f>
        <v>0</v>
      </c>
      <c r="AD290" s="131">
        <f>Hoja1!$AA290^2+Hoja1!$AB290^2+AC290^2</f>
        <v>3.5097223995710844E-2</v>
      </c>
      <c r="AE290" s="35">
        <f t="shared" ref="AE290" si="3823">IF(MAX(AD290:AD294)&gt;AE285,MAX(AD290:AD294),AE285)</f>
        <v>0.11440301781527561</v>
      </c>
      <c r="AF290" s="35">
        <f t="shared" ref="AF290" si="3824">SQRT(AE290)</f>
        <v>0.33823515165528789</v>
      </c>
      <c r="AG290" s="35">
        <f>IF(Y290=MIN(Y210:Y309),Y290,0)</f>
        <v>0</v>
      </c>
      <c r="AH290" s="88">
        <f>IF(Hoja1!$AG290&gt;0,_xlfn.MAXIFS(W290:W294,Z305:Z309,0),0)</f>
        <v>0</v>
      </c>
      <c r="AI290" s="72">
        <f>IF(AG290&gt;0,IF(AH290=Hoja1!$W290,Hoja1!$E290,Hoja1!$G290),0)</f>
        <v>0</v>
      </c>
      <c r="AJ290" s="73">
        <f>IF(AG290&gt;0,IF(AH290=Hoja1!$W290,Hoja1!$F290,Hoja1!$H290),0)</f>
        <v>0</v>
      </c>
      <c r="AK290" s="52">
        <f>IF(AG290&gt;0,IF(AH290=Hoja1!$W290,Hoja1!$E290*Hoja1!$R290,Hoja1!$G290),0)</f>
        <v>0</v>
      </c>
      <c r="AL290" s="49">
        <f>IF(AG290&gt;0,IF(AH290=Hoja1!$W290,Hoja1!$F290*Hoja1!$R290,Hoja1!$H290),0)</f>
        <v>0</v>
      </c>
      <c r="AM290" s="64">
        <f t="shared" ref="AM290:AN290" si="3825">AM285</f>
        <v>9</v>
      </c>
      <c r="AN290" s="148">
        <f t="shared" si="3825"/>
        <v>0.5</v>
      </c>
      <c r="AO290" s="121">
        <f t="shared" si="3477"/>
        <v>0.1111111111111111</v>
      </c>
      <c r="AP290" s="65">
        <f t="shared" ref="AP290" si="3826">IF($AO$11="SUBTRACTIVE",AN290*AO290,AO290)</f>
        <v>0.1111111111111111</v>
      </c>
      <c r="AQ290" s="64">
        <f t="shared" ref="AQ290:AR290" si="3827">AQ285</f>
        <v>-8.7737465512600643E-3</v>
      </c>
      <c r="AR290" s="65">
        <f t="shared" si="3827"/>
        <v>4.316376946363362E-3</v>
      </c>
      <c r="AS290" s="64">
        <f t="shared" ref="AS290" si="3828">IF(AG290&gt;0,G290+AQ290,0)</f>
        <v>0</v>
      </c>
      <c r="AT290" s="168">
        <f t="shared" ref="AT290" si="3829">IF(AG290&gt;0,H290+AR290,0)</f>
        <v>0</v>
      </c>
    </row>
    <row r="291" spans="3:46" ht="19.5" thickBot="1" x14ac:dyDescent="0.3">
      <c r="C291" s="224"/>
      <c r="D291" s="214"/>
      <c r="E291" s="89">
        <f t="shared" ref="E291:F291" si="3830">E290</f>
        <v>0.84905092999999998</v>
      </c>
      <c r="F291" s="89">
        <f t="shared" si="3830"/>
        <v>0.62850867499999996</v>
      </c>
      <c r="G291" s="74">
        <f t="shared" ref="G291:I291" si="3831">G286</f>
        <v>0.97621461700000001</v>
      </c>
      <c r="H291" s="74">
        <f t="shared" si="3831"/>
        <v>-0.20893725399999999</v>
      </c>
      <c r="I291" s="74">
        <f t="shared" si="3831"/>
        <v>0</v>
      </c>
      <c r="J291" s="2">
        <f t="shared" ref="J291" si="3832">IF($AO$1="SUBTRACTIVE",AA291+J286,IF(W291=MAX(W290:W294),P291*M291-G291+J286,J286))</f>
        <v>0</v>
      </c>
      <c r="K291" s="107">
        <f t="shared" ref="K291" si="3833">IF($AO$1="SUBTRACTIVE",AB291+K286,IF(W291=MAX(W290:W294),P291*N291-H291+K286,K286))</f>
        <v>0</v>
      </c>
      <c r="L291" s="3">
        <v>0</v>
      </c>
      <c r="M291" s="2">
        <f t="shared" ref="M291" si="3834">IF($AO$1="ADDICTIVE",IF(W291=MAX(W290:W294),$AO$2*S291*R291+G291,0),0)</f>
        <v>0</v>
      </c>
      <c r="N291" s="107">
        <f t="shared" ref="N291" si="3835">IF($AO$1="ADDICTIVE",IF(W291=MAX(W290:W294),$AO$2*T291*R291+H291,0),0)</f>
        <v>0</v>
      </c>
      <c r="O291" s="20">
        <f t="shared" ref="O291" si="3836">IF($AO$1="ADDICTIVE",IF(Y291=MAX(Y290:Y294),$AO$2*U291*R291+I291,0),0)</f>
        <v>0</v>
      </c>
      <c r="P291" s="3">
        <f t="shared" si="3760"/>
        <v>0</v>
      </c>
      <c r="Q291" s="63">
        <f t="shared" si="3607"/>
        <v>0</v>
      </c>
      <c r="R291" s="2">
        <f t="shared" si="3471"/>
        <v>0.94664095898133549</v>
      </c>
      <c r="S291" s="90">
        <f t="shared" si="3652"/>
        <v>0.84905092999999998</v>
      </c>
      <c r="T291" s="90">
        <f t="shared" si="3653"/>
        <v>0.62850867499999996</v>
      </c>
      <c r="U291" s="26">
        <f t="shared" si="3472"/>
        <v>0</v>
      </c>
      <c r="V291" s="199">
        <f t="shared" si="3453"/>
        <v>0.6603171436161307</v>
      </c>
      <c r="W291" s="192">
        <f t="shared" si="3129"/>
        <v>0.83015857180806529</v>
      </c>
      <c r="X291" s="192">
        <f>IF(W291&gt;X290,W291,X290)</f>
        <v>0.9912256940010723</v>
      </c>
      <c r="Y291" s="75">
        <f t="shared" ref="Y291:Y294" si="3837">Y290</f>
        <v>0.9912256940010723</v>
      </c>
      <c r="Z291" s="63">
        <f>IF(MAX(W290:W294)=W291,Q291+1,Q291)</f>
        <v>0</v>
      </c>
      <c r="AA291" s="63">
        <f t="shared" ref="AA291" si="3838">IF(W291=MAX(W290:W294),S291*R291-G291,0)</f>
        <v>0</v>
      </c>
      <c r="AB291" s="63">
        <f t="shared" ref="AB291" si="3839">IF(W291=MAX(W290:W294),T291*R291-H291,0)</f>
        <v>0</v>
      </c>
      <c r="AC291" s="209">
        <f t="shared" ref="AC291" si="3840">IF(W291=MAX(W290:W294),U291-I291,0)</f>
        <v>0</v>
      </c>
      <c r="AD291" s="132">
        <f>Hoja1!$AA291^2+Hoja1!$AB291^2+AC291^2</f>
        <v>0</v>
      </c>
      <c r="AE291" s="75">
        <f t="shared" ref="AE291:AE294" si="3841">AE290</f>
        <v>0.11440301781527561</v>
      </c>
      <c r="AF291" s="76">
        <f t="shared" ref="AF291:AH294" si="3842">AF290</f>
        <v>0.33823515165528789</v>
      </c>
      <c r="AG291" s="77">
        <f t="shared" si="3842"/>
        <v>0</v>
      </c>
      <c r="AH291" s="78">
        <f t="shared" si="3842"/>
        <v>0</v>
      </c>
      <c r="AI291" s="72">
        <f>IF(AG290&gt;0,IF(AH290=Hoja1!$W291,Hoja1!$E291,Hoja1!$G291),0)</f>
        <v>0</v>
      </c>
      <c r="AJ291" s="73">
        <f>IF(AG290&gt;0,IF(AH290=Hoja1!$W291,Hoja1!$F291,Hoja1!$H291),0)</f>
        <v>0</v>
      </c>
      <c r="AK291" s="52">
        <f>IF(AG290&gt;0,IF(AH290=Hoja1!$W291,Hoja1!$E291*Hoja1!$R291,Hoja1!$G291),0)</f>
        <v>0</v>
      </c>
      <c r="AL291" s="49">
        <f>IF(AG290&gt;0,IF(AH290=Hoja1!$W291,Hoja1!$F291*Hoja1!$R291,Hoja1!$H291),0)</f>
        <v>0</v>
      </c>
      <c r="AM291" s="2">
        <f t="shared" ref="AM291:AN291" si="3843">AM286</f>
        <v>1</v>
      </c>
      <c r="AN291" s="143">
        <f t="shared" si="3843"/>
        <v>0.5</v>
      </c>
      <c r="AO291" s="107">
        <f t="shared" si="3477"/>
        <v>1</v>
      </c>
      <c r="AP291" s="3">
        <f t="shared" si="2912"/>
        <v>1</v>
      </c>
      <c r="AQ291" s="2">
        <f t="shared" ref="AQ291:AR291" si="3844">AQ286</f>
        <v>9.8200950552920219E-3</v>
      </c>
      <c r="AR291" s="3">
        <f t="shared" si="3844"/>
        <v>0.14994720205117487</v>
      </c>
      <c r="AS291" s="2">
        <f t="shared" ref="AS291" si="3845">IF(AG290&gt;0,G291+AQ291,0)</f>
        <v>0</v>
      </c>
      <c r="AT291" s="163">
        <f t="shared" ref="AT291" si="3846">IF(AG290&gt;0,H291+AR291,0)</f>
        <v>0</v>
      </c>
    </row>
    <row r="292" spans="3:46" ht="19.5" thickBot="1" x14ac:dyDescent="0.3">
      <c r="C292" s="224"/>
      <c r="D292" s="214"/>
      <c r="E292" s="89">
        <f t="shared" ref="E292:F292" si="3847">E291</f>
        <v>0.84905092999999998</v>
      </c>
      <c r="F292" s="89">
        <f t="shared" si="3847"/>
        <v>0.62850867499999996</v>
      </c>
      <c r="G292" s="74">
        <f t="shared" ref="G292:I292" si="3848">G287</f>
        <v>0.4247616770911497</v>
      </c>
      <c r="H292" s="74">
        <f t="shared" si="3848"/>
        <v>0.90530520691903349</v>
      </c>
      <c r="I292" s="74">
        <f t="shared" si="3848"/>
        <v>0</v>
      </c>
      <c r="J292" s="2">
        <f t="shared" ref="J292" si="3849">IF($AO$1="SUBTRACTIVE",AA292+J287,IF(W292=MAX(W290:W294),P292*M292-G292+J287,J287))</f>
        <v>0.73941521409809163</v>
      </c>
      <c r="K292" s="107">
        <f t="shared" ref="K292" si="3850">IF($AO$1="SUBTRACTIVE",AB292+K287,IF(W292=MAX(W290:W294),P292*N292-H292+K287,K287))</f>
        <v>-0.50562819554221938</v>
      </c>
      <c r="L292" s="3">
        <v>0</v>
      </c>
      <c r="M292" s="2">
        <f t="shared" ref="M292" si="3851">IF($AO$1="ADDICTIVE",IF(W292=MAX(W290:W294),$AO$2*S292*R292+G292,0),0)</f>
        <v>0</v>
      </c>
      <c r="N292" s="107">
        <f t="shared" ref="N292" si="3852">IF($AO$1="ADDICTIVE",IF(W292=MAX(W290:W294),$AO$2*T292*R292+H292,0),0)</f>
        <v>0</v>
      </c>
      <c r="O292" s="20">
        <f t="shared" ref="O292" si="3853">IF($AO$1="ADDICTIVE",IF(Y292=MAX(Y290:Y294),$AO$2*U292*R292+I292,0),0)</f>
        <v>0</v>
      </c>
      <c r="P292" s="3">
        <f t="shared" si="3760"/>
        <v>0</v>
      </c>
      <c r="Q292" s="63">
        <f t="shared" si="3607"/>
        <v>8</v>
      </c>
      <c r="R292" s="2">
        <f t="shared" si="3471"/>
        <v>0.94664095898133549</v>
      </c>
      <c r="S292" s="90">
        <f t="shared" si="3652"/>
        <v>0.84905092999999998</v>
      </c>
      <c r="T292" s="90">
        <f t="shared" si="3653"/>
        <v>0.62850867499999996</v>
      </c>
      <c r="U292" s="26">
        <f t="shared" si="3472"/>
        <v>0</v>
      </c>
      <c r="V292" s="199">
        <f t="shared" si="3453"/>
        <v>0.88003196233682135</v>
      </c>
      <c r="W292" s="192">
        <f t="shared" si="3129"/>
        <v>0.94001598116841067</v>
      </c>
      <c r="X292" s="192">
        <f>IF(W292&gt;X291,W292,X291)</f>
        <v>0.9912256940010723</v>
      </c>
      <c r="Y292" s="75">
        <f t="shared" si="3837"/>
        <v>0.9912256940010723</v>
      </c>
      <c r="Z292" s="63">
        <f>IF(MAX(W290:W294)=W292,Q292+1,Q292)</f>
        <v>8</v>
      </c>
      <c r="AA292" s="63">
        <f t="shared" ref="AA292" si="3854">IF(W292=MAX(W290:W294),S292*R292-G292,0)</f>
        <v>0</v>
      </c>
      <c r="AB292" s="63">
        <f t="shared" ref="AB292" si="3855">IF(W292=MAX(W290:W294),T292*R292-H292,0)</f>
        <v>0</v>
      </c>
      <c r="AC292" s="209">
        <f t="shared" ref="AC292" si="3856">IF(W292=MAX(W290:W294),U292-I292,0)</f>
        <v>0</v>
      </c>
      <c r="AD292" s="132">
        <f>Hoja1!$AA292^2+Hoja1!$AB292^2+AC292^2</f>
        <v>0</v>
      </c>
      <c r="AE292" s="75">
        <f t="shared" si="3841"/>
        <v>0.11440301781527561</v>
      </c>
      <c r="AF292" s="75">
        <f t="shared" si="3842"/>
        <v>0.33823515165528789</v>
      </c>
      <c r="AG292" s="78">
        <f t="shared" si="3842"/>
        <v>0</v>
      </c>
      <c r="AH292" s="78">
        <f t="shared" si="3842"/>
        <v>0</v>
      </c>
      <c r="AI292" s="72">
        <f>IF(AG290&gt;0,IF(AH290=Hoja1!$W292,Hoja1!$E292,Hoja1!$G292),0)</f>
        <v>0</v>
      </c>
      <c r="AJ292" s="73">
        <f>IF(AG292&gt;0,IF(AH292=Hoja1!$W292,Hoja1!$F292,Hoja1!$H292),0)</f>
        <v>0</v>
      </c>
      <c r="AK292" s="52">
        <f>IF(AG290&gt;0,IF(AH290=Hoja1!$W292,Hoja1!$E292*Hoja1!$R292,Hoja1!$G292),0)</f>
        <v>0</v>
      </c>
      <c r="AL292" s="49">
        <f>IF(AG290&gt;0,IF(AH290=Hoja1!$W292,Hoja1!$F292*Hoja1!$R292,Hoja1!$H292),0)</f>
        <v>0</v>
      </c>
      <c r="AM292" s="2">
        <f t="shared" ref="AM292:AN292" si="3857">AM287</f>
        <v>10</v>
      </c>
      <c r="AN292" s="143">
        <f t="shared" si="3857"/>
        <v>0.5</v>
      </c>
      <c r="AO292" s="107">
        <f t="shared" si="3477"/>
        <v>0.1</v>
      </c>
      <c r="AP292" s="3">
        <f t="shared" si="2912"/>
        <v>0.1</v>
      </c>
      <c r="AQ292" s="2">
        <f t="shared" ref="AQ292:AR292" si="3858">AQ287</f>
        <v>2.7841978568003425E-2</v>
      </c>
      <c r="AR292" s="3">
        <f t="shared" si="3858"/>
        <v>-2.6293042553674317E-2</v>
      </c>
      <c r="AS292" s="2">
        <f t="shared" ref="AS292" si="3859">IF(AG290&gt;0,G292+AQ292,0)</f>
        <v>0</v>
      </c>
      <c r="AT292" s="163">
        <f t="shared" ref="AT292" si="3860">IF(AG290&gt;0,H292+AR292,0)</f>
        <v>0</v>
      </c>
    </row>
    <row r="293" spans="3:46" ht="19.5" thickBot="1" x14ac:dyDescent="0.3">
      <c r="C293" s="224"/>
      <c r="D293" s="214"/>
      <c r="E293" s="89">
        <f t="shared" ref="E293:F293" si="3861">E292</f>
        <v>0.84905092999999998</v>
      </c>
      <c r="F293" s="89">
        <f t="shared" si="3861"/>
        <v>0.62850867499999996</v>
      </c>
      <c r="G293" s="74">
        <f t="shared" ref="G293:I293" si="3862">G288</f>
        <v>-0.51661166300000005</v>
      </c>
      <c r="H293" s="74">
        <f t="shared" si="3862"/>
        <v>-0.851105322</v>
      </c>
      <c r="I293" s="74">
        <f t="shared" si="3862"/>
        <v>0</v>
      </c>
      <c r="J293" s="2">
        <f t="shared" ref="J293" si="3863">IF($AO$1="SUBTRACTIVE",AA293+J288,IF(W293=MAX(W290:W294),P293*M293-G293+J288,J288))</f>
        <v>0</v>
      </c>
      <c r="K293" s="107">
        <f t="shared" ref="K293" si="3864">IF($AO$1="SUBTRACTIVE",AB293+K288,IF(W293=MAX(W290:W294),P293*N293-H293+K288,K288))</f>
        <v>0</v>
      </c>
      <c r="L293" s="3">
        <v>0</v>
      </c>
      <c r="M293" s="2">
        <f t="shared" ref="M293" si="3865">IF($AO$1="ADDICTIVE",IF(W293=MAX(W290:W294),$AO$2*S293*R293+G293,0),0)</f>
        <v>0</v>
      </c>
      <c r="N293" s="107">
        <f t="shared" ref="N293" si="3866">IF($AO$1="ADDICTIVE",IF(W293=MAX(W290:W294),$AO$2*T293*R293+H293,0),0)</f>
        <v>0</v>
      </c>
      <c r="O293" s="20">
        <f t="shared" ref="O293:O294" si="3867">IF($AO$1="ADDICTIVE",IF(Y293=MAX(Y289:Y293),$AO$2*U293*R293+I293,0),0)</f>
        <v>0</v>
      </c>
      <c r="P293" s="3">
        <f t="shared" si="3760"/>
        <v>0</v>
      </c>
      <c r="Q293" s="63">
        <f t="shared" si="3607"/>
        <v>0</v>
      </c>
      <c r="R293" s="2">
        <f t="shared" si="3471"/>
        <v>0.94664095898133549</v>
      </c>
      <c r="S293" s="90">
        <f t="shared" si="3652"/>
        <v>0.84905092999999998</v>
      </c>
      <c r="T293" s="90">
        <f t="shared" si="3653"/>
        <v>0.62850867499999996</v>
      </c>
      <c r="U293" s="26">
        <f t="shared" si="3472"/>
        <v>0</v>
      </c>
      <c r="V293" s="199">
        <f t="shared" si="3453"/>
        <v>-0.921608639718415</v>
      </c>
      <c r="W293" s="192">
        <f t="shared" si="3129"/>
        <v>3.9195680140792499E-2</v>
      </c>
      <c r="X293" s="192">
        <f>IF(W293&gt;X292,W293,X292)</f>
        <v>0.9912256940010723</v>
      </c>
      <c r="Y293" s="75">
        <f t="shared" si="3837"/>
        <v>0.9912256940010723</v>
      </c>
      <c r="Z293" s="63">
        <f>IF(MAX(W290:W294)=W293,Q293+1,Q293)</f>
        <v>0</v>
      </c>
      <c r="AA293" s="63">
        <f t="shared" ref="AA293" si="3868">IF(W293=MAX(W290:W294),S293*R293-G293,0)</f>
        <v>0</v>
      </c>
      <c r="AB293" s="63">
        <f t="shared" ref="AB293" si="3869">IF(W293=MAX(W290:W294),T293*R293-H293,0)</f>
        <v>0</v>
      </c>
      <c r="AC293" s="209">
        <f t="shared" ref="AC293" si="3870">IF(W293=MAX(W290:W294),U293-I293,0)</f>
        <v>0</v>
      </c>
      <c r="AD293" s="132">
        <f>Hoja1!$AA293^2+Hoja1!$AB293^2+AC293^2</f>
        <v>0</v>
      </c>
      <c r="AE293" s="75">
        <f t="shared" si="3841"/>
        <v>0.11440301781527561</v>
      </c>
      <c r="AF293" s="75">
        <f t="shared" si="3842"/>
        <v>0.33823515165528789</v>
      </c>
      <c r="AG293" s="78">
        <f t="shared" si="3842"/>
        <v>0</v>
      </c>
      <c r="AH293" s="78">
        <f t="shared" si="3842"/>
        <v>0</v>
      </c>
      <c r="AI293" s="72">
        <f>IF(AG290&gt;0,IF(AH290=Hoja1!$W293,Hoja1!$E293,Hoja1!$G293),0)</f>
        <v>0</v>
      </c>
      <c r="AJ293" s="73">
        <f>IF(AG290&gt;0,IF(AH290=Hoja1!$W293,Hoja1!$F293,Hoja1!$H293),0)</f>
        <v>0</v>
      </c>
      <c r="AK293" s="52">
        <f>IF(AG290&gt;0,IF(AH290=Hoja1!$W293,Hoja1!$E293*Hoja1!$R293,Hoja1!$G293),0)</f>
        <v>0</v>
      </c>
      <c r="AL293" s="49">
        <f>IF(AG290&gt;0,IF(AH290=Hoja1!$W293,Hoja1!$F293*Hoja1!$R293,Hoja1!$H293),0)</f>
        <v>0</v>
      </c>
      <c r="AM293" s="2">
        <f t="shared" ref="AM293:AN293" si="3871">AM288</f>
        <v>0</v>
      </c>
      <c r="AN293" s="143">
        <f t="shared" si="3871"/>
        <v>0.5</v>
      </c>
      <c r="AO293" s="107">
        <f t="shared" si="3477"/>
        <v>0</v>
      </c>
      <c r="AP293" s="3">
        <f t="shared" si="2912"/>
        <v>0</v>
      </c>
      <c r="AQ293" s="2">
        <f t="shared" ref="AQ293:AR293" si="3872">AQ288</f>
        <v>0</v>
      </c>
      <c r="AR293" s="3">
        <f t="shared" si="3872"/>
        <v>0</v>
      </c>
      <c r="AS293" s="2">
        <f t="shared" ref="AS293" si="3873">IF(AG290&gt;0,G293+AQ293,0)</f>
        <v>0</v>
      </c>
      <c r="AT293" s="163">
        <f t="shared" ref="AT293" si="3874">IF(AG290&gt;0,H293+AR293,0)</f>
        <v>0</v>
      </c>
    </row>
    <row r="294" spans="3:46" ht="19.5" thickBot="1" x14ac:dyDescent="0.3">
      <c r="C294" s="224"/>
      <c r="D294" s="215"/>
      <c r="E294" s="89">
        <f t="shared" ref="E294:F294" si="3875">E293</f>
        <v>0.84905092999999998</v>
      </c>
      <c r="F294" s="89">
        <f t="shared" si="3875"/>
        <v>0.62850867499999996</v>
      </c>
      <c r="G294" s="74">
        <f t="shared" ref="G294:I294" si="3876">G289</f>
        <v>-0.227678886</v>
      </c>
      <c r="H294" s="74">
        <f t="shared" si="3876"/>
        <v>-0.95629731299999998</v>
      </c>
      <c r="I294" s="74">
        <f t="shared" si="3876"/>
        <v>0</v>
      </c>
      <c r="J294" s="4">
        <f t="shared" ref="J294" si="3877">IF($AO$1="SUBTRACTIVE",AA294+J289,IF(W294=MAX(W290:W294),P294*M294-G294+J289,J289))</f>
        <v>0</v>
      </c>
      <c r="K294" s="108">
        <f t="shared" ref="K294" si="3878">IF($AO$1="SUBTRACTIVE",AB294+K289,IF(W294=MAX(W290:W294),P294*N294-H294+K289,K289))</f>
        <v>0</v>
      </c>
      <c r="L294" s="5">
        <v>0</v>
      </c>
      <c r="M294" s="4">
        <f t="shared" ref="M294" si="3879">IF($AO$1="ADDICTIVE",IF(W294=MAX(W290:W294),$AO$2*S294*R294+G294,0),0)</f>
        <v>0</v>
      </c>
      <c r="N294" s="108">
        <f t="shared" ref="N294" si="3880">IF($AO$1="ADDICTIVE",IF(W294=MAX(W290:W294),$AO$2*T294*R294+H294,0),0)</f>
        <v>0</v>
      </c>
      <c r="O294" s="21">
        <f t="shared" si="3867"/>
        <v>0</v>
      </c>
      <c r="P294" s="5">
        <f t="shared" si="3760"/>
        <v>0</v>
      </c>
      <c r="Q294" s="63">
        <f t="shared" si="3607"/>
        <v>0</v>
      </c>
      <c r="R294" s="4">
        <f t="shared" si="3471"/>
        <v>0.94664095898133549</v>
      </c>
      <c r="S294" s="90">
        <f t="shared" si="3652"/>
        <v>0.84905092999999998</v>
      </c>
      <c r="T294" s="90">
        <f t="shared" si="3653"/>
        <v>0.62850867499999996</v>
      </c>
      <c r="U294" s="118">
        <f t="shared" si="3472"/>
        <v>0</v>
      </c>
      <c r="V294" s="199">
        <f t="shared" si="3453"/>
        <v>-0.75196625927153227</v>
      </c>
      <c r="W294" s="192">
        <f t="shared" si="3129"/>
        <v>0.12401687036423387</v>
      </c>
      <c r="X294" s="192">
        <f>IF(W294&gt;X293,W294,X293)</f>
        <v>0.9912256940010723</v>
      </c>
      <c r="Y294" s="75">
        <f t="shared" si="3837"/>
        <v>0.9912256940010723</v>
      </c>
      <c r="Z294" s="63">
        <f>IF(MAX(W290:W294)=W294,Q294+1,Q294)</f>
        <v>0</v>
      </c>
      <c r="AA294" s="63">
        <f t="shared" ref="AA294" si="3881">IF(W294=MAX(W290:W294),S294*R294-G294,0)</f>
        <v>0</v>
      </c>
      <c r="AB294" s="63">
        <f t="shared" ref="AB294" si="3882">IF(W294=MAX(W290:W294),T294*R294-H294,0)</f>
        <v>0</v>
      </c>
      <c r="AC294" s="133">
        <f t="shared" ref="AC294" si="3883">IF(W294=MAX(W290:W294),U294-I294,0)</f>
        <v>0</v>
      </c>
      <c r="AD294" s="133">
        <f>Hoja1!$AA294^2+Hoja1!$AB294^2+AC294^2</f>
        <v>0</v>
      </c>
      <c r="AE294" s="75">
        <f t="shared" si="3841"/>
        <v>0.11440301781527561</v>
      </c>
      <c r="AF294" s="75">
        <f t="shared" si="3842"/>
        <v>0.33823515165528789</v>
      </c>
      <c r="AG294" s="78">
        <f t="shared" si="3842"/>
        <v>0</v>
      </c>
      <c r="AH294" s="78">
        <f t="shared" si="3842"/>
        <v>0</v>
      </c>
      <c r="AI294" s="72">
        <f>IF(AG290&gt;0,IF(AH290=Hoja1!$W294,Hoja1!$E294,Hoja1!$G294),0)</f>
        <v>0</v>
      </c>
      <c r="AJ294" s="73">
        <f>IF(AG290&gt;0,IF(AH290=Hoja1!$W294,Hoja1!$F294,Hoja1!$H294),0)</f>
        <v>0</v>
      </c>
      <c r="AK294" s="52">
        <f>IF(AG290&gt;0,IF(AH290=Hoja1!$W294,Hoja1!$E294*Hoja1!$R294,Hoja1!$G294),0)</f>
        <v>0</v>
      </c>
      <c r="AL294" s="49">
        <f>IF(AG290&gt;0,IF(AH290=Hoja1!$W294,Hoja1!$F294*Hoja1!$R294,Hoja1!$H294),0)</f>
        <v>0</v>
      </c>
      <c r="AM294" s="4">
        <f t="shared" ref="AM294:AN294" si="3884">AM289</f>
        <v>0</v>
      </c>
      <c r="AN294" s="120">
        <f t="shared" si="3884"/>
        <v>0.5</v>
      </c>
      <c r="AO294" s="108">
        <f t="shared" si="3477"/>
        <v>0</v>
      </c>
      <c r="AP294" s="5">
        <f t="shared" ref="AP294:AP304" si="3885">IF($AO$11="SUBTRACTIVE",AN294*AO294,AO294)</f>
        <v>0</v>
      </c>
      <c r="AQ294" s="4">
        <f t="shared" ref="AQ294:AR294" si="3886">AQ289</f>
        <v>0</v>
      </c>
      <c r="AR294" s="5">
        <f t="shared" si="3886"/>
        <v>0</v>
      </c>
      <c r="AS294" s="4">
        <f t="shared" ref="AS294" si="3887">IF(AG290&gt;0,G294+AQ294,0)</f>
        <v>0</v>
      </c>
      <c r="AT294" s="164">
        <f t="shared" ref="AT294" si="3888">IF(AG290&gt;0,H294+AR294,0)</f>
        <v>0</v>
      </c>
    </row>
    <row r="295" spans="3:46" ht="19.5" thickBot="1" x14ac:dyDescent="0.3">
      <c r="C295" s="224"/>
      <c r="D295" s="216" t="s">
        <v>42</v>
      </c>
      <c r="E295" s="116">
        <f>$A$27</f>
        <v>0.69639613300000003</v>
      </c>
      <c r="F295" s="116">
        <f>$B$27</f>
        <v>0.90330588999999994</v>
      </c>
      <c r="G295" s="92">
        <f t="shared" ref="G295:I295" si="3889">G290</f>
        <v>0.90061523871352567</v>
      </c>
      <c r="H295" s="92">
        <f t="shared" si="3889"/>
        <v>0.43461729348586547</v>
      </c>
      <c r="I295" s="92">
        <f t="shared" si="3889"/>
        <v>0</v>
      </c>
      <c r="J295" s="52">
        <f t="shared" ref="J295" si="3890">IF($AO$1="SUBTRACTIVE",AA295+J290,IF(W295=MAX(W295:W299),P295*M295-G295+J290,J290))</f>
        <v>-0.15792743792268116</v>
      </c>
      <c r="K295" s="123">
        <f t="shared" ref="K295" si="3891">IF($AO$1="SUBTRACTIVE",AB295+K290,IF(W295=MAX(W295:W299),P295*N295-H295+K290,K290))</f>
        <v>7.7694785034540526E-2</v>
      </c>
      <c r="L295" s="53">
        <v>0</v>
      </c>
      <c r="M295" s="136">
        <f t="shared" ref="M295" si="3892">IF($AO$1="ADDICTIVE",IF(W295=MAX(W295:W299),$AO$2*S295*R295+G295,0),0)</f>
        <v>0</v>
      </c>
      <c r="N295" s="123">
        <f t="shared" ref="N295" si="3893">IF($AO$1="ADDICTIVE",IF(W295=MAX(W295:W299),$AO$2*T295*R295+H295,0),0)</f>
        <v>0</v>
      </c>
      <c r="O295" s="130">
        <f t="shared" ref="O295" si="3894">IF($AO$1="ADDICTIVE",IF(Y295=MAX(Y295:Y299),$AO$2*U295*R295+I295,0),0)</f>
        <v>0</v>
      </c>
      <c r="P295" s="53">
        <f t="shared" si="3760"/>
        <v>0</v>
      </c>
      <c r="Q295" s="36">
        <f t="shared" si="3607"/>
        <v>9</v>
      </c>
      <c r="R295" s="114">
        <f t="shared" si="3471"/>
        <v>0.87674477221929759</v>
      </c>
      <c r="S295" s="91">
        <f t="shared" si="3652"/>
        <v>0.69639613300000003</v>
      </c>
      <c r="T295" s="91">
        <f t="shared" si="3653"/>
        <v>0.90330588999999994</v>
      </c>
      <c r="U295" s="115">
        <f t="shared" si="3472"/>
        <v>0</v>
      </c>
      <c r="V295" s="200">
        <f t="shared" si="3453"/>
        <v>0.8940844434861952</v>
      </c>
      <c r="W295" s="201">
        <f t="shared" si="3129"/>
        <v>0.9470422217430976</v>
      </c>
      <c r="X295" s="201">
        <f>W295</f>
        <v>0.9470422217430976</v>
      </c>
      <c r="Y295" s="36">
        <f t="shared" ref="Y295" si="3895">X299</f>
        <v>0.98815830075184041</v>
      </c>
      <c r="Z295" s="36">
        <f>IF(MAX(W295:W299)=W295,Q295+1,Q295)</f>
        <v>9</v>
      </c>
      <c r="AA295" s="80">
        <f t="shared" ref="AA295" si="3896">IF(W295=MAX(W295:W299),S295*R295-G295,0)</f>
        <v>0</v>
      </c>
      <c r="AB295" s="80">
        <f t="shared" ref="AB295" si="3897">IF(W295=MAX(W295:W299),T295*R295-H295,0)</f>
        <v>0</v>
      </c>
      <c r="AC295" s="54">
        <f t="shared" ref="AC295" si="3898">IF(W295=MAX(W295:W299),U295-I295,0)</f>
        <v>0</v>
      </c>
      <c r="AD295" s="54">
        <f>Hoja1!$AA295^2+Hoja1!$AB295^2+AC295^2</f>
        <v>0</v>
      </c>
      <c r="AE295" s="80">
        <f t="shared" ref="AE295" si="3899">IF(MAX(AD295:AD299)&gt;AE290,MAX(AD295:AD299),AE290)</f>
        <v>0.11440301781527561</v>
      </c>
      <c r="AF295" s="80">
        <f t="shared" ref="AF295" si="3900">SQRT(AE295)</f>
        <v>0.33823515165528789</v>
      </c>
      <c r="AG295" s="82">
        <f>IF(Y295=MIN(Y210:Y309),Y295,0)</f>
        <v>0</v>
      </c>
      <c r="AH295" s="83">
        <f>IF(Hoja1!$AG295&gt;0,_xlfn.MAXIFS(W295:W299,Z305:Z309,0),0)</f>
        <v>0</v>
      </c>
      <c r="AI295" s="80">
        <f>IF(AG295&gt;0,IF(AH295=Hoja1!$W295,Hoja1!$E295,Hoja1!$G295),0)</f>
        <v>0</v>
      </c>
      <c r="AJ295" s="54">
        <f>IF(AG295&gt;0,IF(AH295=Hoja1!$W295,Hoja1!$F295,Hoja1!$H295),0)</f>
        <v>0</v>
      </c>
      <c r="AK295" s="52">
        <f>IF(AG295&gt;0,IF(AH295=Hoja1!$W295,Hoja1!$E295*Hoja1!$R295,Hoja1!$G295),0)</f>
        <v>0</v>
      </c>
      <c r="AL295" s="49">
        <f>IF(AG295&gt;0,IF(AH295=Hoja1!$W295,Hoja1!$F295*Hoja1!$R295,Hoja1!$H295),0)</f>
        <v>0</v>
      </c>
      <c r="AM295" s="114">
        <f t="shared" ref="AM295:AN295" si="3901">AM290</f>
        <v>9</v>
      </c>
      <c r="AN295" s="144">
        <f t="shared" si="3901"/>
        <v>0.5</v>
      </c>
      <c r="AO295" s="123">
        <f t="shared" si="3477"/>
        <v>0.1111111111111111</v>
      </c>
      <c r="AP295" s="127">
        <f t="shared" ref="AP295" si="3902">IF($AO$1="SUBTRACTIVE",AN295*AO295,AO295)</f>
        <v>5.5555555555555552E-2</v>
      </c>
      <c r="AQ295" s="52">
        <f t="shared" ref="AQ295:AR295" si="3903">AQ290</f>
        <v>-8.7737465512600643E-3</v>
      </c>
      <c r="AR295" s="53">
        <f t="shared" si="3903"/>
        <v>4.316376946363362E-3</v>
      </c>
      <c r="AS295" s="52">
        <f t="shared" ref="AS295" si="3904">IF(AG295&gt;0,G295+AQ295,0)</f>
        <v>0</v>
      </c>
      <c r="AT295" s="165">
        <f t="shared" ref="AT295" si="3905">IF(AG295&gt;0,H295+AR295,0)</f>
        <v>0</v>
      </c>
    </row>
    <row r="296" spans="3:46" ht="19.5" thickBot="1" x14ac:dyDescent="0.3">
      <c r="C296" s="224"/>
      <c r="D296" s="217"/>
      <c r="E296" s="94">
        <f t="shared" ref="E296:F296" si="3906">E295</f>
        <v>0.69639613300000003</v>
      </c>
      <c r="F296" s="94">
        <f t="shared" si="3906"/>
        <v>0.90330588999999994</v>
      </c>
      <c r="G296" s="46">
        <f t="shared" ref="G296:I296" si="3907">G291</f>
        <v>0.97621461700000001</v>
      </c>
      <c r="H296" s="46">
        <f t="shared" si="3907"/>
        <v>-0.20893725399999999</v>
      </c>
      <c r="I296" s="46">
        <f t="shared" si="3907"/>
        <v>0</v>
      </c>
      <c r="J296" s="56">
        <f t="shared" ref="J296" si="3908">IF($AO$1="SUBTRACTIVE",AA296+J291,IF(W296=MAX(W295:W299),P296*M296-G296+J291,J291))</f>
        <v>0</v>
      </c>
      <c r="K296" s="122">
        <f t="shared" ref="K296" si="3909">IF($AO$1="SUBTRACTIVE",AB296+K291,IF(W296=MAX(W295:W299),P296*N296-H296+K291,K291))</f>
        <v>0</v>
      </c>
      <c r="L296" s="57">
        <v>0</v>
      </c>
      <c r="M296" s="137">
        <f t="shared" ref="M296" si="3910">IF($AO$1="ADDICTIVE",IF(W296=MAX(W295:W299),$AO$2*S296*R296+G296,0),0)</f>
        <v>0</v>
      </c>
      <c r="N296" s="122">
        <f t="shared" ref="N296" si="3911">IF($AO$1="ADDICTIVE",IF(W296=MAX(W295:W299),$AO$2*T296*R296+H296,0),0)</f>
        <v>0</v>
      </c>
      <c r="O296" s="128">
        <f t="shared" ref="O296" si="3912">IF($AO$1="ADDICTIVE",IF(Y296=MAX(Y295:Y299),$AO$2*U296*R296+I296,0),0)</f>
        <v>0</v>
      </c>
      <c r="P296" s="57">
        <f t="shared" si="3760"/>
        <v>0</v>
      </c>
      <c r="Q296" s="93">
        <f t="shared" si="3607"/>
        <v>0</v>
      </c>
      <c r="R296" s="56">
        <f t="shared" si="3471"/>
        <v>0.87674477221929759</v>
      </c>
      <c r="S296" s="95">
        <f t="shared" si="3652"/>
        <v>0.69639613300000003</v>
      </c>
      <c r="T296" s="95">
        <f t="shared" si="3653"/>
        <v>0.90330588999999994</v>
      </c>
      <c r="U296" s="115">
        <f t="shared" si="3472"/>
        <v>0</v>
      </c>
      <c r="V296" s="202">
        <f t="shared" si="3453"/>
        <v>0.43056745692283621</v>
      </c>
      <c r="W296" s="203">
        <f t="shared" si="3129"/>
        <v>0.71528372846141808</v>
      </c>
      <c r="X296" s="203">
        <f>IF(W296&gt;X295,W296,X295)</f>
        <v>0.9470422217430976</v>
      </c>
      <c r="Y296" s="75">
        <f t="shared" ref="Y296:Y299" si="3913">Y295</f>
        <v>0.98815830075184041</v>
      </c>
      <c r="Z296" s="93">
        <f>IF(MAX(W295:W299)=W296,Q296+1,Q296)</f>
        <v>0</v>
      </c>
      <c r="AA296" s="82">
        <f t="shared" ref="AA296" si="3914">IF(W296=MAX(W295:W299),S296*R296-G296,0)</f>
        <v>0</v>
      </c>
      <c r="AB296" s="82">
        <f t="shared" ref="AB296" si="3915">IF(W296=MAX(W295:W299),T296*R296-H296,0)</f>
        <v>0</v>
      </c>
      <c r="AC296" s="210">
        <f t="shared" ref="AC296" si="3916">IF(W296=MAX(W295:W299),U296-I296,0)</f>
        <v>0</v>
      </c>
      <c r="AD296" s="212">
        <f>Hoja1!$AA296^2+Hoja1!$AB296^2+AC296^2</f>
        <v>0</v>
      </c>
      <c r="AE296" s="75">
        <f t="shared" ref="AE296:AE299" si="3917">AE295</f>
        <v>0.11440301781527561</v>
      </c>
      <c r="AF296" s="76">
        <f t="shared" ref="AF296:AH299" si="3918">AF295</f>
        <v>0.33823515165528789</v>
      </c>
      <c r="AG296" s="78">
        <f t="shared" si="3918"/>
        <v>0</v>
      </c>
      <c r="AH296" s="78">
        <f t="shared" si="3918"/>
        <v>0</v>
      </c>
      <c r="AI296" s="80">
        <f>IF(AG295&gt;0,IF(AH295=Hoja1!$W296,Hoja1!$E296,Hoja1!$G296),0)</f>
        <v>0</v>
      </c>
      <c r="AJ296" s="54">
        <f>IF(AG295&gt;0,IF(AH295=Hoja1!$W296,Hoja1!$F296,Hoja1!$H296),0)</f>
        <v>0</v>
      </c>
      <c r="AK296" s="52">
        <f>IF(AG295&gt;0,IF(AH295=Hoja1!$W296,Hoja1!$E296*Hoja1!$R296,Hoja1!$G296),0)</f>
        <v>0</v>
      </c>
      <c r="AL296" s="49">
        <f>IF(AG295&gt;0,IF(AH295=Hoja1!$W296,Hoja1!$F296*Hoja1!$R296,Hoja1!$H296),0)</f>
        <v>0</v>
      </c>
      <c r="AM296" s="56">
        <f t="shared" ref="AM296:AN296" si="3919">AM291</f>
        <v>1</v>
      </c>
      <c r="AN296" s="145">
        <f t="shared" si="3919"/>
        <v>0.5</v>
      </c>
      <c r="AO296" s="122">
        <f t="shared" si="3477"/>
        <v>1</v>
      </c>
      <c r="AP296" s="127">
        <f t="shared" si="3809"/>
        <v>0.5</v>
      </c>
      <c r="AQ296" s="56">
        <f t="shared" ref="AQ296:AR296" si="3920">AQ291</f>
        <v>9.8200950552920219E-3</v>
      </c>
      <c r="AR296" s="57">
        <f t="shared" si="3920"/>
        <v>0.14994720205117487</v>
      </c>
      <c r="AS296" s="56">
        <f t="shared" ref="AS296" si="3921">IF(AG295&gt;0,G296+AQ296,0)</f>
        <v>0</v>
      </c>
      <c r="AT296" s="166">
        <f t="shared" ref="AT296" si="3922">IF(AG295&gt;0,H296+AR296,0)</f>
        <v>0</v>
      </c>
    </row>
    <row r="297" spans="3:46" ht="19.5" thickBot="1" x14ac:dyDescent="0.3">
      <c r="C297" s="224"/>
      <c r="D297" s="217"/>
      <c r="E297" s="94">
        <f t="shared" ref="E297:F297" si="3923">E296</f>
        <v>0.69639613300000003</v>
      </c>
      <c r="F297" s="94">
        <f t="shared" si="3923"/>
        <v>0.90330588999999994</v>
      </c>
      <c r="G297" s="46">
        <f t="shared" ref="G297:I297" si="3924">G292</f>
        <v>0.4247616770911497</v>
      </c>
      <c r="H297" s="46">
        <f t="shared" si="3924"/>
        <v>0.90530520691903349</v>
      </c>
      <c r="I297" s="46">
        <f t="shared" si="3924"/>
        <v>0</v>
      </c>
      <c r="J297" s="56">
        <f t="shared" ref="J297" si="3925">IF($AO$1="SUBTRACTIVE",AA297+J292,IF(W297=MAX(W295:W299),P297*M297-G297+J292,J292))</f>
        <v>0.92521520600842666</v>
      </c>
      <c r="K297" s="122">
        <f t="shared" ref="K297" si="3926">IF($AO$1="SUBTRACTIVE",AB297+K292,IF(W297=MAX(W295:W299),P297*N297-H297+K292,K292))</f>
        <v>-0.61896468568885299</v>
      </c>
      <c r="L297" s="57">
        <v>0</v>
      </c>
      <c r="M297" s="137">
        <f t="shared" ref="M297" si="3927">IF($AO$1="ADDICTIVE",IF(W297=MAX(W295:W299),$AO$2*S297*R297+G297,0),0)</f>
        <v>0</v>
      </c>
      <c r="N297" s="122">
        <f t="shared" ref="N297" si="3928">IF($AO$1="ADDICTIVE",IF(W297=MAX(W295:W299),$AO$2*T297*R297+H297,0),0)</f>
        <v>0</v>
      </c>
      <c r="O297" s="128">
        <f t="shared" ref="O297" si="3929">IF($AO$1="ADDICTIVE",IF(Y297=MAX(Y295:Y299),$AO$2*U297*R297+I297,0),0)</f>
        <v>0</v>
      </c>
      <c r="P297" s="57">
        <f t="shared" si="3760"/>
        <v>0</v>
      </c>
      <c r="Q297" s="93">
        <f t="shared" si="3607"/>
        <v>8</v>
      </c>
      <c r="R297" s="56">
        <f t="shared" si="3471"/>
        <v>0.87674477221929759</v>
      </c>
      <c r="S297" s="95">
        <f t="shared" si="3652"/>
        <v>0.69639613300000003</v>
      </c>
      <c r="T297" s="95">
        <f t="shared" si="3653"/>
        <v>0.90330588999999994</v>
      </c>
      <c r="U297" s="115">
        <f t="shared" si="3472"/>
        <v>0</v>
      </c>
      <c r="V297" s="202">
        <f t="shared" si="3453"/>
        <v>0.97631660150368083</v>
      </c>
      <c r="W297" s="203">
        <f t="shared" si="3129"/>
        <v>0.98815830075184041</v>
      </c>
      <c r="X297" s="203">
        <f>IF(W297&gt;X296,W297,X296)</f>
        <v>0.98815830075184041</v>
      </c>
      <c r="Y297" s="75">
        <f t="shared" si="3913"/>
        <v>0.98815830075184041</v>
      </c>
      <c r="Z297" s="93">
        <f>IF(MAX(W295:W299)=W297,Q297+1,Q297)</f>
        <v>9</v>
      </c>
      <c r="AA297" s="82">
        <f t="shared" ref="AA297" si="3930">IF(W297=MAX(W295:W299),S297*R297-G297,0)</f>
        <v>0.18579999191033497</v>
      </c>
      <c r="AB297" s="82">
        <f t="shared" ref="AB297" si="3931">IF(W297=MAX(W295:W299),T297*R297-H297,0)</f>
        <v>-0.11333649014663361</v>
      </c>
      <c r="AC297" s="210">
        <f t="shared" ref="AC297" si="3932">IF(W297=MAX(W295:W299),U297-I297,0)</f>
        <v>0</v>
      </c>
      <c r="AD297" s="212">
        <f>Hoja1!$AA297^2+Hoja1!$AB297^2+AC297^2</f>
        <v>4.7366796992638516E-2</v>
      </c>
      <c r="AE297" s="75">
        <f t="shared" si="3917"/>
        <v>0.11440301781527561</v>
      </c>
      <c r="AF297" s="75">
        <f t="shared" si="3918"/>
        <v>0.33823515165528789</v>
      </c>
      <c r="AG297" s="78">
        <f t="shared" si="3918"/>
        <v>0</v>
      </c>
      <c r="AH297" s="78">
        <f t="shared" si="3918"/>
        <v>0</v>
      </c>
      <c r="AI297" s="80">
        <f>IF(AG295&gt;0,IF(AH295=Hoja1!$W297,Hoja1!$E297,Hoja1!$G297),0)</f>
        <v>0</v>
      </c>
      <c r="AJ297" s="54">
        <f>IF(AG295&gt;0,IF(AH295=Hoja1!$W297,Hoja1!$F297,Hoja1!$H297),0)</f>
        <v>0</v>
      </c>
      <c r="AK297" s="52">
        <f>IF(AG295&gt;0,IF(AH295=Hoja1!$W297,Hoja1!$E297*Hoja1!$R297,Hoja1!$G297),0)</f>
        <v>0</v>
      </c>
      <c r="AL297" s="49">
        <f>IF(AG295&gt;0,IF(AH295=Hoja1!$W297,Hoja1!$F297*Hoja1!$R297,Hoja1!$H297),0)</f>
        <v>0</v>
      </c>
      <c r="AM297" s="56">
        <f t="shared" ref="AM297:AN297" si="3933">AM292</f>
        <v>10</v>
      </c>
      <c r="AN297" s="145">
        <f t="shared" si="3933"/>
        <v>0.5</v>
      </c>
      <c r="AO297" s="122">
        <f t="shared" si="3477"/>
        <v>0.1</v>
      </c>
      <c r="AP297" s="127">
        <f t="shared" si="3809"/>
        <v>0.05</v>
      </c>
      <c r="AQ297" s="56">
        <f t="shared" ref="AQ297:AR297" si="3934">AQ292</f>
        <v>2.7841978568003425E-2</v>
      </c>
      <c r="AR297" s="57">
        <f t="shared" si="3934"/>
        <v>-2.6293042553674317E-2</v>
      </c>
      <c r="AS297" s="56">
        <f t="shared" ref="AS297" si="3935">IF(AG295&gt;0,G297+AQ297,0)</f>
        <v>0</v>
      </c>
      <c r="AT297" s="166">
        <f t="shared" ref="AT297" si="3936">IF(AG295&gt;0,H297+AR297,0)</f>
        <v>0</v>
      </c>
    </row>
    <row r="298" spans="3:46" ht="19.5" thickBot="1" x14ac:dyDescent="0.3">
      <c r="C298" s="224"/>
      <c r="D298" s="217"/>
      <c r="E298" s="94">
        <f t="shared" ref="E298:F298" si="3937">E297</f>
        <v>0.69639613300000003</v>
      </c>
      <c r="F298" s="94">
        <f t="shared" si="3937"/>
        <v>0.90330588999999994</v>
      </c>
      <c r="G298" s="46">
        <f t="shared" ref="G298:I298" si="3938">G293</f>
        <v>-0.51661166300000005</v>
      </c>
      <c r="H298" s="46">
        <f t="shared" si="3938"/>
        <v>-0.851105322</v>
      </c>
      <c r="I298" s="46">
        <f t="shared" si="3938"/>
        <v>0</v>
      </c>
      <c r="J298" s="56">
        <f t="shared" ref="J298" si="3939">IF($AO$1="SUBTRACTIVE",AA298+J293,IF(W298=MAX(W295:W299),P298*M298-G298+J293,J293))</f>
        <v>0</v>
      </c>
      <c r="K298" s="122">
        <f t="shared" ref="K298" si="3940">IF($AO$1="SUBTRACTIVE",AB298+K293,IF(W298=MAX(W295:W299),P298*N298-H298+K293,K293))</f>
        <v>0</v>
      </c>
      <c r="L298" s="57">
        <v>0</v>
      </c>
      <c r="M298" s="137">
        <f t="shared" ref="M298" si="3941">IF($AO$1="ADDICTIVE",IF(W298=MAX(W295:W299),$AO$2*S298*R298+G298,0),0)</f>
        <v>0</v>
      </c>
      <c r="N298" s="122">
        <f t="shared" ref="N298" si="3942">IF($AO$1="ADDICTIVE",IF(W298=MAX(W295:W299),$AO$2*T298*R298+H298,0),0)</f>
        <v>0</v>
      </c>
      <c r="O298" s="128">
        <f t="shared" ref="O298:O299" si="3943">IF($AO$1="ADDICTIVE",IF(Y298=MAX(Y294:Y298),$AO$2*U298*R298+I298,0),0)</f>
        <v>0</v>
      </c>
      <c r="P298" s="57">
        <f t="shared" si="3760"/>
        <v>0</v>
      </c>
      <c r="Q298" s="93">
        <f t="shared" si="3607"/>
        <v>0</v>
      </c>
      <c r="R298" s="56">
        <f t="shared" si="3471"/>
        <v>0.87674477221929759</v>
      </c>
      <c r="S298" s="95">
        <f t="shared" si="3652"/>
        <v>0.69639613300000003</v>
      </c>
      <c r="T298" s="95">
        <f t="shared" si="3653"/>
        <v>0.90330588999999994</v>
      </c>
      <c r="U298" s="115">
        <f t="shared" si="3472"/>
        <v>0</v>
      </c>
      <c r="V298" s="202">
        <f t="shared" si="3453"/>
        <v>-0.98947206888941264</v>
      </c>
      <c r="W298" s="203">
        <f t="shared" si="3129"/>
        <v>5.2639655552936815E-3</v>
      </c>
      <c r="X298" s="203">
        <f>IF(W298&gt;X297,W298,X297)</f>
        <v>0.98815830075184041</v>
      </c>
      <c r="Y298" s="75">
        <f t="shared" si="3913"/>
        <v>0.98815830075184041</v>
      </c>
      <c r="Z298" s="93">
        <f>IF(MAX(W295:W299)=W298,Q298+1,Q298)</f>
        <v>0</v>
      </c>
      <c r="AA298" s="82">
        <f t="shared" ref="AA298" si="3944">IF(W298=MAX(W295:W299),S298*R298-G298,0)</f>
        <v>0</v>
      </c>
      <c r="AB298" s="82">
        <f t="shared" ref="AB298" si="3945">IF(W298=MAX(W295:W299),T298*R298-H298,0)</f>
        <v>0</v>
      </c>
      <c r="AC298" s="210">
        <f t="shared" ref="AC298" si="3946">IF(W298=MAX(W295:W299),U298-I298,0)</f>
        <v>0</v>
      </c>
      <c r="AD298" s="212">
        <f>Hoja1!$AA298^2+Hoja1!$AB298^2+AC298^2</f>
        <v>0</v>
      </c>
      <c r="AE298" s="75">
        <f t="shared" si="3917"/>
        <v>0.11440301781527561</v>
      </c>
      <c r="AF298" s="75">
        <f t="shared" si="3918"/>
        <v>0.33823515165528789</v>
      </c>
      <c r="AG298" s="78">
        <f t="shared" si="3918"/>
        <v>0</v>
      </c>
      <c r="AH298" s="78">
        <f t="shared" si="3918"/>
        <v>0</v>
      </c>
      <c r="AI298" s="80">
        <f>IF(AG295&gt;0,IF(AH295=Hoja1!$W298,Hoja1!$E298,Hoja1!$G298),0)</f>
        <v>0</v>
      </c>
      <c r="AJ298" s="54">
        <f>IF(AG295&gt;0,IF(AH295=Hoja1!$W298,Hoja1!$F298,Hoja1!$H298),0)</f>
        <v>0</v>
      </c>
      <c r="AK298" s="52">
        <f>IF(AG295&gt;0,IF(AH295=Hoja1!$W298,Hoja1!$E298*Hoja1!$R298,Hoja1!$G298),0)</f>
        <v>0</v>
      </c>
      <c r="AL298" s="49">
        <f>IF(AG295&gt;0,IF(AH295=Hoja1!$W298,Hoja1!$F298*Hoja1!$R298,Hoja1!$H298),0)</f>
        <v>0</v>
      </c>
      <c r="AM298" s="56">
        <f t="shared" ref="AM298:AN298" si="3947">AM293</f>
        <v>0</v>
      </c>
      <c r="AN298" s="145">
        <f t="shared" si="3947"/>
        <v>0.5</v>
      </c>
      <c r="AO298" s="122">
        <f t="shared" si="3477"/>
        <v>0</v>
      </c>
      <c r="AP298" s="127">
        <f t="shared" si="3809"/>
        <v>0</v>
      </c>
      <c r="AQ298" s="56">
        <f t="shared" ref="AQ298:AR298" si="3948">AQ293</f>
        <v>0</v>
      </c>
      <c r="AR298" s="57">
        <f t="shared" si="3948"/>
        <v>0</v>
      </c>
      <c r="AS298" s="56">
        <f t="shared" ref="AS298" si="3949">IF(AG295&gt;0,G298+AQ298,0)</f>
        <v>0</v>
      </c>
      <c r="AT298" s="166">
        <f t="shared" ref="AT298" si="3950">IF(AG295&gt;0,H298+AR298,0)</f>
        <v>0</v>
      </c>
    </row>
    <row r="299" spans="3:46" ht="19.5" thickBot="1" x14ac:dyDescent="0.3">
      <c r="C299" s="224"/>
      <c r="D299" s="218"/>
      <c r="E299" s="94">
        <f t="shared" ref="E299:F299" si="3951">E298</f>
        <v>0.69639613300000003</v>
      </c>
      <c r="F299" s="94">
        <f t="shared" si="3951"/>
        <v>0.90330588999999994</v>
      </c>
      <c r="G299" s="46">
        <f t="shared" ref="G299:I299" si="3952">G294</f>
        <v>-0.227678886</v>
      </c>
      <c r="H299" s="46">
        <f t="shared" si="3952"/>
        <v>-0.95629731299999998</v>
      </c>
      <c r="I299" s="46">
        <f t="shared" si="3952"/>
        <v>0</v>
      </c>
      <c r="J299" s="58">
        <f t="shared" ref="J299" si="3953">IF($AO$1="SUBTRACTIVE",AA299+J294,IF(W299=MAX(W295:W299),P299*M299-G299+J294,J294))</f>
        <v>0</v>
      </c>
      <c r="K299" s="124">
        <f t="shared" ref="K299" si="3954">IF($AO$1="SUBTRACTIVE",AB299+K294,IF(W299=MAX(W295:W299),P299*N299-H299+K294,K294))</f>
        <v>0</v>
      </c>
      <c r="L299" s="59">
        <v>0</v>
      </c>
      <c r="M299" s="138">
        <f t="shared" ref="M299" si="3955">IF($AO$1="ADDICTIVE",IF(W299=MAX(W295:W299),$AO$2*S299*R299+G299,0),0)</f>
        <v>0</v>
      </c>
      <c r="N299" s="124">
        <f t="shared" ref="N299" si="3956">IF($AO$1="ADDICTIVE",IF(W299=MAX(W295:W299),$AO$2*T299*R299+H299,0),0)</f>
        <v>0</v>
      </c>
      <c r="O299" s="129">
        <f t="shared" si="3943"/>
        <v>0</v>
      </c>
      <c r="P299" s="59">
        <f t="shared" si="3760"/>
        <v>0</v>
      </c>
      <c r="Q299" s="93">
        <f t="shared" si="3607"/>
        <v>0</v>
      </c>
      <c r="R299" s="58">
        <f t="shared" si="3471"/>
        <v>0.87674477221929759</v>
      </c>
      <c r="S299" s="95">
        <f t="shared" si="3652"/>
        <v>0.69639613300000003</v>
      </c>
      <c r="T299" s="95">
        <f t="shared" si="3653"/>
        <v>0.90330588999999994</v>
      </c>
      <c r="U299" s="119">
        <f t="shared" si="3472"/>
        <v>0</v>
      </c>
      <c r="V299" s="202">
        <f t="shared" si="3453"/>
        <v>-0.89636955646206273</v>
      </c>
      <c r="W299" s="203">
        <f t="shared" si="3129"/>
        <v>5.1815221768968633E-2</v>
      </c>
      <c r="X299" s="203">
        <f>IF(W299&gt;X298,W299,X298)</f>
        <v>0.98815830075184041</v>
      </c>
      <c r="Y299" s="75">
        <f t="shared" si="3913"/>
        <v>0.98815830075184041</v>
      </c>
      <c r="Z299" s="93">
        <f>IF(MAX(W295:W299)=W299,Q299+1,Q299)</f>
        <v>0</v>
      </c>
      <c r="AA299" s="82">
        <f t="shared" ref="AA299" si="3957">IF(W299=MAX(W295:W299),S299*R299-G299,0)</f>
        <v>0</v>
      </c>
      <c r="AB299" s="82">
        <f t="shared" ref="AB299" si="3958">IF(W299=MAX(W295:W299),T299*R299-H299,0)</f>
        <v>0</v>
      </c>
      <c r="AC299" s="211">
        <f t="shared" ref="AC299" si="3959">IF(W299=MAX(W295:W299),U299-I299,0)</f>
        <v>0</v>
      </c>
      <c r="AD299" s="211">
        <f>Hoja1!$AA299^2+Hoja1!$AB299^2+AC299^2</f>
        <v>0</v>
      </c>
      <c r="AE299" s="75">
        <f t="shared" si="3917"/>
        <v>0.11440301781527561</v>
      </c>
      <c r="AF299" s="75">
        <f t="shared" si="3918"/>
        <v>0.33823515165528789</v>
      </c>
      <c r="AG299" s="78">
        <f t="shared" si="3918"/>
        <v>0</v>
      </c>
      <c r="AH299" s="78">
        <f t="shared" si="3918"/>
        <v>0</v>
      </c>
      <c r="AI299" s="80">
        <f>IF(AG295&gt;0,IF(AH295=Hoja1!$W299,Hoja1!$E299,Hoja1!$G299),0)</f>
        <v>0</v>
      </c>
      <c r="AJ299" s="54">
        <f>IF(AG295&gt;0,IF(AH295=Hoja1!$W299,Hoja1!$F299,Hoja1!$H299),0)</f>
        <v>0</v>
      </c>
      <c r="AK299" s="52">
        <f>IF(AG295&gt;0,IF(AH295=Hoja1!$W299,Hoja1!$E299*Hoja1!$R299,Hoja1!$G299),0)</f>
        <v>0</v>
      </c>
      <c r="AL299" s="49">
        <f>IF(AG295&gt;0,IF(AH295=Hoja1!$W299,Hoja1!$F299*Hoja1!$R299,Hoja1!$H299),0)</f>
        <v>0</v>
      </c>
      <c r="AM299" s="58">
        <f t="shared" ref="AM299:AN299" si="3960">AM294</f>
        <v>0</v>
      </c>
      <c r="AN299" s="146">
        <f t="shared" si="3960"/>
        <v>0.5</v>
      </c>
      <c r="AO299" s="124">
        <f t="shared" si="3477"/>
        <v>0</v>
      </c>
      <c r="AP299" s="106">
        <f t="shared" si="3809"/>
        <v>0</v>
      </c>
      <c r="AQ299" s="58">
        <f t="shared" ref="AQ299:AR299" si="3961">AQ294</f>
        <v>0</v>
      </c>
      <c r="AR299" s="59">
        <f t="shared" si="3961"/>
        <v>0</v>
      </c>
      <c r="AS299" s="58">
        <f t="shared" ref="AS299" si="3962">IF(AG295&gt;0,G299+AQ299,0)</f>
        <v>0</v>
      </c>
      <c r="AT299" s="167">
        <f t="shared" ref="AT299" si="3963">IF(AG295&gt;0,H299+AR299,0)</f>
        <v>0</v>
      </c>
    </row>
    <row r="300" spans="3:46" ht="19.5" thickBot="1" x14ac:dyDescent="0.3">
      <c r="C300" s="224"/>
      <c r="D300" s="213" t="s">
        <v>43</v>
      </c>
      <c r="E300" s="86">
        <f>$A$28</f>
        <v>0.59279031900000001</v>
      </c>
      <c r="F300" s="86">
        <f>$B$28</f>
        <v>5.4142951000000002E-2</v>
      </c>
      <c r="G300" s="71">
        <f t="shared" ref="G300:I300" si="3964">G295</f>
        <v>0.90061523871352567</v>
      </c>
      <c r="H300" s="71">
        <f t="shared" si="3964"/>
        <v>0.43461729348586547</v>
      </c>
      <c r="I300" s="71">
        <f t="shared" si="3964"/>
        <v>0</v>
      </c>
      <c r="J300" s="64">
        <f t="shared" ref="J300" si="3965">IF($AO$1="SUBTRACTIVE",AA300+J295,IF(W300=MAX(W300:W304),P300*M300-G300+J295,J295))</f>
        <v>-0.15792743792268116</v>
      </c>
      <c r="K300" s="121">
        <f t="shared" ref="K300" si="3966">IF($AO$1="SUBTRACTIVE",AB300+K295,IF(W300=MAX(W300:W304),P300*N300-H300+K295,K295))</f>
        <v>7.7694785034540526E-2</v>
      </c>
      <c r="L300" s="65">
        <v>0</v>
      </c>
      <c r="M300" s="64">
        <f t="shared" ref="M300" si="3967">IF($AO$1="ADDICTIVE",IF(W300=MAX(W300:W304),$AO$2*S300*R300+G300,0),0)</f>
        <v>0</v>
      </c>
      <c r="N300" s="121">
        <f t="shared" ref="N300" si="3968">IF($AO$1="ADDICTIVE",IF(W300=MAX(W300:W304),$AO$2*T300*R300+H300,0),0)</f>
        <v>0</v>
      </c>
      <c r="O300" s="126">
        <f t="shared" ref="O300" si="3969">IF($AO$1="ADDICTIVE",IF(Y300=MAX(Y300:Y304),$AO$2*U300*R300+I300,0),0)</f>
        <v>0</v>
      </c>
      <c r="P300" s="65">
        <f t="shared" si="3760"/>
        <v>0</v>
      </c>
      <c r="Q300" s="35">
        <f t="shared" si="3607"/>
        <v>9</v>
      </c>
      <c r="R300" s="15">
        <f t="shared" si="3471"/>
        <v>1.6799444511687176</v>
      </c>
      <c r="S300" s="87">
        <f t="shared" si="3652"/>
        <v>0.59279031900000001</v>
      </c>
      <c r="T300" s="87">
        <f t="shared" si="3653"/>
        <v>5.4142951000000002E-2</v>
      </c>
      <c r="U300" s="26">
        <f t="shared" si="3472"/>
        <v>0</v>
      </c>
      <c r="V300" s="197">
        <f t="shared" si="3453"/>
        <v>0.93641356523058172</v>
      </c>
      <c r="W300" s="198">
        <f t="shared" si="3129"/>
        <v>0.96820678261529092</v>
      </c>
      <c r="X300" s="198">
        <f>W300</f>
        <v>0.96820678261529092</v>
      </c>
      <c r="Y300" s="35">
        <f t="shared" ref="Y300" si="3970">X304</f>
        <v>0.97658184096850831</v>
      </c>
      <c r="Z300" s="35">
        <f>IF(MAX(W300:W304)=W300,Q300+1,Q300)</f>
        <v>9</v>
      </c>
      <c r="AA300" s="35">
        <f t="shared" ref="AA300" si="3971">IF(W300=MAX(W300:W304),S300*R300-G300,0)</f>
        <v>0</v>
      </c>
      <c r="AB300" s="35">
        <f t="shared" ref="AB300" si="3972">IF(W300=MAX(W300:W304),T300*R300-H300,0)</f>
        <v>0</v>
      </c>
      <c r="AC300" s="131">
        <f t="shared" ref="AC300" si="3973">IF(W300=MAX(W300:W304),U300-I300,0)</f>
        <v>0</v>
      </c>
      <c r="AD300" s="131">
        <f>Hoja1!$AA300^2+Hoja1!$AB300^2+AC300^2</f>
        <v>0</v>
      </c>
      <c r="AE300" s="35">
        <f t="shared" ref="AE300" si="3974">IF(MAX(AD300:AD304)&gt;AE295,MAX(AD300:AD304),AE295)</f>
        <v>0.11440301781527561</v>
      </c>
      <c r="AF300" s="35">
        <f t="shared" ref="AF300" si="3975">SQRT(AE300)</f>
        <v>0.33823515165528789</v>
      </c>
      <c r="AG300" s="35">
        <f>IF(Y300=MIN(Y210:Y309),Y300,0)</f>
        <v>0</v>
      </c>
      <c r="AH300" s="88">
        <f>IF(Hoja1!$AG300&gt;0,_xlfn.MAXIFS(W300:W304,Z305:Z309,0),0)</f>
        <v>0</v>
      </c>
      <c r="AI300" s="72">
        <f>IF(AG300&gt;0,IF(AH300=Hoja1!$W300,Hoja1!$E300,Hoja1!$G300),0)</f>
        <v>0</v>
      </c>
      <c r="AJ300" s="73">
        <f>IF(AG300&gt;0,IF(AH300=Hoja1!$W300,Hoja1!$F300,Hoja1!$H300),0)</f>
        <v>0</v>
      </c>
      <c r="AK300" s="52">
        <f>IF(AG300&gt;0,IF(AH300=Hoja1!$W300,Hoja1!$E300*Hoja1!$R300,Hoja1!$G300),0)</f>
        <v>0</v>
      </c>
      <c r="AL300" s="49">
        <f>IF(AG300&gt;0,IF(AH300=Hoja1!$W300,Hoja1!$F300*Hoja1!$R300,Hoja1!$H300),0)</f>
        <v>0</v>
      </c>
      <c r="AM300" s="64">
        <f t="shared" ref="AM300:AN300" si="3976">AM295</f>
        <v>9</v>
      </c>
      <c r="AN300" s="148">
        <f t="shared" si="3976"/>
        <v>0.5</v>
      </c>
      <c r="AO300" s="121">
        <f t="shared" si="3477"/>
        <v>0.1111111111111111</v>
      </c>
      <c r="AP300" s="65">
        <f t="shared" ref="AP300" si="3977">IF($AO$11="SUBTRACTIVE",AN300*AO300,AO300)</f>
        <v>0.1111111111111111</v>
      </c>
      <c r="AQ300" s="64">
        <f t="shared" ref="AQ300:AR300" si="3978">AQ295</f>
        <v>-8.7737465512600643E-3</v>
      </c>
      <c r="AR300" s="65">
        <f t="shared" si="3978"/>
        <v>4.316376946363362E-3</v>
      </c>
      <c r="AS300" s="64">
        <f t="shared" ref="AS300" si="3979">IF(AG300&gt;0,G300+AQ300,0)</f>
        <v>0</v>
      </c>
      <c r="AT300" s="168">
        <f t="shared" ref="AT300" si="3980">IF(AG300&gt;0,H300+AR300,0)</f>
        <v>0</v>
      </c>
    </row>
    <row r="301" spans="3:46" ht="19.5" thickBot="1" x14ac:dyDescent="0.3">
      <c r="C301" s="224"/>
      <c r="D301" s="214"/>
      <c r="E301" s="89">
        <f t="shared" ref="E301:F301" si="3981">E300</f>
        <v>0.59279031900000001</v>
      </c>
      <c r="F301" s="89">
        <f t="shared" si="3981"/>
        <v>5.4142951000000002E-2</v>
      </c>
      <c r="G301" s="74">
        <f t="shared" ref="G301:I301" si="3982">G296</f>
        <v>0.97621461700000001</v>
      </c>
      <c r="H301" s="74">
        <f t="shared" si="3982"/>
        <v>-0.20893725399999999</v>
      </c>
      <c r="I301" s="74">
        <f t="shared" si="3982"/>
        <v>0</v>
      </c>
      <c r="J301" s="2">
        <f t="shared" ref="J301" si="3983">IF($AO$1="SUBTRACTIVE",AA301+J296,IF(W301=MAX(W300:W304),P301*M301-G301+J296,J296))</f>
        <v>1.9640190110584044E-2</v>
      </c>
      <c r="K301" s="107">
        <f t="shared" ref="K301" si="3984">IF($AO$1="SUBTRACTIVE",AB301+K296,IF(W301=MAX(W300:W304),P301*N301-H301+K296,K296))</f>
        <v>0.29989440410234974</v>
      </c>
      <c r="L301" s="3">
        <v>0</v>
      </c>
      <c r="M301" s="2">
        <f t="shared" ref="M301" si="3985">IF($AO$1="ADDICTIVE",IF(W301=MAX(W300:W304),$AO$2*S301*R301+G301,0),0)</f>
        <v>0</v>
      </c>
      <c r="N301" s="107">
        <f t="shared" ref="N301" si="3986">IF($AO$1="ADDICTIVE",IF(W301=MAX(W300:W304),$AO$2*T301*R301+H301,0),0)</f>
        <v>0</v>
      </c>
      <c r="O301" s="20">
        <f t="shared" ref="O301" si="3987">IF($AO$1="ADDICTIVE",IF(Y301=MAX(Y300:Y304),$AO$2*U301*R301+I301,0),0)</f>
        <v>0</v>
      </c>
      <c r="P301" s="3">
        <f t="shared" si="3760"/>
        <v>0</v>
      </c>
      <c r="Q301" s="63">
        <f t="shared" si="3607"/>
        <v>0</v>
      </c>
      <c r="R301" s="2">
        <f t="shared" si="3471"/>
        <v>1.6799444511687176</v>
      </c>
      <c r="S301" s="90">
        <f t="shared" si="3652"/>
        <v>0.59279031900000001</v>
      </c>
      <c r="T301" s="90">
        <f t="shared" si="3653"/>
        <v>5.4142951000000002E-2</v>
      </c>
      <c r="U301" s="26">
        <f t="shared" si="3472"/>
        <v>0</v>
      </c>
      <c r="V301" s="199">
        <f t="shared" si="3453"/>
        <v>0.95316368193701673</v>
      </c>
      <c r="W301" s="192">
        <f t="shared" si="3129"/>
        <v>0.97658184096850831</v>
      </c>
      <c r="X301" s="192">
        <f>IF(W301&gt;X300,W301,X300)</f>
        <v>0.97658184096850831</v>
      </c>
      <c r="Y301" s="75">
        <f t="shared" ref="Y301:Y304" si="3988">Y300</f>
        <v>0.97658184096850831</v>
      </c>
      <c r="Z301" s="63">
        <f>IF(MAX(W300:W304)=W301,Q301+1,Q301)</f>
        <v>1</v>
      </c>
      <c r="AA301" s="63">
        <f t="shared" ref="AA301" si="3989">IF(W301=MAX(W300:W304),S301*R301-G301,0)</f>
        <v>1.9640190110584044E-2</v>
      </c>
      <c r="AB301" s="63">
        <f t="shared" ref="AB301" si="3990">IF(W301=MAX(W300:W304),T301*R301-H301,0)</f>
        <v>0.29989440410234974</v>
      </c>
      <c r="AC301" s="209">
        <f t="shared" ref="AC301" si="3991">IF(W301=MAX(W300:W304),U301-I301,0)</f>
        <v>0</v>
      </c>
      <c r="AD301" s="132">
        <f>Hoja1!$AA301^2+Hoja1!$AB301^2+AC301^2</f>
        <v>9.0322390679483333E-2</v>
      </c>
      <c r="AE301" s="75">
        <f t="shared" ref="AE301:AE304" si="3992">AE300</f>
        <v>0.11440301781527561</v>
      </c>
      <c r="AF301" s="76">
        <f t="shared" ref="AF301:AH304" si="3993">AF300</f>
        <v>0.33823515165528789</v>
      </c>
      <c r="AG301" s="77">
        <f t="shared" si="3993"/>
        <v>0</v>
      </c>
      <c r="AH301" s="78">
        <f t="shared" si="3993"/>
        <v>0</v>
      </c>
      <c r="AI301" s="72">
        <f>IF(AG300&gt;0,IF(AH300=Hoja1!$W301,Hoja1!$E301,Hoja1!$G301),0)</f>
        <v>0</v>
      </c>
      <c r="AJ301" s="73">
        <f>IF(AG300&gt;0,IF(AH300=Hoja1!$W301,Hoja1!$F301,Hoja1!$H301),0)</f>
        <v>0</v>
      </c>
      <c r="AK301" s="52">
        <f>IF(AG300&gt;0,IF(AH300=Hoja1!$W301,Hoja1!$E301*Hoja1!$R301,Hoja1!$G301),0)</f>
        <v>0</v>
      </c>
      <c r="AL301" s="49">
        <f>IF(AG300&gt;0,IF(AH300=Hoja1!$W301,Hoja1!$F301*Hoja1!$R301,Hoja1!$H301),0)</f>
        <v>0</v>
      </c>
      <c r="AM301" s="2">
        <f t="shared" ref="AM301:AN301" si="3994">AM296</f>
        <v>1</v>
      </c>
      <c r="AN301" s="143">
        <f t="shared" si="3994"/>
        <v>0.5</v>
      </c>
      <c r="AO301" s="107">
        <f t="shared" si="3477"/>
        <v>1</v>
      </c>
      <c r="AP301" s="3">
        <f t="shared" si="3885"/>
        <v>1</v>
      </c>
      <c r="AQ301" s="2">
        <f t="shared" ref="AQ301:AR301" si="3995">AQ296</f>
        <v>9.8200950552920219E-3</v>
      </c>
      <c r="AR301" s="3">
        <f t="shared" si="3995"/>
        <v>0.14994720205117487</v>
      </c>
      <c r="AS301" s="2">
        <f t="shared" ref="AS301" si="3996">IF(AG300&gt;0,G301+AQ301,0)</f>
        <v>0</v>
      </c>
      <c r="AT301" s="163">
        <f t="shared" ref="AT301" si="3997">IF(AG300&gt;0,H301+AR301,0)</f>
        <v>0</v>
      </c>
    </row>
    <row r="302" spans="3:46" ht="19.5" thickBot="1" x14ac:dyDescent="0.3">
      <c r="C302" s="224"/>
      <c r="D302" s="214"/>
      <c r="E302" s="89">
        <f t="shared" ref="E302:F302" si="3998">E301</f>
        <v>0.59279031900000001</v>
      </c>
      <c r="F302" s="89">
        <f t="shared" si="3998"/>
        <v>5.4142951000000002E-2</v>
      </c>
      <c r="G302" s="74">
        <f t="shared" ref="G302:I302" si="3999">G297</f>
        <v>0.4247616770911497</v>
      </c>
      <c r="H302" s="74">
        <f t="shared" si="3999"/>
        <v>0.90530520691903349</v>
      </c>
      <c r="I302" s="74">
        <f t="shared" si="3999"/>
        <v>0</v>
      </c>
      <c r="J302" s="2">
        <f t="shared" ref="J302" si="4000">IF($AO$1="SUBTRACTIVE",AA302+J297,IF(W302=MAX(W300:W304),P302*M302-G302+J297,J297))</f>
        <v>0.92521520600842666</v>
      </c>
      <c r="K302" s="107">
        <f t="shared" ref="K302" si="4001">IF($AO$1="SUBTRACTIVE",AB302+K297,IF(W302=MAX(W300:W304),P302*N302-H302+K297,K297))</f>
        <v>-0.61896468568885299</v>
      </c>
      <c r="L302" s="3">
        <v>0</v>
      </c>
      <c r="M302" s="2">
        <f t="shared" ref="M302" si="4002">IF($AO$1="ADDICTIVE",IF(W302=MAX(W300:W304),$AO$2*S302*R302+G302,0),0)</f>
        <v>0</v>
      </c>
      <c r="N302" s="107">
        <f t="shared" ref="N302" si="4003">IF($AO$1="ADDICTIVE",IF(W302=MAX(W300:W304),$AO$2*T302*R302+H302,0),0)</f>
        <v>0</v>
      </c>
      <c r="O302" s="20">
        <f t="shared" ref="O302" si="4004">IF($AO$1="ADDICTIVE",IF(Y302=MAX(Y300:Y304),$AO$2*U302*R302+I302,0),0)</f>
        <v>0</v>
      </c>
      <c r="P302" s="3">
        <f t="shared" si="3760"/>
        <v>0</v>
      </c>
      <c r="Q302" s="63">
        <f t="shared" si="3607"/>
        <v>9</v>
      </c>
      <c r="R302" s="2">
        <f t="shared" si="3471"/>
        <v>1.6799444511687176</v>
      </c>
      <c r="S302" s="90">
        <f t="shared" si="3652"/>
        <v>0.59279031900000001</v>
      </c>
      <c r="T302" s="90">
        <f t="shared" si="3653"/>
        <v>5.4142951000000002E-2</v>
      </c>
      <c r="U302" s="26">
        <f t="shared" si="3472"/>
        <v>0</v>
      </c>
      <c r="V302" s="199">
        <f t="shared" si="3453"/>
        <v>0.50534493960174842</v>
      </c>
      <c r="W302" s="192">
        <f t="shared" si="3129"/>
        <v>0.75267246980087421</v>
      </c>
      <c r="X302" s="192">
        <f>IF(W302&gt;X301,W302,X301)</f>
        <v>0.97658184096850831</v>
      </c>
      <c r="Y302" s="75">
        <f t="shared" si="3988"/>
        <v>0.97658184096850831</v>
      </c>
      <c r="Z302" s="63">
        <f>IF(MAX(W300:W304)=W302,Q302+1,Q302)</f>
        <v>9</v>
      </c>
      <c r="AA302" s="63">
        <f t="shared" ref="AA302" si="4005">IF(W302=MAX(W300:W304),S302*R302-G302,0)</f>
        <v>0</v>
      </c>
      <c r="AB302" s="63">
        <f t="shared" ref="AB302" si="4006">IF(W302=MAX(W300:W304),T302*R302-H302,0)</f>
        <v>0</v>
      </c>
      <c r="AC302" s="209">
        <f t="shared" ref="AC302" si="4007">IF(W302=MAX(W300:W304),U302-I302,0)</f>
        <v>0</v>
      </c>
      <c r="AD302" s="132">
        <f>Hoja1!$AA302^2+Hoja1!$AB302^2+AC302^2</f>
        <v>0</v>
      </c>
      <c r="AE302" s="75">
        <f t="shared" si="3992"/>
        <v>0.11440301781527561</v>
      </c>
      <c r="AF302" s="75">
        <f t="shared" si="3993"/>
        <v>0.33823515165528789</v>
      </c>
      <c r="AG302" s="78">
        <f t="shared" si="3993"/>
        <v>0</v>
      </c>
      <c r="AH302" s="78">
        <f t="shared" si="3993"/>
        <v>0</v>
      </c>
      <c r="AI302" s="72">
        <f>IF(AG300&gt;0,IF(AH300=Hoja1!$W302,Hoja1!$E302,Hoja1!$G302),0)</f>
        <v>0</v>
      </c>
      <c r="AJ302" s="73">
        <f>IF(AG302&gt;0,IF(AH302=Hoja1!$W302,Hoja1!$F302,Hoja1!$H302),0)</f>
        <v>0</v>
      </c>
      <c r="AK302" s="52">
        <f>IF(AG300&gt;0,IF(AH300=Hoja1!$W302,Hoja1!$E302*Hoja1!$R302,Hoja1!$G302),0)</f>
        <v>0</v>
      </c>
      <c r="AL302" s="49">
        <f>IF(AG300&gt;0,IF(AH300=Hoja1!$W302,Hoja1!$F302*Hoja1!$R302,Hoja1!$H302),0)</f>
        <v>0</v>
      </c>
      <c r="AM302" s="2">
        <f t="shared" ref="AM302:AN302" si="4008">AM297</f>
        <v>10</v>
      </c>
      <c r="AN302" s="143">
        <f t="shared" si="4008"/>
        <v>0.5</v>
      </c>
      <c r="AO302" s="107">
        <f t="shared" si="3477"/>
        <v>0.1</v>
      </c>
      <c r="AP302" s="3">
        <f t="shared" si="3885"/>
        <v>0.1</v>
      </c>
      <c r="AQ302" s="2">
        <f t="shared" ref="AQ302:AR302" si="4009">AQ297</f>
        <v>2.7841978568003425E-2</v>
      </c>
      <c r="AR302" s="3">
        <f t="shared" si="4009"/>
        <v>-2.6293042553674317E-2</v>
      </c>
      <c r="AS302" s="2">
        <f t="shared" ref="AS302" si="4010">IF(AG300&gt;0,G302+AQ302,0)</f>
        <v>0</v>
      </c>
      <c r="AT302" s="163">
        <f t="shared" ref="AT302" si="4011">IF(AG300&gt;0,H302+AR302,0)</f>
        <v>0</v>
      </c>
    </row>
    <row r="303" spans="3:46" ht="19.5" thickBot="1" x14ac:dyDescent="0.3">
      <c r="C303" s="224"/>
      <c r="D303" s="214"/>
      <c r="E303" s="89">
        <f t="shared" ref="E303:F303" si="4012">E302</f>
        <v>0.59279031900000001</v>
      </c>
      <c r="F303" s="89">
        <f t="shared" si="4012"/>
        <v>5.4142951000000002E-2</v>
      </c>
      <c r="G303" s="74">
        <f t="shared" ref="G303:I303" si="4013">G298</f>
        <v>-0.51661166300000005</v>
      </c>
      <c r="H303" s="74">
        <f t="shared" si="4013"/>
        <v>-0.851105322</v>
      </c>
      <c r="I303" s="74">
        <f t="shared" si="4013"/>
        <v>0</v>
      </c>
      <c r="J303" s="2">
        <f t="shared" ref="J303" si="4014">IF($AO$1="SUBTRACTIVE",AA303+J298,IF(W303=MAX(W300:W304),P303*M303-G303+J298,J298))</f>
        <v>0</v>
      </c>
      <c r="K303" s="107">
        <f t="shared" ref="K303" si="4015">IF($AO$1="SUBTRACTIVE",AB303+K298,IF(W303=MAX(W300:W304),P303*N303-H303+K298,K298))</f>
        <v>0</v>
      </c>
      <c r="L303" s="3">
        <v>0</v>
      </c>
      <c r="M303" s="2">
        <f t="shared" ref="M303" si="4016">IF($AO$1="ADDICTIVE",IF(W303=MAX(W300:W304),$AO$2*S303*R303+G303,0),0)</f>
        <v>0</v>
      </c>
      <c r="N303" s="107">
        <f t="shared" ref="N303" si="4017">IF($AO$1="ADDICTIVE",IF(W303=MAX(W300:W304),$AO$2*T303*R303+H303,0),0)</f>
        <v>0</v>
      </c>
      <c r="O303" s="20">
        <f t="shared" ref="O303:O304" si="4018">IF($AO$1="ADDICTIVE",IF(Y303=MAX(Y299:Y303),$AO$2*U303*R303+I303,0),0)</f>
        <v>0</v>
      </c>
      <c r="P303" s="3">
        <f t="shared" si="3760"/>
        <v>0</v>
      </c>
      <c r="Q303" s="63">
        <f t="shared" si="3607"/>
        <v>0</v>
      </c>
      <c r="R303" s="2">
        <f t="shared" si="3471"/>
        <v>1.6799444511687176</v>
      </c>
      <c r="S303" s="90">
        <f t="shared" si="3652"/>
        <v>0.59279031900000001</v>
      </c>
      <c r="T303" s="90">
        <f t="shared" si="3653"/>
        <v>5.4142951000000002E-2</v>
      </c>
      <c r="U303" s="26">
        <f t="shared" si="3472"/>
        <v>0</v>
      </c>
      <c r="V303" s="199">
        <f t="shared" si="3453"/>
        <v>-0.5918843225340058</v>
      </c>
      <c r="W303" s="192">
        <f t="shared" si="3129"/>
        <v>0.2040578387329971</v>
      </c>
      <c r="X303" s="192">
        <f>IF(W303&gt;X302,W303,X302)</f>
        <v>0.97658184096850831</v>
      </c>
      <c r="Y303" s="75">
        <f t="shared" si="3988"/>
        <v>0.97658184096850831</v>
      </c>
      <c r="Z303" s="63">
        <f>IF(MAX(W300:W304)=W303,Q303+1,Q303)</f>
        <v>0</v>
      </c>
      <c r="AA303" s="63">
        <f t="shared" ref="AA303" si="4019">IF(W303=MAX(W300:W304),S303*R303-G303,0)</f>
        <v>0</v>
      </c>
      <c r="AB303" s="63">
        <f t="shared" ref="AB303" si="4020">IF(W303=MAX(W300:W304),T303*R303-H303,0)</f>
        <v>0</v>
      </c>
      <c r="AC303" s="209">
        <f t="shared" ref="AC303" si="4021">IF(W303=MAX(W300:W304),U303-I303,0)</f>
        <v>0</v>
      </c>
      <c r="AD303" s="132">
        <f>Hoja1!$AA303^2+Hoja1!$AB303^2+AC303^2</f>
        <v>0</v>
      </c>
      <c r="AE303" s="75">
        <f t="shared" si="3992"/>
        <v>0.11440301781527561</v>
      </c>
      <c r="AF303" s="75">
        <f t="shared" si="3993"/>
        <v>0.33823515165528789</v>
      </c>
      <c r="AG303" s="78">
        <f t="shared" si="3993"/>
        <v>0</v>
      </c>
      <c r="AH303" s="78">
        <f t="shared" si="3993"/>
        <v>0</v>
      </c>
      <c r="AI303" s="72">
        <f>IF(AG300&gt;0,IF(AH300=Hoja1!$W303,Hoja1!$E303,Hoja1!$G303),0)</f>
        <v>0</v>
      </c>
      <c r="AJ303" s="73">
        <f>IF(AG300&gt;0,IF(AH300=Hoja1!$W303,Hoja1!$F303,Hoja1!$H303),0)</f>
        <v>0</v>
      </c>
      <c r="AK303" s="52">
        <f>IF(AG300&gt;0,IF(AH300=Hoja1!$W303,Hoja1!$E303*Hoja1!$R303,Hoja1!$G303),0)</f>
        <v>0</v>
      </c>
      <c r="AL303" s="49">
        <f>IF(AG300&gt;0,IF(AH300=Hoja1!$W303,Hoja1!$F303*Hoja1!$R303,Hoja1!$H303),0)</f>
        <v>0</v>
      </c>
      <c r="AM303" s="2">
        <f t="shared" ref="AM303:AN303" si="4022">AM298</f>
        <v>0</v>
      </c>
      <c r="AN303" s="143">
        <f t="shared" si="4022"/>
        <v>0.5</v>
      </c>
      <c r="AO303" s="107">
        <f t="shared" si="3477"/>
        <v>0</v>
      </c>
      <c r="AP303" s="3">
        <f t="shared" si="3885"/>
        <v>0</v>
      </c>
      <c r="AQ303" s="2">
        <f t="shared" ref="AQ303:AR303" si="4023">AQ298</f>
        <v>0</v>
      </c>
      <c r="AR303" s="3">
        <f t="shared" si="4023"/>
        <v>0</v>
      </c>
      <c r="AS303" s="2">
        <f t="shared" ref="AS303" si="4024">IF(AG300&gt;0,G303+AQ303,0)</f>
        <v>0</v>
      </c>
      <c r="AT303" s="163">
        <f t="shared" ref="AT303" si="4025">IF(AG300&gt;0,H303+AR303,0)</f>
        <v>0</v>
      </c>
    </row>
    <row r="304" spans="3:46" ht="19.5" thickBot="1" x14ac:dyDescent="0.3">
      <c r="C304" s="224"/>
      <c r="D304" s="215"/>
      <c r="E304" s="89">
        <f t="shared" ref="E304:F304" si="4026">E303</f>
        <v>0.59279031900000001</v>
      </c>
      <c r="F304" s="89">
        <f t="shared" si="4026"/>
        <v>5.4142951000000002E-2</v>
      </c>
      <c r="G304" s="74">
        <f t="shared" ref="G304:I304" si="4027">G299</f>
        <v>-0.227678886</v>
      </c>
      <c r="H304" s="74">
        <f t="shared" si="4027"/>
        <v>-0.95629731299999998</v>
      </c>
      <c r="I304" s="74">
        <f t="shared" si="4027"/>
        <v>0</v>
      </c>
      <c r="J304" s="4">
        <f t="shared" ref="J304" si="4028">IF($AO$1="SUBTRACTIVE",AA304+J299,IF(W304=MAX(W300:W304),P304*M304-G304+J299,J299))</f>
        <v>0</v>
      </c>
      <c r="K304" s="108">
        <f t="shared" ref="K304" si="4029">IF($AO$1="SUBTRACTIVE",AB304+K299,IF(W304=MAX(W300:W304),P304*N304-H304+K299,K299))</f>
        <v>0</v>
      </c>
      <c r="L304" s="5">
        <v>0</v>
      </c>
      <c r="M304" s="4">
        <f t="shared" ref="M304" si="4030">IF($AO$1="ADDICTIVE",IF(W304=MAX(W300:W304),$AO$2*S304*R304+G304,0),0)</f>
        <v>0</v>
      </c>
      <c r="N304" s="108">
        <f t="shared" ref="N304" si="4031">IF($AO$1="ADDICTIVE",IF(W304=MAX(W300:W304),$AO$2*T304*R304+H304,0),0)</f>
        <v>0</v>
      </c>
      <c r="O304" s="21">
        <f t="shared" si="4018"/>
        <v>0</v>
      </c>
      <c r="P304" s="5">
        <f t="shared" si="3760"/>
        <v>0</v>
      </c>
      <c r="Q304" s="63">
        <f t="shared" si="3607"/>
        <v>0</v>
      </c>
      <c r="R304" s="4">
        <f t="shared" si="3471"/>
        <v>1.6799444511687176</v>
      </c>
      <c r="S304" s="90">
        <f t="shared" si="3652"/>
        <v>0.59279031900000001</v>
      </c>
      <c r="T304" s="90">
        <f t="shared" si="3653"/>
        <v>5.4142951000000002E-2</v>
      </c>
      <c r="U304" s="118">
        <f t="shared" si="3472"/>
        <v>0</v>
      </c>
      <c r="V304" s="199">
        <f t="shared" si="3453"/>
        <v>-0.31371719134169745</v>
      </c>
      <c r="W304" s="192">
        <f t="shared" si="3129"/>
        <v>0.3431414043291513</v>
      </c>
      <c r="X304" s="192">
        <f>IF(W304&gt;X303,W304,X303)</f>
        <v>0.97658184096850831</v>
      </c>
      <c r="Y304" s="75">
        <f t="shared" si="3988"/>
        <v>0.97658184096850831</v>
      </c>
      <c r="Z304" s="63">
        <f>IF(MAX(W300:W304)=W304,Q304+1,Q304)</f>
        <v>0</v>
      </c>
      <c r="AA304" s="63">
        <f t="shared" ref="AA304" si="4032">IF(W304=MAX(W300:W304),S304*R304-G304,0)</f>
        <v>0</v>
      </c>
      <c r="AB304" s="63">
        <f t="shared" ref="AB304" si="4033">IF(W304=MAX(W300:W304),T304*R304-H304,0)</f>
        <v>0</v>
      </c>
      <c r="AC304" s="133">
        <f t="shared" ref="AC304" si="4034">IF(W304=MAX(W300:W304),U304-I304,0)</f>
        <v>0</v>
      </c>
      <c r="AD304" s="133">
        <f>Hoja1!$AA304^2+Hoja1!$AB304^2+AC304^2</f>
        <v>0</v>
      </c>
      <c r="AE304" s="75">
        <f t="shared" si="3992"/>
        <v>0.11440301781527561</v>
      </c>
      <c r="AF304" s="75">
        <f t="shared" si="3993"/>
        <v>0.33823515165528789</v>
      </c>
      <c r="AG304" s="78">
        <f t="shared" si="3993"/>
        <v>0</v>
      </c>
      <c r="AH304" s="78">
        <f t="shared" si="3993"/>
        <v>0</v>
      </c>
      <c r="AI304" s="72">
        <f>IF(AG300&gt;0,IF(AH300=Hoja1!$W304,Hoja1!$E304,Hoja1!$G304),0)</f>
        <v>0</v>
      </c>
      <c r="AJ304" s="73">
        <f>IF(AG300&gt;0,IF(AH300=Hoja1!$W304,Hoja1!$F304,Hoja1!$H304),0)</f>
        <v>0</v>
      </c>
      <c r="AK304" s="52">
        <f>IF(AG300&gt;0,IF(AH300=Hoja1!$W304,Hoja1!$E304*Hoja1!$R304,Hoja1!$G304),0)</f>
        <v>0</v>
      </c>
      <c r="AL304" s="49">
        <f>IF(AG300&gt;0,IF(AH300=Hoja1!$W304,Hoja1!$F304*Hoja1!$R304,Hoja1!$H304),0)</f>
        <v>0</v>
      </c>
      <c r="AM304" s="4">
        <f t="shared" ref="AM304:AN304" si="4035">AM299</f>
        <v>0</v>
      </c>
      <c r="AN304" s="120">
        <f t="shared" si="4035"/>
        <v>0.5</v>
      </c>
      <c r="AO304" s="108">
        <f t="shared" si="3477"/>
        <v>0</v>
      </c>
      <c r="AP304" s="5">
        <f t="shared" si="3885"/>
        <v>0</v>
      </c>
      <c r="AQ304" s="4">
        <f t="shared" ref="AQ304:AR304" si="4036">AQ299</f>
        <v>0</v>
      </c>
      <c r="AR304" s="5">
        <f t="shared" si="4036"/>
        <v>0</v>
      </c>
      <c r="AS304" s="4">
        <f t="shared" ref="AS304" si="4037">IF(AG300&gt;0,G304+AQ304,0)</f>
        <v>0</v>
      </c>
      <c r="AT304" s="164">
        <f t="shared" ref="AT304" si="4038">IF(AG300&gt;0,H304+AR304,0)</f>
        <v>0</v>
      </c>
    </row>
    <row r="305" spans="3:46" ht="19.5" thickBot="1" x14ac:dyDescent="0.3">
      <c r="C305" s="224"/>
      <c r="D305" s="216" t="s">
        <v>44</v>
      </c>
      <c r="E305" s="116">
        <f>$A$29</f>
        <v>5.3474477999999999E-2</v>
      </c>
      <c r="F305" s="116">
        <f>$B$29</f>
        <v>0.94685493099999996</v>
      </c>
      <c r="G305" s="92">
        <f t="shared" ref="G305:I305" si="4039">G300</f>
        <v>0.90061523871352567</v>
      </c>
      <c r="H305" s="92">
        <f t="shared" si="4039"/>
        <v>0.43461729348586547</v>
      </c>
      <c r="I305" s="92">
        <f t="shared" si="4039"/>
        <v>0</v>
      </c>
      <c r="J305" s="52">
        <f t="shared" ref="J305" si="4040">IF($AO$1="SUBTRACTIVE",AA305+J300,IF(W305=MAX(W305:W309),P305*M305-G305+J300,J300))</f>
        <v>-0.15792743792268116</v>
      </c>
      <c r="K305" s="123">
        <f t="shared" ref="K305" si="4041">IF($AO$1="SUBTRACTIVE",AB305+K300,IF(W305=MAX(W305:W309),P305*N305-H305+K300,K300))</f>
        <v>7.7694785034540526E-2</v>
      </c>
      <c r="L305" s="53">
        <v>0</v>
      </c>
      <c r="M305" s="136">
        <f t="shared" ref="M305" si="4042">IF($AO$1="ADDICTIVE",IF(W305=MAX(W305:W309),$AO$2*S305*R305+G305,0),0)</f>
        <v>0</v>
      </c>
      <c r="N305" s="123">
        <f t="shared" ref="N305" si="4043">IF($AO$1="ADDICTIVE",IF(W305=MAX(W305:W309),$AO$2*T305*R305+H305,0),0)</f>
        <v>0</v>
      </c>
      <c r="O305" s="130">
        <f t="shared" ref="O305" si="4044">IF($AO$1="ADDICTIVE",IF(Y305=MAX(Y305:Y309),$AO$2*U305*R305+I305,0),0)</f>
        <v>0</v>
      </c>
      <c r="P305" s="53">
        <f t="shared" si="3760"/>
        <v>0</v>
      </c>
      <c r="Q305" s="36">
        <f t="shared" si="3607"/>
        <v>9</v>
      </c>
      <c r="R305" s="114">
        <f t="shared" si="3471"/>
        <v>1.054447739401803</v>
      </c>
      <c r="S305" s="91">
        <f t="shared" si="3652"/>
        <v>5.3474477999999999E-2</v>
      </c>
      <c r="T305" s="91">
        <f t="shared" si="3653"/>
        <v>0.94685493099999996</v>
      </c>
      <c r="U305" s="115">
        <f t="shared" si="3472"/>
        <v>0</v>
      </c>
      <c r="V305" s="200">
        <f t="shared" si="3453"/>
        <v>0.48470796449822362</v>
      </c>
      <c r="W305" s="201">
        <f t="shared" si="3129"/>
        <v>0.74235398224911187</v>
      </c>
      <c r="X305" s="201">
        <f>W305</f>
        <v>0.74235398224911187</v>
      </c>
      <c r="Y305" s="36">
        <f t="shared" ref="Y305" si="4045">X309</f>
        <v>0.96390776694433344</v>
      </c>
      <c r="Z305" s="36">
        <f>IF(MAX(W305:W309)=W305,Q305+1,Q305)</f>
        <v>9</v>
      </c>
      <c r="AA305" s="80">
        <f t="shared" ref="AA305" si="4046">IF(W305=MAX(W305:W309),S305*R305-G305,0)</f>
        <v>0</v>
      </c>
      <c r="AB305" s="80">
        <f t="shared" ref="AB305" si="4047">IF(W305=MAX(W305:W309),T305*R305-H305,0)</f>
        <v>0</v>
      </c>
      <c r="AC305" s="54">
        <f t="shared" ref="AC305" si="4048">IF(W305=MAX(W305:W309),U305-I305,0)</f>
        <v>0</v>
      </c>
      <c r="AD305" s="54">
        <f>Hoja1!$AA305^2+Hoja1!$AB305^2+AC305^2</f>
        <v>0</v>
      </c>
      <c r="AE305" s="80">
        <f t="shared" ref="AE305" si="4049">IF(MAX(AD305:AD309)&gt;AE300,MAX(AD305:AD309),AE300)</f>
        <v>0.14436893222266628</v>
      </c>
      <c r="AF305" s="80">
        <f t="shared" ref="AF305" si="4050">SQRT(AE305)</f>
        <v>0.37995911914660802</v>
      </c>
      <c r="AG305" s="82">
        <f>IF(Y305=MIN(Y210:Y309),Y305,0)</f>
        <v>0.96390776694433344</v>
      </c>
      <c r="AH305" s="83">
        <f>IF(Hoja1!$AG305&gt;0,_xlfn.MAXIFS(W305:W309,Z305:Z309,0),0)</f>
        <v>6.055953203039699E-2</v>
      </c>
      <c r="AI305" s="80">
        <f>IF(AG305&gt;0,IF(AH305=Hoja1!$W305,Hoja1!$E305,Hoja1!$G305),0)</f>
        <v>0.90061523871352567</v>
      </c>
      <c r="AJ305" s="54">
        <f>IF(AG305&gt;0,IF(AH305=Hoja1!$W305,Hoja1!$F305,Hoja1!$H305),0)</f>
        <v>0.43461729348586547</v>
      </c>
      <c r="AK305" s="52">
        <f>IF(AG305&gt;0,IF(AH305=Hoja1!$W305,Hoja1!$E305*Hoja1!$R305,Hoja1!$G305),0)</f>
        <v>0.90061523871352567</v>
      </c>
      <c r="AL305" s="49">
        <f>IF(AG305&gt;0,IF(AH305=Hoja1!$W305,Hoja1!$F305*Hoja1!$R305,Hoja1!$H305),0)</f>
        <v>0.43461729348586547</v>
      </c>
      <c r="AM305" s="114">
        <f t="shared" ref="AM305:AN305" si="4051">AM300</f>
        <v>9</v>
      </c>
      <c r="AN305" s="144">
        <f t="shared" si="4051"/>
        <v>0.5</v>
      </c>
      <c r="AO305" s="123">
        <f t="shared" si="3477"/>
        <v>0.1111111111111111</v>
      </c>
      <c r="AP305" s="127">
        <f t="shared" ref="AP305" si="4052">IF($AO$1="SUBTRACTIVE",AN305*AO305,AO305)</f>
        <v>5.5555555555555552E-2</v>
      </c>
      <c r="AQ305" s="52">
        <f t="shared" ref="AQ305:AR305" si="4053">AQ300</f>
        <v>-8.7737465512600643E-3</v>
      </c>
      <c r="AR305" s="53">
        <f t="shared" si="4053"/>
        <v>4.316376946363362E-3</v>
      </c>
      <c r="AS305" s="52">
        <f t="shared" ref="AS305" si="4054">IF(AG305&gt;0,G305+AQ305,0)</f>
        <v>0.8918414921622656</v>
      </c>
      <c r="AT305" s="165">
        <f t="shared" ref="AT305" si="4055">IF(AG305&gt;0,H305+AR305,0)</f>
        <v>0.43893367043222886</v>
      </c>
    </row>
    <row r="306" spans="3:46" ht="19.5" thickBot="1" x14ac:dyDescent="0.3">
      <c r="C306" s="224"/>
      <c r="D306" s="217"/>
      <c r="E306" s="94">
        <f t="shared" ref="E306:F306" si="4056">E305</f>
        <v>5.3474477999999999E-2</v>
      </c>
      <c r="F306" s="94">
        <f t="shared" si="4056"/>
        <v>0.94685493099999996</v>
      </c>
      <c r="G306" s="46">
        <f t="shared" ref="G306:I306" si="4057">G301</f>
        <v>0.97621461700000001</v>
      </c>
      <c r="H306" s="46">
        <f t="shared" si="4057"/>
        <v>-0.20893725399999999</v>
      </c>
      <c r="I306" s="46">
        <f t="shared" si="4057"/>
        <v>0</v>
      </c>
      <c r="J306" s="56">
        <f t="shared" ref="J306" si="4058">IF($AO$1="SUBTRACTIVE",AA306+J301,IF(W306=MAX(W305:W309),P306*M306-G306+J301,J301))</f>
        <v>1.9640190110584044E-2</v>
      </c>
      <c r="K306" s="122">
        <f t="shared" ref="K306" si="4059">IF($AO$1="SUBTRACTIVE",AB306+K301,IF(W306=MAX(W305:W309),P306*N306-H306+K301,K301))</f>
        <v>0.29989440410234974</v>
      </c>
      <c r="L306" s="57">
        <v>0</v>
      </c>
      <c r="M306" s="137">
        <f t="shared" ref="M306" si="4060">IF($AO$1="ADDICTIVE",IF(W306=MAX(W305:W309),$AO$2*S306*R306+G306,0),0)</f>
        <v>0</v>
      </c>
      <c r="N306" s="122">
        <f t="shared" ref="N306" si="4061">IF($AO$1="ADDICTIVE",IF(W306=MAX(W305:W309),$AO$2*T306*R306+H306,0),0)</f>
        <v>0</v>
      </c>
      <c r="O306" s="128">
        <f t="shared" ref="O306" si="4062">IF($AO$1="ADDICTIVE",IF(Y306=MAX(Y305:Y309),$AO$2*U306*R306+I306,0),0)</f>
        <v>0</v>
      </c>
      <c r="P306" s="57">
        <f t="shared" si="3760"/>
        <v>0</v>
      </c>
      <c r="Q306" s="93">
        <f t="shared" si="3607"/>
        <v>1</v>
      </c>
      <c r="R306" s="56">
        <f t="shared" si="3471"/>
        <v>1.054447739401803</v>
      </c>
      <c r="S306" s="95">
        <f t="shared" si="3652"/>
        <v>5.3474477999999999E-2</v>
      </c>
      <c r="T306" s="95">
        <f t="shared" si="3653"/>
        <v>0.94685493099999996</v>
      </c>
      <c r="U306" s="115">
        <f t="shared" si="3472"/>
        <v>0</v>
      </c>
      <c r="V306" s="202">
        <f t="shared" si="3453"/>
        <v>-0.15355996467953412</v>
      </c>
      <c r="W306" s="203">
        <f t="shared" si="3129"/>
        <v>0.42322001766023293</v>
      </c>
      <c r="X306" s="203">
        <f>IF(W306&gt;X305,W306,X305)</f>
        <v>0.74235398224911187</v>
      </c>
      <c r="Y306" s="75">
        <f t="shared" ref="Y306:Y309" si="4063">Y305</f>
        <v>0.96390776694433344</v>
      </c>
      <c r="Z306" s="93">
        <f>IF(MAX(W305:W309)=W306,Q306+1,Q306)</f>
        <v>1</v>
      </c>
      <c r="AA306" s="82">
        <f t="shared" ref="AA306" si="4064">IF(W306=MAX(W305:W309),S306*R306-G306,0)</f>
        <v>0</v>
      </c>
      <c r="AB306" s="82">
        <f t="shared" ref="AB306" si="4065">IF(W306=MAX(W305:W309),T306*R306-H306,0)</f>
        <v>0</v>
      </c>
      <c r="AC306" s="210">
        <f t="shared" ref="AC306" si="4066">IF(W306=MAX(W305:W309),U306-I306,0)</f>
        <v>0</v>
      </c>
      <c r="AD306" s="212">
        <f>Hoja1!$AA306^2+Hoja1!$AB306^2+AC306^2</f>
        <v>0</v>
      </c>
      <c r="AE306" s="75">
        <f t="shared" ref="AE306:AE309" si="4067">AE305</f>
        <v>0.14436893222266628</v>
      </c>
      <c r="AF306" s="76">
        <f t="shared" ref="AF306:AH309" si="4068">AF305</f>
        <v>0.37995911914660802</v>
      </c>
      <c r="AG306" s="78">
        <f t="shared" si="4068"/>
        <v>0.96390776694433344</v>
      </c>
      <c r="AH306" s="78">
        <f t="shared" si="4068"/>
        <v>6.055953203039699E-2</v>
      </c>
      <c r="AI306" s="80">
        <f>IF(AG305&gt;0,IF(AH305=Hoja1!$W306,Hoja1!$E306,Hoja1!$G306),0)</f>
        <v>0.97621461700000001</v>
      </c>
      <c r="AJ306" s="54">
        <f>IF(AG305&gt;0,IF(AH305=Hoja1!$W306,Hoja1!$F306,Hoja1!$H306),0)</f>
        <v>-0.20893725399999999</v>
      </c>
      <c r="AK306" s="52">
        <f>IF(AG305&gt;0,IF(AH305=Hoja1!$W306,Hoja1!$E306*Hoja1!$R306,Hoja1!$G306),0)</f>
        <v>0.97621461700000001</v>
      </c>
      <c r="AL306" s="49">
        <f>IF(AG305&gt;0,IF(AH305=Hoja1!$W306,Hoja1!$F306*Hoja1!$R306,Hoja1!$H306),0)</f>
        <v>-0.20893725399999999</v>
      </c>
      <c r="AM306" s="56">
        <f t="shared" ref="AM306:AN306" si="4069">AM301</f>
        <v>1</v>
      </c>
      <c r="AN306" s="145">
        <f t="shared" si="4069"/>
        <v>0.5</v>
      </c>
      <c r="AO306" s="122">
        <f t="shared" si="3477"/>
        <v>1</v>
      </c>
      <c r="AP306" s="127">
        <f t="shared" si="3809"/>
        <v>0.5</v>
      </c>
      <c r="AQ306" s="56">
        <f t="shared" ref="AQ306:AR306" si="4070">AQ301</f>
        <v>9.8200950552920219E-3</v>
      </c>
      <c r="AR306" s="57">
        <f t="shared" si="4070"/>
        <v>0.14994720205117487</v>
      </c>
      <c r="AS306" s="56">
        <f t="shared" ref="AS306" si="4071">IF(AG305&gt;0,G306+AQ306,0)</f>
        <v>0.98603471205529203</v>
      </c>
      <c r="AT306" s="166">
        <f t="shared" ref="AT306" si="4072">IF(AG305&gt;0,H306+AR306,0)</f>
        <v>-5.8990051948825117E-2</v>
      </c>
    </row>
    <row r="307" spans="3:46" ht="19.5" thickBot="1" x14ac:dyDescent="0.3">
      <c r="C307" s="224"/>
      <c r="D307" s="217"/>
      <c r="E307" s="94">
        <f t="shared" ref="E307:F307" si="4073">E306</f>
        <v>5.3474477999999999E-2</v>
      </c>
      <c r="F307" s="94">
        <f t="shared" si="4073"/>
        <v>0.94685493099999996</v>
      </c>
      <c r="G307" s="46">
        <f t="shared" ref="G307:I307" si="4074">G302</f>
        <v>0.4247616770911497</v>
      </c>
      <c r="H307" s="46">
        <f t="shared" si="4074"/>
        <v>0.90530520691903349</v>
      </c>
      <c r="I307" s="46">
        <f t="shared" si="4074"/>
        <v>0</v>
      </c>
      <c r="J307" s="56">
        <f t="shared" ref="J307" si="4075">IF($AO$1="SUBTRACTIVE",AA307+J302,IF(W307=MAX(W305:W309),P307*M307-G307+J302,J302))</f>
        <v>0.55683957136006845</v>
      </c>
      <c r="K307" s="122">
        <f t="shared" ref="K307" si="4076">IF($AO$1="SUBTRACTIVE",AB307+K302,IF(W307=MAX(W305:W309),P307*N307-H307+K302,K302))</f>
        <v>-0.52586085107348635</v>
      </c>
      <c r="L307" s="57">
        <v>0</v>
      </c>
      <c r="M307" s="137">
        <f t="shared" ref="M307" si="4077">IF($AO$1="ADDICTIVE",IF(W307=MAX(W305:W309),$AO$2*S307*R307+G307,0),0)</f>
        <v>0</v>
      </c>
      <c r="N307" s="122">
        <f t="shared" ref="N307" si="4078">IF($AO$1="ADDICTIVE",IF(W307=MAX(W305:W309),$AO$2*T307*R307+H307,0),0)</f>
        <v>0</v>
      </c>
      <c r="O307" s="128">
        <f t="shared" ref="O307" si="4079">IF($AO$1="ADDICTIVE",IF(Y307=MAX(Y305:Y309),$AO$2*U307*R307+I307,0),0)</f>
        <v>0</v>
      </c>
      <c r="P307" s="57">
        <f t="shared" si="3760"/>
        <v>0</v>
      </c>
      <c r="Q307" s="93">
        <f t="shared" si="3607"/>
        <v>9</v>
      </c>
      <c r="R307" s="56">
        <f t="shared" si="3471"/>
        <v>1.054447739401803</v>
      </c>
      <c r="S307" s="95">
        <f t="shared" si="3652"/>
        <v>5.3474477999999999E-2</v>
      </c>
      <c r="T307" s="95">
        <f t="shared" si="3653"/>
        <v>0.94685493099999996</v>
      </c>
      <c r="U307" s="115">
        <f t="shared" si="3472"/>
        <v>0</v>
      </c>
      <c r="V307" s="202">
        <f t="shared" si="3453"/>
        <v>0.92781553388866689</v>
      </c>
      <c r="W307" s="203">
        <f t="shared" si="3129"/>
        <v>0.96390776694433344</v>
      </c>
      <c r="X307" s="203">
        <f>IF(W307&gt;X306,W307,X306)</f>
        <v>0.96390776694433344</v>
      </c>
      <c r="Y307" s="75">
        <f t="shared" si="4063"/>
        <v>0.96390776694433344</v>
      </c>
      <c r="Z307" s="93">
        <f>IF(MAX(W305:W309)=W307,Q307+1,Q307)</f>
        <v>10</v>
      </c>
      <c r="AA307" s="82">
        <f t="shared" ref="AA307" si="4080">IF(W307=MAX(W305:W309),S307*R307-G307,0)</f>
        <v>-0.36837563464835826</v>
      </c>
      <c r="AB307" s="82">
        <f t="shared" ref="AB307" si="4081">IF(W307=MAX(W305:W309),T307*R307-H307,0)</f>
        <v>9.3103834615366643E-2</v>
      </c>
      <c r="AC307" s="210">
        <f t="shared" ref="AC307" si="4082">IF(W307=MAX(W305:W309),U307-I307,0)</f>
        <v>0</v>
      </c>
      <c r="AD307" s="212">
        <f>Hoja1!$AA307^2+Hoja1!$AB307^2+AC307^2</f>
        <v>0.14436893222266628</v>
      </c>
      <c r="AE307" s="75">
        <f t="shared" si="4067"/>
        <v>0.14436893222266628</v>
      </c>
      <c r="AF307" s="75">
        <f t="shared" si="4068"/>
        <v>0.37995911914660802</v>
      </c>
      <c r="AG307" s="78">
        <f t="shared" si="4068"/>
        <v>0.96390776694433344</v>
      </c>
      <c r="AH307" s="78">
        <f t="shared" si="4068"/>
        <v>6.055953203039699E-2</v>
      </c>
      <c r="AI307" s="80">
        <f>IF(AG305&gt;0,IF(AH305=Hoja1!$W307,Hoja1!$E307,Hoja1!$G307),0)</f>
        <v>0.4247616770911497</v>
      </c>
      <c r="AJ307" s="54">
        <f>IF(AG305&gt;0,IF(AH305=Hoja1!$W307,Hoja1!$F307,Hoja1!$H307),0)</f>
        <v>0.90530520691903349</v>
      </c>
      <c r="AK307" s="52">
        <f>IF(AG305&gt;0,IF(AH305=Hoja1!$W307,Hoja1!$E307*Hoja1!$R307,Hoja1!$G307),0)</f>
        <v>0.4247616770911497</v>
      </c>
      <c r="AL307" s="49">
        <f>IF(AG305&gt;0,IF(AH305=Hoja1!$W307,Hoja1!$F307*Hoja1!$R307,Hoja1!$H307),0)</f>
        <v>0.90530520691903349</v>
      </c>
      <c r="AM307" s="56">
        <f t="shared" ref="AM307:AN307" si="4083">AM302</f>
        <v>10</v>
      </c>
      <c r="AN307" s="145">
        <f t="shared" si="4083"/>
        <v>0.5</v>
      </c>
      <c r="AO307" s="122">
        <f t="shared" si="3477"/>
        <v>0.1</v>
      </c>
      <c r="AP307" s="127">
        <f t="shared" si="3809"/>
        <v>0.05</v>
      </c>
      <c r="AQ307" s="56">
        <f t="shared" ref="AQ307:AR307" si="4084">AQ302</f>
        <v>2.7841978568003425E-2</v>
      </c>
      <c r="AR307" s="57">
        <f t="shared" si="4084"/>
        <v>-2.6293042553674317E-2</v>
      </c>
      <c r="AS307" s="56">
        <f t="shared" ref="AS307" si="4085">IF(AG305&gt;0,G307+AQ307,0)</f>
        <v>0.45260365565915311</v>
      </c>
      <c r="AT307" s="166">
        <f t="shared" ref="AT307" si="4086">IF(AG305&gt;0,H307+AR307,0)</f>
        <v>0.87901216436535923</v>
      </c>
    </row>
    <row r="308" spans="3:46" ht="19.5" thickBot="1" x14ac:dyDescent="0.3">
      <c r="C308" s="224"/>
      <c r="D308" s="217"/>
      <c r="E308" s="94">
        <f t="shared" ref="E308:F308" si="4087">E307</f>
        <v>5.3474477999999999E-2</v>
      </c>
      <c r="F308" s="94">
        <f t="shared" si="4087"/>
        <v>0.94685493099999996</v>
      </c>
      <c r="G308" s="46">
        <f t="shared" ref="G308:I308" si="4088">G303</f>
        <v>-0.51661166300000005</v>
      </c>
      <c r="H308" s="46">
        <f t="shared" si="4088"/>
        <v>-0.851105322</v>
      </c>
      <c r="I308" s="46">
        <f t="shared" si="4088"/>
        <v>0</v>
      </c>
      <c r="J308" s="56">
        <f t="shared" ref="J308" si="4089">IF($AO$1="SUBTRACTIVE",AA308+J303,IF(W308=MAX(W305:W309),P308*M308-G308+J303,J303))</f>
        <v>0</v>
      </c>
      <c r="K308" s="122">
        <f t="shared" ref="K308" si="4090">IF($AO$1="SUBTRACTIVE",AB308+K303,IF(W308=MAX(W305:W309),P308*N308-H308+K303,K303))</f>
        <v>0</v>
      </c>
      <c r="L308" s="57">
        <v>0</v>
      </c>
      <c r="M308" s="137">
        <f t="shared" ref="M308" si="4091">IF($AO$1="ADDICTIVE",IF(W308=MAX(W305:W309),$AO$2*S308*R308+G308,0),0)</f>
        <v>0</v>
      </c>
      <c r="N308" s="122">
        <f t="shared" ref="N308" si="4092">IF($AO$1="ADDICTIVE",IF(W308=MAX(W305:W309),$AO$2*T308*R308+H308,0),0)</f>
        <v>0</v>
      </c>
      <c r="O308" s="128">
        <f t="shared" ref="O308:O309" si="4093">IF($AO$1="ADDICTIVE",IF(Y308=MAX(Y304:Y308),$AO$2*U308*R308+I308,0),0)</f>
        <v>0</v>
      </c>
      <c r="P308" s="57">
        <f t="shared" si="3760"/>
        <v>0</v>
      </c>
      <c r="Q308" s="93">
        <f t="shared" si="3607"/>
        <v>0</v>
      </c>
      <c r="R308" s="56">
        <f t="shared" si="3471"/>
        <v>1.054447739401803</v>
      </c>
      <c r="S308" s="95">
        <f t="shared" si="3652"/>
        <v>5.3474477999999999E-2</v>
      </c>
      <c r="T308" s="95">
        <f t="shared" si="3653"/>
        <v>0.94685493099999996</v>
      </c>
      <c r="U308" s="115">
        <f t="shared" si="3472"/>
        <v>0</v>
      </c>
      <c r="V308" s="202">
        <f t="shared" si="3453"/>
        <v>-0.87888093593920602</v>
      </c>
      <c r="W308" s="203">
        <f t="shared" si="3129"/>
        <v>6.055953203039699E-2</v>
      </c>
      <c r="X308" s="203">
        <f>IF(W308&gt;X307,W308,X307)</f>
        <v>0.96390776694433344</v>
      </c>
      <c r="Y308" s="75">
        <f t="shared" si="4063"/>
        <v>0.96390776694433344</v>
      </c>
      <c r="Z308" s="93">
        <f>IF(MAX(W305:W309)=W308,Q308+1,Q308)</f>
        <v>0</v>
      </c>
      <c r="AA308" s="82">
        <f t="shared" ref="AA308" si="4094">IF(W308=MAX(W305:W309),S308*R308-G308,0)</f>
        <v>0</v>
      </c>
      <c r="AB308" s="82">
        <f t="shared" ref="AB308" si="4095">IF(W308=MAX(W305:W309),T308*R308-H308,0)</f>
        <v>0</v>
      </c>
      <c r="AC308" s="210">
        <f t="shared" ref="AC308" si="4096">IF(W308=MAX(W305:W309),U308-I308,0)</f>
        <v>0</v>
      </c>
      <c r="AD308" s="212">
        <f>Hoja1!$AA308^2+Hoja1!$AB308^2+AC308^2</f>
        <v>0</v>
      </c>
      <c r="AE308" s="75">
        <f t="shared" si="4067"/>
        <v>0.14436893222266628</v>
      </c>
      <c r="AF308" s="75">
        <f t="shared" si="4068"/>
        <v>0.37995911914660802</v>
      </c>
      <c r="AG308" s="78">
        <f t="shared" si="4068"/>
        <v>0.96390776694433344</v>
      </c>
      <c r="AH308" s="78">
        <f t="shared" si="4068"/>
        <v>6.055953203039699E-2</v>
      </c>
      <c r="AI308" s="80">
        <f>IF(AG305&gt;0,IF(AH305=Hoja1!$W308,Hoja1!$E308,Hoja1!$G308),0)</f>
        <v>5.3474477999999999E-2</v>
      </c>
      <c r="AJ308" s="54">
        <f>IF(AG305&gt;0,IF(AH305=Hoja1!$W308,Hoja1!$F308,Hoja1!$H308),0)</f>
        <v>0.94685493099999996</v>
      </c>
      <c r="AK308" s="52">
        <f>IF(AG305&gt;0,IF(AH305=Hoja1!$W308,Hoja1!$E308*Hoja1!$R308,Hoja1!$G308),0)</f>
        <v>5.6386042442791447E-2</v>
      </c>
      <c r="AL308" s="49">
        <f>IF(AG305&gt;0,IF(AH305=Hoja1!$W308,Hoja1!$F308*Hoja1!$R308,Hoja1!$H308),0)</f>
        <v>0.99840904153440013</v>
      </c>
      <c r="AM308" s="56">
        <f t="shared" ref="AM308:AN308" si="4097">AM303</f>
        <v>0</v>
      </c>
      <c r="AN308" s="145">
        <f t="shared" si="4097"/>
        <v>0.5</v>
      </c>
      <c r="AO308" s="122">
        <f t="shared" si="3477"/>
        <v>0</v>
      </c>
      <c r="AP308" s="127">
        <f t="shared" si="3809"/>
        <v>0</v>
      </c>
      <c r="AQ308" s="56">
        <f t="shared" ref="AQ308:AR308" si="4098">AQ303</f>
        <v>0</v>
      </c>
      <c r="AR308" s="57">
        <f t="shared" si="4098"/>
        <v>0</v>
      </c>
      <c r="AS308" s="56">
        <f t="shared" ref="AS308" si="4099">IF(AG305&gt;0,G308+AQ308,0)</f>
        <v>-0.51661166300000005</v>
      </c>
      <c r="AT308" s="166">
        <f t="shared" ref="AT308" si="4100">IF(AG305&gt;0,H308+AR308,0)</f>
        <v>-0.851105322</v>
      </c>
    </row>
    <row r="309" spans="3:46" ht="19.5" thickBot="1" x14ac:dyDescent="0.3">
      <c r="C309" s="225"/>
      <c r="D309" s="230"/>
      <c r="E309" s="169">
        <f t="shared" ref="E309:F309" si="4101">E308</f>
        <v>5.3474477999999999E-2</v>
      </c>
      <c r="F309" s="169">
        <f t="shared" si="4101"/>
        <v>0.94685493099999996</v>
      </c>
      <c r="G309" s="170">
        <f t="shared" ref="G309:I309" si="4102">G304</f>
        <v>-0.227678886</v>
      </c>
      <c r="H309" s="170">
        <f t="shared" si="4102"/>
        <v>-0.95629731299999998</v>
      </c>
      <c r="I309" s="170">
        <f t="shared" si="4102"/>
        <v>0</v>
      </c>
      <c r="J309" s="171">
        <f t="shared" ref="J309" si="4103">IF($AO$1="SUBTRACTIVE",AA309+J304,IF(W309=MAX(W305:W309),P309*M309-G309+J304,J304))</f>
        <v>0</v>
      </c>
      <c r="K309" s="172">
        <f t="shared" ref="K309" si="4104">IF($AO$1="SUBTRACTIVE",AB309+K304,IF(W309=MAX(W305:W309),P309*N309-H309+K304,K304))</f>
        <v>0</v>
      </c>
      <c r="L309" s="173">
        <v>0</v>
      </c>
      <c r="M309" s="174">
        <f t="shared" ref="M309" si="4105">IF($AO$1="ADDICTIVE",IF(W309=MAX(W305:W309),$AO$2*S309*R309+G309,0),0)</f>
        <v>0</v>
      </c>
      <c r="N309" s="172">
        <f t="shared" ref="N309" si="4106">IF($AO$1="ADDICTIVE",IF(W309=MAX(W305:W309),$AO$2*T309*R309+H309,0),0)</f>
        <v>0</v>
      </c>
      <c r="O309" s="175">
        <f t="shared" si="4093"/>
        <v>0</v>
      </c>
      <c r="P309" s="173">
        <f t="shared" si="3760"/>
        <v>0</v>
      </c>
      <c r="Q309" s="176">
        <f t="shared" si="3607"/>
        <v>0</v>
      </c>
      <c r="R309" s="171">
        <f t="shared" si="3471"/>
        <v>1.054447739401803</v>
      </c>
      <c r="S309" s="177">
        <f t="shared" si="3652"/>
        <v>5.3474477999999999E-2</v>
      </c>
      <c r="T309" s="177">
        <f t="shared" si="3653"/>
        <v>0.94685493099999996</v>
      </c>
      <c r="U309" s="178">
        <f t="shared" si="3472"/>
        <v>0</v>
      </c>
      <c r="V309" s="204">
        <f t="shared" si="3453"/>
        <v>-0.9676137950235757</v>
      </c>
      <c r="W309" s="205">
        <f t="shared" ref="W309:W372" si="4107">(V309+1)/2</f>
        <v>1.6193102488212152E-2</v>
      </c>
      <c r="X309" s="205">
        <f>IF(W309&gt;X308,W309,X308)</f>
        <v>0.96390776694433344</v>
      </c>
      <c r="Y309" s="179">
        <f t="shared" si="4063"/>
        <v>0.96390776694433344</v>
      </c>
      <c r="Z309" s="176">
        <f>IF(MAX(W305:W309)=W309,Q309+1,Q309)</f>
        <v>0</v>
      </c>
      <c r="AA309" s="180">
        <f t="shared" ref="AA309" si="4108">IF(W309=MAX(W305:W309),S309*R309-G309,0)</f>
        <v>0</v>
      </c>
      <c r="AB309" s="180">
        <f t="shared" ref="AB309" si="4109">IF(W309=MAX(W305:W309),T309*R309-H309,0)</f>
        <v>0</v>
      </c>
      <c r="AC309" s="211">
        <f t="shared" ref="AC309" si="4110">IF(W309=MAX(W305:W309),U309-I309,0)</f>
        <v>0</v>
      </c>
      <c r="AD309" s="211">
        <f>Hoja1!$AA309^2+Hoja1!$AB309^2+AC309^2</f>
        <v>0</v>
      </c>
      <c r="AE309" s="179">
        <f t="shared" si="4067"/>
        <v>0.14436893222266628</v>
      </c>
      <c r="AF309" s="179">
        <f t="shared" si="4068"/>
        <v>0.37995911914660802</v>
      </c>
      <c r="AG309" s="181">
        <f t="shared" si="4068"/>
        <v>0.96390776694433344</v>
      </c>
      <c r="AH309" s="181">
        <f t="shared" si="4068"/>
        <v>6.055953203039699E-2</v>
      </c>
      <c r="AI309" s="182">
        <f>IF(AG305&gt;0,IF(AH305=Hoja1!$W309,Hoja1!$E309,Hoja1!$G309),0)</f>
        <v>-0.227678886</v>
      </c>
      <c r="AJ309" s="183">
        <f>IF(AG305&gt;0,IF(AH305=Hoja1!$W309,Hoja1!$F309,Hoja1!$H309),0)</f>
        <v>-0.95629731299999998</v>
      </c>
      <c r="AK309" s="184">
        <f>IF(AG305&gt;0,IF(AH305=Hoja1!$W309,Hoja1!$E309*Hoja1!$R309,Hoja1!$G309),0)</f>
        <v>-0.227678886</v>
      </c>
      <c r="AL309" s="182">
        <f>IF(AG305&gt;0,IF(AH305=Hoja1!$W309,Hoja1!$F309*Hoja1!$R309,Hoja1!$H309),0)</f>
        <v>-0.95629731299999998</v>
      </c>
      <c r="AM309" s="171">
        <f t="shared" ref="AM309:AN309" si="4111">AM304</f>
        <v>0</v>
      </c>
      <c r="AN309" s="185">
        <f t="shared" si="4111"/>
        <v>0.5</v>
      </c>
      <c r="AO309" s="172">
        <f t="shared" si="3477"/>
        <v>0</v>
      </c>
      <c r="AP309" s="208">
        <f t="shared" si="3809"/>
        <v>0</v>
      </c>
      <c r="AQ309" s="171">
        <f t="shared" ref="AQ309:AR309" si="4112">AQ304</f>
        <v>0</v>
      </c>
      <c r="AR309" s="173">
        <f t="shared" si="4112"/>
        <v>0</v>
      </c>
      <c r="AS309" s="171">
        <f t="shared" ref="AS309" si="4113">IF(AG305&gt;0,G309+AQ309,0)</f>
        <v>-0.227678886</v>
      </c>
      <c r="AT309" s="186">
        <f t="shared" ref="AT309" si="4114">IF(AG305&gt;0,H309+AR309,0)</f>
        <v>-0.95629731299999998</v>
      </c>
    </row>
    <row r="310" spans="3:46" ht="20.25" thickTop="1" thickBot="1" x14ac:dyDescent="0.3">
      <c r="C310" s="227">
        <v>4</v>
      </c>
      <c r="D310" s="226" t="s">
        <v>10</v>
      </c>
      <c r="E310" s="150">
        <f>$A$10</f>
        <v>0.99136142500000002</v>
      </c>
      <c r="F310" s="188">
        <f>$B$10</f>
        <v>0.47840942600000003</v>
      </c>
      <c r="G310" s="150">
        <f>IF(AND(COUNTIF(Z305:Z309,"&gt;0")&lt;5,COUNTIF(Z305:Z309,"&gt;0")&lt;20),SUM(AK210,AK215,AK220,AK225,AK230,AK235,AK240,AK245,AK250,AK255,AK260,AK265,AK270,AK275,AK280,AK285,AK290,AK295,AK300,AK305),SUM(AS210,AS215,AS220,AS225,AS230,AS235,AS240,AS245,AS250,AS255,AS260,AS265,AS270,AS275,AS280,AS285,AS290,AS295,AS300,AS305))</f>
        <v>0.90061523871352567</v>
      </c>
      <c r="H310" s="155">
        <f>IF(AND(COUNTIF(Z305:Z309,"&gt;0")&lt;5,COUNTIF(Z305:Z309,"&gt;0")&lt;20),SUM(AL210,AL215,AL220,AL225,AL230,AL235,AL240,AL245,AL250,AL255,AL260,AL265,AL270,AL275,AL280,AL285,AL290,AL295,AL300,AL305),SUM(AT210,AT215,AT220,AT225,AT230,AT235,AT240,AT245,AT250,AT255,AT260,AT265,AT270,AT275,AT280,AT285,AT290,AT295,AT300,AT305))</f>
        <v>0.43461729348586547</v>
      </c>
      <c r="I310" s="151">
        <v>0</v>
      </c>
      <c r="J310" s="150">
        <f t="shared" ref="J310" si="4115">IF($AO$1="SUBTRACTIVE",AA310,IF(W310=MAX(W310:W314),P310*M310-G310,0))</f>
        <v>0</v>
      </c>
      <c r="K310" s="154">
        <f t="shared" ref="K310" si="4116">IF($AO$1="SUBTRACTIVE",AB310,IF(W310=MAX(W310:W314),P310*N310-H310,0))</f>
        <v>0</v>
      </c>
      <c r="L310" s="152">
        <v>0</v>
      </c>
      <c r="M310" s="150">
        <f t="shared" ref="M310" si="4117">IF($AO$1="ADDICTIVE",IF(W310=MAX(W310:W314),$AO$2*S310*R310+G310,0),0)</f>
        <v>0</v>
      </c>
      <c r="N310" s="155">
        <f t="shared" ref="N310" si="4118">IF($AO$1="ADDICTIVE",IF(W310=MAX(W310:W314),$AO$2*T310*R310+H310,0),0)</f>
        <v>0</v>
      </c>
      <c r="O310" s="156">
        <f t="shared" ref="O310" si="4119">IF($AO$1="ADDICTIVE",IF(Y310=MAX(Y310:Y314),$AO$2*U310*R310+I310,0),0)</f>
        <v>0</v>
      </c>
      <c r="P310" s="151">
        <f t="shared" si="3760"/>
        <v>0</v>
      </c>
      <c r="Q310" s="157">
        <v>0</v>
      </c>
      <c r="R310" s="150">
        <f t="shared" si="3471"/>
        <v>0.90846306503556529</v>
      </c>
      <c r="S310" s="153">
        <v>0.99136142500000002</v>
      </c>
      <c r="T310" s="153">
        <v>0.47840942600000003</v>
      </c>
      <c r="U310" s="151">
        <f t="shared" si="3472"/>
        <v>0</v>
      </c>
      <c r="V310" s="206">
        <f t="shared" si="3453"/>
        <v>0.99999999999999978</v>
      </c>
      <c r="W310" s="190">
        <f t="shared" si="4107"/>
        <v>0.99999999999999989</v>
      </c>
      <c r="X310" s="190">
        <f>W310</f>
        <v>0.99999999999999989</v>
      </c>
      <c r="Y310" s="157">
        <f>X314</f>
        <v>0.99999999999999989</v>
      </c>
      <c r="Z310" s="157">
        <f>IF(MAX(W310:W314)=W310,Q310+1,Q310)</f>
        <v>1</v>
      </c>
      <c r="AA310" s="157">
        <f t="shared" ref="AA310" si="4120">IF(W310=MAX(W310:W314),S310*R310-G310,0)</f>
        <v>0</v>
      </c>
      <c r="AB310" s="157">
        <f t="shared" ref="AB310" si="4121">IF(W310=MAX(W310:W314),T310*R310-H310,0)</f>
        <v>0</v>
      </c>
      <c r="AC310" s="157">
        <f t="shared" ref="AC310" si="4122">IF(W310=MAX(W310:W314),U310-I310,0)</f>
        <v>0</v>
      </c>
      <c r="AD310" s="157">
        <f>Hoja1!$AA310^2+Hoja1!$AB310^2+AC310^2</f>
        <v>0</v>
      </c>
      <c r="AE310" s="157">
        <f t="shared" ref="AE310" si="4123">MAX(AD310:AD314)</f>
        <v>0</v>
      </c>
      <c r="AF310" s="157">
        <f t="shared" ref="AF310" si="4124">SQRT(AE310)</f>
        <v>0</v>
      </c>
      <c r="AG310" s="157">
        <f>IF(Y310=MIN(Y310:Y409),Y310,0)</f>
        <v>0</v>
      </c>
      <c r="AH310" s="158">
        <f>IF(Hoja1!$AG310&gt;0,_xlfn.MAXIFS(W310:W314,Z405:Z409,0),0)</f>
        <v>0</v>
      </c>
      <c r="AI310" s="158">
        <f>IF(AG310&gt;0,IF(AH310=Hoja1!$W310,Hoja1!$E310,Hoja1!$G310),0)</f>
        <v>0</v>
      </c>
      <c r="AJ310" s="159">
        <f>IF(AG310&gt;0,IF(AH310=Hoja1!$W310,Hoja1!$F310,Hoja1!$H310),0)</f>
        <v>0</v>
      </c>
      <c r="AK310" s="160">
        <f>IF(AG310&gt;0,IF(AH310=Hoja1!$W310,Hoja1!$E310*Hoja1!$R310,Hoja1!$G310),0)</f>
        <v>0</v>
      </c>
      <c r="AL310" s="161">
        <f>IF(AG310&gt;0,IF(AH310=Hoja1!$W310,Hoja1!$F310*Hoja1!$R310,Hoja1!$H310),0)</f>
        <v>0</v>
      </c>
      <c r="AM310" s="150">
        <f t="shared" ref="AM310:AM314" si="4125">Z405</f>
        <v>9</v>
      </c>
      <c r="AN310" s="155">
        <f t="shared" ref="AN310" si="4126">IF(AND(AN309&gt;0.01,COUNTIFS(Z305:Z309,"&gt;0")&lt;5),AN309,AN309*0.99)</f>
        <v>0.5</v>
      </c>
      <c r="AO310" s="155">
        <f t="shared" si="3477"/>
        <v>0.1111111111111111</v>
      </c>
      <c r="AP310" s="151">
        <f t="shared" si="3809"/>
        <v>5.5555555555555552E-2</v>
      </c>
      <c r="AQ310" s="150">
        <f t="shared" ref="AQ310:AQ314" si="4127">J405 * AP310</f>
        <v>-8.7737465512600643E-3</v>
      </c>
      <c r="AR310" s="151">
        <f t="shared" ref="AR310:AR314" si="4128">K405 * AP310</f>
        <v>4.316376946363362E-3</v>
      </c>
      <c r="AS310" s="150">
        <f t="shared" ref="AS310" si="4129">IF(AG310&gt;0,G310+AQ310,0)</f>
        <v>0</v>
      </c>
      <c r="AT310" s="162">
        <f t="shared" ref="AT310" si="4130">IF(AG310&gt;0,H310+AR310,0)</f>
        <v>0</v>
      </c>
    </row>
    <row r="311" spans="3:46" ht="19.5" thickBot="1" x14ac:dyDescent="0.3">
      <c r="C311" s="228"/>
      <c r="D311" s="214"/>
      <c r="E311" s="2">
        <f t="shared" ref="E311:E314" si="4131">A$10</f>
        <v>0.99136142500000002</v>
      </c>
      <c r="F311" s="20">
        <f t="shared" ref="F311:F314" si="4132">B$10</f>
        <v>0.47840942600000003</v>
      </c>
      <c r="G311" s="2">
        <f>IF(AND(COUNTIF(Z305:Z309,"&gt;0")&lt;5,COUNTIF(Z305:Z309,"&gt;0")&lt;20),SUM(AK211,AK216,AK221,AK226,AK231,AK236,AK241,AK246,AK251,AK256,AK261,AK266,AK271,AK276,AK281,AK286,AK291,AK296,AK301,AK306),SUM(AS211,AS216,AS221,AS226,AS231,AS236,AS241,AS246,AS251,AS256,AS261,AS266,AS271,AS276,AS281,AS286,AS291,AS296,AS301,AS306))</f>
        <v>0.97621461700000001</v>
      </c>
      <c r="H311" s="107">
        <f>IF(AND(COUNTIF(Z305:Z309,"&gt;0")&lt;5,COUNTIF(Z305:Z309,"&gt;0")&lt;20),SUM(AL211,AL216,AL221,AL226,AL231,AL236,AL241,AL246,AL251,AL256,AL261,AL266,AL271,AL276,AL281,AL286,AL291,AL296,AL301,AL306),SUM(AT211,AT216,AT221,AT226,AT231,AT236,AT241,AT246,AT251,AT256,AT261,AT266,AT271,AT276,AT281,AT286,AT291,AT296,AT301,AT306))</f>
        <v>-0.20893725399999999</v>
      </c>
      <c r="I311" s="3">
        <v>0</v>
      </c>
      <c r="J311" s="15">
        <f t="shared" ref="J311" si="4133">IF($AO$1="SUBTRACTIVE",AA311,IF(W311=MAX(W310:W314),M311*P311-G311,0))</f>
        <v>0</v>
      </c>
      <c r="K311" s="112">
        <f t="shared" ref="K311" si="4134">IF($AO$1="SUBTRACTIVE",AB311,IF(W311=MAX(W310:W314),P311*N311-H311,0))</f>
        <v>0</v>
      </c>
      <c r="L311" s="61">
        <v>0</v>
      </c>
      <c r="M311" s="2">
        <f t="shared" ref="M311" si="4135">IF($AO$1="ADDICTIVE",IF(W311=MAX(W310:W314),$AO$2*S311*R311+G311,0),0)</f>
        <v>0</v>
      </c>
      <c r="N311" s="107">
        <f t="shared" ref="N311" si="4136">IF($AO$1="ADDICTIVE",IF(W311=MAX(W310:W314),$AO$2*T311*R311+H311,0),0)</f>
        <v>0</v>
      </c>
      <c r="O311" s="20">
        <f t="shared" ref="O311" si="4137">IF($AO$1="ADDICTIVE",IF(Y311=MAX(Y310:Y314),$AO$2*U311*R311+I311,0),0)</f>
        <v>0</v>
      </c>
      <c r="P311" s="3">
        <f t="shared" si="3760"/>
        <v>0</v>
      </c>
      <c r="Q311" s="63">
        <v>0</v>
      </c>
      <c r="R311" s="2">
        <f t="shared" si="3471"/>
        <v>0.90846306503556529</v>
      </c>
      <c r="S311" s="74">
        <v>0.99136142500000002</v>
      </c>
      <c r="T311" s="74">
        <v>0.47840942600000003</v>
      </c>
      <c r="U311" s="26">
        <f t="shared" si="3472"/>
        <v>0</v>
      </c>
      <c r="V311" s="199">
        <f t="shared" si="3453"/>
        <v>0.78838601648323925</v>
      </c>
      <c r="W311" s="192">
        <f t="shared" si="4107"/>
        <v>0.89419300824161962</v>
      </c>
      <c r="X311" s="192">
        <f>IF(W311&gt;X310,W311,X310)</f>
        <v>0.99999999999999989</v>
      </c>
      <c r="Y311" s="75">
        <f>Y310</f>
        <v>0.99999999999999989</v>
      </c>
      <c r="Z311" s="63">
        <f>IF(MAX(W310:W314)=W311,Q311+1,Q311)</f>
        <v>0</v>
      </c>
      <c r="AA311" s="63">
        <f t="shared" ref="AA311" si="4138">IF(W311=MAX(W310:W314),S311*R311-G311,0)</f>
        <v>0</v>
      </c>
      <c r="AB311" s="63">
        <f t="shared" ref="AB311" si="4139">IF(W311=MAX(W310:W314),T311*R311-H311,0)</f>
        <v>0</v>
      </c>
      <c r="AC311" s="209">
        <f t="shared" ref="AC311" si="4140">IF(W311=MAX(W310:W314),U311-I311,0)</f>
        <v>0</v>
      </c>
      <c r="AD311" s="61">
        <f>Hoja1!$AA311^2+Hoja1!$AB311^2+AC311^2</f>
        <v>0</v>
      </c>
      <c r="AE311" s="75">
        <f t="shared" ref="AE311:AH314" si="4141">AE310</f>
        <v>0</v>
      </c>
      <c r="AF311" s="76">
        <f t="shared" si="4141"/>
        <v>0</v>
      </c>
      <c r="AG311" s="77">
        <f>AG310</f>
        <v>0</v>
      </c>
      <c r="AH311" s="77">
        <f>AH310</f>
        <v>0</v>
      </c>
      <c r="AI311" s="72">
        <f>IF(AG310&gt;0,IF(AH310=Hoja1!$W311,Hoja1!$E311,Hoja1!$G311),0)</f>
        <v>0</v>
      </c>
      <c r="AJ311" s="73">
        <f>IF(AG310&gt;0,IF(AH310=Hoja1!$W311,Hoja1!$F311,Hoja1!$H311),0)</f>
        <v>0</v>
      </c>
      <c r="AK311" s="52">
        <f>IF(AG310&gt;0,IF(AH310=Hoja1!$W311,Hoja1!$E311*Hoja1!$R311,Hoja1!$G311),0)</f>
        <v>0</v>
      </c>
      <c r="AL311" s="49">
        <f>IF(AG310&gt;0,IF(AH310=Hoja1!$W311,Hoja1!$F311*Hoja1!$R311,Hoja1!$H311),0)</f>
        <v>0</v>
      </c>
      <c r="AM311" s="2">
        <f t="shared" si="4125"/>
        <v>1</v>
      </c>
      <c r="AN311" s="107">
        <f t="shared" ref="AN311:AN314" si="4142">AN310</f>
        <v>0.5</v>
      </c>
      <c r="AO311" s="107">
        <f t="shared" si="3477"/>
        <v>1</v>
      </c>
      <c r="AP311" s="3">
        <f t="shared" si="3809"/>
        <v>0.5</v>
      </c>
      <c r="AQ311" s="2">
        <f t="shared" si="4127"/>
        <v>9.8200950552920219E-3</v>
      </c>
      <c r="AR311" s="3">
        <f t="shared" si="4128"/>
        <v>0.14994720205117487</v>
      </c>
      <c r="AS311" s="2">
        <f t="shared" ref="AS311" si="4143">IF(AG310&gt;0,G311+AQ311,0)</f>
        <v>0</v>
      </c>
      <c r="AT311" s="163">
        <f t="shared" ref="AT311" si="4144">IF(AG310&gt;0,H311+AR311,0)</f>
        <v>0</v>
      </c>
    </row>
    <row r="312" spans="3:46" ht="19.5" thickBot="1" x14ac:dyDescent="0.3">
      <c r="C312" s="228"/>
      <c r="D312" s="214"/>
      <c r="E312" s="2">
        <f t="shared" si="4131"/>
        <v>0.99136142500000002</v>
      </c>
      <c r="F312" s="20">
        <f t="shared" si="4132"/>
        <v>0.47840942600000003</v>
      </c>
      <c r="G312" s="2">
        <f>IF(AND(COUNTIF(Z305:Z309,"&gt;0")&lt;5,COUNTIF(Z305:Z309,"&gt;0")&lt;20),SUM(AK212,AK217,AK222,AK227,AK232,AK237,AK242,AK247,AK252,AK257,AK262,AK267,AK272,AK277,AK282,AK287,AK292,AK297,AK302,AK307),SUM(AS212,AS217,AS222,AS227,AS232,AS237,AS242,AS247,AS252,AS257,AS262,AS267,AS272,AS277,AS282,AS287,AS292,AS297,AS302,AS307))</f>
        <v>0.4247616770911497</v>
      </c>
      <c r="H312" s="107">
        <f>IF(AND(COUNTIF(Z305:Z309,"&gt;0")&lt;5,COUNTIF(Z305:Z309,"&gt;0")&lt;20),SUM(AL212,AL217,AL222,AL227,AL232,AL237,AL242,AL247,AL252,AL257,AL262,AL267,AL272,AL277,AL282,AL287,AL292,AL297,AL302,AL307),SUM(AT212,AT217,AT222,AT227,AT232,AT237,AT242,AT247,AT252,AT257,AT262,AT267,AT272,AT277,AT282,AT287,AT292,AT297,AT302,AT307))</f>
        <v>0.90530520691903349</v>
      </c>
      <c r="I312" s="3">
        <v>0</v>
      </c>
      <c r="J312" s="15">
        <f t="shared" ref="J312" si="4145">IF($AO$1="SUBTRACTIVE",AA312,IF(W312=MAX(W310:W314),P312*M312-G312,0))</f>
        <v>0</v>
      </c>
      <c r="K312" s="112">
        <f t="shared" ref="K312" si="4146">IF($AO$1="SUBTRACTIVE",AB312,IF(W312=MAX(W310:W314),P312*N312-H312,0))</f>
        <v>0</v>
      </c>
      <c r="L312" s="61">
        <v>0</v>
      </c>
      <c r="M312" s="2">
        <f t="shared" ref="M312" si="4147">IF($AO$1="ADDICTIVE",IF(W312=MAX(W310:W314),$AO$2*S312*R312+G312,0),0)</f>
        <v>0</v>
      </c>
      <c r="N312" s="107">
        <f t="shared" ref="N312" si="4148">IF($AO$1="ADDICTIVE",IF(W312=MAX(W310:W314),$AO$2*T312*R312+H312,0),0)</f>
        <v>0</v>
      </c>
      <c r="O312" s="20">
        <f t="shared" ref="O312" si="4149">IF($AO$1="ADDICTIVE",IF(Y312=MAX(Y310:Y314),$AO$2*U312*R312+I312,0),0)</f>
        <v>0</v>
      </c>
      <c r="P312" s="3">
        <f t="shared" si="3760"/>
        <v>0</v>
      </c>
      <c r="Q312" s="63">
        <v>0</v>
      </c>
      <c r="R312" s="2">
        <f t="shared" si="3471"/>
        <v>0.90846306503556529</v>
      </c>
      <c r="S312" s="74">
        <v>0.99136142500000002</v>
      </c>
      <c r="T312" s="74">
        <v>0.47840942600000003</v>
      </c>
      <c r="U312" s="26">
        <f t="shared" si="3472"/>
        <v>0</v>
      </c>
      <c r="V312" s="199">
        <f t="shared" si="3453"/>
        <v>0.7760081380196151</v>
      </c>
      <c r="W312" s="192">
        <f t="shared" si="4107"/>
        <v>0.88800406900980755</v>
      </c>
      <c r="X312" s="192">
        <f>IF(W312&gt;X311,W312,X311)</f>
        <v>0.99999999999999989</v>
      </c>
      <c r="Y312" s="75">
        <f t="shared" ref="Y312:Y314" si="4150">Y311</f>
        <v>0.99999999999999989</v>
      </c>
      <c r="Z312" s="63">
        <f>IF(MAX(W310:W314)=W312,Q312+1,Q312)</f>
        <v>0</v>
      </c>
      <c r="AA312" s="63">
        <f t="shared" ref="AA312" si="4151">IF(W312=MAX(W310:W314),S312*R312-G312,0)</f>
        <v>0</v>
      </c>
      <c r="AB312" s="63">
        <f t="shared" ref="AB312" si="4152">IF(W312=MAX(W310:W314),T312*R312-H312,0)</f>
        <v>0</v>
      </c>
      <c r="AC312" s="209">
        <f t="shared" ref="AC312" si="4153">IF(W312=MAX(W310:W314),U312-I312,0)</f>
        <v>0</v>
      </c>
      <c r="AD312" s="61">
        <f>Hoja1!$AA312^2+Hoja1!$AB312^2+AC312^2</f>
        <v>0</v>
      </c>
      <c r="AE312" s="75">
        <f t="shared" si="4141"/>
        <v>0</v>
      </c>
      <c r="AF312" s="75">
        <f t="shared" si="4141"/>
        <v>0</v>
      </c>
      <c r="AG312" s="78">
        <f t="shared" si="4141"/>
        <v>0</v>
      </c>
      <c r="AH312" s="78">
        <f t="shared" si="4141"/>
        <v>0</v>
      </c>
      <c r="AI312" s="72">
        <f>IF(AG310&gt;0,IF(AH310=Hoja1!$W312,Hoja1!$E312,Hoja1!$G312),0)</f>
        <v>0</v>
      </c>
      <c r="AJ312" s="73">
        <f>IF(AG312&gt;0,IF(AH312=Hoja1!$W312,Hoja1!$F312,Hoja1!$H312),0)</f>
        <v>0</v>
      </c>
      <c r="AK312" s="52">
        <f>IF(AG310&gt;0,IF(AH310=Hoja1!$W312,Hoja1!$E312*Hoja1!$R312,Hoja1!$G312),0)</f>
        <v>0</v>
      </c>
      <c r="AL312" s="49">
        <f>IF(AG310&gt;0,IF(AH310=Hoja1!$W312,Hoja1!$F312*Hoja1!$R312,Hoja1!$H312),0)</f>
        <v>0</v>
      </c>
      <c r="AM312" s="2">
        <f t="shared" si="4125"/>
        <v>9</v>
      </c>
      <c r="AN312" s="107">
        <f t="shared" si="4142"/>
        <v>0.5</v>
      </c>
      <c r="AO312" s="107">
        <f t="shared" si="3477"/>
        <v>0.1111111111111111</v>
      </c>
      <c r="AP312" s="3">
        <f t="shared" si="3809"/>
        <v>5.5555555555555552E-2</v>
      </c>
      <c r="AQ312" s="2">
        <f t="shared" si="4127"/>
        <v>5.140084477824592E-2</v>
      </c>
      <c r="AR312" s="3">
        <f t="shared" si="4128"/>
        <v>-3.4386926982714054E-2</v>
      </c>
      <c r="AS312" s="2">
        <f t="shared" ref="AS312" si="4154">IF(AG310&gt;0,G312+AQ312,0)</f>
        <v>0</v>
      </c>
      <c r="AT312" s="163">
        <f t="shared" ref="AT312" si="4155">IF(AG310&gt;0,H312+AR312,0)</f>
        <v>0</v>
      </c>
    </row>
    <row r="313" spans="3:46" ht="19.5" thickBot="1" x14ac:dyDescent="0.3">
      <c r="C313" s="228"/>
      <c r="D313" s="214"/>
      <c r="E313" s="2">
        <f t="shared" si="4131"/>
        <v>0.99136142500000002</v>
      </c>
      <c r="F313" s="20">
        <f t="shared" si="4132"/>
        <v>0.47840942600000003</v>
      </c>
      <c r="G313" s="15">
        <f>IF(AND(COUNTIF(Z305:Z309,"&gt;0")&lt;5,COUNTIF(Z305:Z309,"&gt;0")&lt;20),SUM(AK213,AK218,AK223,AK228,AK233,AK238,AK243,AK248,AK253,AK258,AK263,AK268,AK273,AK278,AK283,AK288,AK293,AK298,AK303,AK308),SUM(AS213,AS218,AS223,AS228,AS233,AS238,AS243,AS248,AS253,AS258,AS263,AS268,AS273,AS278,AS283,AS288,AS293,AS298,AS303,AS308))</f>
        <v>5.6386042442791447E-2</v>
      </c>
      <c r="H313" s="107">
        <f>IF(AND(COUNTIF(Z305:Z309,"&gt;0")&lt;5,COUNTIF(Z305:Z309,"&gt;0")&lt;20),SUM(AL213,AL218,AL223,AL228,AL233,AL238,AL243,AL248,AL253,AL258,AL263,AL268,AL273,AL278,AL283,AL288,AL293,AL298,AL303,AL308),SUM(AT213,AT218,AT223,AT228,AT233,AT238,AT243,AT248,AT253,AT258,AT263,AT268,AT273,AT278,AT283,AT288,AT293,AT298,AT303,AT308))</f>
        <v>0.99840904153440013</v>
      </c>
      <c r="I313" s="3">
        <v>0</v>
      </c>
      <c r="J313" s="15">
        <f t="shared" ref="J313" si="4156">IF($AO$1="SUBTRACTIVE",AA313,IF(W313=MAX(W310:W314),P313*M313-G313,0))</f>
        <v>0</v>
      </c>
      <c r="K313" s="112">
        <f t="shared" ref="K313" si="4157">IF($AO$1="SUBTRACTIVE",AB313,IF(W313=MAX(W310:W314),P313*N313-H313,0))</f>
        <v>0</v>
      </c>
      <c r="L313" s="61">
        <v>0</v>
      </c>
      <c r="M313" s="2">
        <f t="shared" ref="M313" si="4158">IF($AO$1="ADDICTIVE",IF(W313=MAX(W310:W314),$AO$2*S313*R313+G313,0),0)</f>
        <v>0</v>
      </c>
      <c r="N313" s="107">
        <f t="shared" ref="N313" si="4159">IF($AO$1="ADDICTIVE",IF(W313=MAX(W310:W314),$AO$2*T313*R313+H313,0),0)</f>
        <v>0</v>
      </c>
      <c r="O313" s="20">
        <f t="shared" ref="O313:O314" si="4160">IF($AO$1="ADDICTIVE",IF(Y313=MAX(Y309:Y313),$AO$2*U313*R313+I313,0),0)</f>
        <v>0</v>
      </c>
      <c r="P313" s="3">
        <f t="shared" si="3760"/>
        <v>0</v>
      </c>
      <c r="Q313" s="63">
        <v>0</v>
      </c>
      <c r="R313" s="2">
        <f t="shared" si="3471"/>
        <v>0.90846306503556529</v>
      </c>
      <c r="S313" s="74">
        <v>0.99136142500000002</v>
      </c>
      <c r="T313" s="74">
        <v>0.47840942600000003</v>
      </c>
      <c r="U313" s="26">
        <f t="shared" si="3472"/>
        <v>0</v>
      </c>
      <c r="V313" s="199">
        <f t="shared" si="3453"/>
        <v>0.48470796449822362</v>
      </c>
      <c r="W313" s="192">
        <f t="shared" si="4107"/>
        <v>0.74235398224911187</v>
      </c>
      <c r="X313" s="192">
        <f>IF(W313&gt;X312,W313,X312)</f>
        <v>0.99999999999999989</v>
      </c>
      <c r="Y313" s="75">
        <f t="shared" si="4150"/>
        <v>0.99999999999999989</v>
      </c>
      <c r="Z313" s="63">
        <f>IF(MAX(W310:W314)=W313,Q313+1,Q313)</f>
        <v>0</v>
      </c>
      <c r="AA313" s="63">
        <f t="shared" ref="AA313" si="4161">IF(W313=MAX(W310:W314),S313*R313-G313,0)</f>
        <v>0</v>
      </c>
      <c r="AB313" s="63">
        <f t="shared" ref="AB313" si="4162">IF(W313=MAX(W310:W314),T313*R313-H313,0)</f>
        <v>0</v>
      </c>
      <c r="AC313" s="209">
        <f t="shared" ref="AC313" si="4163">IF(W313=MAX(W310:W314),U313-I313,0)</f>
        <v>0</v>
      </c>
      <c r="AD313" s="61">
        <f>Hoja1!$AA313^2+Hoja1!$AB313^2+AC313^2</f>
        <v>0</v>
      </c>
      <c r="AE313" s="75">
        <f t="shared" si="4141"/>
        <v>0</v>
      </c>
      <c r="AF313" s="75">
        <f t="shared" si="4141"/>
        <v>0</v>
      </c>
      <c r="AG313" s="78">
        <f t="shared" si="4141"/>
        <v>0</v>
      </c>
      <c r="AH313" s="78">
        <f t="shared" si="4141"/>
        <v>0</v>
      </c>
      <c r="AI313" s="72">
        <f>IF(AG310&gt;0,IF(AH310=Hoja1!$W313,Hoja1!$E313,Hoja1!$G313),0)</f>
        <v>0</v>
      </c>
      <c r="AJ313" s="73">
        <f>IF(AG310&gt;0,IF(AH310=Hoja1!$W313,Hoja1!$F313,Hoja1!$H313),0)</f>
        <v>0</v>
      </c>
      <c r="AK313" s="52">
        <f>IF(AG310&gt;0,IF(AH310=Hoja1!$W313,Hoja1!$E313*Hoja1!$R313,Hoja1!$G313),0)</f>
        <v>0</v>
      </c>
      <c r="AL313" s="49">
        <f>IF(AG310&gt;0,IF(AH310=Hoja1!$W313,Hoja1!$F313*Hoja1!$R313,Hoja1!$H313),0)</f>
        <v>0</v>
      </c>
      <c r="AM313" s="2">
        <f t="shared" si="4125"/>
        <v>1</v>
      </c>
      <c r="AN313" s="107">
        <f t="shared" si="4142"/>
        <v>0.5</v>
      </c>
      <c r="AO313" s="107">
        <f t="shared" si="3477"/>
        <v>1</v>
      </c>
      <c r="AP313" s="3">
        <f t="shared" si="3809"/>
        <v>0.5</v>
      </c>
      <c r="AQ313" s="2">
        <f t="shared" si="4127"/>
        <v>0</v>
      </c>
      <c r="AR313" s="3">
        <f t="shared" si="4128"/>
        <v>0</v>
      </c>
      <c r="AS313" s="2">
        <f t="shared" ref="AS313" si="4164">IF(AG310&gt;0,G313+AQ313,0)</f>
        <v>0</v>
      </c>
      <c r="AT313" s="163">
        <f t="shared" ref="AT313" si="4165">IF(AG310&gt;0,H313+AR313,0)</f>
        <v>0</v>
      </c>
    </row>
    <row r="314" spans="3:46" ht="19.5" thickBot="1" x14ac:dyDescent="0.3">
      <c r="C314" s="228"/>
      <c r="D314" s="215"/>
      <c r="E314" s="66">
        <f t="shared" si="4131"/>
        <v>0.99136142500000002</v>
      </c>
      <c r="F314" s="74">
        <f t="shared" si="4132"/>
        <v>0.47840942600000003</v>
      </c>
      <c r="G314" s="4">
        <f>IF(AND(COUNTIF(Z305:Z309,"&gt;0")&lt;5,COUNTIF(Z305:Z309,"&gt;0")&lt;20),SUM(AK214,AK219,AK224,AK229,AK234,AK239,AK244,AK249,AK254,AK259,AK264,AK269,AK274,AK279,AK284,AK289,AK294,AK299,AK304,AK309),SUM(AS214,AS219,AS224,AS229,AS234,AS239,AS244,AS249,AS254,AS259,AS264,AS269,AS274,AS279,AS284,AS289,AS294,AS299,AS304,AS309))</f>
        <v>-0.227678886</v>
      </c>
      <c r="H314" s="108">
        <f>IF(AND(COUNTIF(Z305:Z309,"&gt;0")&lt;5,COUNTIF(Z305:Z309,"&gt;0")&lt;20),SUM(AL214,AL219,AL224,AL229,AL234,AL239,AL244,AL249,AL254,AL259,AL264,AL269,AL274,AL279,AL284,AL289,AL294,AL299,AL304,AL309),SUM(AT214,AT219,AT224,AT229,AT234,AT239,AT244,AT249,AT254,AT259,AT264,AT269,AT274,AT279,AT284,AT289,AT294,AT299,AT304,AT309))</f>
        <v>-0.95629731299999998</v>
      </c>
      <c r="I314" s="5">
        <v>0</v>
      </c>
      <c r="J314" s="134">
        <f t="shared" ref="J314" si="4166">IF($AO$1="SUBTRACTIVE",AA314,IF(W314=MAX(W310:W314),P314*M314-G314,0))</f>
        <v>0</v>
      </c>
      <c r="K314" s="135">
        <f t="shared" ref="K314" si="4167">IF($AO$1="SUBTRACTIVE",AB314,IF(W314=MAX(W310:W314),P314*N314-H314,0))</f>
        <v>0</v>
      </c>
      <c r="L314" s="61">
        <v>0</v>
      </c>
      <c r="M314" s="4">
        <f t="shared" ref="M314" si="4168">IF($AO$1="ADDICTIVE",IF(W314=MAX(W310:W314),$AO$2*S314*R314+G314,0),0)</f>
        <v>0</v>
      </c>
      <c r="N314" s="108">
        <f t="shared" ref="N314" si="4169">IF($AO$1="ADDICTIVE",IF(W314=MAX(W310:W314),$AO$2*T314*R314+H314,0),0)</f>
        <v>0</v>
      </c>
      <c r="O314" s="21">
        <f t="shared" si="4160"/>
        <v>0</v>
      </c>
      <c r="P314" s="5">
        <f t="shared" si="3760"/>
        <v>0</v>
      </c>
      <c r="Q314" s="63">
        <f>IF(MAX($W$10:$W$14)=W314,L314+1,L314)</f>
        <v>0</v>
      </c>
      <c r="R314" s="4">
        <f t="shared" si="3471"/>
        <v>0.90846306503556529</v>
      </c>
      <c r="S314" s="74">
        <v>0.99136142500000002</v>
      </c>
      <c r="T314" s="74">
        <v>0.47840942600000003</v>
      </c>
      <c r="U314" s="118">
        <f t="shared" si="3472"/>
        <v>0</v>
      </c>
      <c r="V314" s="199">
        <f t="shared" si="3453"/>
        <v>-0.62067442420878516</v>
      </c>
      <c r="W314" s="192">
        <f t="shared" si="4107"/>
        <v>0.18966278789560742</v>
      </c>
      <c r="X314" s="192">
        <f>IF(W314&gt;X313,W314,X313)</f>
        <v>0.99999999999999989</v>
      </c>
      <c r="Y314" s="75">
        <f t="shared" si="4150"/>
        <v>0.99999999999999989</v>
      </c>
      <c r="Z314" s="63">
        <f>IF(MAX(W310:W314)=W314,Q314+1,Q314)</f>
        <v>0</v>
      </c>
      <c r="AA314" s="63">
        <f t="shared" ref="AA314" si="4170">IF(W314=MAX(W310:W314),S314*R314-G314,0)</f>
        <v>0</v>
      </c>
      <c r="AB314" s="63">
        <f t="shared" ref="AB314" si="4171">IF(W314=MAX(W310:W314),T314*R314-H314,0)</f>
        <v>0</v>
      </c>
      <c r="AC314" s="132">
        <f t="shared" ref="AC314" si="4172">IF(W314=MAX(W310:W314),U314-I314,0)</f>
        <v>0</v>
      </c>
      <c r="AD314" s="61">
        <f>Hoja1!$AA314^2+Hoja1!$AB314^2+AC314^2</f>
        <v>0</v>
      </c>
      <c r="AE314" s="75">
        <f t="shared" si="4141"/>
        <v>0</v>
      </c>
      <c r="AF314" s="75">
        <f t="shared" si="4141"/>
        <v>0</v>
      </c>
      <c r="AG314" s="78">
        <f t="shared" si="4141"/>
        <v>0</v>
      </c>
      <c r="AH314" s="78">
        <f t="shared" si="4141"/>
        <v>0</v>
      </c>
      <c r="AI314" s="72">
        <f>IF(AG310&gt;0,IF(AH310=Hoja1!$W314,Hoja1!$E314,Hoja1!$G314),0)</f>
        <v>0</v>
      </c>
      <c r="AJ314" s="73">
        <f>IF(AG310&gt;0,IF(AH310=Hoja1!$W314,Hoja1!$F314,Hoja1!$H314),0)</f>
        <v>0</v>
      </c>
      <c r="AK314" s="52">
        <f>IF(AG310&gt;0,IF(AH310=Hoja1!$W314,Hoja1!$E314*Hoja1!$R314,Hoja1!$G314),0)</f>
        <v>0</v>
      </c>
      <c r="AL314" s="49">
        <f>IF(AG310&gt;0,IF(AH310=Hoja1!$W314,Hoja1!$F314*Hoja1!$R314,Hoja1!$H314),0)</f>
        <v>0</v>
      </c>
      <c r="AM314" s="4">
        <f t="shared" si="4125"/>
        <v>0</v>
      </c>
      <c r="AN314" s="108">
        <f t="shared" si="4142"/>
        <v>0.5</v>
      </c>
      <c r="AO314" s="108">
        <f t="shared" si="3477"/>
        <v>0</v>
      </c>
      <c r="AP314" s="5">
        <f t="shared" si="3809"/>
        <v>0</v>
      </c>
      <c r="AQ314" s="66">
        <f t="shared" si="4127"/>
        <v>0</v>
      </c>
      <c r="AR314" s="67">
        <f t="shared" si="4128"/>
        <v>0</v>
      </c>
      <c r="AS314" s="4">
        <f t="shared" ref="AS314" si="4173">IF(AG310&gt;0,G314+AQ314,0)</f>
        <v>0</v>
      </c>
      <c r="AT314" s="164">
        <f t="shared" ref="AT314" si="4174">IF(AG310&gt;0,H314+AR314,0)</f>
        <v>0</v>
      </c>
    </row>
    <row r="315" spans="3:46" ht="19.5" thickBot="1" x14ac:dyDescent="0.3">
      <c r="C315" s="228"/>
      <c r="D315" s="219" t="s">
        <v>9</v>
      </c>
      <c r="E315" s="97">
        <f>$A$11</f>
        <v>0.45351267299999998</v>
      </c>
      <c r="F315" s="98">
        <f>$B$11</f>
        <v>0.96658292499999998</v>
      </c>
      <c r="G315" s="60">
        <f>G310</f>
        <v>0.90061523871352567</v>
      </c>
      <c r="H315" s="106">
        <f>H310</f>
        <v>0.43461729348586547</v>
      </c>
      <c r="I315" s="106">
        <f>I310</f>
        <v>0</v>
      </c>
      <c r="J315" s="52">
        <f t="shared" ref="J315" si="4175">IF($AO$1="SUBTRACTIVE",AA315+J310,IF(W315=MAX(W315:W319),P315*M315-G315+J310,J310))</f>
        <v>0</v>
      </c>
      <c r="K315" s="123">
        <f t="shared" ref="K315" si="4176">IF($AO$1="SUBTRACTIVE",AB315+K310,IF(W315=MAX(W315:W319),P315*N315-H315+K310,K310))</f>
        <v>0</v>
      </c>
      <c r="L315" s="53">
        <v>0</v>
      </c>
      <c r="M315" s="136">
        <f t="shared" ref="M315" si="4177">IF($AO$1="ADDICTIVE",IF(W315=MAX(W315:W319),$AO$2*S315*R315+G315,0),0)</f>
        <v>0</v>
      </c>
      <c r="N315" s="123">
        <f t="shared" ref="N315" si="4178">IF($AO$1="ADDICTIVE",IF(W315=MAX(W315:W319),$AO$2*T315*R315+H315,0),0)</f>
        <v>0</v>
      </c>
      <c r="O315" s="130">
        <f t="shared" ref="O315" si="4179">IF($AO$1="ADDICTIVE",IF(Y315=MAX(Y315:Y319),$AO$2*U315*R315+I315,0),0)</f>
        <v>0</v>
      </c>
      <c r="P315" s="53">
        <f t="shared" si="3760"/>
        <v>0</v>
      </c>
      <c r="Q315" s="80">
        <f>Z310</f>
        <v>1</v>
      </c>
      <c r="R315" s="114">
        <f t="shared" si="3471"/>
        <v>0.93660376518552046</v>
      </c>
      <c r="S315" s="79">
        <f t="shared" ref="S315:S346" si="4180">E315</f>
        <v>0.45351267299999998</v>
      </c>
      <c r="T315" s="79">
        <f t="shared" ref="T315:T346" si="4181">F315</f>
        <v>0.96658292499999998</v>
      </c>
      <c r="U315" s="115">
        <f t="shared" si="3472"/>
        <v>0</v>
      </c>
      <c r="V315" s="193">
        <f t="shared" si="3453"/>
        <v>0.77600813801961499</v>
      </c>
      <c r="W315" s="194">
        <f t="shared" si="4107"/>
        <v>0.88800406900980744</v>
      </c>
      <c r="X315" s="194">
        <f>W315</f>
        <v>0.88800406900980744</v>
      </c>
      <c r="Y315" s="80">
        <f>X319</f>
        <v>1</v>
      </c>
      <c r="Z315" s="80">
        <f>IF(MAX(W315:W319)=W315,Q315+1,Q315)</f>
        <v>1</v>
      </c>
      <c r="AA315" s="80">
        <f t="shared" ref="AA315" si="4182">IF(W315=MAX(W315:W319),S315*R315-G315,0)</f>
        <v>0</v>
      </c>
      <c r="AB315" s="80">
        <f t="shared" ref="AB315" si="4183">IF(W315=MAX(W315:W319),T315*R315-H315,0)</f>
        <v>0</v>
      </c>
      <c r="AC315" s="54">
        <f t="shared" ref="AC315" si="4184">IF(W315=MAX(W315:W319),U315-I315,0)</f>
        <v>0</v>
      </c>
      <c r="AD315" s="54">
        <f>Hoja1!$AA315^2+Hoja1!$AB315^2+AC315^2</f>
        <v>0</v>
      </c>
      <c r="AE315" s="80">
        <f t="shared" ref="AE315" si="4185">IF(MAX(AD315:AD319)&gt;AE310,MAX(AD315:AD319),AE310)</f>
        <v>0</v>
      </c>
      <c r="AF315" s="80">
        <f t="shared" ref="AF315" si="4186">SQRT(AE315)</f>
        <v>0</v>
      </c>
      <c r="AG315" s="82">
        <f>IF(Y315=MIN(Y310:Y409),Y315,0)</f>
        <v>0</v>
      </c>
      <c r="AH315" s="83">
        <f>IF(Hoja1!$AG315&gt;0,_xlfn.MAXIFS(W315:W319,Z405:Z409,0),0)</f>
        <v>0</v>
      </c>
      <c r="AI315" s="80">
        <f>IF(AG315&gt;0,IF(AH315=Hoja1!$W315,Hoja1!$E315,Hoja1!$G315),0)</f>
        <v>0</v>
      </c>
      <c r="AJ315" s="54">
        <f>IF(AG315&gt;0,IF(AH315=Hoja1!$W315,Hoja1!$F315,Hoja1!$H315),0)</f>
        <v>0</v>
      </c>
      <c r="AK315" s="52">
        <f>IF(AG315&gt;0,IF(AH315=Hoja1!$W315,Hoja1!$E315*Hoja1!$R315,Hoja1!$G315),0)</f>
        <v>0</v>
      </c>
      <c r="AL315" s="49">
        <f>IF(AG315&gt;0,IF(AH315=Hoja1!$W315,Hoja1!$F315*Hoja1!$R315,Hoja1!$H315),0)</f>
        <v>0</v>
      </c>
      <c r="AM315" s="114">
        <f t="shared" ref="AM315:AN315" si="4187">AM310</f>
        <v>9</v>
      </c>
      <c r="AN315" s="144">
        <f t="shared" si="4187"/>
        <v>0.5</v>
      </c>
      <c r="AO315" s="123">
        <f t="shared" si="3477"/>
        <v>0.1111111111111111</v>
      </c>
      <c r="AP315" s="127">
        <f t="shared" si="3809"/>
        <v>5.5555555555555552E-2</v>
      </c>
      <c r="AQ315" s="52">
        <f t="shared" ref="AQ315:AR315" si="4188">AQ310</f>
        <v>-8.7737465512600643E-3</v>
      </c>
      <c r="AR315" s="53">
        <f t="shared" si="4188"/>
        <v>4.316376946363362E-3</v>
      </c>
      <c r="AS315" s="52">
        <f t="shared" ref="AS315" si="4189">IF(AG315&gt;0,G315+AQ315,0)</f>
        <v>0</v>
      </c>
      <c r="AT315" s="165">
        <f t="shared" ref="AT315" si="4190">IF(AG315&gt;0,H315+AR315,0)</f>
        <v>0</v>
      </c>
    </row>
    <row r="316" spans="3:46" ht="19.5" thickBot="1" x14ac:dyDescent="0.3">
      <c r="C316" s="228"/>
      <c r="D316" s="220"/>
      <c r="E316" s="99">
        <f t="shared" ref="E316:E319" si="4191">A$11</f>
        <v>0.45351267299999998</v>
      </c>
      <c r="F316" s="55">
        <f t="shared" ref="F316:F319" si="4192">B$11</f>
        <v>0.96658292499999998</v>
      </c>
      <c r="G316" s="62">
        <f t="shared" ref="G316:I316" si="4193">G311</f>
        <v>0.97621461700000001</v>
      </c>
      <c r="H316" s="85">
        <f t="shared" si="4193"/>
        <v>-0.20893725399999999</v>
      </c>
      <c r="I316" s="85">
        <f t="shared" si="4193"/>
        <v>0</v>
      </c>
      <c r="J316" s="56">
        <f t="shared" ref="J316" si="4194">IF($AO$1="SUBTRACTIVE",AA316+J311,IF(W316=MAX(W315:W319),P316*M316-G316+J311,J311))</f>
        <v>0</v>
      </c>
      <c r="K316" s="122">
        <f t="shared" ref="K316" si="4195">IF($AO$1="SUBTRACTIVE",AB316+K311,IF(W316=MAX(W315:W319),P316*N316-H316+K311,K311))</f>
        <v>0</v>
      </c>
      <c r="L316" s="57">
        <v>0</v>
      </c>
      <c r="M316" s="137">
        <f t="shared" ref="M316" si="4196">IF($AO$1="ADDICTIVE",IF(W316=MAX(W315:W319),$AO$2*S316*R316+G316,0),0)</f>
        <v>0</v>
      </c>
      <c r="N316" s="122">
        <f t="shared" ref="N316" si="4197">IF($AO$1="ADDICTIVE",IF(W316=MAX(W315:W319),$AO$2*T316*R316+H316,0),0)</f>
        <v>0</v>
      </c>
      <c r="O316" s="128">
        <f t="shared" ref="O316" si="4198">IF($AO$1="ADDICTIVE",IF(Y316=MAX(Y315:Y319),$AO$2*U316*R316+I316,0),0)</f>
        <v>0</v>
      </c>
      <c r="P316" s="57">
        <f t="shared" si="3760"/>
        <v>0</v>
      </c>
      <c r="Q316" s="82">
        <f t="shared" ref="Q316:Q330" si="4199">Z311</f>
        <v>0</v>
      </c>
      <c r="R316" s="56">
        <f t="shared" si="3471"/>
        <v>0.93660376518552046</v>
      </c>
      <c r="S316" s="84">
        <f t="shared" si="4180"/>
        <v>0.45351267299999998</v>
      </c>
      <c r="T316" s="84">
        <f t="shared" si="4181"/>
        <v>0.96658292499999998</v>
      </c>
      <c r="U316" s="115">
        <f t="shared" si="3472"/>
        <v>0</v>
      </c>
      <c r="V316" s="195">
        <f t="shared" si="3453"/>
        <v>0.22550657395224974</v>
      </c>
      <c r="W316" s="196">
        <f t="shared" si="4107"/>
        <v>0.61275328697612486</v>
      </c>
      <c r="X316" s="196">
        <f>IF(W316&gt;X315,W316,X315)</f>
        <v>0.88800406900980744</v>
      </c>
      <c r="Y316" s="75">
        <f>Y315</f>
        <v>1</v>
      </c>
      <c r="Z316" s="82">
        <f>IF(MAX(W315:W319)=W316,Q316+1,Q316)</f>
        <v>0</v>
      </c>
      <c r="AA316" s="82">
        <f t="shared" ref="AA316" si="4200">IF(W316=MAX(W315:W319),S316*R316-G316,0)</f>
        <v>0</v>
      </c>
      <c r="AB316" s="82">
        <f t="shared" ref="AB316" si="4201">IF(W316=MAX(W315:W319),T316*R316-H316,0)</f>
        <v>0</v>
      </c>
      <c r="AC316" s="210">
        <f t="shared" ref="AC316" si="4202">IF(W316=MAX(W315:W319),U316-I316,0)</f>
        <v>0</v>
      </c>
      <c r="AD316" s="212">
        <f>Hoja1!$AA316^2+Hoja1!$AB316^2+AC316^2</f>
        <v>0</v>
      </c>
      <c r="AE316" s="75">
        <f t="shared" ref="AE316:AG319" si="4203">AE315</f>
        <v>0</v>
      </c>
      <c r="AF316" s="76">
        <f t="shared" si="4203"/>
        <v>0</v>
      </c>
      <c r="AG316" s="78">
        <f>AG315</f>
        <v>0</v>
      </c>
      <c r="AH316" s="78">
        <f>AH315</f>
        <v>0</v>
      </c>
      <c r="AI316" s="80">
        <f>IF(AG315&gt;0,IF(AH315=Hoja1!$W316,Hoja1!$E316,Hoja1!$G316),0)</f>
        <v>0</v>
      </c>
      <c r="AJ316" s="54">
        <f>IF(AG315&gt;0,IF(AH315=Hoja1!$W316,Hoja1!$F316,Hoja1!$H316),0)</f>
        <v>0</v>
      </c>
      <c r="AK316" s="52">
        <f>IF(AG315&gt;0,IF(AH315=Hoja1!$W316,Hoja1!$E316*Hoja1!$R316,Hoja1!$G316),0)</f>
        <v>0</v>
      </c>
      <c r="AL316" s="49">
        <f>IF(AG315&gt;0,IF(AH315=Hoja1!$W316,Hoja1!$F316*Hoja1!$R316,Hoja1!$H316),0)</f>
        <v>0</v>
      </c>
      <c r="AM316" s="56">
        <f t="shared" ref="AM316:AN316" si="4204">AM311</f>
        <v>1</v>
      </c>
      <c r="AN316" s="145">
        <f t="shared" si="4204"/>
        <v>0.5</v>
      </c>
      <c r="AO316" s="122">
        <f t="shared" si="3477"/>
        <v>1</v>
      </c>
      <c r="AP316" s="127">
        <f t="shared" si="3809"/>
        <v>0.5</v>
      </c>
      <c r="AQ316" s="56">
        <f t="shared" ref="AQ316:AR316" si="4205">AQ311</f>
        <v>9.8200950552920219E-3</v>
      </c>
      <c r="AR316" s="57">
        <f t="shared" si="4205"/>
        <v>0.14994720205117487</v>
      </c>
      <c r="AS316" s="56">
        <f t="shared" ref="AS316" si="4206">IF(AG315&gt;0,G316+AQ316,0)</f>
        <v>0</v>
      </c>
      <c r="AT316" s="166">
        <f t="shared" ref="AT316" si="4207">IF(AG315&gt;0,H316+AR316,0)</f>
        <v>0</v>
      </c>
    </row>
    <row r="317" spans="3:46" ht="19.5" thickBot="1" x14ac:dyDescent="0.3">
      <c r="C317" s="228"/>
      <c r="D317" s="220"/>
      <c r="E317" s="99">
        <f t="shared" si="4191"/>
        <v>0.45351267299999998</v>
      </c>
      <c r="F317" s="55">
        <f t="shared" si="4192"/>
        <v>0.96658292499999998</v>
      </c>
      <c r="G317" s="62">
        <f t="shared" ref="G317:I317" si="4208">G312</f>
        <v>0.4247616770911497</v>
      </c>
      <c r="H317" s="85">
        <f t="shared" si="4208"/>
        <v>0.90530520691903349</v>
      </c>
      <c r="I317" s="85">
        <f t="shared" si="4208"/>
        <v>0</v>
      </c>
      <c r="J317" s="56">
        <f t="shared" ref="J317" si="4209">IF($AO$1="SUBTRACTIVE",AA317+J312,IF(W317=MAX(W315:W319),P317*M317-G317+J312,J312))</f>
        <v>0</v>
      </c>
      <c r="K317" s="122">
        <f t="shared" ref="K317" si="4210">IF($AO$1="SUBTRACTIVE",AB317+K312,IF(W317=MAX(W315:W319),P317*N317-H317+K312,K312))</f>
        <v>0</v>
      </c>
      <c r="L317" s="57">
        <v>0</v>
      </c>
      <c r="M317" s="137">
        <f t="shared" ref="M317" si="4211">IF($AO$1="ADDICTIVE",IF(W317=MAX(W315:W319),$AO$2*S317*R317+G317,0),0)</f>
        <v>0</v>
      </c>
      <c r="N317" s="122">
        <f t="shared" ref="N317" si="4212">IF($AO$1="ADDICTIVE",IF(W317=MAX(W315:W319),$AO$2*T317*R317+H317,0),0)</f>
        <v>0</v>
      </c>
      <c r="O317" s="128">
        <f t="shared" ref="O317" si="4213">IF($AO$1="ADDICTIVE",IF(Y317=MAX(Y315:Y319),$AO$2*U317*R317+I317,0),0)</f>
        <v>0</v>
      </c>
      <c r="P317" s="57">
        <f t="shared" si="3760"/>
        <v>0</v>
      </c>
      <c r="Q317" s="82">
        <f t="shared" si="4199"/>
        <v>0</v>
      </c>
      <c r="R317" s="56">
        <f t="shared" si="3471"/>
        <v>0.93660376518552046</v>
      </c>
      <c r="S317" s="84">
        <f t="shared" si="4180"/>
        <v>0.45351267299999998</v>
      </c>
      <c r="T317" s="84">
        <f t="shared" si="4181"/>
        <v>0.96658292499999998</v>
      </c>
      <c r="U317" s="115">
        <f t="shared" si="3472"/>
        <v>0</v>
      </c>
      <c r="V317" s="195">
        <f t="shared" si="3453"/>
        <v>1.0000000000000002</v>
      </c>
      <c r="W317" s="196">
        <f t="shared" si="4107"/>
        <v>1</v>
      </c>
      <c r="X317" s="196">
        <f>IF(W317&gt;X316,W317,X316)</f>
        <v>1</v>
      </c>
      <c r="Y317" s="75">
        <f t="shared" ref="Y317:Y319" si="4214">Y316</f>
        <v>1</v>
      </c>
      <c r="Z317" s="82">
        <f>IF(MAX(W315:W319)=W317,Q317+1,Q317)</f>
        <v>1</v>
      </c>
      <c r="AA317" s="82">
        <f t="shared" ref="AA317" si="4215">IF(W317=MAX(W315:W319),S317*R317-G317,0)</f>
        <v>0</v>
      </c>
      <c r="AB317" s="82">
        <f t="shared" ref="AB317" si="4216">IF(W317=MAX(W315:W319),T317*R317-H317,0)</f>
        <v>0</v>
      </c>
      <c r="AC317" s="210">
        <f t="shared" ref="AC317" si="4217">IF(W317=MAX(W315:W319),U317-I317,0)</f>
        <v>0</v>
      </c>
      <c r="AD317" s="212">
        <f>Hoja1!$AA317^2+Hoja1!$AB317^2+AC317^2</f>
        <v>0</v>
      </c>
      <c r="AE317" s="75">
        <f t="shared" si="4203"/>
        <v>0</v>
      </c>
      <c r="AF317" s="75">
        <f t="shared" si="4203"/>
        <v>0</v>
      </c>
      <c r="AG317" s="78">
        <f t="shared" si="4203"/>
        <v>0</v>
      </c>
      <c r="AH317" s="78">
        <f>AH316</f>
        <v>0</v>
      </c>
      <c r="AI317" s="80">
        <f>IF(AG315&gt;0,IF(AH315=Hoja1!$W317,Hoja1!$E317,Hoja1!$G317),0)</f>
        <v>0</v>
      </c>
      <c r="AJ317" s="54">
        <f>IF(AG315&gt;0,IF(AH315=Hoja1!$W317,Hoja1!$F317,Hoja1!$H317),0)</f>
        <v>0</v>
      </c>
      <c r="AK317" s="52">
        <f>IF(AG315&gt;0,IF(AH315=Hoja1!$W317,Hoja1!$E317*Hoja1!$R317,Hoja1!$G317),0)</f>
        <v>0</v>
      </c>
      <c r="AL317" s="49">
        <f>IF(AG315&gt;0,IF(AH315=Hoja1!$W317,Hoja1!$F317*Hoja1!$R317,Hoja1!$H317),0)</f>
        <v>0</v>
      </c>
      <c r="AM317" s="56">
        <f t="shared" ref="AM317:AN317" si="4218">AM312</f>
        <v>9</v>
      </c>
      <c r="AN317" s="145">
        <f t="shared" si="4218"/>
        <v>0.5</v>
      </c>
      <c r="AO317" s="122">
        <f t="shared" si="3477"/>
        <v>0.1111111111111111</v>
      </c>
      <c r="AP317" s="127">
        <f t="shared" si="3809"/>
        <v>5.5555555555555552E-2</v>
      </c>
      <c r="AQ317" s="56">
        <f t="shared" ref="AQ317:AR317" si="4219">AQ312</f>
        <v>5.140084477824592E-2</v>
      </c>
      <c r="AR317" s="57">
        <f t="shared" si="4219"/>
        <v>-3.4386926982714054E-2</v>
      </c>
      <c r="AS317" s="56">
        <f t="shared" ref="AS317" si="4220">IF(AG315&gt;0,G317+AQ317,0)</f>
        <v>0</v>
      </c>
      <c r="AT317" s="166">
        <f t="shared" ref="AT317" si="4221">IF(AG315&gt;0,H317+AR317,0)</f>
        <v>0</v>
      </c>
    </row>
    <row r="318" spans="3:46" ht="19.5" thickBot="1" x14ac:dyDescent="0.3">
      <c r="C318" s="228"/>
      <c r="D318" s="220"/>
      <c r="E318" s="99">
        <f t="shared" si="4191"/>
        <v>0.45351267299999998</v>
      </c>
      <c r="F318" s="55">
        <f t="shared" si="4192"/>
        <v>0.96658292499999998</v>
      </c>
      <c r="G318" s="62">
        <f t="shared" ref="G318:I318" si="4222">G313</f>
        <v>5.6386042442791447E-2</v>
      </c>
      <c r="H318" s="85">
        <f t="shared" si="4222"/>
        <v>0.99840904153440013</v>
      </c>
      <c r="I318" s="85">
        <f t="shared" si="4222"/>
        <v>0</v>
      </c>
      <c r="J318" s="56">
        <f t="shared" ref="J318" si="4223">IF($AO$1="SUBTRACTIVE",AA318+J313,IF(W318=MAX(W315:W319),P318*M318-G318+J313,J313))</f>
        <v>0</v>
      </c>
      <c r="K318" s="122">
        <f t="shared" ref="K318" si="4224">IF($AO$1="SUBTRACTIVE",AB318+K313,IF(W318=MAX(W315:W319),P318*N318-H318+K313,K313))</f>
        <v>0</v>
      </c>
      <c r="L318" s="57">
        <v>0</v>
      </c>
      <c r="M318" s="137">
        <f t="shared" ref="M318" si="4225">IF($AO$1="ADDICTIVE",IF(W318=MAX(W315:W319),$AO$2*S318*R318+G318,0),0)</f>
        <v>0</v>
      </c>
      <c r="N318" s="122">
        <f t="shared" ref="N318" si="4226">IF($AO$1="ADDICTIVE",IF(W318=MAX(W315:W319),$AO$2*T318*R318+H318,0),0)</f>
        <v>0</v>
      </c>
      <c r="O318" s="128">
        <f t="shared" ref="O318:O319" si="4227">IF($AO$1="ADDICTIVE",IF(Y318=MAX(Y314:Y318),$AO$2*U318*R318+I318,0),0)</f>
        <v>0</v>
      </c>
      <c r="P318" s="57">
        <f t="shared" si="3760"/>
        <v>0</v>
      </c>
      <c r="Q318" s="82">
        <f t="shared" si="4199"/>
        <v>0</v>
      </c>
      <c r="R318" s="56">
        <f t="shared" si="3471"/>
        <v>0.93660376518552046</v>
      </c>
      <c r="S318" s="84">
        <f t="shared" si="4180"/>
        <v>0.45351267299999998</v>
      </c>
      <c r="T318" s="84">
        <f t="shared" si="4181"/>
        <v>0.96658292499999998</v>
      </c>
      <c r="U318" s="115">
        <f t="shared" si="3472"/>
        <v>0</v>
      </c>
      <c r="V318" s="195">
        <f t="shared" si="3453"/>
        <v>0.92781553388866689</v>
      </c>
      <c r="W318" s="196">
        <f t="shared" si="4107"/>
        <v>0.96390776694433344</v>
      </c>
      <c r="X318" s="196">
        <f>IF(W318&gt;X317,W318,X317)</f>
        <v>1</v>
      </c>
      <c r="Y318" s="75">
        <f t="shared" si="4214"/>
        <v>1</v>
      </c>
      <c r="Z318" s="82">
        <f>IF(MAX(W315:W319)=W318,Q318+1,Q318)</f>
        <v>0</v>
      </c>
      <c r="AA318" s="82">
        <f t="shared" ref="AA318" si="4228">IF(W318=MAX(W315:W319),S318*R318-G318,0)</f>
        <v>0</v>
      </c>
      <c r="AB318" s="82">
        <f t="shared" ref="AB318" si="4229">IF(W318=MAX(W315:W319),T318*R318-H318,0)</f>
        <v>0</v>
      </c>
      <c r="AC318" s="210">
        <f t="shared" ref="AC318" si="4230">IF(W318=MAX(W315:W319),U318-I318,0)</f>
        <v>0</v>
      </c>
      <c r="AD318" s="212">
        <f>Hoja1!$AA318^2+Hoja1!$AB318^2+AC318^2</f>
        <v>0</v>
      </c>
      <c r="AE318" s="75">
        <f t="shared" si="4203"/>
        <v>0</v>
      </c>
      <c r="AF318" s="75">
        <f t="shared" si="4203"/>
        <v>0</v>
      </c>
      <c r="AG318" s="78">
        <f t="shared" si="4203"/>
        <v>0</v>
      </c>
      <c r="AH318" s="78">
        <f>AH317</f>
        <v>0</v>
      </c>
      <c r="AI318" s="80">
        <f>IF(AG315&gt;0,IF(AH315=Hoja1!$W318,Hoja1!$E318,Hoja1!$G318),0)</f>
        <v>0</v>
      </c>
      <c r="AJ318" s="54">
        <f>IF(AG315&gt;0,IF(AH315=Hoja1!$W318,Hoja1!$F318,Hoja1!$H318),0)</f>
        <v>0</v>
      </c>
      <c r="AK318" s="52">
        <f>IF(AG315&gt;0,IF(AH315=Hoja1!$W318,Hoja1!$E318*Hoja1!$R318,Hoja1!$G318),0)</f>
        <v>0</v>
      </c>
      <c r="AL318" s="49">
        <f>IF(AG315&gt;0,IF(AH315=Hoja1!$W318,Hoja1!$F318*Hoja1!$R318,Hoja1!$H318),0)</f>
        <v>0</v>
      </c>
      <c r="AM318" s="56">
        <f t="shared" ref="AM318:AN318" si="4231">AM313</f>
        <v>1</v>
      </c>
      <c r="AN318" s="145">
        <f t="shared" si="4231"/>
        <v>0.5</v>
      </c>
      <c r="AO318" s="122">
        <f t="shared" si="3477"/>
        <v>1</v>
      </c>
      <c r="AP318" s="127">
        <f t="shared" si="3809"/>
        <v>0.5</v>
      </c>
      <c r="AQ318" s="56">
        <f t="shared" ref="AQ318:AR318" si="4232">AQ313</f>
        <v>0</v>
      </c>
      <c r="AR318" s="57">
        <f t="shared" si="4232"/>
        <v>0</v>
      </c>
      <c r="AS318" s="56">
        <f t="shared" ref="AS318" si="4233">IF(AG315&gt;0,G318+AQ318,0)</f>
        <v>0</v>
      </c>
      <c r="AT318" s="166">
        <f t="shared" ref="AT318" si="4234">IF(AG315&gt;0,H318+AR318,0)</f>
        <v>0</v>
      </c>
    </row>
    <row r="319" spans="3:46" ht="19.5" thickBot="1" x14ac:dyDescent="0.3">
      <c r="C319" s="228"/>
      <c r="D319" s="221"/>
      <c r="E319" s="102">
        <f t="shared" si="4191"/>
        <v>0.45351267299999998</v>
      </c>
      <c r="F319" s="103">
        <f t="shared" si="4192"/>
        <v>0.96658292499999998</v>
      </c>
      <c r="G319" s="62">
        <f t="shared" ref="G319:I319" si="4235">G314</f>
        <v>-0.227678886</v>
      </c>
      <c r="H319" s="85">
        <f t="shared" si="4235"/>
        <v>-0.95629731299999998</v>
      </c>
      <c r="I319" s="85">
        <f t="shared" si="4235"/>
        <v>0</v>
      </c>
      <c r="J319" s="58">
        <f t="shared" ref="J319" si="4236">IF($AO$1="SUBTRACTIVE",AA319+J314,IF(W319=MAX(W315:W319),P319*M319-G319+J314,J314))</f>
        <v>0</v>
      </c>
      <c r="K319" s="124">
        <f t="shared" ref="K319" si="4237">IF($AO$1="SUBTRACTIVE",AB319+K314,IF(W319=MAX(W315:W319),P319*N319-H319+K314,K314))</f>
        <v>0</v>
      </c>
      <c r="L319" s="59">
        <v>0</v>
      </c>
      <c r="M319" s="138">
        <f t="shared" ref="M319" si="4238">IF($AO$1="ADDICTIVE",IF(W319=MAX(W315:W319),$AO$2*S319*R319+G319,0),0)</f>
        <v>0</v>
      </c>
      <c r="N319" s="124">
        <f t="shared" ref="N319" si="4239">IF($AO$1="ADDICTIVE",IF(W319=MAX(W315:W319),$AO$2*T319*R319+H319,0),0)</f>
        <v>0</v>
      </c>
      <c r="O319" s="129">
        <f t="shared" si="4227"/>
        <v>0</v>
      </c>
      <c r="P319" s="59">
        <f t="shared" si="3760"/>
        <v>0</v>
      </c>
      <c r="Q319" s="82">
        <f t="shared" si="4199"/>
        <v>0</v>
      </c>
      <c r="R319" s="58">
        <f t="shared" si="3471"/>
        <v>0.93660376518552046</v>
      </c>
      <c r="S319" s="84">
        <f t="shared" si="4180"/>
        <v>0.45351267299999998</v>
      </c>
      <c r="T319" s="84">
        <f t="shared" si="4181"/>
        <v>0.96658292499999998</v>
      </c>
      <c r="U319" s="119">
        <f t="shared" si="3472"/>
        <v>0</v>
      </c>
      <c r="V319" s="195">
        <f t="shared" si="3453"/>
        <v>-0.96245020227718547</v>
      </c>
      <c r="W319" s="196">
        <f t="shared" si="4107"/>
        <v>1.8774898861407263E-2</v>
      </c>
      <c r="X319" s="196">
        <f>IF(W319&gt;X318,W319,X318)</f>
        <v>1</v>
      </c>
      <c r="Y319" s="75">
        <f t="shared" si="4214"/>
        <v>1</v>
      </c>
      <c r="Z319" s="82">
        <f>IF(MAX(W315:W319)=W319,Q319+1,Q319)</f>
        <v>0</v>
      </c>
      <c r="AA319" s="82">
        <f t="shared" ref="AA319" si="4240">IF(W319=MAX(W315:W319),S319*R319-G319,0)</f>
        <v>0</v>
      </c>
      <c r="AB319" s="82">
        <f t="shared" ref="AB319" si="4241">IF(W319=MAX(W315:W319),T319*R319-H319,0)</f>
        <v>0</v>
      </c>
      <c r="AC319" s="211">
        <f t="shared" ref="AC319" si="4242">IF(W319=MAX(W315:W319),U319-I319,0)</f>
        <v>0</v>
      </c>
      <c r="AD319" s="211">
        <f>Hoja1!$AA319^2+Hoja1!$AB319^2+AC319^2</f>
        <v>0</v>
      </c>
      <c r="AE319" s="75">
        <f t="shared" si="4203"/>
        <v>0</v>
      </c>
      <c r="AF319" s="75">
        <f t="shared" si="4203"/>
        <v>0</v>
      </c>
      <c r="AG319" s="78">
        <f t="shared" si="4203"/>
        <v>0</v>
      </c>
      <c r="AH319" s="78">
        <f>AH318</f>
        <v>0</v>
      </c>
      <c r="AI319" s="80">
        <f>IF(AG315&gt;0,IF(AH315=Hoja1!$W319,Hoja1!$E319,Hoja1!$G319),0)</f>
        <v>0</v>
      </c>
      <c r="AJ319" s="54">
        <f>IF(AG315&gt;0,IF(AH315=Hoja1!$W319,Hoja1!$F319,Hoja1!$H319),0)</f>
        <v>0</v>
      </c>
      <c r="AK319" s="52">
        <f>IF(AG315&gt;0,IF(AH315=Hoja1!$W319,Hoja1!$E319*Hoja1!$R319,Hoja1!$G319),0)</f>
        <v>0</v>
      </c>
      <c r="AL319" s="49">
        <f>IF(AG315&gt;0,IF(AH315=Hoja1!$W319,Hoja1!$F319*Hoja1!$R319,Hoja1!$H319),0)</f>
        <v>0</v>
      </c>
      <c r="AM319" s="58">
        <f t="shared" ref="AM319:AN319" si="4243">AM314</f>
        <v>0</v>
      </c>
      <c r="AN319" s="146">
        <f t="shared" si="4243"/>
        <v>0.5</v>
      </c>
      <c r="AO319" s="124">
        <f t="shared" si="3477"/>
        <v>0</v>
      </c>
      <c r="AP319" s="106">
        <f t="shared" si="3809"/>
        <v>0</v>
      </c>
      <c r="AQ319" s="58">
        <f t="shared" ref="AQ319:AR319" si="4244">AQ314</f>
        <v>0</v>
      </c>
      <c r="AR319" s="59">
        <f t="shared" si="4244"/>
        <v>0</v>
      </c>
      <c r="AS319" s="58">
        <f t="shared" ref="AS319" si="4245">IF(AG315&gt;0,G319+AQ319,0)</f>
        <v>0</v>
      </c>
      <c r="AT319" s="167">
        <f t="shared" ref="AT319" si="4246">IF(AG315&gt;0,H319+AR319,0)</f>
        <v>0</v>
      </c>
    </row>
    <row r="320" spans="3:46" ht="19.5" thickBot="1" x14ac:dyDescent="0.3">
      <c r="C320" s="228"/>
      <c r="D320" s="213" t="s">
        <v>27</v>
      </c>
      <c r="E320" s="104">
        <f>$A$12</f>
        <v>0.83799856699999997</v>
      </c>
      <c r="F320" s="105">
        <f>$B$12</f>
        <v>0.30568903200000003</v>
      </c>
      <c r="G320" s="47">
        <f>G315</f>
        <v>0.90061523871352567</v>
      </c>
      <c r="H320" s="71">
        <f>H315</f>
        <v>0.43461729348586547</v>
      </c>
      <c r="I320" s="71">
        <f>I315</f>
        <v>0</v>
      </c>
      <c r="J320" s="64">
        <f t="shared" ref="J320" si="4247">IF($AO$1="SUBTRACTIVE",AA320+J315,IF(W320=MAX(W320:W324),P320*M320-G320+J315,J315))</f>
        <v>3.8831234300127693E-2</v>
      </c>
      <c r="K320" s="121">
        <f t="shared" ref="K320" si="4248">IF($AO$1="SUBTRACTIVE",AB320+K315,IF(W320=MAX(W320:W324),P320*N320-H320+K315,K315))</f>
        <v>-9.1921620413959293E-2</v>
      </c>
      <c r="L320" s="65">
        <v>0</v>
      </c>
      <c r="M320" s="64">
        <f t="shared" ref="M320" si="4249">IF($AO$1="ADDICTIVE",IF(W320=MAX(W320:W324),$AO$2*S320*R320+G320,0),0)</f>
        <v>0</v>
      </c>
      <c r="N320" s="121">
        <f t="shared" ref="N320" si="4250">IF($AO$1="ADDICTIVE",IF(W320=MAX(W320:W324),$AO$2*T320*R320+H320,0),0)</f>
        <v>0</v>
      </c>
      <c r="O320" s="126">
        <f t="shared" ref="O320" si="4251">IF($AO$1="ADDICTIVE",IF(Y320=MAX(Y320:Y324),$AO$2*U320*R320+I320,0),0)</f>
        <v>0</v>
      </c>
      <c r="P320" s="65">
        <f t="shared" si="3760"/>
        <v>0</v>
      </c>
      <c r="Q320" s="35">
        <f t="shared" si="4199"/>
        <v>1</v>
      </c>
      <c r="R320" s="15">
        <f t="shared" si="3471"/>
        <v>1.1210597607306569</v>
      </c>
      <c r="S320" s="87">
        <f t="shared" si="4180"/>
        <v>0.83799856699999997</v>
      </c>
      <c r="T320" s="87">
        <f t="shared" si="4181"/>
        <v>0.30568903200000003</v>
      </c>
      <c r="U320" s="26">
        <f t="shared" si="3472"/>
        <v>0</v>
      </c>
      <c r="V320" s="197">
        <f t="shared" si="3453"/>
        <v>0.99502127547160002</v>
      </c>
      <c r="W320" s="198">
        <f t="shared" si="4107"/>
        <v>0.99751063773580007</v>
      </c>
      <c r="X320" s="198">
        <f>W320</f>
        <v>0.99751063773580007</v>
      </c>
      <c r="Y320" s="35">
        <f t="shared" ref="Y320" si="4252">X324</f>
        <v>0.99751063773580007</v>
      </c>
      <c r="Z320" s="35">
        <f>IF(MAX(W320:W324)=W320,Q320+1,Q320)</f>
        <v>2</v>
      </c>
      <c r="AA320" s="35">
        <f t="shared" ref="AA320" si="4253">IF(W320=MAX(W320:W324),S320*R320-G320,0)</f>
        <v>3.8831234300127693E-2</v>
      </c>
      <c r="AB320" s="35">
        <f t="shared" ref="AB320" si="4254">IF(W320=MAX(W320:W324),T320*R320-H320,0)</f>
        <v>-9.1921620413959293E-2</v>
      </c>
      <c r="AC320" s="131">
        <f t="shared" ref="AC320" si="4255">IF(W320=MAX(W320:W324),U320-I320,0)</f>
        <v>0</v>
      </c>
      <c r="AD320" s="131">
        <f>Hoja1!$AA320^2+Hoja1!$AB320^2+AC320^2</f>
        <v>9.9574490567994316E-3</v>
      </c>
      <c r="AE320" s="35">
        <f t="shared" ref="AE320" si="4256">IF(MAX(AD320:AD324)&gt;AE315,MAX(AD320:AD324),AE315)</f>
        <v>9.9574490567994316E-3</v>
      </c>
      <c r="AF320" s="35">
        <f t="shared" ref="AF320" si="4257">SQRT(AE320)</f>
        <v>9.9787018478354347E-2</v>
      </c>
      <c r="AG320" s="35">
        <f>IF(Y320=MIN(Y310:Y409),Y320,0)</f>
        <v>0</v>
      </c>
      <c r="AH320" s="88">
        <f>IF(Hoja1!$AG320&gt;0,_xlfn.MAXIFS(W320:W324,Z405:Z409,0),0)</f>
        <v>0</v>
      </c>
      <c r="AI320" s="72">
        <f>IF(AG320&gt;0,IF(AH320=Hoja1!$W320,Hoja1!$E320,Hoja1!$G320),0)</f>
        <v>0</v>
      </c>
      <c r="AJ320" s="73">
        <f>IF(AG320&gt;0,IF(AH320=Hoja1!$W320,Hoja1!$F320,Hoja1!$H320),0)</f>
        <v>0</v>
      </c>
      <c r="AK320" s="52">
        <f>IF(AG320&gt;0,IF(AH320=Hoja1!$W320,Hoja1!$E320*Hoja1!$R320,Hoja1!$G320),0)</f>
        <v>0</v>
      </c>
      <c r="AL320" s="49">
        <f>IF(AG320&gt;0,IF(AH320=Hoja1!$W320,Hoja1!$F320*Hoja1!$R320,Hoja1!$H320),0)</f>
        <v>0</v>
      </c>
      <c r="AM320" s="64">
        <f t="shared" ref="AM320:AN320" si="4258">AM315</f>
        <v>9</v>
      </c>
      <c r="AN320" s="148">
        <f t="shared" si="4258"/>
        <v>0.5</v>
      </c>
      <c r="AO320" s="121">
        <f t="shared" si="3477"/>
        <v>0.1111111111111111</v>
      </c>
      <c r="AP320" s="65">
        <f t="shared" ref="AP320:AP324" si="4259">IF($AO$11="SUBTRACTIVE",AN320*AO320,AO320)</f>
        <v>0.1111111111111111</v>
      </c>
      <c r="AQ320" s="64">
        <f t="shared" ref="AQ320:AR320" si="4260">AQ315</f>
        <v>-8.7737465512600643E-3</v>
      </c>
      <c r="AR320" s="65">
        <f t="shared" si="4260"/>
        <v>4.316376946363362E-3</v>
      </c>
      <c r="AS320" s="64">
        <f t="shared" ref="AS320" si="4261">IF(AG320&gt;0,G320+AQ320,0)</f>
        <v>0</v>
      </c>
      <c r="AT320" s="168">
        <f t="shared" ref="AT320" si="4262">IF(AG320&gt;0,H320+AR320,0)</f>
        <v>0</v>
      </c>
    </row>
    <row r="321" spans="3:46" ht="19.5" thickBot="1" x14ac:dyDescent="0.3">
      <c r="C321" s="228"/>
      <c r="D321" s="214"/>
      <c r="E321" s="27">
        <f t="shared" ref="E321:E324" si="4263">A$12</f>
        <v>0.83799856699999997</v>
      </c>
      <c r="F321" s="28">
        <f t="shared" ref="F321:F324" si="4264">B$12</f>
        <v>0.30568903200000003</v>
      </c>
      <c r="G321" s="61">
        <f t="shared" ref="G321:I321" si="4265">G316</f>
        <v>0.97621461700000001</v>
      </c>
      <c r="H321" s="74">
        <f t="shared" si="4265"/>
        <v>-0.20893725399999999</v>
      </c>
      <c r="I321" s="74">
        <f t="shared" si="4265"/>
        <v>0</v>
      </c>
      <c r="J321" s="2">
        <f t="shared" ref="J321" si="4266">IF($AO$1="SUBTRACTIVE",AA321+J316,IF(W321=MAX(W320:W324),P321*M321-G321+J316,J316))</f>
        <v>0</v>
      </c>
      <c r="K321" s="107">
        <f t="shared" ref="K321" si="4267">IF($AO$1="SUBTRACTIVE",AB321+K316,IF(W321=MAX(W320:W324),P321*N321-H321+K316,K316))</f>
        <v>0</v>
      </c>
      <c r="L321" s="3">
        <v>0</v>
      </c>
      <c r="M321" s="2">
        <f t="shared" ref="M321" si="4268">IF($AO$1="ADDICTIVE",IF(W321=MAX(W320:W324),$AO$2*S321*R321+G321,0),0)</f>
        <v>0</v>
      </c>
      <c r="N321" s="107">
        <f t="shared" ref="N321" si="4269">IF($AO$1="ADDICTIVE",IF(W321=MAX(W320:W324),$AO$2*T321*R321+H321,0),0)</f>
        <v>0</v>
      </c>
      <c r="O321" s="20">
        <f t="shared" ref="O321" si="4270">IF($AO$1="ADDICTIVE",IF(Y321=MAX(Y320:Y324),$AO$2*U321*R321+I321,0),0)</f>
        <v>0</v>
      </c>
      <c r="P321" s="3">
        <f t="shared" si="3760"/>
        <v>0</v>
      </c>
      <c r="Q321" s="63">
        <f t="shared" si="4199"/>
        <v>0</v>
      </c>
      <c r="R321" s="2">
        <f t="shared" si="3471"/>
        <v>1.1210597607306569</v>
      </c>
      <c r="S321" s="90">
        <f t="shared" si="4180"/>
        <v>0.83799856699999997</v>
      </c>
      <c r="T321" s="90">
        <f t="shared" si="4181"/>
        <v>0.30568903200000003</v>
      </c>
      <c r="U321" s="26">
        <f t="shared" si="3472"/>
        <v>0</v>
      </c>
      <c r="V321" s="199">
        <f t="shared" si="3453"/>
        <v>0.84549948595569868</v>
      </c>
      <c r="W321" s="192">
        <f t="shared" si="4107"/>
        <v>0.92274974297784929</v>
      </c>
      <c r="X321" s="192">
        <f>IF(W321&gt;X320,W321,X320)</f>
        <v>0.99751063773580007</v>
      </c>
      <c r="Y321" s="75">
        <f t="shared" ref="Y321:Y324" si="4271">Y320</f>
        <v>0.99751063773580007</v>
      </c>
      <c r="Z321" s="63">
        <f>IF(MAX(W320:W324)=W321,Q321+1,Q321)</f>
        <v>0</v>
      </c>
      <c r="AA321" s="63">
        <f t="shared" ref="AA321" si="4272">IF(W321=MAX(W320:W324),S321*R321-G321,0)</f>
        <v>0</v>
      </c>
      <c r="AB321" s="63">
        <f t="shared" ref="AB321" si="4273">IF(W321=MAX(W320:W324),T321*R321-H321,0)</f>
        <v>0</v>
      </c>
      <c r="AC321" s="209">
        <f t="shared" ref="AC321" si="4274">IF(W321=MAX(W320:W324),U321-I321,0)</f>
        <v>0</v>
      </c>
      <c r="AD321" s="132">
        <f>Hoja1!$AA321^2+Hoja1!$AB321^2+AC321^2</f>
        <v>0</v>
      </c>
      <c r="AE321" s="75">
        <f t="shared" ref="AE321:AG324" si="4275">AE320</f>
        <v>9.9574490567994316E-3</v>
      </c>
      <c r="AF321" s="76">
        <f t="shared" si="4275"/>
        <v>9.9787018478354347E-2</v>
      </c>
      <c r="AG321" s="77">
        <f>AG320</f>
        <v>0</v>
      </c>
      <c r="AH321" s="78">
        <f t="shared" ref="AH321:AH324" si="4276">AH320</f>
        <v>0</v>
      </c>
      <c r="AI321" s="72">
        <f>IF(AG320&gt;0,IF(AH320=Hoja1!$W321,Hoja1!$E321,Hoja1!$G321),0)</f>
        <v>0</v>
      </c>
      <c r="AJ321" s="73">
        <f>IF(AG320&gt;0,IF(AH320=Hoja1!$W321,Hoja1!$F321,Hoja1!$H321),0)</f>
        <v>0</v>
      </c>
      <c r="AK321" s="52">
        <f>IF(AG320&gt;0,IF(AH320=Hoja1!$W321,Hoja1!$E321*Hoja1!$R321,Hoja1!$G321),0)</f>
        <v>0</v>
      </c>
      <c r="AL321" s="49">
        <f>IF(AG320&gt;0,IF(AH320=Hoja1!$W321,Hoja1!$F321*Hoja1!$R321,Hoja1!$H321),0)</f>
        <v>0</v>
      </c>
      <c r="AM321" s="2">
        <f t="shared" ref="AM321:AN321" si="4277">AM316</f>
        <v>1</v>
      </c>
      <c r="AN321" s="143">
        <f t="shared" si="4277"/>
        <v>0.5</v>
      </c>
      <c r="AO321" s="107">
        <f t="shared" si="3477"/>
        <v>1</v>
      </c>
      <c r="AP321" s="3">
        <f t="shared" si="4259"/>
        <v>1</v>
      </c>
      <c r="AQ321" s="2">
        <f t="shared" ref="AQ321:AR321" si="4278">AQ316</f>
        <v>9.8200950552920219E-3</v>
      </c>
      <c r="AR321" s="3">
        <f t="shared" si="4278"/>
        <v>0.14994720205117487</v>
      </c>
      <c r="AS321" s="2">
        <f t="shared" ref="AS321" si="4279">IF(AG320&gt;0,G321+AQ321,0)</f>
        <v>0</v>
      </c>
      <c r="AT321" s="163">
        <f t="shared" ref="AT321" si="4280">IF(AG320&gt;0,H321+AR321,0)</f>
        <v>0</v>
      </c>
    </row>
    <row r="322" spans="3:46" ht="19.5" thickBot="1" x14ac:dyDescent="0.3">
      <c r="C322" s="228"/>
      <c r="D322" s="214"/>
      <c r="E322" s="27">
        <f t="shared" si="4263"/>
        <v>0.83799856699999997</v>
      </c>
      <c r="F322" s="28">
        <f t="shared" si="4264"/>
        <v>0.30568903200000003</v>
      </c>
      <c r="G322" s="61">
        <f t="shared" ref="G322:I322" si="4281">G317</f>
        <v>0.4247616770911497</v>
      </c>
      <c r="H322" s="74">
        <f t="shared" si="4281"/>
        <v>0.90530520691903349</v>
      </c>
      <c r="I322" s="74">
        <f t="shared" si="4281"/>
        <v>0</v>
      </c>
      <c r="J322" s="2">
        <f t="shared" ref="J322" si="4282">IF($AO$1="SUBTRACTIVE",AA322+J317,IF(W322=MAX(W320:W324),P322*M322-G322+J317,J317))</f>
        <v>0</v>
      </c>
      <c r="K322" s="107">
        <f t="shared" ref="K322" si="4283">IF($AO$1="SUBTRACTIVE",AB322+K317,IF(W322=MAX(W320:W324),P322*N322-H322+K317,K317))</f>
        <v>0</v>
      </c>
      <c r="L322" s="3">
        <v>0</v>
      </c>
      <c r="M322" s="2">
        <f t="shared" ref="M322" si="4284">IF($AO$1="ADDICTIVE",IF(W322=MAX(W320:W324),$AO$2*S322*R322+G322,0),0)</f>
        <v>0</v>
      </c>
      <c r="N322" s="107">
        <f t="shared" ref="N322" si="4285">IF($AO$1="ADDICTIVE",IF(W322=MAX(W320:W324),$AO$2*T322*R322+H322,0),0)</f>
        <v>0</v>
      </c>
      <c r="O322" s="20">
        <f t="shared" ref="O322" si="4286">IF($AO$1="ADDICTIVE",IF(Y322=MAX(Y320:Y324),$AO$2*U322*R322+I322,0),0)</f>
        <v>0</v>
      </c>
      <c r="P322" s="3">
        <f t="shared" si="3760"/>
        <v>0</v>
      </c>
      <c r="Q322" s="63">
        <f t="shared" si="4199"/>
        <v>1</v>
      </c>
      <c r="R322" s="2">
        <f t="shared" si="3471"/>
        <v>1.1210597607306569</v>
      </c>
      <c r="S322" s="90">
        <f t="shared" si="4180"/>
        <v>0.83799856699999997</v>
      </c>
      <c r="T322" s="90">
        <f t="shared" si="4181"/>
        <v>0.30568903200000003</v>
      </c>
      <c r="U322" s="26">
        <f t="shared" si="3472"/>
        <v>0</v>
      </c>
      <c r="V322" s="199">
        <f t="shared" si="3453"/>
        <v>0.70928503663526432</v>
      </c>
      <c r="W322" s="192">
        <f t="shared" si="4107"/>
        <v>0.85464251831763216</v>
      </c>
      <c r="X322" s="192">
        <f>IF(W322&gt;X321,W322,X321)</f>
        <v>0.99751063773580007</v>
      </c>
      <c r="Y322" s="75">
        <f t="shared" si="4271"/>
        <v>0.99751063773580007</v>
      </c>
      <c r="Z322" s="63">
        <f>IF(MAX(W320:W324)=W322,Q322+1,Q322)</f>
        <v>1</v>
      </c>
      <c r="AA322" s="63">
        <f t="shared" ref="AA322" si="4287">IF(W322=MAX(W320:W324),S322*R322-G322,0)</f>
        <v>0</v>
      </c>
      <c r="AB322" s="63">
        <f t="shared" ref="AB322" si="4288">IF(W322=MAX(W320:W324),T322*R322-H322,0)</f>
        <v>0</v>
      </c>
      <c r="AC322" s="209">
        <f t="shared" ref="AC322" si="4289">IF(W322=MAX(W320:W324),U322-I322,0)</f>
        <v>0</v>
      </c>
      <c r="AD322" s="132">
        <f>Hoja1!$AA322^2+Hoja1!$AB322^2+AC322^2</f>
        <v>0</v>
      </c>
      <c r="AE322" s="75">
        <f t="shared" si="4275"/>
        <v>9.9574490567994316E-3</v>
      </c>
      <c r="AF322" s="75">
        <f t="shared" si="4275"/>
        <v>9.9787018478354347E-2</v>
      </c>
      <c r="AG322" s="78">
        <f t="shared" si="4275"/>
        <v>0</v>
      </c>
      <c r="AH322" s="78">
        <f t="shared" si="4276"/>
        <v>0</v>
      </c>
      <c r="AI322" s="72">
        <f>IF(AG320&gt;0,IF(AH320=Hoja1!$W322,Hoja1!$E322,Hoja1!$G322),0)</f>
        <v>0</v>
      </c>
      <c r="AJ322" s="73">
        <f>IF(AG322&gt;0,IF(AH322=Hoja1!$W322,Hoja1!$F322,Hoja1!$H322),0)</f>
        <v>0</v>
      </c>
      <c r="AK322" s="52">
        <f>IF(AG320&gt;0,IF(AH320=Hoja1!$W322,Hoja1!$E322*Hoja1!$R322,Hoja1!$G322),0)</f>
        <v>0</v>
      </c>
      <c r="AL322" s="49">
        <f>IF(AG320&gt;0,IF(AH320=Hoja1!$W322,Hoja1!$F322*Hoja1!$R322,Hoja1!$H322),0)</f>
        <v>0</v>
      </c>
      <c r="AM322" s="2">
        <f t="shared" ref="AM322:AN322" si="4290">AM317</f>
        <v>9</v>
      </c>
      <c r="AN322" s="143">
        <f t="shared" si="4290"/>
        <v>0.5</v>
      </c>
      <c r="AO322" s="107">
        <f t="shared" si="3477"/>
        <v>0.1111111111111111</v>
      </c>
      <c r="AP322" s="3">
        <f t="shared" si="4259"/>
        <v>0.1111111111111111</v>
      </c>
      <c r="AQ322" s="2">
        <f t="shared" ref="AQ322:AR322" si="4291">AQ317</f>
        <v>5.140084477824592E-2</v>
      </c>
      <c r="AR322" s="3">
        <f t="shared" si="4291"/>
        <v>-3.4386926982714054E-2</v>
      </c>
      <c r="AS322" s="2">
        <f t="shared" ref="AS322" si="4292">IF(AG320&gt;0,G322+AQ322,0)</f>
        <v>0</v>
      </c>
      <c r="AT322" s="163">
        <f t="shared" ref="AT322" si="4293">IF(AG320&gt;0,H322+AR322,0)</f>
        <v>0</v>
      </c>
    </row>
    <row r="323" spans="3:46" ht="19.5" thickBot="1" x14ac:dyDescent="0.3">
      <c r="C323" s="228"/>
      <c r="D323" s="214"/>
      <c r="E323" s="27">
        <f t="shared" si="4263"/>
        <v>0.83799856699999997</v>
      </c>
      <c r="F323" s="28">
        <f t="shared" si="4264"/>
        <v>0.30568903200000003</v>
      </c>
      <c r="G323" s="61">
        <f t="shared" ref="G323:I323" si="4294">G318</f>
        <v>5.6386042442791447E-2</v>
      </c>
      <c r="H323" s="74">
        <f t="shared" si="4294"/>
        <v>0.99840904153440013</v>
      </c>
      <c r="I323" s="74">
        <f t="shared" si="4294"/>
        <v>0</v>
      </c>
      <c r="J323" s="2">
        <f t="shared" ref="J323" si="4295">IF($AO$1="SUBTRACTIVE",AA323+J318,IF(W323=MAX(W320:W324),P323*M323-G323+J318,J318))</f>
        <v>0</v>
      </c>
      <c r="K323" s="107">
        <f t="shared" ref="K323" si="4296">IF($AO$1="SUBTRACTIVE",AB323+K318,IF(W323=MAX(W320:W324),P323*N323-H323+K318,K318))</f>
        <v>0</v>
      </c>
      <c r="L323" s="3">
        <v>0</v>
      </c>
      <c r="M323" s="2">
        <f t="shared" ref="M323" si="4297">IF($AO$1="ADDICTIVE",IF(W323=MAX(W320:W324),$AO$2*S323*R323+G323,0),0)</f>
        <v>0</v>
      </c>
      <c r="N323" s="107">
        <f t="shared" ref="N323" si="4298">IF($AO$1="ADDICTIVE",IF(W323=MAX(W320:W324),$AO$2*T323*R323+H323,0),0)</f>
        <v>0</v>
      </c>
      <c r="O323" s="20">
        <f t="shared" ref="O323:O324" si="4299">IF($AO$1="ADDICTIVE",IF(Y323=MAX(Y319:Y323),$AO$2*U323*R323+I323,0),0)</f>
        <v>0</v>
      </c>
      <c r="P323" s="3">
        <f t="shared" si="3760"/>
        <v>0</v>
      </c>
      <c r="Q323" s="63">
        <f t="shared" si="4199"/>
        <v>0</v>
      </c>
      <c r="R323" s="2">
        <f t="shared" si="3471"/>
        <v>1.1210597607306569</v>
      </c>
      <c r="S323" s="90">
        <f t="shared" si="4180"/>
        <v>0.83799856699999997</v>
      </c>
      <c r="T323" s="90">
        <f t="shared" si="4181"/>
        <v>0.30568903200000003</v>
      </c>
      <c r="U323" s="26">
        <f t="shared" si="3472"/>
        <v>0</v>
      </c>
      <c r="V323" s="199">
        <f t="shared" si="3453"/>
        <v>0.39512212718978657</v>
      </c>
      <c r="W323" s="192">
        <f t="shared" si="4107"/>
        <v>0.69756106359489323</v>
      </c>
      <c r="X323" s="192">
        <f>IF(W323&gt;X322,W323,X322)</f>
        <v>0.99751063773580007</v>
      </c>
      <c r="Y323" s="75">
        <f t="shared" si="4271"/>
        <v>0.99751063773580007</v>
      </c>
      <c r="Z323" s="63">
        <f>IF(MAX(W320:W324)=W323,Q323+1,Q323)</f>
        <v>0</v>
      </c>
      <c r="AA323" s="63">
        <f t="shared" ref="AA323" si="4300">IF(W323=MAX(W320:W324),S323*R323-G323,0)</f>
        <v>0</v>
      </c>
      <c r="AB323" s="63">
        <f t="shared" ref="AB323" si="4301">IF(W323=MAX(W320:W324),T323*R323-H323,0)</f>
        <v>0</v>
      </c>
      <c r="AC323" s="209">
        <f t="shared" ref="AC323" si="4302">IF(W323=MAX(W320:W324),U323-I323,0)</f>
        <v>0</v>
      </c>
      <c r="AD323" s="132">
        <f>Hoja1!$AA323^2+Hoja1!$AB323^2+AC323^2</f>
        <v>0</v>
      </c>
      <c r="AE323" s="75">
        <f t="shared" si="4275"/>
        <v>9.9574490567994316E-3</v>
      </c>
      <c r="AF323" s="75">
        <f t="shared" si="4275"/>
        <v>9.9787018478354347E-2</v>
      </c>
      <c r="AG323" s="78">
        <f t="shared" si="4275"/>
        <v>0</v>
      </c>
      <c r="AH323" s="78">
        <f t="shared" si="4276"/>
        <v>0</v>
      </c>
      <c r="AI323" s="72">
        <f>IF(AG320&gt;0,IF(AH320=Hoja1!$W323,Hoja1!$E323,Hoja1!$G323),0)</f>
        <v>0</v>
      </c>
      <c r="AJ323" s="73">
        <f>IF(AG320&gt;0,IF(AH320=Hoja1!$W323,Hoja1!$F323,Hoja1!$H323),0)</f>
        <v>0</v>
      </c>
      <c r="AK323" s="52">
        <f>IF(AG320&gt;0,IF(AH320=Hoja1!$W323,Hoja1!$E323*Hoja1!$R323,Hoja1!$G323),0)</f>
        <v>0</v>
      </c>
      <c r="AL323" s="49">
        <f>IF(AG320&gt;0,IF(AH320=Hoja1!$W323,Hoja1!$F323*Hoja1!$R323,Hoja1!$H323),0)</f>
        <v>0</v>
      </c>
      <c r="AM323" s="2">
        <f t="shared" ref="AM323:AN323" si="4303">AM318</f>
        <v>1</v>
      </c>
      <c r="AN323" s="143">
        <f t="shared" si="4303"/>
        <v>0.5</v>
      </c>
      <c r="AO323" s="107">
        <f t="shared" si="3477"/>
        <v>1</v>
      </c>
      <c r="AP323" s="3">
        <f t="shared" si="4259"/>
        <v>1</v>
      </c>
      <c r="AQ323" s="2">
        <f t="shared" ref="AQ323:AR323" si="4304">AQ318</f>
        <v>0</v>
      </c>
      <c r="AR323" s="3">
        <f t="shared" si="4304"/>
        <v>0</v>
      </c>
      <c r="AS323" s="2">
        <f t="shared" ref="AS323" si="4305">IF(AG320&gt;0,G323+AQ323,0)</f>
        <v>0</v>
      </c>
      <c r="AT323" s="163">
        <f t="shared" ref="AT323" si="4306">IF(AG320&gt;0,H323+AR323,0)</f>
        <v>0</v>
      </c>
    </row>
    <row r="324" spans="3:46" ht="19.5" thickBot="1" x14ac:dyDescent="0.3">
      <c r="C324" s="228"/>
      <c r="D324" s="215"/>
      <c r="E324" s="29">
        <f t="shared" si="4263"/>
        <v>0.83799856699999997</v>
      </c>
      <c r="F324" s="30">
        <f t="shared" si="4264"/>
        <v>0.30568903200000003</v>
      </c>
      <c r="G324" s="61">
        <f t="shared" ref="G324:I324" si="4307">G319</f>
        <v>-0.227678886</v>
      </c>
      <c r="H324" s="74">
        <f t="shared" si="4307"/>
        <v>-0.95629731299999998</v>
      </c>
      <c r="I324" s="74">
        <f t="shared" si="4307"/>
        <v>0</v>
      </c>
      <c r="J324" s="4">
        <f t="shared" ref="J324" si="4308">IF($AO$1="SUBTRACTIVE",AA324+J319,IF(W324=MAX(W320:W324),P324*M324-G324+J319,J319))</f>
        <v>0</v>
      </c>
      <c r="K324" s="108">
        <f t="shared" ref="K324" si="4309">IF($AO$1="SUBTRACTIVE",AB324+K319,IF(W324=MAX(W320:W324),P324*N324-H324+K319,K319))</f>
        <v>0</v>
      </c>
      <c r="L324" s="5">
        <v>0</v>
      </c>
      <c r="M324" s="4">
        <f t="shared" ref="M324" si="4310">IF($AO$1="ADDICTIVE",IF(W324=MAX(W320:W324),$AO$2*S324*R324+G324,0),0)</f>
        <v>0</v>
      </c>
      <c r="N324" s="108">
        <f t="shared" ref="N324" si="4311">IF($AO$1="ADDICTIVE",IF(W324=MAX(W320:W324),$AO$2*T324*R324+H324,0),0)</f>
        <v>0</v>
      </c>
      <c r="O324" s="21">
        <f t="shared" si="4299"/>
        <v>0</v>
      </c>
      <c r="P324" s="5">
        <f t="shared" si="3760"/>
        <v>0</v>
      </c>
      <c r="Q324" s="63">
        <f t="shared" si="4199"/>
        <v>0</v>
      </c>
      <c r="R324" s="4">
        <f t="shared" si="3471"/>
        <v>1.1210597607306569</v>
      </c>
      <c r="S324" s="90">
        <f t="shared" si="4180"/>
        <v>0.83799856699999997</v>
      </c>
      <c r="T324" s="90">
        <f t="shared" si="4181"/>
        <v>0.30568903200000003</v>
      </c>
      <c r="U324" s="118">
        <f t="shared" si="3472"/>
        <v>0</v>
      </c>
      <c r="V324" s="199">
        <f t="shared" si="3453"/>
        <v>-0.54161107776776796</v>
      </c>
      <c r="W324" s="192">
        <f t="shared" si="4107"/>
        <v>0.22919446111611602</v>
      </c>
      <c r="X324" s="192">
        <f>IF(W324&gt;X323,W324,X323)</f>
        <v>0.99751063773580007</v>
      </c>
      <c r="Y324" s="75">
        <f t="shared" si="4271"/>
        <v>0.99751063773580007</v>
      </c>
      <c r="Z324" s="63">
        <f>IF(MAX(W320:W324)=W324,Q324+1,Q324)</f>
        <v>0</v>
      </c>
      <c r="AA324" s="63">
        <f t="shared" ref="AA324" si="4312">IF(W324=MAX(W320:W324),S324*R324-G324,0)</f>
        <v>0</v>
      </c>
      <c r="AB324" s="63">
        <f t="shared" ref="AB324" si="4313">IF(W324=MAX(W320:W324),T324*R324-H324,0)</f>
        <v>0</v>
      </c>
      <c r="AC324" s="133">
        <f t="shared" ref="AC324" si="4314">IF(W324=MAX(W320:W324),U324-I324,0)</f>
        <v>0</v>
      </c>
      <c r="AD324" s="133">
        <f>Hoja1!$AA324^2+Hoja1!$AB324^2+AC324^2</f>
        <v>0</v>
      </c>
      <c r="AE324" s="75">
        <f t="shared" si="4275"/>
        <v>9.9574490567994316E-3</v>
      </c>
      <c r="AF324" s="75">
        <f t="shared" si="4275"/>
        <v>9.9787018478354347E-2</v>
      </c>
      <c r="AG324" s="78">
        <f t="shared" si="4275"/>
        <v>0</v>
      </c>
      <c r="AH324" s="78">
        <f t="shared" si="4276"/>
        <v>0</v>
      </c>
      <c r="AI324" s="72">
        <f>IF(AG320&gt;0,IF(AH320=Hoja1!$W324,Hoja1!$E324,Hoja1!$G324),0)</f>
        <v>0</v>
      </c>
      <c r="AJ324" s="73">
        <f>IF(AG320&gt;0,IF(AH320=Hoja1!$W324,Hoja1!$F324,Hoja1!$H324),0)</f>
        <v>0</v>
      </c>
      <c r="AK324" s="52">
        <f>IF(AG320&gt;0,IF(AH320=Hoja1!$W324,Hoja1!$E324*Hoja1!$R324,Hoja1!$G324),0)</f>
        <v>0</v>
      </c>
      <c r="AL324" s="49">
        <f>IF(AG320&gt;0,IF(AH320=Hoja1!$W324,Hoja1!$F324*Hoja1!$R324,Hoja1!$H324),0)</f>
        <v>0</v>
      </c>
      <c r="AM324" s="4">
        <f t="shared" ref="AM324:AN324" si="4315">AM319</f>
        <v>0</v>
      </c>
      <c r="AN324" s="120">
        <f t="shared" si="4315"/>
        <v>0.5</v>
      </c>
      <c r="AO324" s="108">
        <f t="shared" si="3477"/>
        <v>0</v>
      </c>
      <c r="AP324" s="5">
        <f t="shared" si="4259"/>
        <v>0</v>
      </c>
      <c r="AQ324" s="4">
        <f t="shared" ref="AQ324:AR324" si="4316">AQ319</f>
        <v>0</v>
      </c>
      <c r="AR324" s="5">
        <f t="shared" si="4316"/>
        <v>0</v>
      </c>
      <c r="AS324" s="4">
        <f t="shared" ref="AS324" si="4317">IF(AG320&gt;0,G324+AQ324,0)</f>
        <v>0</v>
      </c>
      <c r="AT324" s="164">
        <f t="shared" ref="AT324" si="4318">IF(AG320&gt;0,H324+AR324,0)</f>
        <v>0</v>
      </c>
    </row>
    <row r="325" spans="3:46" ht="19.5" thickBot="1" x14ac:dyDescent="0.3">
      <c r="C325" s="228"/>
      <c r="D325" s="219" t="s">
        <v>28</v>
      </c>
      <c r="E325" s="22">
        <f>$A$13</f>
        <v>0.63932673100000004</v>
      </c>
      <c r="F325" s="23">
        <f>$B$13</f>
        <v>0.64812140799999995</v>
      </c>
      <c r="G325" s="100">
        <f t="shared" ref="G325:I325" si="4319">G320</f>
        <v>0.90061523871352567</v>
      </c>
      <c r="H325" s="92">
        <f t="shared" si="4319"/>
        <v>0.43461729348586547</v>
      </c>
      <c r="I325" s="92">
        <f t="shared" si="4319"/>
        <v>0</v>
      </c>
      <c r="J325" s="52">
        <f t="shared" ref="J325" si="4320">IF($AO$1="SUBTRACTIVE",AA325+J320,IF(W325=MAX(W325:W329),P325*M325-G325+J320,J320))</f>
        <v>3.8831234300127693E-2</v>
      </c>
      <c r="K325" s="123">
        <f t="shared" ref="K325" si="4321">IF($AO$1="SUBTRACTIVE",AB325+K320,IF(W325=MAX(W325:W329),P325*N325-H325+K320,K320))</f>
        <v>-9.1921620413959293E-2</v>
      </c>
      <c r="L325" s="53">
        <v>0</v>
      </c>
      <c r="M325" s="136">
        <f t="shared" ref="M325" si="4322">IF($AO$1="ADDICTIVE",IF(W325=MAX(W325:W329),$AO$2*S325*R325+G325,0),0)</f>
        <v>0</v>
      </c>
      <c r="N325" s="123">
        <f t="shared" ref="N325" si="4323">IF($AO$1="ADDICTIVE",IF(W325=MAX(W325:W329),$AO$2*T325*R325+H325,0),0)</f>
        <v>0</v>
      </c>
      <c r="O325" s="130">
        <f t="shared" ref="O325" si="4324">IF($AO$1="ADDICTIVE",IF(Y325=MAX(Y325:Y329),$AO$2*U325*R325+I325,0),0)</f>
        <v>0</v>
      </c>
      <c r="P325" s="53">
        <f t="shared" si="3760"/>
        <v>0</v>
      </c>
      <c r="Q325" s="36">
        <f t="shared" si="4199"/>
        <v>2</v>
      </c>
      <c r="R325" s="114">
        <f t="shared" si="3471"/>
        <v>1.0984369190372396</v>
      </c>
      <c r="S325" s="91">
        <f t="shared" si="4180"/>
        <v>0.63932673100000004</v>
      </c>
      <c r="T325" s="91">
        <f t="shared" si="4181"/>
        <v>0.64812140799999995</v>
      </c>
      <c r="U325" s="115">
        <f t="shared" si="3472"/>
        <v>0</v>
      </c>
      <c r="V325" s="200">
        <f t="shared" si="3453"/>
        <v>0.94187908709286772</v>
      </c>
      <c r="W325" s="201">
        <f t="shared" si="4107"/>
        <v>0.97093954354643386</v>
      </c>
      <c r="X325" s="201">
        <f>W325</f>
        <v>0.97093954354643386</v>
      </c>
      <c r="Y325" s="36">
        <f t="shared" ref="Y325" si="4325">X329</f>
        <v>0.97139924554618107</v>
      </c>
      <c r="Z325" s="36">
        <f>IF(MAX(W325:W329)=W325,Q325+1,Q325)</f>
        <v>2</v>
      </c>
      <c r="AA325" s="80">
        <f t="shared" ref="AA325" si="4326">IF(W325=MAX(W325:W329),S325*R325-G325,0)</f>
        <v>0</v>
      </c>
      <c r="AB325" s="80">
        <f t="shared" ref="AB325" si="4327">IF(W325=MAX(W325:W329),T325*R325-H325,0)</f>
        <v>0</v>
      </c>
      <c r="AC325" s="54">
        <f t="shared" ref="AC325" si="4328">IF(W325=MAX(W325:W329),U325-I325,0)</f>
        <v>0</v>
      </c>
      <c r="AD325" s="54">
        <f>Hoja1!$AA325^2+Hoja1!$AB325^2+AC325^2</f>
        <v>0</v>
      </c>
      <c r="AE325" s="80">
        <f t="shared" ref="AE325" si="4329">IF(MAX(AD325:AD329)&gt;AE320,MAX(AD325:AD329),AE320)</f>
        <v>0.11440301781527561</v>
      </c>
      <c r="AF325" s="80">
        <f t="shared" ref="AF325" si="4330">SQRT(AE325)</f>
        <v>0.33823515165528789</v>
      </c>
      <c r="AG325" s="82">
        <f>IF(Y325=MIN(Y310:Y409),Y325,0)</f>
        <v>0.97139924554618107</v>
      </c>
      <c r="AH325" s="83">
        <f>IF(Hoja1!$AG325&gt;0,_xlfn.MAXIFS(W325:W329,Z405:Z409,0),0)</f>
        <v>7.9651280847852113E-2</v>
      </c>
      <c r="AI325" s="80">
        <f>IF(AG325&gt;0,IF(AH325=Hoja1!$W325,Hoja1!$E325,Hoja1!$G325),0)</f>
        <v>0.90061523871352567</v>
      </c>
      <c r="AJ325" s="54">
        <f>IF(AG325&gt;0,IF(AH325=Hoja1!$W325,Hoja1!$F325,Hoja1!$H325),0)</f>
        <v>0.43461729348586547</v>
      </c>
      <c r="AK325" s="52">
        <f>IF(AG325&gt;0,IF(AH325=Hoja1!$W325,Hoja1!$E325*Hoja1!$R325,Hoja1!$G325),0)</f>
        <v>0.90061523871352567</v>
      </c>
      <c r="AL325" s="49">
        <f>IF(AG325&gt;0,IF(AH325=Hoja1!$W325,Hoja1!$F325*Hoja1!$R325,Hoja1!$H325),0)</f>
        <v>0.43461729348586547</v>
      </c>
      <c r="AM325" s="114">
        <f t="shared" ref="AM325:AN325" si="4331">AM320</f>
        <v>9</v>
      </c>
      <c r="AN325" s="144">
        <f t="shared" si="4331"/>
        <v>0.5</v>
      </c>
      <c r="AO325" s="123">
        <f t="shared" si="3477"/>
        <v>0.1111111111111111</v>
      </c>
      <c r="AP325" s="127">
        <f t="shared" ref="AP325:AP388" si="4332">IF($AO$1="SUBTRACTIVE",AN325*AO325,AO325)</f>
        <v>5.5555555555555552E-2</v>
      </c>
      <c r="AQ325" s="52">
        <f t="shared" ref="AQ325:AR325" si="4333">AQ320</f>
        <v>-8.7737465512600643E-3</v>
      </c>
      <c r="AR325" s="53">
        <f t="shared" si="4333"/>
        <v>4.316376946363362E-3</v>
      </c>
      <c r="AS325" s="52">
        <f t="shared" ref="AS325" si="4334">IF(AG325&gt;0,G325+AQ325,0)</f>
        <v>0.8918414921622656</v>
      </c>
      <c r="AT325" s="165">
        <f t="shared" ref="AT325" si="4335">IF(AG325&gt;0,H325+AR325,0)</f>
        <v>0.43893367043222886</v>
      </c>
    </row>
    <row r="326" spans="3:46" ht="19.5" thickBot="1" x14ac:dyDescent="0.3">
      <c r="C326" s="228"/>
      <c r="D326" s="220"/>
      <c r="E326" s="16">
        <f t="shared" ref="E326:E329" si="4336">A$13</f>
        <v>0.63932673100000004</v>
      </c>
      <c r="F326" s="17">
        <f t="shared" ref="F326:F329" si="4337">B$13</f>
        <v>0.64812140799999995</v>
      </c>
      <c r="G326" s="51">
        <f t="shared" ref="G326:I326" si="4338">G321</f>
        <v>0.97621461700000001</v>
      </c>
      <c r="H326" s="46">
        <f t="shared" si="4338"/>
        <v>-0.20893725399999999</v>
      </c>
      <c r="I326" s="46">
        <f t="shared" si="4338"/>
        <v>0</v>
      </c>
      <c r="J326" s="56">
        <f t="shared" ref="J326" si="4339">IF($AO$1="SUBTRACTIVE",AA326+J321,IF(W326=MAX(W325:W329),P326*M326-G326+J321,J321))</f>
        <v>0</v>
      </c>
      <c r="K326" s="122">
        <f t="shared" ref="K326" si="4340">IF($AO$1="SUBTRACTIVE",AB326+K321,IF(W326=MAX(W325:W329),P326*N326-H326+K321,K321))</f>
        <v>0</v>
      </c>
      <c r="L326" s="57">
        <v>0</v>
      </c>
      <c r="M326" s="137">
        <f t="shared" ref="M326" si="4341">IF($AO$1="ADDICTIVE",IF(W326=MAX(W325:W329),$AO$2*S326*R326+G326,0),0)</f>
        <v>0</v>
      </c>
      <c r="N326" s="122">
        <f t="shared" ref="N326" si="4342">IF($AO$1="ADDICTIVE",IF(W326=MAX(W325:W329),$AO$2*T326*R326+H326,0),0)</f>
        <v>0</v>
      </c>
      <c r="O326" s="128">
        <f t="shared" ref="O326" si="4343">IF($AO$1="ADDICTIVE",IF(Y326=MAX(Y325:Y329),$AO$2*U326*R326+I326,0),0)</f>
        <v>0</v>
      </c>
      <c r="P326" s="57">
        <f t="shared" si="3760"/>
        <v>0</v>
      </c>
      <c r="Q326" s="93">
        <f t="shared" si="4199"/>
        <v>0</v>
      </c>
      <c r="R326" s="56">
        <f t="shared" si="3471"/>
        <v>1.0984369190372396</v>
      </c>
      <c r="S326" s="95">
        <f t="shared" si="4180"/>
        <v>0.63932673100000004</v>
      </c>
      <c r="T326" s="95">
        <f t="shared" si="4181"/>
        <v>0.64812140799999995</v>
      </c>
      <c r="U326" s="115">
        <f t="shared" si="3472"/>
        <v>0</v>
      </c>
      <c r="V326" s="202">
        <f t="shared" si="3453"/>
        <v>0.53680984888498129</v>
      </c>
      <c r="W326" s="203">
        <f t="shared" si="4107"/>
        <v>0.76840492444249064</v>
      </c>
      <c r="X326" s="203">
        <f>IF(W326&gt;X325,W326,X325)</f>
        <v>0.97093954354643386</v>
      </c>
      <c r="Y326" s="75">
        <f t="shared" ref="Y326:Y329" si="4344">Y325</f>
        <v>0.97139924554618107</v>
      </c>
      <c r="Z326" s="93">
        <f>IF(MAX(W325:W329)=W326,Q326+1,Q326)</f>
        <v>0</v>
      </c>
      <c r="AA326" s="82">
        <f t="shared" ref="AA326" si="4345">IF(W326=MAX(W325:W329),S326*R326-G326,0)</f>
        <v>0</v>
      </c>
      <c r="AB326" s="82">
        <f t="shared" ref="AB326" si="4346">IF(W326=MAX(W325:W329),T326*R326-H326,0)</f>
        <v>0</v>
      </c>
      <c r="AC326" s="210">
        <f t="shared" ref="AC326" si="4347">IF(W326=MAX(W325:W329),U326-I326,0)</f>
        <v>0</v>
      </c>
      <c r="AD326" s="212">
        <f>Hoja1!$AA326^2+Hoja1!$AB326^2+AC326^2</f>
        <v>0</v>
      </c>
      <c r="AE326" s="75">
        <f t="shared" ref="AE326:AG329" si="4348">AE325</f>
        <v>0.11440301781527561</v>
      </c>
      <c r="AF326" s="76">
        <f t="shared" si="4348"/>
        <v>0.33823515165528789</v>
      </c>
      <c r="AG326" s="78">
        <f>AG325</f>
        <v>0.97139924554618107</v>
      </c>
      <c r="AH326" s="78">
        <f t="shared" ref="AH326:AH329" si="4349">AH325</f>
        <v>7.9651280847852113E-2</v>
      </c>
      <c r="AI326" s="80">
        <f>IF(AG325&gt;0,IF(AH325=Hoja1!$W326,Hoja1!$E326,Hoja1!$G326),0)</f>
        <v>0.97621461700000001</v>
      </c>
      <c r="AJ326" s="54">
        <f>IF(AG325&gt;0,IF(AH325=Hoja1!$W326,Hoja1!$F326,Hoja1!$H326),0)</f>
        <v>-0.20893725399999999</v>
      </c>
      <c r="AK326" s="52">
        <f>IF(AG325&gt;0,IF(AH325=Hoja1!$W326,Hoja1!$E326*Hoja1!$R326,Hoja1!$G326),0)</f>
        <v>0.97621461700000001</v>
      </c>
      <c r="AL326" s="49">
        <f>IF(AG325&gt;0,IF(AH325=Hoja1!$W326,Hoja1!$F326*Hoja1!$R326,Hoja1!$H326),0)</f>
        <v>-0.20893725399999999</v>
      </c>
      <c r="AM326" s="56">
        <f t="shared" ref="AM326:AN326" si="4350">AM321</f>
        <v>1</v>
      </c>
      <c r="AN326" s="145">
        <f t="shared" si="4350"/>
        <v>0.5</v>
      </c>
      <c r="AO326" s="122">
        <f t="shared" si="3477"/>
        <v>1</v>
      </c>
      <c r="AP326" s="127">
        <f t="shared" si="4332"/>
        <v>0.5</v>
      </c>
      <c r="AQ326" s="56">
        <f t="shared" ref="AQ326:AR326" si="4351">AQ321</f>
        <v>9.8200950552920219E-3</v>
      </c>
      <c r="AR326" s="57">
        <f t="shared" si="4351"/>
        <v>0.14994720205117487</v>
      </c>
      <c r="AS326" s="56">
        <f t="shared" ref="AS326" si="4352">IF(AG325&gt;0,G326+AQ326,0)</f>
        <v>0.98603471205529203</v>
      </c>
      <c r="AT326" s="166">
        <f t="shared" ref="AT326" si="4353">IF(AG325&gt;0,H326+AR326,0)</f>
        <v>-5.8990051948825117E-2</v>
      </c>
    </row>
    <row r="327" spans="3:46" ht="19.5" thickBot="1" x14ac:dyDescent="0.3">
      <c r="C327" s="228"/>
      <c r="D327" s="220"/>
      <c r="E327" s="16">
        <f t="shared" si="4336"/>
        <v>0.63932673100000004</v>
      </c>
      <c r="F327" s="17">
        <f t="shared" si="4337"/>
        <v>0.64812140799999995</v>
      </c>
      <c r="G327" s="51">
        <f t="shared" ref="G327:I327" si="4354">G322</f>
        <v>0.4247616770911497</v>
      </c>
      <c r="H327" s="46">
        <f t="shared" si="4354"/>
        <v>0.90530520691903349</v>
      </c>
      <c r="I327" s="46">
        <f t="shared" si="4354"/>
        <v>0</v>
      </c>
      <c r="J327" s="56">
        <f t="shared" ref="J327" si="4355">IF($AO$1="SUBTRACTIVE",AA327+J322,IF(W327=MAX(W325:W329),P327*M327-G327+J322,J322))</f>
        <v>0.2774984075666404</v>
      </c>
      <c r="K327" s="122">
        <f t="shared" ref="K327" si="4356">IF($AO$1="SUBTRACTIVE",AB327+K322,IF(W327=MAX(W325:W329),P327*N327-H327+K322,K322))</f>
        <v>-0.19338472435343579</v>
      </c>
      <c r="L327" s="57">
        <v>0</v>
      </c>
      <c r="M327" s="137">
        <f t="shared" ref="M327" si="4357">IF($AO$1="ADDICTIVE",IF(W327=MAX(W325:W329),$AO$2*S327*R327+G327,0),0)</f>
        <v>0</v>
      </c>
      <c r="N327" s="122">
        <f t="shared" ref="N327" si="4358">IF($AO$1="ADDICTIVE",IF(W327=MAX(W325:W329),$AO$2*T327*R327+H327,0),0)</f>
        <v>0</v>
      </c>
      <c r="O327" s="128">
        <f t="shared" ref="O327" si="4359">IF($AO$1="ADDICTIVE",IF(Y327=MAX(Y325:Y329),$AO$2*U327*R327+I327,0),0)</f>
        <v>0</v>
      </c>
      <c r="P327" s="57">
        <f t="shared" si="3760"/>
        <v>0</v>
      </c>
      <c r="Q327" s="93">
        <f t="shared" si="4199"/>
        <v>1</v>
      </c>
      <c r="R327" s="56">
        <f t="shared" si="3471"/>
        <v>1.0984369190372396</v>
      </c>
      <c r="S327" s="95">
        <f t="shared" si="4180"/>
        <v>0.63932673100000004</v>
      </c>
      <c r="T327" s="95">
        <f t="shared" si="4181"/>
        <v>0.64812140799999995</v>
      </c>
      <c r="U327" s="115">
        <f t="shared" si="3472"/>
        <v>0</v>
      </c>
      <c r="V327" s="202">
        <f t="shared" si="3453"/>
        <v>0.94279849109236225</v>
      </c>
      <c r="W327" s="203">
        <f t="shared" si="4107"/>
        <v>0.97139924554618107</v>
      </c>
      <c r="X327" s="203">
        <f>IF(W327&gt;X326,W327,X326)</f>
        <v>0.97139924554618107</v>
      </c>
      <c r="Y327" s="75">
        <f t="shared" si="4344"/>
        <v>0.97139924554618107</v>
      </c>
      <c r="Z327" s="93">
        <f>IF(MAX(W325:W329)=W327,Q327+1,Q327)</f>
        <v>2</v>
      </c>
      <c r="AA327" s="82">
        <f t="shared" ref="AA327" si="4360">IF(W327=MAX(W325:W329),S327*R327-G327,0)</f>
        <v>0.2774984075666404</v>
      </c>
      <c r="AB327" s="82">
        <f t="shared" ref="AB327" si="4361">IF(W327=MAX(W325:W329),T327*R327-H327,0)</f>
        <v>-0.19338472435343579</v>
      </c>
      <c r="AC327" s="210">
        <f t="shared" ref="AC327" si="4362">IF(W327=MAX(W325:W329),U327-I327,0)</f>
        <v>0</v>
      </c>
      <c r="AD327" s="212">
        <f>Hoja1!$AA327^2+Hoja1!$AB327^2+AC327^2</f>
        <v>0.11440301781527561</v>
      </c>
      <c r="AE327" s="75">
        <f t="shared" si="4348"/>
        <v>0.11440301781527561</v>
      </c>
      <c r="AF327" s="75">
        <f t="shared" si="4348"/>
        <v>0.33823515165528789</v>
      </c>
      <c r="AG327" s="78">
        <f t="shared" si="4348"/>
        <v>0.97139924554618107</v>
      </c>
      <c r="AH327" s="78">
        <f t="shared" si="4349"/>
        <v>7.9651280847852113E-2</v>
      </c>
      <c r="AI327" s="80">
        <f>IF(AG325&gt;0,IF(AH325=Hoja1!$W327,Hoja1!$E327,Hoja1!$G327),0)</f>
        <v>0.4247616770911497</v>
      </c>
      <c r="AJ327" s="54">
        <f>IF(AG325&gt;0,IF(AH325=Hoja1!$W327,Hoja1!$F327,Hoja1!$H327),0)</f>
        <v>0.90530520691903349</v>
      </c>
      <c r="AK327" s="52">
        <f>IF(AG325&gt;0,IF(AH325=Hoja1!$W327,Hoja1!$E327*Hoja1!$R327,Hoja1!$G327),0)</f>
        <v>0.4247616770911497</v>
      </c>
      <c r="AL327" s="49">
        <f>IF(AG325&gt;0,IF(AH325=Hoja1!$W327,Hoja1!$F327*Hoja1!$R327,Hoja1!$H327),0)</f>
        <v>0.90530520691903349</v>
      </c>
      <c r="AM327" s="56">
        <f t="shared" ref="AM327:AN327" si="4363">AM322</f>
        <v>9</v>
      </c>
      <c r="AN327" s="145">
        <f t="shared" si="4363"/>
        <v>0.5</v>
      </c>
      <c r="AO327" s="122">
        <f t="shared" si="3477"/>
        <v>0.1111111111111111</v>
      </c>
      <c r="AP327" s="127">
        <f t="shared" si="4332"/>
        <v>5.5555555555555552E-2</v>
      </c>
      <c r="AQ327" s="56">
        <f t="shared" ref="AQ327:AR327" si="4364">AQ322</f>
        <v>5.140084477824592E-2</v>
      </c>
      <c r="AR327" s="57">
        <f t="shared" si="4364"/>
        <v>-3.4386926982714054E-2</v>
      </c>
      <c r="AS327" s="56">
        <f t="shared" ref="AS327" si="4365">IF(AG325&gt;0,G327+AQ327,0)</f>
        <v>0.47616252186939562</v>
      </c>
      <c r="AT327" s="166">
        <f t="shared" ref="AT327" si="4366">IF(AG325&gt;0,H327+AR327,0)</f>
        <v>0.87091827993631943</v>
      </c>
    </row>
    <row r="328" spans="3:46" ht="19.5" thickBot="1" x14ac:dyDescent="0.3">
      <c r="C328" s="228"/>
      <c r="D328" s="220"/>
      <c r="E328" s="16">
        <f t="shared" si="4336"/>
        <v>0.63932673100000004</v>
      </c>
      <c r="F328" s="17">
        <f t="shared" si="4337"/>
        <v>0.64812140799999995</v>
      </c>
      <c r="G328" s="51">
        <f t="shared" ref="G328:I328" si="4367">G323</f>
        <v>5.6386042442791447E-2</v>
      </c>
      <c r="H328" s="46">
        <f t="shared" si="4367"/>
        <v>0.99840904153440013</v>
      </c>
      <c r="I328" s="46">
        <f t="shared" si="4367"/>
        <v>0</v>
      </c>
      <c r="J328" s="56">
        <f t="shared" ref="J328" si="4368">IF($AO$1="SUBTRACTIVE",AA328+J323,IF(W328=MAX(W325:W329),P328*M328-G328+J323,J323))</f>
        <v>0</v>
      </c>
      <c r="K328" s="122">
        <f t="shared" ref="K328" si="4369">IF($AO$1="SUBTRACTIVE",AB328+K323,IF(W328=MAX(W325:W329),P328*N328-H328+K323,K323))</f>
        <v>0</v>
      </c>
      <c r="L328" s="57">
        <v>0</v>
      </c>
      <c r="M328" s="137">
        <f t="shared" ref="M328" si="4370">IF($AO$1="ADDICTIVE",IF(W328=MAX(W325:W329),$AO$2*S328*R328+G328,0),0)</f>
        <v>0</v>
      </c>
      <c r="N328" s="122">
        <f t="shared" ref="N328" si="4371">IF($AO$1="ADDICTIVE",IF(W328=MAX(W325:W329),$AO$2*T328*R328+H328,0),0)</f>
        <v>0</v>
      </c>
      <c r="O328" s="128">
        <f t="shared" ref="O328:O329" si="4372">IF($AO$1="ADDICTIVE",IF(Y328=MAX(Y324:Y328),$AO$2*U328*R328+I328,0),0)</f>
        <v>0</v>
      </c>
      <c r="P328" s="57">
        <f t="shared" si="3760"/>
        <v>0</v>
      </c>
      <c r="Q328" s="93">
        <f t="shared" si="4199"/>
        <v>0</v>
      </c>
      <c r="R328" s="56">
        <f t="shared" si="3471"/>
        <v>1.0984369190372396</v>
      </c>
      <c r="S328" s="95">
        <f t="shared" si="4180"/>
        <v>0.63932673100000004</v>
      </c>
      <c r="T328" s="95">
        <f t="shared" si="4181"/>
        <v>0.64812140799999995</v>
      </c>
      <c r="U328" s="115">
        <f t="shared" si="3472"/>
        <v>0</v>
      </c>
      <c r="V328" s="202">
        <f t="shared" si="3453"/>
        <v>0.75038551358641847</v>
      </c>
      <c r="W328" s="203">
        <f t="shared" si="4107"/>
        <v>0.87519275679320918</v>
      </c>
      <c r="X328" s="203">
        <f>IF(W328&gt;X327,W328,X327)</f>
        <v>0.97139924554618107</v>
      </c>
      <c r="Y328" s="75">
        <f t="shared" si="4344"/>
        <v>0.97139924554618107</v>
      </c>
      <c r="Z328" s="93">
        <f>IF(MAX(W325:W329)=W328,Q328+1,Q328)</f>
        <v>0</v>
      </c>
      <c r="AA328" s="82">
        <f t="shared" ref="AA328" si="4373">IF(W328=MAX(W325:W329),S328*R328-G328,0)</f>
        <v>0</v>
      </c>
      <c r="AB328" s="82">
        <f t="shared" ref="AB328" si="4374">IF(W328=MAX(W325:W329),T328*R328-H328,0)</f>
        <v>0</v>
      </c>
      <c r="AC328" s="210">
        <f t="shared" ref="AC328" si="4375">IF(W328=MAX(W325:W329),U328-I328,0)</f>
        <v>0</v>
      </c>
      <c r="AD328" s="212">
        <f>Hoja1!$AA328^2+Hoja1!$AB328^2+AC328^2</f>
        <v>0</v>
      </c>
      <c r="AE328" s="75">
        <f t="shared" si="4348"/>
        <v>0.11440301781527561</v>
      </c>
      <c r="AF328" s="75">
        <f t="shared" si="4348"/>
        <v>0.33823515165528789</v>
      </c>
      <c r="AG328" s="78">
        <f t="shared" si="4348"/>
        <v>0.97139924554618107</v>
      </c>
      <c r="AH328" s="78">
        <f t="shared" si="4349"/>
        <v>7.9651280847852113E-2</v>
      </c>
      <c r="AI328" s="80">
        <f>IF(AG325&gt;0,IF(AH325=Hoja1!$W328,Hoja1!$E328,Hoja1!$G328),0)</f>
        <v>5.6386042442791447E-2</v>
      </c>
      <c r="AJ328" s="54">
        <f>IF(AG325&gt;0,IF(AH325=Hoja1!$W328,Hoja1!$F328,Hoja1!$H328),0)</f>
        <v>0.99840904153440013</v>
      </c>
      <c r="AK328" s="52">
        <f>IF(AG325&gt;0,IF(AH325=Hoja1!$W328,Hoja1!$E328*Hoja1!$R328,Hoja1!$G328),0)</f>
        <v>5.6386042442791447E-2</v>
      </c>
      <c r="AL328" s="49">
        <f>IF(AG325&gt;0,IF(AH325=Hoja1!$W328,Hoja1!$F328*Hoja1!$R328,Hoja1!$H328),0)</f>
        <v>0.99840904153440013</v>
      </c>
      <c r="AM328" s="56">
        <f t="shared" ref="AM328:AN328" si="4376">AM323</f>
        <v>1</v>
      </c>
      <c r="AN328" s="145">
        <f t="shared" si="4376"/>
        <v>0.5</v>
      </c>
      <c r="AO328" s="122">
        <f t="shared" si="3477"/>
        <v>1</v>
      </c>
      <c r="AP328" s="127">
        <f t="shared" si="4332"/>
        <v>0.5</v>
      </c>
      <c r="AQ328" s="56">
        <f t="shared" ref="AQ328:AR328" si="4377">AQ323</f>
        <v>0</v>
      </c>
      <c r="AR328" s="57">
        <f t="shared" si="4377"/>
        <v>0</v>
      </c>
      <c r="AS328" s="56">
        <f t="shared" ref="AS328" si="4378">IF(AG325&gt;0,G328+AQ328,0)</f>
        <v>5.6386042442791447E-2</v>
      </c>
      <c r="AT328" s="166">
        <f t="shared" ref="AT328" si="4379">IF(AG325&gt;0,H328+AR328,0)</f>
        <v>0.99840904153440013</v>
      </c>
    </row>
    <row r="329" spans="3:46" ht="19.5" thickBot="1" x14ac:dyDescent="0.3">
      <c r="C329" s="228"/>
      <c r="D329" s="221"/>
      <c r="E329" s="18">
        <f t="shared" si="4336"/>
        <v>0.63932673100000004</v>
      </c>
      <c r="F329" s="19">
        <f t="shared" si="4337"/>
        <v>0.64812140799999995</v>
      </c>
      <c r="G329" s="51">
        <f t="shared" ref="G329:I329" si="4380">G324</f>
        <v>-0.227678886</v>
      </c>
      <c r="H329" s="46">
        <f t="shared" si="4380"/>
        <v>-0.95629731299999998</v>
      </c>
      <c r="I329" s="46">
        <f t="shared" si="4380"/>
        <v>0</v>
      </c>
      <c r="J329" s="58">
        <f t="shared" ref="J329" si="4381">IF($AO$1="SUBTRACTIVE",AA329+J324,IF(W329=MAX(W325:W329),P329*M329-G329+J324,J324))</f>
        <v>0</v>
      </c>
      <c r="K329" s="124">
        <f t="shared" ref="K329" si="4382">IF($AO$1="SUBTRACTIVE",AB329+K324,IF(W329=MAX(W325:W329),P329*N329-H329+K324,K324))</f>
        <v>0</v>
      </c>
      <c r="L329" s="59">
        <v>0</v>
      </c>
      <c r="M329" s="138">
        <f t="shared" ref="M329" si="4383">IF($AO$1="ADDICTIVE",IF(W329=MAX(W325:W329),$AO$2*S329*R329+G329,0),0)</f>
        <v>0</v>
      </c>
      <c r="N329" s="124">
        <f t="shared" ref="N329" si="4384">IF($AO$1="ADDICTIVE",IF(W329=MAX(W325:W329),$AO$2*T329*R329+H329,0),0)</f>
        <v>0</v>
      </c>
      <c r="O329" s="129">
        <f t="shared" si="4372"/>
        <v>0</v>
      </c>
      <c r="P329" s="59">
        <f t="shared" si="3760"/>
        <v>0</v>
      </c>
      <c r="Q329" s="93">
        <f t="shared" si="4199"/>
        <v>0</v>
      </c>
      <c r="R329" s="58">
        <f t="shared" si="3471"/>
        <v>1.0984369190372396</v>
      </c>
      <c r="S329" s="95">
        <f t="shared" si="4180"/>
        <v>0.63932673100000004</v>
      </c>
      <c r="T329" s="95">
        <f t="shared" si="4181"/>
        <v>0.64812140799999995</v>
      </c>
      <c r="U329" s="119">
        <f t="shared" si="3472"/>
        <v>0</v>
      </c>
      <c r="V329" s="202">
        <f t="shared" si="3453"/>
        <v>-0.84069743830429577</v>
      </c>
      <c r="W329" s="203">
        <f t="shared" si="4107"/>
        <v>7.9651280847852113E-2</v>
      </c>
      <c r="X329" s="203">
        <f>IF(W329&gt;X328,W329,X328)</f>
        <v>0.97139924554618107</v>
      </c>
      <c r="Y329" s="75">
        <f t="shared" si="4344"/>
        <v>0.97139924554618107</v>
      </c>
      <c r="Z329" s="93">
        <f>IF(MAX(W325:W329)=W329,Q329+1,Q329)</f>
        <v>0</v>
      </c>
      <c r="AA329" s="82">
        <f t="shared" ref="AA329" si="4385">IF(W329=MAX(W325:W329),S329*R329-G329,0)</f>
        <v>0</v>
      </c>
      <c r="AB329" s="82">
        <f t="shared" ref="AB329" si="4386">IF(W329=MAX(W325:W329),T329*R329-H329,0)</f>
        <v>0</v>
      </c>
      <c r="AC329" s="211">
        <f t="shared" ref="AC329" si="4387">IF(W329=MAX(W325:W329),U329-I329,0)</f>
        <v>0</v>
      </c>
      <c r="AD329" s="211">
        <f>Hoja1!$AA329^2+Hoja1!$AB329^2+AC329^2</f>
        <v>0</v>
      </c>
      <c r="AE329" s="75">
        <f t="shared" si="4348"/>
        <v>0.11440301781527561</v>
      </c>
      <c r="AF329" s="75">
        <f t="shared" si="4348"/>
        <v>0.33823515165528789</v>
      </c>
      <c r="AG329" s="78">
        <f t="shared" si="4348"/>
        <v>0.97139924554618107</v>
      </c>
      <c r="AH329" s="78">
        <f t="shared" si="4349"/>
        <v>7.9651280847852113E-2</v>
      </c>
      <c r="AI329" s="80">
        <f>IF(AG325&gt;0,IF(AH325=Hoja1!$W329,Hoja1!$E329,Hoja1!$G329),0)</f>
        <v>0.63932673100000004</v>
      </c>
      <c r="AJ329" s="54">
        <f>IF(AG325&gt;0,IF(AH325=Hoja1!$W329,Hoja1!$F329,Hoja1!$H329),0)</f>
        <v>0.64812140799999995</v>
      </c>
      <c r="AK329" s="52">
        <f>IF(AG325&gt;0,IF(AH325=Hoja1!$W329,Hoja1!$E329*Hoja1!$R329,Hoja1!$G329),0)</f>
        <v>0.70226008465779011</v>
      </c>
      <c r="AL329" s="49">
        <f>IF(AG325&gt;0,IF(AH325=Hoja1!$W329,Hoja1!$F329*Hoja1!$R329,Hoja1!$H329),0)</f>
        <v>0.7119204825655977</v>
      </c>
      <c r="AM329" s="58">
        <f t="shared" ref="AM329:AN329" si="4388">AM324</f>
        <v>0</v>
      </c>
      <c r="AN329" s="146">
        <f t="shared" si="4388"/>
        <v>0.5</v>
      </c>
      <c r="AO329" s="124">
        <f t="shared" si="3477"/>
        <v>0</v>
      </c>
      <c r="AP329" s="106">
        <f t="shared" si="4332"/>
        <v>0</v>
      </c>
      <c r="AQ329" s="58">
        <f t="shared" ref="AQ329:AR329" si="4389">AQ324</f>
        <v>0</v>
      </c>
      <c r="AR329" s="59">
        <f t="shared" si="4389"/>
        <v>0</v>
      </c>
      <c r="AS329" s="58">
        <f t="shared" ref="AS329" si="4390">IF(AG325&gt;0,G329+AQ329,0)</f>
        <v>-0.227678886</v>
      </c>
      <c r="AT329" s="167">
        <f t="shared" ref="AT329" si="4391">IF(AG325&gt;0,H329+AR329,0)</f>
        <v>-0.95629731299999998</v>
      </c>
    </row>
    <row r="330" spans="3:46" ht="19.5" thickBot="1" x14ac:dyDescent="0.3">
      <c r="C330" s="228"/>
      <c r="D330" s="213" t="s">
        <v>29</v>
      </c>
      <c r="E330" s="24">
        <f>$A$14</f>
        <v>0.37521115300000002</v>
      </c>
      <c r="F330" s="25">
        <f>$B$14</f>
        <v>8.5127809999999998E-2</v>
      </c>
      <c r="G330" s="47">
        <f t="shared" ref="G330:I330" si="4392">G325</f>
        <v>0.90061523871352567</v>
      </c>
      <c r="H330" s="71">
        <f t="shared" si="4392"/>
        <v>0.43461729348586547</v>
      </c>
      <c r="I330" s="71">
        <f t="shared" si="4392"/>
        <v>0</v>
      </c>
      <c r="J330" s="64">
        <f t="shared" ref="J330" si="4393">IF($AO$1="SUBTRACTIVE",AA330+J325,IF(W330=MAX(W330:W334),P330*M330-G330+J325,J325))</f>
        <v>0.11343160621714088</v>
      </c>
      <c r="K330" s="121">
        <f t="shared" ref="K330" si="4394">IF($AO$1="SUBTRACTIVE",AB330+K325,IF(W330=MAX(W330:W334),P330*N330-H330+K325,K325))</f>
        <v>-0.30528224669518417</v>
      </c>
      <c r="L330" s="65">
        <v>0</v>
      </c>
      <c r="M330" s="64">
        <f t="shared" ref="M330" si="4395">IF($AO$1="ADDICTIVE",IF(W330=MAX(W330:W334),$AO$2*S330*R330+G330,0),0)</f>
        <v>0</v>
      </c>
      <c r="N330" s="121">
        <f t="shared" ref="N330" si="4396">IF($AO$1="ADDICTIVE",IF(W330=MAX(W330:W334),$AO$2*T330*R330+H330,0),0)</f>
        <v>0</v>
      </c>
      <c r="O330" s="126">
        <f t="shared" ref="O330" si="4397">IF($AO$1="ADDICTIVE",IF(Y330=MAX(Y330:Y334),$AO$2*U330*R330+I330,0),0)</f>
        <v>0</v>
      </c>
      <c r="P330" s="65">
        <f t="shared" si="3760"/>
        <v>0</v>
      </c>
      <c r="Q330" s="35">
        <f t="shared" si="4199"/>
        <v>2</v>
      </c>
      <c r="R330" s="15">
        <f t="shared" si="3471"/>
        <v>2.5991114678580431</v>
      </c>
      <c r="S330" s="87">
        <f t="shared" si="4180"/>
        <v>0.37521115300000002</v>
      </c>
      <c r="T330" s="87">
        <f t="shared" si="4181"/>
        <v>8.5127809999999998E-2</v>
      </c>
      <c r="U330" s="26">
        <f t="shared" si="3472"/>
        <v>0</v>
      </c>
      <c r="V330" s="197">
        <f t="shared" ref="V330:V393" si="4398">SUMPRODUCT(S330:U330,G330:I330)*R330</f>
        <v>0.97445601383136315</v>
      </c>
      <c r="W330" s="198">
        <f t="shared" si="4107"/>
        <v>0.98722800691568158</v>
      </c>
      <c r="X330" s="198">
        <f>W330</f>
        <v>0.98722800691568158</v>
      </c>
      <c r="Y330" s="35">
        <f t="shared" ref="Y330" si="4399">X334</f>
        <v>0.98722800691568158</v>
      </c>
      <c r="Z330" s="35">
        <f>IF(MAX(W330:W334)=W330,Q330+1,Q330)</f>
        <v>3</v>
      </c>
      <c r="AA330" s="35">
        <f t="shared" ref="AA330" si="4400">IF(W330=MAX(W330:W334),S330*R330-G330,0)</f>
        <v>7.4600371917013186E-2</v>
      </c>
      <c r="AB330" s="35">
        <f t="shared" ref="AB330" si="4401">IF(W330=MAX(W330:W334),T330*R330-H330,0)</f>
        <v>-0.21336062628122487</v>
      </c>
      <c r="AC330" s="131">
        <f t="shared" ref="AC330" si="4402">IF(W330=MAX(W330:W334),U330-I330,0)</f>
        <v>0</v>
      </c>
      <c r="AD330" s="131">
        <f>Hoja1!$AA330^2+Hoja1!$AB330^2+AC330^2</f>
        <v>5.1087972337273198E-2</v>
      </c>
      <c r="AE330" s="35">
        <f t="shared" ref="AE330" si="4403">IF(MAX(AD330:AD334)&gt;AE325,MAX(AD330:AD334),AE325)</f>
        <v>0.11440301781527561</v>
      </c>
      <c r="AF330" s="35">
        <f t="shared" ref="AF330" si="4404">SQRT(AE330)</f>
        <v>0.33823515165528789</v>
      </c>
      <c r="AG330" s="35">
        <f>IF(Y330=MIN(Y310:Y409),Y330,0)</f>
        <v>0</v>
      </c>
      <c r="AH330" s="88">
        <f>IF(Hoja1!$AG330&gt;0,_xlfn.MAXIFS(W330:W334,Z405:Z409,0),0)</f>
        <v>0</v>
      </c>
      <c r="AI330" s="72">
        <f>IF(AG330&gt;0,IF(AH330=Hoja1!$W330,Hoja1!$E330,Hoja1!$G330),0)</f>
        <v>0</v>
      </c>
      <c r="AJ330" s="73">
        <f>IF(AG330&gt;0,IF(AH330=Hoja1!$W330,Hoja1!$F330,Hoja1!$H330),0)</f>
        <v>0</v>
      </c>
      <c r="AK330" s="52">
        <f>IF(AG330&gt;0,IF(AH330=Hoja1!$W330,Hoja1!$E330*Hoja1!$R330,Hoja1!$G330),0)</f>
        <v>0</v>
      </c>
      <c r="AL330" s="49">
        <f>IF(AG330&gt;0,IF(AH330=Hoja1!$W330,Hoja1!$F330*Hoja1!$R330,Hoja1!$H330),0)</f>
        <v>0</v>
      </c>
      <c r="AM330" s="64">
        <f t="shared" ref="AM330:AN330" si="4405">AM325</f>
        <v>9</v>
      </c>
      <c r="AN330" s="148">
        <f t="shared" si="4405"/>
        <v>0.5</v>
      </c>
      <c r="AO330" s="121">
        <f t="shared" si="3477"/>
        <v>0.1111111111111111</v>
      </c>
      <c r="AP330" s="65">
        <f t="shared" ref="AP330:AP393" si="4406">IF($AO$11="SUBTRACTIVE",AN330*AO330,AO330)</f>
        <v>0.1111111111111111</v>
      </c>
      <c r="AQ330" s="64">
        <f t="shared" ref="AQ330:AR330" si="4407">AQ325</f>
        <v>-8.7737465512600643E-3</v>
      </c>
      <c r="AR330" s="65">
        <f t="shared" si="4407"/>
        <v>4.316376946363362E-3</v>
      </c>
      <c r="AS330" s="64">
        <f t="shared" ref="AS330" si="4408">IF(AG330&gt;0,G330+AQ330,0)</f>
        <v>0</v>
      </c>
      <c r="AT330" s="168">
        <f t="shared" ref="AT330" si="4409">IF(AG330&gt;0,H330+AR330,0)</f>
        <v>0</v>
      </c>
    </row>
    <row r="331" spans="3:46" ht="19.5" thickBot="1" x14ac:dyDescent="0.3">
      <c r="C331" s="228"/>
      <c r="D331" s="214"/>
      <c r="E331" s="27">
        <f t="shared" ref="E331:E334" si="4410">A$14</f>
        <v>0.37521115300000002</v>
      </c>
      <c r="F331" s="28">
        <f t="shared" ref="F331:F334" si="4411">B$14</f>
        <v>8.5127809999999998E-2</v>
      </c>
      <c r="G331" s="61">
        <f t="shared" ref="G331:I331" si="4412">G326</f>
        <v>0.97621461700000001</v>
      </c>
      <c r="H331" s="74">
        <f t="shared" si="4412"/>
        <v>-0.20893725399999999</v>
      </c>
      <c r="I331" s="74">
        <f t="shared" si="4412"/>
        <v>0</v>
      </c>
      <c r="J331" s="2">
        <f t="shared" ref="J331" si="4413">IF($AO$1="SUBTRACTIVE",AA331+J326,IF(W331=MAX(W330:W334),P331*M331-G331+J326,J326))</f>
        <v>0</v>
      </c>
      <c r="K331" s="107">
        <f t="shared" ref="K331" si="4414">IF($AO$1="SUBTRACTIVE",AB331+K326,IF(W331=MAX(W330:W334),P331*N331-H331+K326,K326))</f>
        <v>0</v>
      </c>
      <c r="L331" s="3">
        <v>0</v>
      </c>
      <c r="M331" s="2">
        <f t="shared" ref="M331" si="4415">IF($AO$1="ADDICTIVE",IF(W331=MAX(W330:W334),$AO$2*S331*R331+G331,0),0)</f>
        <v>0</v>
      </c>
      <c r="N331" s="107">
        <f t="shared" ref="N331" si="4416">IF($AO$1="ADDICTIVE",IF(W331=MAX(W330:W334),$AO$2*T331*R331+H331,0),0)</f>
        <v>0</v>
      </c>
      <c r="O331" s="20">
        <f t="shared" ref="O331" si="4417">IF($AO$1="ADDICTIVE",IF(Y331=MAX(Y330:Y334),$AO$2*U331*R331+I331,0),0)</f>
        <v>0</v>
      </c>
      <c r="P331" s="3">
        <f t="shared" si="3760"/>
        <v>0</v>
      </c>
      <c r="Q331" s="63">
        <f>Z326</f>
        <v>0</v>
      </c>
      <c r="R331" s="2">
        <f t="shared" ref="R331:R394" si="4418">IF($AO$3="MULTIPLICATIVE",1/SQRT(S331^2+T331^2),1/SQRT(2))</f>
        <v>2.5991114678580431</v>
      </c>
      <c r="S331" s="90">
        <f t="shared" si="4180"/>
        <v>0.37521115300000002</v>
      </c>
      <c r="T331" s="90">
        <f t="shared" si="4181"/>
        <v>8.5127809999999998E-2</v>
      </c>
      <c r="U331" s="26">
        <f t="shared" ref="U331:U394" si="4419">IF($AO$3="MULTIPLICATIVE",0,IF(2-(S331^2+T331^2)&gt;0,SQRT(2-(S331^2+T331^2))*R331,0))</f>
        <v>0</v>
      </c>
      <c r="V331" s="199">
        <f t="shared" si="4398"/>
        <v>0.90579097334918324</v>
      </c>
      <c r="W331" s="192">
        <f t="shared" si="4107"/>
        <v>0.95289548667459156</v>
      </c>
      <c r="X331" s="192">
        <f>IF(W331&gt;X330,W331,X330)</f>
        <v>0.98722800691568158</v>
      </c>
      <c r="Y331" s="75">
        <f t="shared" ref="Y331:Y334" si="4420">Y330</f>
        <v>0.98722800691568158</v>
      </c>
      <c r="Z331" s="63">
        <f>IF(MAX(W330:W334)=W331,Q331+1,Q331)</f>
        <v>0</v>
      </c>
      <c r="AA331" s="63">
        <f t="shared" ref="AA331" si="4421">IF(W331=MAX(W330:W334),S331*R331-G331,0)</f>
        <v>0</v>
      </c>
      <c r="AB331" s="63">
        <f t="shared" ref="AB331" si="4422">IF(W331=MAX(W330:W334),T331*R331-H331,0)</f>
        <v>0</v>
      </c>
      <c r="AC331" s="209">
        <f t="shared" ref="AC331" si="4423">IF(W331=MAX(W330:W334),U331-I331,0)</f>
        <v>0</v>
      </c>
      <c r="AD331" s="132">
        <f>Hoja1!$AA331^2+Hoja1!$AB331^2+AC331^2</f>
        <v>0</v>
      </c>
      <c r="AE331" s="75">
        <f t="shared" ref="AE331:AH334" si="4424">AE330</f>
        <v>0.11440301781527561</v>
      </c>
      <c r="AF331" s="76">
        <f t="shared" si="4424"/>
        <v>0.33823515165528789</v>
      </c>
      <c r="AG331" s="77">
        <f t="shared" si="4424"/>
        <v>0</v>
      </c>
      <c r="AH331" s="78">
        <f t="shared" si="4424"/>
        <v>0</v>
      </c>
      <c r="AI331" s="72">
        <f>IF(AG330&gt;0,IF(AH330=Hoja1!$W331,Hoja1!$E331,Hoja1!$G331),0)</f>
        <v>0</v>
      </c>
      <c r="AJ331" s="73">
        <f>IF(AG330&gt;0,IF(AH330=Hoja1!$W331,Hoja1!$F331,Hoja1!$H331),0)</f>
        <v>0</v>
      </c>
      <c r="AK331" s="52">
        <f>IF(AG330&gt;0,IF(AH330=Hoja1!$W331,Hoja1!$E331*Hoja1!$R331,Hoja1!$G331),0)</f>
        <v>0</v>
      </c>
      <c r="AL331" s="49">
        <f>IF(AG330&gt;0,IF(AH330=Hoja1!$W331,Hoja1!$F331*Hoja1!$R331,Hoja1!$H331),0)</f>
        <v>0</v>
      </c>
      <c r="AM331" s="2">
        <f t="shared" ref="AM331:AN331" si="4425">AM326</f>
        <v>1</v>
      </c>
      <c r="AN331" s="143">
        <f t="shared" si="4425"/>
        <v>0.5</v>
      </c>
      <c r="AO331" s="107">
        <f t="shared" ref="AO331:AO394" si="4426">IF(AM331&gt;0,1/AM331,0)</f>
        <v>1</v>
      </c>
      <c r="AP331" s="3">
        <f t="shared" si="4406"/>
        <v>1</v>
      </c>
      <c r="AQ331" s="2">
        <f t="shared" ref="AQ331:AR331" si="4427">AQ326</f>
        <v>9.8200950552920219E-3</v>
      </c>
      <c r="AR331" s="3">
        <f t="shared" si="4427"/>
        <v>0.14994720205117487</v>
      </c>
      <c r="AS331" s="2">
        <f t="shared" ref="AS331" si="4428">IF(AG330&gt;0,G331+AQ331,0)</f>
        <v>0</v>
      </c>
      <c r="AT331" s="163">
        <f t="shared" ref="AT331" si="4429">IF(AG330&gt;0,H331+AR331,0)</f>
        <v>0</v>
      </c>
    </row>
    <row r="332" spans="3:46" ht="19.5" thickBot="1" x14ac:dyDescent="0.3">
      <c r="C332" s="228"/>
      <c r="D332" s="214"/>
      <c r="E332" s="27">
        <f t="shared" si="4410"/>
        <v>0.37521115300000002</v>
      </c>
      <c r="F332" s="28">
        <f t="shared" si="4411"/>
        <v>8.5127809999999998E-2</v>
      </c>
      <c r="G332" s="61">
        <f t="shared" ref="G332:I332" si="4430">G327</f>
        <v>0.4247616770911497</v>
      </c>
      <c r="H332" s="74">
        <f t="shared" si="4430"/>
        <v>0.90530520691903349</v>
      </c>
      <c r="I332" s="74">
        <f t="shared" si="4430"/>
        <v>0</v>
      </c>
      <c r="J332" s="2">
        <f t="shared" ref="J332" si="4431">IF($AO$1="SUBTRACTIVE",AA332+J327,IF(W332=MAX(W330:W334),P332*M332-G332+J327,J327))</f>
        <v>0.2774984075666404</v>
      </c>
      <c r="K332" s="107">
        <f t="shared" ref="K332" si="4432">IF($AO$1="SUBTRACTIVE",AB332+K327,IF(W332=MAX(W330:W334),P332*N332-H332+K327,K327))</f>
        <v>-0.19338472435343579</v>
      </c>
      <c r="L332" s="3">
        <v>0</v>
      </c>
      <c r="M332" s="2">
        <f t="shared" ref="M332" si="4433">IF($AO$1="ADDICTIVE",IF(W332=MAX(W330:W334),$AO$2*S332*R332+G332,0),0)</f>
        <v>0</v>
      </c>
      <c r="N332" s="107">
        <f t="shared" ref="N332" si="4434">IF($AO$1="ADDICTIVE",IF(W332=MAX(W330:W334),$AO$2*T332*R332+H332,0),0)</f>
        <v>0</v>
      </c>
      <c r="O332" s="20">
        <f t="shared" ref="O332" si="4435">IF($AO$1="ADDICTIVE",IF(Y332=MAX(Y330:Y334),$AO$2*U332*R332+I332,0),0)</f>
        <v>0</v>
      </c>
      <c r="P332" s="3">
        <f t="shared" si="3760"/>
        <v>0</v>
      </c>
      <c r="Q332" s="63">
        <f>Z327</f>
        <v>2</v>
      </c>
      <c r="R332" s="2">
        <f t="shared" si="4418"/>
        <v>2.5991114678580431</v>
      </c>
      <c r="S332" s="90">
        <f t="shared" si="4180"/>
        <v>0.37521115300000002</v>
      </c>
      <c r="T332" s="90">
        <f t="shared" si="4181"/>
        <v>8.5127809999999998E-2</v>
      </c>
      <c r="U332" s="26">
        <f t="shared" si="4419"/>
        <v>0</v>
      </c>
      <c r="V332" s="199">
        <f t="shared" si="4398"/>
        <v>0.61453903118281017</v>
      </c>
      <c r="W332" s="192">
        <f t="shared" si="4107"/>
        <v>0.80726951559140514</v>
      </c>
      <c r="X332" s="192">
        <f>IF(W332&gt;X331,W332,X331)</f>
        <v>0.98722800691568158</v>
      </c>
      <c r="Y332" s="75">
        <f t="shared" si="4420"/>
        <v>0.98722800691568158</v>
      </c>
      <c r="Z332" s="63">
        <f>IF(MAX(W330:W334)=W332,Q332+1,Q332)</f>
        <v>2</v>
      </c>
      <c r="AA332" s="63">
        <f t="shared" ref="AA332" si="4436">IF(W332=MAX(W330:W334),S332*R332-G332,0)</f>
        <v>0</v>
      </c>
      <c r="AB332" s="63">
        <f t="shared" ref="AB332" si="4437">IF(W332=MAX(W330:W334),T332*R332-H332,0)</f>
        <v>0</v>
      </c>
      <c r="AC332" s="209">
        <f t="shared" ref="AC332" si="4438">IF(W332=MAX(W330:W334),U332-I332,0)</f>
        <v>0</v>
      </c>
      <c r="AD332" s="132">
        <f>Hoja1!$AA332^2+Hoja1!$AB332^2+AC332^2</f>
        <v>0</v>
      </c>
      <c r="AE332" s="75">
        <f t="shared" si="4424"/>
        <v>0.11440301781527561</v>
      </c>
      <c r="AF332" s="75">
        <f t="shared" si="4424"/>
        <v>0.33823515165528789</v>
      </c>
      <c r="AG332" s="78">
        <f t="shared" si="4424"/>
        <v>0</v>
      </c>
      <c r="AH332" s="78">
        <f t="shared" si="4424"/>
        <v>0</v>
      </c>
      <c r="AI332" s="72">
        <f>IF(AG330&gt;0,IF(AH330=Hoja1!$W332,Hoja1!$E332,Hoja1!$G332),0)</f>
        <v>0</v>
      </c>
      <c r="AJ332" s="73">
        <f>IF(AG332&gt;0,IF(AH332=Hoja1!$W332,Hoja1!$F332,Hoja1!$H332),0)</f>
        <v>0</v>
      </c>
      <c r="AK332" s="52">
        <f>IF(AG330&gt;0,IF(AH330=Hoja1!$W332,Hoja1!$E332*Hoja1!$R332,Hoja1!$G332),0)</f>
        <v>0</v>
      </c>
      <c r="AL332" s="49">
        <f>IF(AG330&gt;0,IF(AH330=Hoja1!$W332,Hoja1!$F332*Hoja1!$R332,Hoja1!$H332),0)</f>
        <v>0</v>
      </c>
      <c r="AM332" s="2">
        <f t="shared" ref="AM332:AN332" si="4439">AM327</f>
        <v>9</v>
      </c>
      <c r="AN332" s="143">
        <f t="shared" si="4439"/>
        <v>0.5</v>
      </c>
      <c r="AO332" s="107">
        <f t="shared" si="4426"/>
        <v>0.1111111111111111</v>
      </c>
      <c r="AP332" s="3">
        <f t="shared" si="4406"/>
        <v>0.1111111111111111</v>
      </c>
      <c r="AQ332" s="2">
        <f t="shared" ref="AQ332:AR332" si="4440">AQ327</f>
        <v>5.140084477824592E-2</v>
      </c>
      <c r="AR332" s="3">
        <f t="shared" si="4440"/>
        <v>-3.4386926982714054E-2</v>
      </c>
      <c r="AS332" s="2">
        <f t="shared" ref="AS332" si="4441">IF(AG330&gt;0,G332+AQ332,0)</f>
        <v>0</v>
      </c>
      <c r="AT332" s="163">
        <f t="shared" ref="AT332" si="4442">IF(AG330&gt;0,H332+AR332,0)</f>
        <v>0</v>
      </c>
    </row>
    <row r="333" spans="3:46" ht="19.5" thickBot="1" x14ac:dyDescent="0.3">
      <c r="C333" s="228"/>
      <c r="D333" s="214"/>
      <c r="E333" s="27">
        <f t="shared" si="4410"/>
        <v>0.37521115300000002</v>
      </c>
      <c r="F333" s="28">
        <f t="shared" si="4411"/>
        <v>8.5127809999999998E-2</v>
      </c>
      <c r="G333" s="61">
        <f t="shared" ref="G333:I333" si="4443">G328</f>
        <v>5.6386042442791447E-2</v>
      </c>
      <c r="H333" s="74">
        <f t="shared" si="4443"/>
        <v>0.99840904153440013</v>
      </c>
      <c r="I333" s="74">
        <f t="shared" si="4443"/>
        <v>0</v>
      </c>
      <c r="J333" s="2">
        <f t="shared" ref="J333" si="4444">IF($AO$1="SUBTRACTIVE",AA333+J328,IF(W333=MAX(W330:W334),P333*M333-G333+J328,J328))</f>
        <v>0</v>
      </c>
      <c r="K333" s="107">
        <f t="shared" ref="K333" si="4445">IF($AO$1="SUBTRACTIVE",AB333+K328,IF(W333=MAX(W330:W334),P333*N333-H333+K328,K328))</f>
        <v>0</v>
      </c>
      <c r="L333" s="3">
        <v>0</v>
      </c>
      <c r="M333" s="2">
        <f t="shared" ref="M333" si="4446">IF($AO$1="ADDICTIVE",IF(W333=MAX(W330:W334),$AO$2*S333*R333+G333,0),0)</f>
        <v>0</v>
      </c>
      <c r="N333" s="107">
        <f t="shared" ref="N333" si="4447">IF($AO$1="ADDICTIVE",IF(W333=MAX(W330:W334),$AO$2*T333*R333+H333,0),0)</f>
        <v>0</v>
      </c>
      <c r="O333" s="20">
        <f t="shared" ref="O333:O334" si="4448">IF($AO$1="ADDICTIVE",IF(Y333=MAX(Y329:Y333),$AO$2*U333*R333+I333,0),0)</f>
        <v>0</v>
      </c>
      <c r="P333" s="3">
        <f t="shared" si="3760"/>
        <v>0</v>
      </c>
      <c r="Q333" s="63">
        <f>Z328</f>
        <v>0</v>
      </c>
      <c r="R333" s="2">
        <f t="shared" si="4418"/>
        <v>2.5991114678580431</v>
      </c>
      <c r="S333" s="90">
        <f t="shared" si="4180"/>
        <v>0.37521115300000002</v>
      </c>
      <c r="T333" s="90">
        <f t="shared" si="4181"/>
        <v>8.5127809999999998E-2</v>
      </c>
      <c r="U333" s="26">
        <f t="shared" si="4419"/>
        <v>0</v>
      </c>
      <c r="V333" s="199">
        <f t="shared" si="4398"/>
        <v>0.27589320584876731</v>
      </c>
      <c r="W333" s="192">
        <f t="shared" si="4107"/>
        <v>0.63794660292438365</v>
      </c>
      <c r="X333" s="192">
        <f>IF(W333&gt;X332,W333,X332)</f>
        <v>0.98722800691568158</v>
      </c>
      <c r="Y333" s="75">
        <f t="shared" si="4420"/>
        <v>0.98722800691568158</v>
      </c>
      <c r="Z333" s="63">
        <f>IF(MAX(W330:W334)=W333,Q333+1,Q333)</f>
        <v>0</v>
      </c>
      <c r="AA333" s="63">
        <f t="shared" ref="AA333" si="4449">IF(W333=MAX(W330:W334),S333*R333-G333,0)</f>
        <v>0</v>
      </c>
      <c r="AB333" s="63">
        <f t="shared" ref="AB333" si="4450">IF(W333=MAX(W330:W334),T333*R333-H333,0)</f>
        <v>0</v>
      </c>
      <c r="AC333" s="209">
        <f t="shared" ref="AC333" si="4451">IF(W333=MAX(W330:W334),U333-I333,0)</f>
        <v>0</v>
      </c>
      <c r="AD333" s="132">
        <f>Hoja1!$AA333^2+Hoja1!$AB333^2+AC333^2</f>
        <v>0</v>
      </c>
      <c r="AE333" s="75">
        <f t="shared" si="4424"/>
        <v>0.11440301781527561</v>
      </c>
      <c r="AF333" s="75">
        <f t="shared" si="4424"/>
        <v>0.33823515165528789</v>
      </c>
      <c r="AG333" s="78">
        <f t="shared" si="4424"/>
        <v>0</v>
      </c>
      <c r="AH333" s="78">
        <f t="shared" si="4424"/>
        <v>0</v>
      </c>
      <c r="AI333" s="72">
        <f>IF(AG330&gt;0,IF(AH330=Hoja1!$W333,Hoja1!$E333,Hoja1!$G333),0)</f>
        <v>0</v>
      </c>
      <c r="AJ333" s="73">
        <f>IF(AG330&gt;0,IF(AH330=Hoja1!$W333,Hoja1!$F333,Hoja1!$H333),0)</f>
        <v>0</v>
      </c>
      <c r="AK333" s="52">
        <f>IF(AG330&gt;0,IF(AH330=Hoja1!$W333,Hoja1!$E333*Hoja1!$R333,Hoja1!$G333),0)</f>
        <v>0</v>
      </c>
      <c r="AL333" s="49">
        <f>IF(AG330&gt;0,IF(AH330=Hoja1!$W333,Hoja1!$F333*Hoja1!$R333,Hoja1!$H333),0)</f>
        <v>0</v>
      </c>
      <c r="AM333" s="2">
        <f t="shared" ref="AM333:AN333" si="4452">AM328</f>
        <v>1</v>
      </c>
      <c r="AN333" s="143">
        <f t="shared" si="4452"/>
        <v>0.5</v>
      </c>
      <c r="AO333" s="107">
        <f t="shared" si="4426"/>
        <v>1</v>
      </c>
      <c r="AP333" s="3">
        <f t="shared" si="4406"/>
        <v>1</v>
      </c>
      <c r="AQ333" s="2">
        <f t="shared" ref="AQ333:AR333" si="4453">AQ328</f>
        <v>0</v>
      </c>
      <c r="AR333" s="3">
        <f t="shared" si="4453"/>
        <v>0</v>
      </c>
      <c r="AS333" s="2">
        <f t="shared" ref="AS333" si="4454">IF(AG330&gt;0,G333+AQ333,0)</f>
        <v>0</v>
      </c>
      <c r="AT333" s="163">
        <f t="shared" ref="AT333" si="4455">IF(AG330&gt;0,H333+AR333,0)</f>
        <v>0</v>
      </c>
    </row>
    <row r="334" spans="3:46" ht="19.5" thickBot="1" x14ac:dyDescent="0.3">
      <c r="C334" s="228"/>
      <c r="D334" s="215"/>
      <c r="E334" s="29">
        <f t="shared" si="4410"/>
        <v>0.37521115300000002</v>
      </c>
      <c r="F334" s="30">
        <f t="shared" si="4411"/>
        <v>8.5127809999999998E-2</v>
      </c>
      <c r="G334" s="61">
        <f t="shared" ref="G334:I334" si="4456">G329</f>
        <v>-0.227678886</v>
      </c>
      <c r="H334" s="74">
        <f t="shared" si="4456"/>
        <v>-0.95629731299999998</v>
      </c>
      <c r="I334" s="74">
        <f t="shared" si="4456"/>
        <v>0</v>
      </c>
      <c r="J334" s="4">
        <f t="shared" ref="J334" si="4457">IF($AO$1="SUBTRACTIVE",AA334+J329,IF(W334=MAX(W330:W334),P334*M334-G334+J329,J329))</f>
        <v>0</v>
      </c>
      <c r="K334" s="108">
        <f t="shared" ref="K334" si="4458">IF($AO$1="SUBTRACTIVE",AB334+K329,IF(W334=MAX(W330:W334),P334*N334-H334+K329,K329))</f>
        <v>0</v>
      </c>
      <c r="L334" s="5">
        <v>0</v>
      </c>
      <c r="M334" s="4">
        <f t="shared" ref="M334" si="4459">IF($AO$1="ADDICTIVE",IF(W334=MAX(W330:W334),$AO$2*S334*R334+G334,0),0)</f>
        <v>0</v>
      </c>
      <c r="N334" s="108">
        <f t="shared" ref="N334" si="4460">IF($AO$1="ADDICTIVE",IF(W334=MAX(W330:W334),$AO$2*T334*R334+H334,0),0)</f>
        <v>0</v>
      </c>
      <c r="O334" s="21">
        <f t="shared" si="4448"/>
        <v>0</v>
      </c>
      <c r="P334" s="5">
        <f t="shared" si="3760"/>
        <v>0</v>
      </c>
      <c r="Q334" s="63">
        <f>Z329</f>
        <v>0</v>
      </c>
      <c r="R334" s="4">
        <f t="shared" si="4418"/>
        <v>2.5991114678580431</v>
      </c>
      <c r="S334" s="90">
        <f t="shared" si="4180"/>
        <v>0.37521115300000002</v>
      </c>
      <c r="T334" s="90">
        <f t="shared" si="4181"/>
        <v>8.5127809999999998E-2</v>
      </c>
      <c r="U334" s="118">
        <f t="shared" si="4419"/>
        <v>0</v>
      </c>
      <c r="V334" s="199">
        <f t="shared" si="4398"/>
        <v>-0.43362316016930386</v>
      </c>
      <c r="W334" s="192">
        <f t="shared" si="4107"/>
        <v>0.28318841991534804</v>
      </c>
      <c r="X334" s="192">
        <f>IF(W334&gt;X333,W334,X333)</f>
        <v>0.98722800691568158</v>
      </c>
      <c r="Y334" s="75">
        <f t="shared" si="4420"/>
        <v>0.98722800691568158</v>
      </c>
      <c r="Z334" s="63">
        <f>IF(MAX(W330:W334)=W334,Q334+1,Q334)</f>
        <v>0</v>
      </c>
      <c r="AA334" s="63">
        <f t="shared" ref="AA334" si="4461">IF(W334=MAX(W330:W334),S334*R334-G334,0)</f>
        <v>0</v>
      </c>
      <c r="AB334" s="63">
        <f t="shared" ref="AB334" si="4462">IF(W334=MAX(W330:W334),T334*R334-H334,0)</f>
        <v>0</v>
      </c>
      <c r="AC334" s="133">
        <f t="shared" ref="AC334" si="4463">IF(W334=MAX(W330:W334),U334-I334,0)</f>
        <v>0</v>
      </c>
      <c r="AD334" s="133">
        <f>Hoja1!$AA334^2+Hoja1!$AB334^2+AC334^2</f>
        <v>0</v>
      </c>
      <c r="AE334" s="75">
        <f t="shared" si="4424"/>
        <v>0.11440301781527561</v>
      </c>
      <c r="AF334" s="75">
        <f t="shared" si="4424"/>
        <v>0.33823515165528789</v>
      </c>
      <c r="AG334" s="78">
        <f t="shared" si="4424"/>
        <v>0</v>
      </c>
      <c r="AH334" s="78">
        <f t="shared" si="4424"/>
        <v>0</v>
      </c>
      <c r="AI334" s="72">
        <f>IF(AG330&gt;0,IF(AH330=Hoja1!$W334,Hoja1!$E334,Hoja1!$G334),0)</f>
        <v>0</v>
      </c>
      <c r="AJ334" s="73">
        <f>IF(AG330&gt;0,IF(AH330=Hoja1!$W334,Hoja1!$F334,Hoja1!$H334),0)</f>
        <v>0</v>
      </c>
      <c r="AK334" s="52">
        <f>IF(AG330&gt;0,IF(AH330=Hoja1!$W334,Hoja1!$E334*Hoja1!$R334,Hoja1!$G334),0)</f>
        <v>0</v>
      </c>
      <c r="AL334" s="49">
        <f>IF(AG330&gt;0,IF(AH330=Hoja1!$W334,Hoja1!$F334*Hoja1!$R334,Hoja1!$H334),0)</f>
        <v>0</v>
      </c>
      <c r="AM334" s="4">
        <f t="shared" ref="AM334:AN334" si="4464">AM329</f>
        <v>0</v>
      </c>
      <c r="AN334" s="120">
        <f t="shared" si="4464"/>
        <v>0.5</v>
      </c>
      <c r="AO334" s="108">
        <f t="shared" si="4426"/>
        <v>0</v>
      </c>
      <c r="AP334" s="5">
        <f t="shared" si="4406"/>
        <v>0</v>
      </c>
      <c r="AQ334" s="4">
        <f t="shared" ref="AQ334:AR334" si="4465">AQ329</f>
        <v>0</v>
      </c>
      <c r="AR334" s="5">
        <f t="shared" si="4465"/>
        <v>0</v>
      </c>
      <c r="AS334" s="4">
        <f t="shared" ref="AS334" si="4466">IF(AG330&gt;0,G334+AQ334,0)</f>
        <v>0</v>
      </c>
      <c r="AT334" s="164">
        <f t="shared" ref="AT334" si="4467">IF(AG330&gt;0,H334+AR334,0)</f>
        <v>0</v>
      </c>
    </row>
    <row r="335" spans="3:46" ht="19.5" thickBot="1" x14ac:dyDescent="0.3">
      <c r="C335" s="228"/>
      <c r="D335" s="219" t="s">
        <v>30</v>
      </c>
      <c r="E335" s="101">
        <f>$A$15</f>
        <v>0.429022927</v>
      </c>
      <c r="F335" s="101">
        <f>$B$15</f>
        <v>0.19049585799999999</v>
      </c>
      <c r="G335" s="92">
        <f t="shared" ref="G335:I335" si="4468">G330</f>
        <v>0.90061523871352567</v>
      </c>
      <c r="H335" s="92">
        <f t="shared" si="4468"/>
        <v>0.43461729348586547</v>
      </c>
      <c r="I335" s="92">
        <f t="shared" si="4468"/>
        <v>0</v>
      </c>
      <c r="J335" s="52">
        <f t="shared" ref="J335" si="4469">IF($AO$1="SUBTRACTIVE",AA335+J330,IF(W335=MAX(W335:W339),P335*M335-G335+J330,J330))</f>
        <v>0.12677096272457622</v>
      </c>
      <c r="K335" s="123">
        <f t="shared" ref="K335" si="4470">IF($AO$1="SUBTRACTIVE",AB335+K330,IF(W335=MAX(W335:W339),P335*N335-H335+K330,K330))</f>
        <v>-0.33408308182273061</v>
      </c>
      <c r="L335" s="53">
        <v>0</v>
      </c>
      <c r="M335" s="136">
        <f t="shared" ref="M335" si="4471">IF($AO$1="ADDICTIVE",IF(W335=MAX(W335:W339),$AO$2*S335*R335+G335,0),0)</f>
        <v>0</v>
      </c>
      <c r="N335" s="123">
        <f t="shared" ref="N335" si="4472">IF($AO$1="ADDICTIVE",IF(W335=MAX(W335:W339),$AO$2*T335*R335+H335,0),0)</f>
        <v>0</v>
      </c>
      <c r="O335" s="130">
        <f t="shared" ref="O335" si="4473">IF($AO$1="ADDICTIVE",IF(Y335=MAX(Y335:Y339),$AO$2*U335*R335+I335,0),0)</f>
        <v>0</v>
      </c>
      <c r="P335" s="53">
        <f t="shared" si="3760"/>
        <v>0</v>
      </c>
      <c r="Q335" s="36">
        <f>Z330</f>
        <v>3</v>
      </c>
      <c r="R335" s="114">
        <f t="shared" si="4418"/>
        <v>2.1303164416221536</v>
      </c>
      <c r="S335" s="91">
        <f t="shared" si="4180"/>
        <v>0.429022927</v>
      </c>
      <c r="T335" s="91">
        <f t="shared" si="4181"/>
        <v>0.19049585799999999</v>
      </c>
      <c r="U335" s="115">
        <f t="shared" si="4419"/>
        <v>0</v>
      </c>
      <c r="V335" s="200">
        <f t="shared" si="4398"/>
        <v>0.99949628673196156</v>
      </c>
      <c r="W335" s="201">
        <f t="shared" si="4107"/>
        <v>0.99974814336598072</v>
      </c>
      <c r="X335" s="201">
        <f>W335</f>
        <v>0.99974814336598072</v>
      </c>
      <c r="Y335" s="36">
        <f t="shared" ref="Y335" si="4474">X339</f>
        <v>0.99974814336598072</v>
      </c>
      <c r="Z335" s="36">
        <f>IF(MAX(W335:W339)=W335,Q335+1,Q335)</f>
        <v>4</v>
      </c>
      <c r="AA335" s="80">
        <f t="shared" ref="AA335" si="4475">IF(W335=MAX(W335:W339),S335*R335-G335,0)</f>
        <v>1.333935650743534E-2</v>
      </c>
      <c r="AB335" s="80">
        <f t="shared" ref="AB335" si="4476">IF(W335=MAX(W335:W339),T335*R335-H335,0)</f>
        <v>-2.8800835127546442E-2</v>
      </c>
      <c r="AC335" s="54">
        <f t="shared" ref="AC335" si="4477">IF(W335=MAX(W335:W339),U335-I335,0)</f>
        <v>0</v>
      </c>
      <c r="AD335" s="54">
        <f>Hoja1!$AA335^2+Hoja1!$AB335^2+AC335^2</f>
        <v>1.0074265360765708E-3</v>
      </c>
      <c r="AE335" s="80">
        <f t="shared" ref="AE335" si="4478">IF(MAX(AD335:AD339)&gt;AE330,MAX(AD335:AD339),AE330)</f>
        <v>0.11440301781527561</v>
      </c>
      <c r="AF335" s="80">
        <f t="shared" ref="AF335" si="4479">SQRT(AE335)</f>
        <v>0.33823515165528789</v>
      </c>
      <c r="AG335" s="82">
        <f>IF(Y335=MIN(Y310:Y409),Y335,0)</f>
        <v>0</v>
      </c>
      <c r="AH335" s="83">
        <f>IF(Hoja1!$AG335&gt;0,_xlfn.MAXIFS(W335:W339,Z405:Z409,0),0)</f>
        <v>0</v>
      </c>
      <c r="AI335" s="80">
        <f>IF(AG335&gt;0,IF(AH335=Hoja1!$W335,Hoja1!$E335,Hoja1!$G335),0)</f>
        <v>0</v>
      </c>
      <c r="AJ335" s="54">
        <f>IF(AG335&gt;0,IF(AH335=Hoja1!$W335,Hoja1!$F335,Hoja1!$H335),0)</f>
        <v>0</v>
      </c>
      <c r="AK335" s="52">
        <f>IF(AG335&gt;0,IF(AH335=Hoja1!$W335,Hoja1!$E335*Hoja1!$R335,Hoja1!$G335),0)</f>
        <v>0</v>
      </c>
      <c r="AL335" s="49">
        <f>IF(AG335&gt;0,IF(AH335=Hoja1!$W335,Hoja1!$F335*Hoja1!$R335,Hoja1!$H335),0)</f>
        <v>0</v>
      </c>
      <c r="AM335" s="114">
        <f t="shared" ref="AM335:AN335" si="4480">AM330</f>
        <v>9</v>
      </c>
      <c r="AN335" s="144">
        <f t="shared" si="4480"/>
        <v>0.5</v>
      </c>
      <c r="AO335" s="123">
        <f t="shared" si="4426"/>
        <v>0.1111111111111111</v>
      </c>
      <c r="AP335" s="127">
        <f t="shared" ref="AP335" si="4481">IF($AO$1="SUBTRACTIVE",AN335*AO335,AO335)</f>
        <v>5.5555555555555552E-2</v>
      </c>
      <c r="AQ335" s="52">
        <f t="shared" ref="AQ335:AR335" si="4482">AQ330</f>
        <v>-8.7737465512600643E-3</v>
      </c>
      <c r="AR335" s="53">
        <f t="shared" si="4482"/>
        <v>4.316376946363362E-3</v>
      </c>
      <c r="AS335" s="52">
        <f t="shared" ref="AS335" si="4483">IF(AG335&gt;0,G335+AQ335,0)</f>
        <v>0</v>
      </c>
      <c r="AT335" s="165">
        <f t="shared" ref="AT335" si="4484">IF(AG335&gt;0,H335+AR335,0)</f>
        <v>0</v>
      </c>
    </row>
    <row r="336" spans="3:46" ht="19.5" thickBot="1" x14ac:dyDescent="0.3">
      <c r="C336" s="228"/>
      <c r="D336" s="220"/>
      <c r="E336" s="94">
        <f t="shared" ref="E336:F336" si="4485">E335</f>
        <v>0.429022927</v>
      </c>
      <c r="F336" s="94">
        <f t="shared" si="4485"/>
        <v>0.19049585799999999</v>
      </c>
      <c r="G336" s="46">
        <f t="shared" ref="G336:I336" si="4486">G331</f>
        <v>0.97621461700000001</v>
      </c>
      <c r="H336" s="46">
        <f t="shared" si="4486"/>
        <v>-0.20893725399999999</v>
      </c>
      <c r="I336" s="46">
        <f t="shared" si="4486"/>
        <v>0</v>
      </c>
      <c r="J336" s="56">
        <f t="shared" ref="J336" si="4487">IF($AO$1="SUBTRACTIVE",AA336+J331,IF(W336=MAX(W335:W339),P336*M336-G336+J331,J331))</f>
        <v>0</v>
      </c>
      <c r="K336" s="122">
        <f t="shared" ref="K336" si="4488">IF($AO$1="SUBTRACTIVE",AB336+K331,IF(W336=MAX(W335:W339),P336*N336-H336+K331,K331))</f>
        <v>0</v>
      </c>
      <c r="L336" s="57">
        <v>0</v>
      </c>
      <c r="M336" s="137">
        <f t="shared" ref="M336" si="4489">IF($AO$1="ADDICTIVE",IF(W336=MAX(W335:W339),$AO$2*S336*R336+G336,0),0)</f>
        <v>0</v>
      </c>
      <c r="N336" s="122">
        <f t="shared" ref="N336" si="4490">IF($AO$1="ADDICTIVE",IF(W336=MAX(W335:W339),$AO$2*T336*R336+H336,0),0)</f>
        <v>0</v>
      </c>
      <c r="O336" s="128">
        <f t="shared" ref="O336" si="4491">IF($AO$1="ADDICTIVE",IF(Y336=MAX(Y335:Y339),$AO$2*U336*R336+I336,0),0)</f>
        <v>0</v>
      </c>
      <c r="P336" s="57">
        <f t="shared" si="3760"/>
        <v>0</v>
      </c>
      <c r="Q336" s="93">
        <f t="shared" ref="Q336:Q340" si="4492">Z331</f>
        <v>0</v>
      </c>
      <c r="R336" s="56">
        <f t="shared" si="4418"/>
        <v>2.1303164416221536</v>
      </c>
      <c r="S336" s="95">
        <f t="shared" si="4180"/>
        <v>0.429022927</v>
      </c>
      <c r="T336" s="95">
        <f t="shared" si="4181"/>
        <v>0.19049585799999999</v>
      </c>
      <c r="U336" s="115">
        <f t="shared" si="4419"/>
        <v>0</v>
      </c>
      <c r="V336" s="202">
        <f t="shared" si="4398"/>
        <v>0.80742565869162786</v>
      </c>
      <c r="W336" s="203">
        <f t="shared" si="4107"/>
        <v>0.90371282934581387</v>
      </c>
      <c r="X336" s="203">
        <f>IF(W336&gt;X335,W336,X335)</f>
        <v>0.99974814336598072</v>
      </c>
      <c r="Y336" s="75">
        <f t="shared" ref="Y336:Y339" si="4493">Y335</f>
        <v>0.99974814336598072</v>
      </c>
      <c r="Z336" s="93">
        <f>IF(MAX(W335:W339)=W336,Q336+1,Q336)</f>
        <v>0</v>
      </c>
      <c r="AA336" s="82">
        <f t="shared" ref="AA336" si="4494">IF(W336=MAX(W335:W339),S336*R336-G336,0)</f>
        <v>0</v>
      </c>
      <c r="AB336" s="82">
        <f t="shared" ref="AB336" si="4495">IF(W336=MAX(W335:W339),T336*R336-H336,0)</f>
        <v>0</v>
      </c>
      <c r="AC336" s="210">
        <f t="shared" ref="AC336" si="4496">IF(W336=MAX(W335:W339),U336-I336,0)</f>
        <v>0</v>
      </c>
      <c r="AD336" s="212">
        <f>Hoja1!$AA336^2+Hoja1!$AB336^2+AC336^2</f>
        <v>0</v>
      </c>
      <c r="AE336" s="75">
        <f t="shared" ref="AE336:AH339" si="4497">AE335</f>
        <v>0.11440301781527561</v>
      </c>
      <c r="AF336" s="76">
        <f t="shared" si="4497"/>
        <v>0.33823515165528789</v>
      </c>
      <c r="AG336" s="78">
        <f t="shared" si="4497"/>
        <v>0</v>
      </c>
      <c r="AH336" s="78">
        <f t="shared" si="4497"/>
        <v>0</v>
      </c>
      <c r="AI336" s="80">
        <f>IF(AG335&gt;0,IF(AH335=Hoja1!$W336,Hoja1!$E336,Hoja1!$G336),0)</f>
        <v>0</v>
      </c>
      <c r="AJ336" s="54">
        <f>IF(AG335&gt;0,IF(AH335=Hoja1!$W336,Hoja1!$F336,Hoja1!$H336),0)</f>
        <v>0</v>
      </c>
      <c r="AK336" s="52">
        <f>IF(AG335&gt;0,IF(AH335=Hoja1!$W336,Hoja1!$E336*Hoja1!$R336,Hoja1!$G336),0)</f>
        <v>0</v>
      </c>
      <c r="AL336" s="49">
        <f>IF(AG335&gt;0,IF(AH335=Hoja1!$W336,Hoja1!$F336*Hoja1!$R336,Hoja1!$H336),0)</f>
        <v>0</v>
      </c>
      <c r="AM336" s="56">
        <f t="shared" ref="AM336:AN336" si="4498">AM331</f>
        <v>1</v>
      </c>
      <c r="AN336" s="145">
        <f t="shared" si="4498"/>
        <v>0.5</v>
      </c>
      <c r="AO336" s="122">
        <f t="shared" si="4426"/>
        <v>1</v>
      </c>
      <c r="AP336" s="127">
        <f t="shared" si="4332"/>
        <v>0.5</v>
      </c>
      <c r="AQ336" s="56">
        <f t="shared" ref="AQ336:AR336" si="4499">AQ331</f>
        <v>9.8200950552920219E-3</v>
      </c>
      <c r="AR336" s="57">
        <f t="shared" si="4499"/>
        <v>0.14994720205117487</v>
      </c>
      <c r="AS336" s="56">
        <f t="shared" ref="AS336" si="4500">IF(AG335&gt;0,G336+AQ336,0)</f>
        <v>0</v>
      </c>
      <c r="AT336" s="166">
        <f t="shared" ref="AT336" si="4501">IF(AG335&gt;0,H336+AR336,0)</f>
        <v>0</v>
      </c>
    </row>
    <row r="337" spans="3:46" ht="19.5" thickBot="1" x14ac:dyDescent="0.3">
      <c r="C337" s="228"/>
      <c r="D337" s="220"/>
      <c r="E337" s="94">
        <f t="shared" ref="E337:F337" si="4502">E336</f>
        <v>0.429022927</v>
      </c>
      <c r="F337" s="94">
        <f t="shared" si="4502"/>
        <v>0.19049585799999999</v>
      </c>
      <c r="G337" s="46">
        <f t="shared" ref="G337:I337" si="4503">G332</f>
        <v>0.4247616770911497</v>
      </c>
      <c r="H337" s="46">
        <f t="shared" si="4503"/>
        <v>0.90530520691903349</v>
      </c>
      <c r="I337" s="46">
        <f t="shared" si="4503"/>
        <v>0</v>
      </c>
      <c r="J337" s="56">
        <f t="shared" ref="J337" si="4504">IF($AO$1="SUBTRACTIVE",AA337+J332,IF(W337=MAX(W335:W339),P337*M337-G337+J332,J332))</f>
        <v>0.2774984075666404</v>
      </c>
      <c r="K337" s="122">
        <f t="shared" ref="K337" si="4505">IF($AO$1="SUBTRACTIVE",AB337+K332,IF(W337=MAX(W335:W339),P337*N337-H337+K332,K332))</f>
        <v>-0.19338472435343579</v>
      </c>
      <c r="L337" s="57">
        <v>0</v>
      </c>
      <c r="M337" s="137">
        <f t="shared" ref="M337" si="4506">IF($AO$1="ADDICTIVE",IF(W337=MAX(W335:W339),$AO$2*S337*R337+G337,0),0)</f>
        <v>0</v>
      </c>
      <c r="N337" s="122">
        <f t="shared" ref="N337" si="4507">IF($AO$1="ADDICTIVE",IF(W337=MAX(W335:W339),$AO$2*T337*R337+H337,0),0)</f>
        <v>0</v>
      </c>
      <c r="O337" s="128">
        <f t="shared" ref="O337" si="4508">IF($AO$1="ADDICTIVE",IF(Y337=MAX(Y335:Y339),$AO$2*U337*R337+I337,0),0)</f>
        <v>0</v>
      </c>
      <c r="P337" s="57">
        <f t="shared" si="3760"/>
        <v>0</v>
      </c>
      <c r="Q337" s="93">
        <f t="shared" si="4492"/>
        <v>2</v>
      </c>
      <c r="R337" s="56">
        <f t="shared" si="4418"/>
        <v>2.1303164416221536</v>
      </c>
      <c r="S337" s="95">
        <f t="shared" si="4180"/>
        <v>0.429022927</v>
      </c>
      <c r="T337" s="95">
        <f t="shared" si="4181"/>
        <v>0.19049585799999999</v>
      </c>
      <c r="U337" s="115">
        <f t="shared" si="4419"/>
        <v>0</v>
      </c>
      <c r="V337" s="202">
        <f t="shared" si="4398"/>
        <v>0.75560063945644562</v>
      </c>
      <c r="W337" s="203">
        <f t="shared" si="4107"/>
        <v>0.87780031972822281</v>
      </c>
      <c r="X337" s="203">
        <f>IF(W337&gt;X336,W337,X336)</f>
        <v>0.99974814336598072</v>
      </c>
      <c r="Y337" s="75">
        <f t="shared" si="4493"/>
        <v>0.99974814336598072</v>
      </c>
      <c r="Z337" s="93">
        <f>IF(MAX(W335:W339)=W337,Q337+1,Q337)</f>
        <v>2</v>
      </c>
      <c r="AA337" s="82">
        <f t="shared" ref="AA337" si="4509">IF(W337=MAX(W335:W339),S337*R337-G337,0)</f>
        <v>0</v>
      </c>
      <c r="AB337" s="82">
        <f t="shared" ref="AB337" si="4510">IF(W337=MAX(W335:W339),T337*R337-H337,0)</f>
        <v>0</v>
      </c>
      <c r="AC337" s="210">
        <f t="shared" ref="AC337" si="4511">IF(W337=MAX(W335:W339),U337-I337,0)</f>
        <v>0</v>
      </c>
      <c r="AD337" s="212">
        <f>Hoja1!$AA337^2+Hoja1!$AB337^2+AC337^2</f>
        <v>0</v>
      </c>
      <c r="AE337" s="75">
        <f t="shared" si="4497"/>
        <v>0.11440301781527561</v>
      </c>
      <c r="AF337" s="75">
        <f t="shared" si="4497"/>
        <v>0.33823515165528789</v>
      </c>
      <c r="AG337" s="78">
        <f t="shared" si="4497"/>
        <v>0</v>
      </c>
      <c r="AH337" s="78">
        <f t="shared" si="4497"/>
        <v>0</v>
      </c>
      <c r="AI337" s="80">
        <f>IF(AG335&gt;0,IF(AH335=Hoja1!$W337,Hoja1!$E337,Hoja1!$G337),0)</f>
        <v>0</v>
      </c>
      <c r="AJ337" s="54">
        <f>IF(AG335&gt;0,IF(AH335=Hoja1!$W337,Hoja1!$F337,Hoja1!$H337),0)</f>
        <v>0</v>
      </c>
      <c r="AK337" s="52">
        <f>IF(AG335&gt;0,IF(AH335=Hoja1!$W337,Hoja1!$E337*Hoja1!$R337,Hoja1!$G337),0)</f>
        <v>0</v>
      </c>
      <c r="AL337" s="49">
        <f>IF(AG335&gt;0,IF(AH335=Hoja1!$W337,Hoja1!$F337*Hoja1!$R337,Hoja1!$H337),0)</f>
        <v>0</v>
      </c>
      <c r="AM337" s="56">
        <f t="shared" ref="AM337:AN337" si="4512">AM332</f>
        <v>9</v>
      </c>
      <c r="AN337" s="145">
        <f t="shared" si="4512"/>
        <v>0.5</v>
      </c>
      <c r="AO337" s="122">
        <f t="shared" si="4426"/>
        <v>0.1111111111111111</v>
      </c>
      <c r="AP337" s="127">
        <f t="shared" si="4332"/>
        <v>5.5555555555555552E-2</v>
      </c>
      <c r="AQ337" s="56">
        <f t="shared" ref="AQ337:AR337" si="4513">AQ332</f>
        <v>5.140084477824592E-2</v>
      </c>
      <c r="AR337" s="57">
        <f t="shared" si="4513"/>
        <v>-3.4386926982714054E-2</v>
      </c>
      <c r="AS337" s="56">
        <f t="shared" ref="AS337" si="4514">IF(AG335&gt;0,G337+AQ337,0)</f>
        <v>0</v>
      </c>
      <c r="AT337" s="166">
        <f t="shared" ref="AT337" si="4515">IF(AG335&gt;0,H337+AR337,0)</f>
        <v>0</v>
      </c>
    </row>
    <row r="338" spans="3:46" ht="19.5" thickBot="1" x14ac:dyDescent="0.3">
      <c r="C338" s="228"/>
      <c r="D338" s="220"/>
      <c r="E338" s="94">
        <f t="shared" ref="E338:F338" si="4516">E337</f>
        <v>0.429022927</v>
      </c>
      <c r="F338" s="94">
        <f t="shared" si="4516"/>
        <v>0.19049585799999999</v>
      </c>
      <c r="G338" s="46">
        <f t="shared" ref="G338:I338" si="4517">G333</f>
        <v>5.6386042442791447E-2</v>
      </c>
      <c r="H338" s="46">
        <f t="shared" si="4517"/>
        <v>0.99840904153440013</v>
      </c>
      <c r="I338" s="46">
        <f t="shared" si="4517"/>
        <v>0</v>
      </c>
      <c r="J338" s="56">
        <f t="shared" ref="J338" si="4518">IF($AO$1="SUBTRACTIVE",AA338+J333,IF(W338=MAX(W335:W339),P338*M338-G338+J333,J333))</f>
        <v>0</v>
      </c>
      <c r="K338" s="122">
        <f t="shared" ref="K338" si="4519">IF($AO$1="SUBTRACTIVE",AB338+K333,IF(W338=MAX(W335:W339),P338*N338-H338+K333,K333))</f>
        <v>0</v>
      </c>
      <c r="L338" s="57">
        <v>0</v>
      </c>
      <c r="M338" s="137">
        <f t="shared" ref="M338" si="4520">IF($AO$1="ADDICTIVE",IF(W338=MAX(W335:W339),$AO$2*S338*R338+G338,0),0)</f>
        <v>0</v>
      </c>
      <c r="N338" s="122">
        <f t="shared" ref="N338" si="4521">IF($AO$1="ADDICTIVE",IF(W338=MAX(W335:W339),$AO$2*T338*R338+H338,0),0)</f>
        <v>0</v>
      </c>
      <c r="O338" s="128">
        <f t="shared" ref="O338:O339" si="4522">IF($AO$1="ADDICTIVE",IF(Y338=MAX(Y334:Y338),$AO$2*U338*R338+I338,0),0)</f>
        <v>0</v>
      </c>
      <c r="P338" s="57">
        <f t="shared" si="3760"/>
        <v>0</v>
      </c>
      <c r="Q338" s="93">
        <f t="shared" si="4492"/>
        <v>0</v>
      </c>
      <c r="R338" s="56">
        <f t="shared" si="4418"/>
        <v>2.1303164416221536</v>
      </c>
      <c r="S338" s="95">
        <f t="shared" si="4180"/>
        <v>0.429022927</v>
      </c>
      <c r="T338" s="95">
        <f t="shared" si="4181"/>
        <v>0.19049585799999999</v>
      </c>
      <c r="U338" s="115">
        <f t="shared" si="4419"/>
        <v>0</v>
      </c>
      <c r="V338" s="202">
        <f t="shared" si="4398"/>
        <v>0.45670510382532759</v>
      </c>
      <c r="W338" s="203">
        <f t="shared" si="4107"/>
        <v>0.72835255191266379</v>
      </c>
      <c r="X338" s="203">
        <f>IF(W338&gt;X337,W338,X337)</f>
        <v>0.99974814336598072</v>
      </c>
      <c r="Y338" s="75">
        <f t="shared" si="4493"/>
        <v>0.99974814336598072</v>
      </c>
      <c r="Z338" s="93">
        <f>IF(MAX(W335:W339)=W338,Q338+1,Q338)</f>
        <v>0</v>
      </c>
      <c r="AA338" s="82">
        <f t="shared" ref="AA338" si="4523">IF(W338=MAX(W335:W339),S338*R338-G338,0)</f>
        <v>0</v>
      </c>
      <c r="AB338" s="82">
        <f t="shared" ref="AB338" si="4524">IF(W338=MAX(W335:W339),T338*R338-H338,0)</f>
        <v>0</v>
      </c>
      <c r="AC338" s="210">
        <f t="shared" ref="AC338" si="4525">IF(W338=MAX(W335:W339),U338-I338,0)</f>
        <v>0</v>
      </c>
      <c r="AD338" s="212">
        <f>Hoja1!$AA338^2+Hoja1!$AB338^2+AC338^2</f>
        <v>0</v>
      </c>
      <c r="AE338" s="75">
        <f t="shared" si="4497"/>
        <v>0.11440301781527561</v>
      </c>
      <c r="AF338" s="75">
        <f t="shared" si="4497"/>
        <v>0.33823515165528789</v>
      </c>
      <c r="AG338" s="78">
        <f t="shared" si="4497"/>
        <v>0</v>
      </c>
      <c r="AH338" s="78">
        <f t="shared" si="4497"/>
        <v>0</v>
      </c>
      <c r="AI338" s="80">
        <f>IF(AG335&gt;0,IF(AH335=Hoja1!$W338,Hoja1!$E338,Hoja1!$G338),0)</f>
        <v>0</v>
      </c>
      <c r="AJ338" s="54">
        <f>IF(AG335&gt;0,IF(AH335=Hoja1!$W338,Hoja1!$F338,Hoja1!$H338),0)</f>
        <v>0</v>
      </c>
      <c r="AK338" s="52">
        <f>IF(AG335&gt;0,IF(AH335=Hoja1!$W338,Hoja1!$E338*Hoja1!$R338,Hoja1!$G338),0)</f>
        <v>0</v>
      </c>
      <c r="AL338" s="49">
        <f>IF(AG335&gt;0,IF(AH335=Hoja1!$W338,Hoja1!$F338*Hoja1!$R338,Hoja1!$H338),0)</f>
        <v>0</v>
      </c>
      <c r="AM338" s="56">
        <f t="shared" ref="AM338:AN338" si="4526">AM333</f>
        <v>1</v>
      </c>
      <c r="AN338" s="145">
        <f t="shared" si="4526"/>
        <v>0.5</v>
      </c>
      <c r="AO338" s="122">
        <f t="shared" si="4426"/>
        <v>1</v>
      </c>
      <c r="AP338" s="127">
        <f t="shared" si="4332"/>
        <v>0.5</v>
      </c>
      <c r="AQ338" s="56">
        <f t="shared" ref="AQ338:AR338" si="4527">AQ333</f>
        <v>0</v>
      </c>
      <c r="AR338" s="57">
        <f t="shared" si="4527"/>
        <v>0</v>
      </c>
      <c r="AS338" s="56">
        <f t="shared" ref="AS338" si="4528">IF(AG335&gt;0,G338+AQ338,0)</f>
        <v>0</v>
      </c>
      <c r="AT338" s="166">
        <f t="shared" ref="AT338" si="4529">IF(AG335&gt;0,H338+AR338,0)</f>
        <v>0</v>
      </c>
    </row>
    <row r="339" spans="3:46" ht="19.5" thickBot="1" x14ac:dyDescent="0.3">
      <c r="C339" s="228"/>
      <c r="D339" s="221"/>
      <c r="E339" s="94">
        <f t="shared" ref="E339:F339" si="4530">E338</f>
        <v>0.429022927</v>
      </c>
      <c r="F339" s="94">
        <f t="shared" si="4530"/>
        <v>0.19049585799999999</v>
      </c>
      <c r="G339" s="46">
        <f t="shared" ref="G339:I339" si="4531">G334</f>
        <v>-0.227678886</v>
      </c>
      <c r="H339" s="46">
        <f t="shared" si="4531"/>
        <v>-0.95629731299999998</v>
      </c>
      <c r="I339" s="46">
        <f t="shared" si="4531"/>
        <v>0</v>
      </c>
      <c r="J339" s="58">
        <f t="shared" ref="J339" si="4532">IF($AO$1="SUBTRACTIVE",AA339+J334,IF(W339=MAX(W335:W339),P339*M339-G339+J334,J334))</f>
        <v>0</v>
      </c>
      <c r="K339" s="124">
        <f t="shared" ref="K339" si="4533">IF($AO$1="SUBTRACTIVE",AB339+K334,IF(W339=MAX(W335:W339),P339*N339-H339+K334,K334))</f>
        <v>0</v>
      </c>
      <c r="L339" s="59">
        <v>0</v>
      </c>
      <c r="M339" s="138">
        <f t="shared" ref="M339" si="4534">IF($AO$1="ADDICTIVE",IF(W339=MAX(W335:W339),$AO$2*S339*R339+G339,0),0)</f>
        <v>0</v>
      </c>
      <c r="N339" s="124">
        <f t="shared" ref="N339" si="4535">IF($AO$1="ADDICTIVE",IF(W339=MAX(W335:W339),$AO$2*T339*R339+H339,0),0)</f>
        <v>0</v>
      </c>
      <c r="O339" s="129">
        <f t="shared" si="4522"/>
        <v>0</v>
      </c>
      <c r="P339" s="59">
        <f t="shared" si="3760"/>
        <v>0</v>
      </c>
      <c r="Q339" s="93">
        <f t="shared" si="4492"/>
        <v>0</v>
      </c>
      <c r="R339" s="58">
        <f t="shared" si="4418"/>
        <v>2.1303164416221536</v>
      </c>
      <c r="S339" s="95">
        <f t="shared" si="4180"/>
        <v>0.429022927</v>
      </c>
      <c r="T339" s="95">
        <f t="shared" si="4181"/>
        <v>0.19049585799999999</v>
      </c>
      <c r="U339" s="119">
        <f t="shared" si="4419"/>
        <v>0</v>
      </c>
      <c r="V339" s="202">
        <f t="shared" si="4398"/>
        <v>-0.59616935279372618</v>
      </c>
      <c r="W339" s="203">
        <f t="shared" si="4107"/>
        <v>0.20191532360313691</v>
      </c>
      <c r="X339" s="203">
        <f>IF(W339&gt;X338,W339,X338)</f>
        <v>0.99974814336598072</v>
      </c>
      <c r="Y339" s="75">
        <f t="shared" si="4493"/>
        <v>0.99974814336598072</v>
      </c>
      <c r="Z339" s="93">
        <f>IF(MAX(W335:W339)=W339,Q339+1,Q339)</f>
        <v>0</v>
      </c>
      <c r="AA339" s="82">
        <f t="shared" ref="AA339" si="4536">IF(W339=MAX(W335:W339),S339*R339-G339,0)</f>
        <v>0</v>
      </c>
      <c r="AB339" s="82">
        <f t="shared" ref="AB339" si="4537">IF(W339=MAX(W335:W339),T339*R339-H339,0)</f>
        <v>0</v>
      </c>
      <c r="AC339" s="211">
        <f t="shared" ref="AC339" si="4538">IF(W339=MAX(W335:W339),U339-I339,0)</f>
        <v>0</v>
      </c>
      <c r="AD339" s="211">
        <f>Hoja1!$AA339^2+Hoja1!$AB339^2+AC339^2</f>
        <v>0</v>
      </c>
      <c r="AE339" s="75">
        <f t="shared" si="4497"/>
        <v>0.11440301781527561</v>
      </c>
      <c r="AF339" s="75">
        <f t="shared" si="4497"/>
        <v>0.33823515165528789</v>
      </c>
      <c r="AG339" s="78">
        <f t="shared" si="4497"/>
        <v>0</v>
      </c>
      <c r="AH339" s="78">
        <f t="shared" si="4497"/>
        <v>0</v>
      </c>
      <c r="AI339" s="80">
        <f>IF(AG335&gt;0,IF(AH335=Hoja1!$W339,Hoja1!$E339,Hoja1!$G339),0)</f>
        <v>0</v>
      </c>
      <c r="AJ339" s="54">
        <f>IF(AG335&gt;0,IF(AH335=Hoja1!$W339,Hoja1!$F339,Hoja1!$H339),0)</f>
        <v>0</v>
      </c>
      <c r="AK339" s="52">
        <f>IF(AG335&gt;0,IF(AH335=Hoja1!$W339,Hoja1!$E339*Hoja1!$R339,Hoja1!$G339),0)</f>
        <v>0</v>
      </c>
      <c r="AL339" s="49">
        <f>IF(AG335&gt;0,IF(AH335=Hoja1!$W339,Hoja1!$F339*Hoja1!$R339,Hoja1!$H339),0)</f>
        <v>0</v>
      </c>
      <c r="AM339" s="58">
        <f t="shared" ref="AM339:AN339" si="4539">AM334</f>
        <v>0</v>
      </c>
      <c r="AN339" s="146">
        <f t="shared" si="4539"/>
        <v>0.5</v>
      </c>
      <c r="AO339" s="124">
        <f t="shared" si="4426"/>
        <v>0</v>
      </c>
      <c r="AP339" s="106">
        <f t="shared" si="4332"/>
        <v>0</v>
      </c>
      <c r="AQ339" s="58">
        <f t="shared" ref="AQ339:AR339" si="4540">AQ334</f>
        <v>0</v>
      </c>
      <c r="AR339" s="59">
        <f t="shared" si="4540"/>
        <v>0</v>
      </c>
      <c r="AS339" s="58">
        <f t="shared" ref="AS339" si="4541">IF(AG335&gt;0,G339+AQ339,0)</f>
        <v>0</v>
      </c>
      <c r="AT339" s="167">
        <f t="shared" ref="AT339" si="4542">IF(AG335&gt;0,H339+AR339,0)</f>
        <v>0</v>
      </c>
    </row>
    <row r="340" spans="3:46" ht="19.5" thickBot="1" x14ac:dyDescent="0.3">
      <c r="C340" s="228"/>
      <c r="D340" s="213" t="s">
        <v>31</v>
      </c>
      <c r="E340" s="86">
        <f>$A$16</f>
        <v>0.24421569700000001</v>
      </c>
      <c r="F340" s="86">
        <f>$B$16</f>
        <v>0.67003739500000004</v>
      </c>
      <c r="G340" s="71">
        <f t="shared" ref="G340:I340" si="4543">G335</f>
        <v>0.90061523871352567</v>
      </c>
      <c r="H340" s="71">
        <f t="shared" si="4543"/>
        <v>0.43461729348586547</v>
      </c>
      <c r="I340" s="71">
        <f t="shared" si="4543"/>
        <v>0</v>
      </c>
      <c r="J340" s="64">
        <f t="shared" ref="J340" si="4544">IF($AO$1="SUBTRACTIVE",AA340+J335,IF(W340=MAX(W340:W344),P340*M340-G340+J335,J335))</f>
        <v>0.12677096272457622</v>
      </c>
      <c r="K340" s="121">
        <f t="shared" ref="K340" si="4545">IF($AO$1="SUBTRACTIVE",AB340+K335,IF(W340=MAX(W340:W344),P340*N340-H340+K335,K335))</f>
        <v>-0.33408308182273061</v>
      </c>
      <c r="L340" s="65">
        <v>0</v>
      </c>
      <c r="M340" s="64">
        <f t="shared" ref="M340" si="4546">IF($AO$1="ADDICTIVE",IF(W340=MAX(W340:W344),$AO$2*S340*R340+G340,0),0)</f>
        <v>0</v>
      </c>
      <c r="N340" s="121">
        <f t="shared" ref="N340" si="4547">IF($AO$1="ADDICTIVE",IF(W340=MAX(W340:W344),$AO$2*T340*R340+H340,0),0)</f>
        <v>0</v>
      </c>
      <c r="O340" s="126">
        <f t="shared" ref="O340" si="4548">IF($AO$1="ADDICTIVE",IF(Y340=MAX(Y340:Y344),$AO$2*U340*R340+I340,0),0)</f>
        <v>0</v>
      </c>
      <c r="P340" s="65">
        <f t="shared" si="3760"/>
        <v>0</v>
      </c>
      <c r="Q340" s="35">
        <f t="shared" si="4492"/>
        <v>4</v>
      </c>
      <c r="R340" s="15">
        <f t="shared" si="4418"/>
        <v>1.4022178344045098</v>
      </c>
      <c r="S340" s="87">
        <f t="shared" si="4180"/>
        <v>0.24421569700000001</v>
      </c>
      <c r="T340" s="87">
        <f t="shared" si="4181"/>
        <v>0.67003739500000004</v>
      </c>
      <c r="U340" s="26">
        <f t="shared" si="4419"/>
        <v>0</v>
      </c>
      <c r="V340" s="197">
        <f t="shared" si="4398"/>
        <v>0.71674955977001176</v>
      </c>
      <c r="W340" s="198">
        <f t="shared" si="4107"/>
        <v>0.85837477988500588</v>
      </c>
      <c r="X340" s="198">
        <f>W340</f>
        <v>0.85837477988500588</v>
      </c>
      <c r="Y340" s="35">
        <f t="shared" ref="Y340" si="4549">X344</f>
        <v>0.99801295616353713</v>
      </c>
      <c r="Z340" s="35">
        <f>IF(MAX(W340:W344)=W340,Q340+1,Q340)</f>
        <v>4</v>
      </c>
      <c r="AA340" s="35">
        <f t="shared" ref="AA340" si="4550">IF(W340=MAX(W340:W344),S340*R340-G340,0)</f>
        <v>0</v>
      </c>
      <c r="AB340" s="35">
        <f t="shared" ref="AB340" si="4551">IF(W340=MAX(W340:W344),T340*R340-H340,0)</f>
        <v>0</v>
      </c>
      <c r="AC340" s="131">
        <f t="shared" ref="AC340" si="4552">IF(W340=MAX(W340:W344),U340-I340,0)</f>
        <v>0</v>
      </c>
      <c r="AD340" s="131">
        <f>Hoja1!$AA340^2+Hoja1!$AB340^2+AC340^2</f>
        <v>0</v>
      </c>
      <c r="AE340" s="35">
        <f t="shared" ref="AE340" si="4553">IF(MAX(AD340:AD344)&gt;AE335,MAX(AD340:AD344),AE335)</f>
        <v>0.11440301781527561</v>
      </c>
      <c r="AF340" s="35">
        <f t="shared" ref="AF340" si="4554">SQRT(AE340)</f>
        <v>0.33823515165528789</v>
      </c>
      <c r="AG340" s="35">
        <f>IF(Y340=MIN(Y310:Y409),Y340,0)</f>
        <v>0</v>
      </c>
      <c r="AH340" s="88">
        <f>IF(Hoja1!$AG340&gt;0,_xlfn.MAXIFS(W340:W344,Z405:Z409,0),0)</f>
        <v>0</v>
      </c>
      <c r="AI340" s="72">
        <f>IF(AG340&gt;0,IF(AH340=Hoja1!$W340,Hoja1!$E340,Hoja1!$G340),0)</f>
        <v>0</v>
      </c>
      <c r="AJ340" s="73">
        <f>IF(AG340&gt;0,IF(AH340=Hoja1!$W340,Hoja1!$F340,Hoja1!$H340),0)</f>
        <v>0</v>
      </c>
      <c r="AK340" s="52">
        <f>IF(AG340&gt;0,IF(AH340=Hoja1!$W340,Hoja1!$E340*Hoja1!$R340,Hoja1!$G340),0)</f>
        <v>0</v>
      </c>
      <c r="AL340" s="49">
        <f>IF(AG340&gt;0,IF(AH340=Hoja1!$W340,Hoja1!$F340*Hoja1!$R340,Hoja1!$H340),0)</f>
        <v>0</v>
      </c>
      <c r="AM340" s="64">
        <f t="shared" ref="AM340:AN340" si="4555">AM335</f>
        <v>9</v>
      </c>
      <c r="AN340" s="148">
        <f t="shared" si="4555"/>
        <v>0.5</v>
      </c>
      <c r="AO340" s="121">
        <f t="shared" si="4426"/>
        <v>0.1111111111111111</v>
      </c>
      <c r="AP340" s="65">
        <f t="shared" ref="AP340" si="4556">IF($AO$11="SUBTRACTIVE",AN340*AO340,AO340)</f>
        <v>0.1111111111111111</v>
      </c>
      <c r="AQ340" s="64">
        <f t="shared" ref="AQ340:AR340" si="4557">AQ335</f>
        <v>-8.7737465512600643E-3</v>
      </c>
      <c r="AR340" s="65">
        <f t="shared" si="4557"/>
        <v>4.316376946363362E-3</v>
      </c>
      <c r="AS340" s="64">
        <f t="shared" ref="AS340" si="4558">IF(AG340&gt;0,G340+AQ340,0)</f>
        <v>0</v>
      </c>
      <c r="AT340" s="168">
        <f t="shared" ref="AT340" si="4559">IF(AG340&gt;0,H340+AR340,0)</f>
        <v>0</v>
      </c>
    </row>
    <row r="341" spans="3:46" ht="19.5" thickBot="1" x14ac:dyDescent="0.3">
      <c r="C341" s="228"/>
      <c r="D341" s="214"/>
      <c r="E341" s="89">
        <f t="shared" ref="E341:F341" si="4560">E340</f>
        <v>0.24421569700000001</v>
      </c>
      <c r="F341" s="89">
        <f t="shared" si="4560"/>
        <v>0.67003739500000004</v>
      </c>
      <c r="G341" s="74">
        <f t="shared" ref="G341:I341" si="4561">G336</f>
        <v>0.97621461700000001</v>
      </c>
      <c r="H341" s="74">
        <f t="shared" si="4561"/>
        <v>-0.20893725399999999</v>
      </c>
      <c r="I341" s="74">
        <f t="shared" si="4561"/>
        <v>0</v>
      </c>
      <c r="J341" s="2">
        <f t="shared" ref="J341" si="4562">IF($AO$1="SUBTRACTIVE",AA341+J336,IF(W341=MAX(W340:W344),P341*M341-G341+J336,J336))</f>
        <v>0</v>
      </c>
      <c r="K341" s="107">
        <f t="shared" ref="K341" si="4563">IF($AO$1="SUBTRACTIVE",AB341+K336,IF(W341=MAX(W340:W344),P341*N341-H341+K336,K336))</f>
        <v>0</v>
      </c>
      <c r="L341" s="3">
        <v>0</v>
      </c>
      <c r="M341" s="2">
        <f t="shared" ref="M341" si="4564">IF($AO$1="ADDICTIVE",IF(W341=MAX(W340:W344),$AO$2*S341*R341+G341,0),0)</f>
        <v>0</v>
      </c>
      <c r="N341" s="107">
        <f t="shared" ref="N341" si="4565">IF($AO$1="ADDICTIVE",IF(W341=MAX(W340:W344),$AO$2*T341*R341+H341,0),0)</f>
        <v>0</v>
      </c>
      <c r="O341" s="20">
        <f t="shared" ref="O341" si="4566">IF($AO$1="ADDICTIVE",IF(Y341=MAX(Y340:Y344),$AO$2*U341*R341+I341,0),0)</f>
        <v>0</v>
      </c>
      <c r="P341" s="3">
        <f t="shared" si="3760"/>
        <v>0</v>
      </c>
      <c r="Q341" s="63">
        <f>Z336</f>
        <v>0</v>
      </c>
      <c r="R341" s="2">
        <f t="shared" si="4418"/>
        <v>1.4022178344045098</v>
      </c>
      <c r="S341" s="90">
        <f t="shared" si="4180"/>
        <v>0.24421569700000001</v>
      </c>
      <c r="T341" s="90">
        <f t="shared" si="4181"/>
        <v>0.67003739500000004</v>
      </c>
      <c r="U341" s="26">
        <f t="shared" si="4419"/>
        <v>0</v>
      </c>
      <c r="V341" s="199">
        <f t="shared" si="4398"/>
        <v>0.13799388326890441</v>
      </c>
      <c r="W341" s="192">
        <f t="shared" si="4107"/>
        <v>0.56899694163445225</v>
      </c>
      <c r="X341" s="192">
        <f>IF(W341&gt;X340,W341,X340)</f>
        <v>0.85837477988500588</v>
      </c>
      <c r="Y341" s="75">
        <f t="shared" ref="Y341:Y344" si="4567">Y340</f>
        <v>0.99801295616353713</v>
      </c>
      <c r="Z341" s="63">
        <f>IF(MAX(W340:W344)=W341,Q341+1,Q341)</f>
        <v>0</v>
      </c>
      <c r="AA341" s="63">
        <f t="shared" ref="AA341" si="4568">IF(W341=MAX(W340:W344),S341*R341-G341,0)</f>
        <v>0</v>
      </c>
      <c r="AB341" s="63">
        <f t="shared" ref="AB341" si="4569">IF(W341=MAX(W340:W344),T341*R341-H341,0)</f>
        <v>0</v>
      </c>
      <c r="AC341" s="209">
        <f t="shared" ref="AC341" si="4570">IF(W341=MAX(W340:W344),U341-I341,0)</f>
        <v>0</v>
      </c>
      <c r="AD341" s="132">
        <f>Hoja1!$AA341^2+Hoja1!$AB341^2+AC341^2</f>
        <v>0</v>
      </c>
      <c r="AE341" s="75">
        <f t="shared" ref="AE341:AH344" si="4571">AE340</f>
        <v>0.11440301781527561</v>
      </c>
      <c r="AF341" s="76">
        <f t="shared" si="4571"/>
        <v>0.33823515165528789</v>
      </c>
      <c r="AG341" s="77">
        <f t="shared" si="4571"/>
        <v>0</v>
      </c>
      <c r="AH341" s="78">
        <f t="shared" si="4571"/>
        <v>0</v>
      </c>
      <c r="AI341" s="72">
        <f>IF(AG340&gt;0,IF(AH340=Hoja1!$W341,Hoja1!$E341,Hoja1!$G341),0)</f>
        <v>0</v>
      </c>
      <c r="AJ341" s="73">
        <f>IF(AG340&gt;0,IF(AH340=Hoja1!$W341,Hoja1!$F341,Hoja1!$H341),0)</f>
        <v>0</v>
      </c>
      <c r="AK341" s="52">
        <f>IF(AG340&gt;0,IF(AH340=Hoja1!$W341,Hoja1!$E341*Hoja1!$R341,Hoja1!$G341),0)</f>
        <v>0</v>
      </c>
      <c r="AL341" s="49">
        <f>IF(AG340&gt;0,IF(AH340=Hoja1!$W341,Hoja1!$F341*Hoja1!$R341,Hoja1!$H341),0)</f>
        <v>0</v>
      </c>
      <c r="AM341" s="2">
        <f t="shared" ref="AM341:AN341" si="4572">AM336</f>
        <v>1</v>
      </c>
      <c r="AN341" s="143">
        <f t="shared" si="4572"/>
        <v>0.5</v>
      </c>
      <c r="AO341" s="107">
        <f t="shared" si="4426"/>
        <v>1</v>
      </c>
      <c r="AP341" s="3">
        <f t="shared" si="4406"/>
        <v>1</v>
      </c>
      <c r="AQ341" s="2">
        <f t="shared" ref="AQ341:AR341" si="4573">AQ336</f>
        <v>9.8200950552920219E-3</v>
      </c>
      <c r="AR341" s="3">
        <f t="shared" si="4573"/>
        <v>0.14994720205117487</v>
      </c>
      <c r="AS341" s="2">
        <f t="shared" ref="AS341" si="4574">IF(AG340&gt;0,G341+AQ341,0)</f>
        <v>0</v>
      </c>
      <c r="AT341" s="163">
        <f t="shared" ref="AT341" si="4575">IF(AG340&gt;0,H341+AR341,0)</f>
        <v>0</v>
      </c>
    </row>
    <row r="342" spans="3:46" ht="19.5" thickBot="1" x14ac:dyDescent="0.3">
      <c r="C342" s="228"/>
      <c r="D342" s="214"/>
      <c r="E342" s="89">
        <f t="shared" ref="E342:F342" si="4576">E341</f>
        <v>0.24421569700000001</v>
      </c>
      <c r="F342" s="89">
        <f t="shared" si="4576"/>
        <v>0.67003739500000004</v>
      </c>
      <c r="G342" s="74">
        <f t="shared" ref="G342:I342" si="4577">G337</f>
        <v>0.4247616770911497</v>
      </c>
      <c r="H342" s="74">
        <f t="shared" si="4577"/>
        <v>0.90530520691903349</v>
      </c>
      <c r="I342" s="74">
        <f t="shared" si="4577"/>
        <v>0</v>
      </c>
      <c r="J342" s="2">
        <f t="shared" ref="J342" si="4578">IF($AO$1="SUBTRACTIVE",AA342+J337,IF(W342=MAX(W340:W344),P342*M342-G342+J337,J337))</f>
        <v>0.19518033625041864</v>
      </c>
      <c r="K342" s="107">
        <f t="shared" ref="K342" si="4579">IF($AO$1="SUBTRACTIVE",AB342+K337,IF(W342=MAX(W340:W344),P342*N342-H342+K337,K337))</f>
        <v>-0.15915154628553019</v>
      </c>
      <c r="L342" s="3">
        <v>0</v>
      </c>
      <c r="M342" s="2">
        <f t="shared" ref="M342" si="4580">IF($AO$1="ADDICTIVE",IF(W342=MAX(W340:W344),$AO$2*S342*R342+G342,0),0)</f>
        <v>0</v>
      </c>
      <c r="N342" s="107">
        <f t="shared" ref="N342" si="4581">IF($AO$1="ADDICTIVE",IF(W342=MAX(W340:W344),$AO$2*T342*R342+H342,0),0)</f>
        <v>0</v>
      </c>
      <c r="O342" s="20">
        <f t="shared" ref="O342" si="4582">IF($AO$1="ADDICTIVE",IF(Y342=MAX(Y340:Y344),$AO$2*U342*R342+I342,0),0)</f>
        <v>0</v>
      </c>
      <c r="P342" s="3">
        <f t="shared" si="3760"/>
        <v>0</v>
      </c>
      <c r="Q342" s="63">
        <f>Z337</f>
        <v>2</v>
      </c>
      <c r="R342" s="2">
        <f t="shared" si="4418"/>
        <v>1.4022178344045098</v>
      </c>
      <c r="S342" s="90">
        <f t="shared" si="4180"/>
        <v>0.24421569700000001</v>
      </c>
      <c r="T342" s="90">
        <f t="shared" si="4181"/>
        <v>0.67003739500000004</v>
      </c>
      <c r="U342" s="26">
        <f t="shared" si="4419"/>
        <v>0</v>
      </c>
      <c r="V342" s="199">
        <f t="shared" si="4398"/>
        <v>0.99602591232707438</v>
      </c>
      <c r="W342" s="192">
        <f t="shared" si="4107"/>
        <v>0.99801295616353713</v>
      </c>
      <c r="X342" s="192">
        <f>IF(W342&gt;X341,W342,X341)</f>
        <v>0.99801295616353713</v>
      </c>
      <c r="Y342" s="75">
        <f t="shared" si="4567"/>
        <v>0.99801295616353713</v>
      </c>
      <c r="Z342" s="63">
        <f>IF(MAX(W340:W344)=W342,Q342+1,Q342)</f>
        <v>3</v>
      </c>
      <c r="AA342" s="63">
        <f t="shared" ref="AA342" si="4583">IF(W342=MAX(W340:W344),S342*R342-G342,0)</f>
        <v>-8.2318071316221764E-2</v>
      </c>
      <c r="AB342" s="63">
        <f t="shared" ref="AB342" si="4584">IF(W342=MAX(W340:W344),T342*R342-H342,0)</f>
        <v>3.4233178067905601E-2</v>
      </c>
      <c r="AC342" s="209">
        <f t="shared" ref="AC342" si="4585">IF(W342=MAX(W340:W344),U342-I342,0)</f>
        <v>0</v>
      </c>
      <c r="AD342" s="132">
        <f>Hoja1!$AA342^2+Hoja1!$AB342^2+AC342^2</f>
        <v>7.9481753458515055E-3</v>
      </c>
      <c r="AE342" s="75">
        <f t="shared" si="4571"/>
        <v>0.11440301781527561</v>
      </c>
      <c r="AF342" s="75">
        <f t="shared" si="4571"/>
        <v>0.33823515165528789</v>
      </c>
      <c r="AG342" s="78">
        <f t="shared" si="4571"/>
        <v>0</v>
      </c>
      <c r="AH342" s="78">
        <f t="shared" si="4571"/>
        <v>0</v>
      </c>
      <c r="AI342" s="72">
        <f>IF(AG340&gt;0,IF(AH340=Hoja1!$W342,Hoja1!$E342,Hoja1!$G342),0)</f>
        <v>0</v>
      </c>
      <c r="AJ342" s="73">
        <f>IF(AG342&gt;0,IF(AH342=Hoja1!$W342,Hoja1!$F342,Hoja1!$H342),0)</f>
        <v>0</v>
      </c>
      <c r="AK342" s="52">
        <f>IF(AG340&gt;0,IF(AH340=Hoja1!$W342,Hoja1!$E342*Hoja1!$R342,Hoja1!$G342),0)</f>
        <v>0</v>
      </c>
      <c r="AL342" s="49">
        <f>IF(AG340&gt;0,IF(AH340=Hoja1!$W342,Hoja1!$F342*Hoja1!$R342,Hoja1!$H342),0)</f>
        <v>0</v>
      </c>
      <c r="AM342" s="2">
        <f t="shared" ref="AM342:AN342" si="4586">AM337</f>
        <v>9</v>
      </c>
      <c r="AN342" s="143">
        <f t="shared" si="4586"/>
        <v>0.5</v>
      </c>
      <c r="AO342" s="107">
        <f t="shared" si="4426"/>
        <v>0.1111111111111111</v>
      </c>
      <c r="AP342" s="3">
        <f t="shared" si="4406"/>
        <v>0.1111111111111111</v>
      </c>
      <c r="AQ342" s="2">
        <f t="shared" ref="AQ342:AR342" si="4587">AQ337</f>
        <v>5.140084477824592E-2</v>
      </c>
      <c r="AR342" s="3">
        <f t="shared" si="4587"/>
        <v>-3.4386926982714054E-2</v>
      </c>
      <c r="AS342" s="2">
        <f t="shared" ref="AS342" si="4588">IF(AG340&gt;0,G342+AQ342,0)</f>
        <v>0</v>
      </c>
      <c r="AT342" s="163">
        <f t="shared" ref="AT342" si="4589">IF(AG340&gt;0,H342+AR342,0)</f>
        <v>0</v>
      </c>
    </row>
    <row r="343" spans="3:46" ht="19.5" thickBot="1" x14ac:dyDescent="0.3">
      <c r="C343" s="228"/>
      <c r="D343" s="214"/>
      <c r="E343" s="89">
        <f t="shared" ref="E343:F343" si="4590">E342</f>
        <v>0.24421569700000001</v>
      </c>
      <c r="F343" s="89">
        <f t="shared" si="4590"/>
        <v>0.67003739500000004</v>
      </c>
      <c r="G343" s="74">
        <f t="shared" ref="G343:I343" si="4591">G338</f>
        <v>5.6386042442791447E-2</v>
      </c>
      <c r="H343" s="74">
        <f t="shared" si="4591"/>
        <v>0.99840904153440013</v>
      </c>
      <c r="I343" s="74">
        <f t="shared" si="4591"/>
        <v>0</v>
      </c>
      <c r="J343" s="2">
        <f t="shared" ref="J343" si="4592">IF($AO$1="SUBTRACTIVE",AA343+J338,IF(W343=MAX(W340:W344),P343*M343-G343+J338,J338))</f>
        <v>0</v>
      </c>
      <c r="K343" s="107">
        <f t="shared" ref="K343" si="4593">IF($AO$1="SUBTRACTIVE",AB343+K338,IF(W343=MAX(W340:W344),P343*N343-H343+K338,K338))</f>
        <v>0</v>
      </c>
      <c r="L343" s="3">
        <v>0</v>
      </c>
      <c r="M343" s="2">
        <f t="shared" ref="M343" si="4594">IF($AO$1="ADDICTIVE",IF(W343=MAX(W340:W344),$AO$2*S343*R343+G343,0),0)</f>
        <v>0</v>
      </c>
      <c r="N343" s="107">
        <f t="shared" ref="N343" si="4595">IF($AO$1="ADDICTIVE",IF(W343=MAX(W340:W344),$AO$2*T343*R343+H343,0),0)</f>
        <v>0</v>
      </c>
      <c r="O343" s="20">
        <f t="shared" ref="O343:O344" si="4596">IF($AO$1="ADDICTIVE",IF(Y343=MAX(Y339:Y343),$AO$2*U343*R343+I343,0),0)</f>
        <v>0</v>
      </c>
      <c r="P343" s="3">
        <f t="shared" si="3760"/>
        <v>0</v>
      </c>
      <c r="Q343" s="63">
        <f>Z338</f>
        <v>0</v>
      </c>
      <c r="R343" s="2">
        <f t="shared" si="4418"/>
        <v>1.4022178344045098</v>
      </c>
      <c r="S343" s="90">
        <f t="shared" si="4180"/>
        <v>0.24421569700000001</v>
      </c>
      <c r="T343" s="90">
        <f t="shared" si="4181"/>
        <v>0.67003739500000004</v>
      </c>
      <c r="U343" s="26">
        <f t="shared" si="4419"/>
        <v>0</v>
      </c>
      <c r="V343" s="199">
        <f t="shared" si="4398"/>
        <v>0.95735265812907588</v>
      </c>
      <c r="W343" s="192">
        <f t="shared" si="4107"/>
        <v>0.97867632906453794</v>
      </c>
      <c r="X343" s="192">
        <f>IF(W343&gt;X342,W343,X342)</f>
        <v>0.99801295616353713</v>
      </c>
      <c r="Y343" s="75">
        <f t="shared" si="4567"/>
        <v>0.99801295616353713</v>
      </c>
      <c r="Z343" s="63">
        <f>IF(MAX(W340:W344)=W343,Q343+1,Q343)</f>
        <v>0</v>
      </c>
      <c r="AA343" s="63">
        <f t="shared" ref="AA343" si="4597">IF(W343=MAX(W340:W344),S343*R343-G343,0)</f>
        <v>0</v>
      </c>
      <c r="AB343" s="63">
        <f t="shared" ref="AB343" si="4598">IF(W343=MAX(W340:W344),T343*R343-H343,0)</f>
        <v>0</v>
      </c>
      <c r="AC343" s="209">
        <f t="shared" ref="AC343" si="4599">IF(W343=MAX(W340:W344),U343-I343,0)</f>
        <v>0</v>
      </c>
      <c r="AD343" s="132">
        <f>Hoja1!$AA343^2+Hoja1!$AB343^2+AC343^2</f>
        <v>0</v>
      </c>
      <c r="AE343" s="75">
        <f t="shared" si="4571"/>
        <v>0.11440301781527561</v>
      </c>
      <c r="AF343" s="75">
        <f t="shared" si="4571"/>
        <v>0.33823515165528789</v>
      </c>
      <c r="AG343" s="78">
        <f t="shared" si="4571"/>
        <v>0</v>
      </c>
      <c r="AH343" s="78">
        <f t="shared" si="4571"/>
        <v>0</v>
      </c>
      <c r="AI343" s="72">
        <f>IF(AG340&gt;0,IF(AH340=Hoja1!$W343,Hoja1!$E343,Hoja1!$G343),0)</f>
        <v>0</v>
      </c>
      <c r="AJ343" s="73">
        <f>IF(AG340&gt;0,IF(AH340=Hoja1!$W343,Hoja1!$F343,Hoja1!$H343),0)</f>
        <v>0</v>
      </c>
      <c r="AK343" s="52">
        <f>IF(AG340&gt;0,IF(AH340=Hoja1!$W343,Hoja1!$E343*Hoja1!$R343,Hoja1!$G343),0)</f>
        <v>0</v>
      </c>
      <c r="AL343" s="49">
        <f>IF(AG340&gt;0,IF(AH340=Hoja1!$W343,Hoja1!$F343*Hoja1!$R343,Hoja1!$H343),0)</f>
        <v>0</v>
      </c>
      <c r="AM343" s="2">
        <f t="shared" ref="AM343:AN343" si="4600">AM338</f>
        <v>1</v>
      </c>
      <c r="AN343" s="143">
        <f t="shared" si="4600"/>
        <v>0.5</v>
      </c>
      <c r="AO343" s="107">
        <f t="shared" si="4426"/>
        <v>1</v>
      </c>
      <c r="AP343" s="3">
        <f t="shared" si="4406"/>
        <v>1</v>
      </c>
      <c r="AQ343" s="2">
        <f t="shared" ref="AQ343:AR343" si="4601">AQ338</f>
        <v>0</v>
      </c>
      <c r="AR343" s="3">
        <f t="shared" si="4601"/>
        <v>0</v>
      </c>
      <c r="AS343" s="2">
        <f t="shared" ref="AS343" si="4602">IF(AG340&gt;0,G343+AQ343,0)</f>
        <v>0</v>
      </c>
      <c r="AT343" s="163">
        <f t="shared" ref="AT343" si="4603">IF(AG340&gt;0,H343+AR343,0)</f>
        <v>0</v>
      </c>
    </row>
    <row r="344" spans="3:46" ht="19.5" thickBot="1" x14ac:dyDescent="0.3">
      <c r="C344" s="228"/>
      <c r="D344" s="215"/>
      <c r="E344" s="89">
        <f t="shared" ref="E344:F344" si="4604">E343</f>
        <v>0.24421569700000001</v>
      </c>
      <c r="F344" s="89">
        <f t="shared" si="4604"/>
        <v>0.67003739500000004</v>
      </c>
      <c r="G344" s="74">
        <f t="shared" ref="G344:I344" si="4605">G339</f>
        <v>-0.227678886</v>
      </c>
      <c r="H344" s="74">
        <f t="shared" si="4605"/>
        <v>-0.95629731299999998</v>
      </c>
      <c r="I344" s="74">
        <f t="shared" si="4605"/>
        <v>0</v>
      </c>
      <c r="J344" s="4">
        <f t="shared" ref="J344" si="4606">IF($AO$1="SUBTRACTIVE",AA344+J339,IF(W344=MAX(W340:W344),P344*M344-G344+J339,J339))</f>
        <v>0</v>
      </c>
      <c r="K344" s="108">
        <f t="shared" ref="K344" si="4607">IF($AO$1="SUBTRACTIVE",AB344+K339,IF(W344=MAX(W340:W344),P344*N344-H344+K339,K339))</f>
        <v>0</v>
      </c>
      <c r="L344" s="5">
        <v>0</v>
      </c>
      <c r="M344" s="4">
        <f t="shared" ref="M344" si="4608">IF($AO$1="ADDICTIVE",IF(W344=MAX(W340:W344),$AO$2*S344*R344+G344,0),0)</f>
        <v>0</v>
      </c>
      <c r="N344" s="108">
        <f t="shared" ref="N344" si="4609">IF($AO$1="ADDICTIVE",IF(W344=MAX(W340:W344),$AO$2*T344*R344+H344,0),0)</f>
        <v>0</v>
      </c>
      <c r="O344" s="21">
        <f t="shared" si="4596"/>
        <v>0</v>
      </c>
      <c r="P344" s="5">
        <f t="shared" si="3760"/>
        <v>0</v>
      </c>
      <c r="Q344" s="63">
        <f>Z339</f>
        <v>0</v>
      </c>
      <c r="R344" s="4">
        <f t="shared" si="4418"/>
        <v>1.4022178344045098</v>
      </c>
      <c r="S344" s="90">
        <f t="shared" si="4180"/>
        <v>0.24421569700000001</v>
      </c>
      <c r="T344" s="90">
        <f t="shared" si="4181"/>
        <v>0.67003739500000004</v>
      </c>
      <c r="U344" s="118">
        <f t="shared" si="4419"/>
        <v>0</v>
      </c>
      <c r="V344" s="199">
        <f t="shared" si="4398"/>
        <v>-0.97644521170402809</v>
      </c>
      <c r="W344" s="192">
        <f t="shared" si="4107"/>
        <v>1.1777394147985953E-2</v>
      </c>
      <c r="X344" s="192">
        <f>IF(W344&gt;X343,W344,X343)</f>
        <v>0.99801295616353713</v>
      </c>
      <c r="Y344" s="75">
        <f t="shared" si="4567"/>
        <v>0.99801295616353713</v>
      </c>
      <c r="Z344" s="63">
        <f>IF(MAX(W340:W344)=W344,Q344+1,Q344)</f>
        <v>0</v>
      </c>
      <c r="AA344" s="63">
        <f t="shared" ref="AA344" si="4610">IF(W344=MAX(W340:W344),S344*R344-G344,0)</f>
        <v>0</v>
      </c>
      <c r="AB344" s="63">
        <f t="shared" ref="AB344" si="4611">IF(W344=MAX(W340:W344),T344*R344-H344,0)</f>
        <v>0</v>
      </c>
      <c r="AC344" s="133">
        <f t="shared" ref="AC344" si="4612">IF(W344=MAX(W340:W344),U344-I344,0)</f>
        <v>0</v>
      </c>
      <c r="AD344" s="133">
        <f>Hoja1!$AA344^2+Hoja1!$AB344^2+AC344^2</f>
        <v>0</v>
      </c>
      <c r="AE344" s="75">
        <f t="shared" si="4571"/>
        <v>0.11440301781527561</v>
      </c>
      <c r="AF344" s="75">
        <f t="shared" si="4571"/>
        <v>0.33823515165528789</v>
      </c>
      <c r="AG344" s="78">
        <f t="shared" si="4571"/>
        <v>0</v>
      </c>
      <c r="AH344" s="78">
        <f t="shared" si="4571"/>
        <v>0</v>
      </c>
      <c r="AI344" s="72">
        <f>IF(AG340&gt;0,IF(AH340=Hoja1!$W344,Hoja1!$E344,Hoja1!$G344),0)</f>
        <v>0</v>
      </c>
      <c r="AJ344" s="73">
        <f>IF(AG340&gt;0,IF(AH340=Hoja1!$W344,Hoja1!$F344,Hoja1!$H344),0)</f>
        <v>0</v>
      </c>
      <c r="AK344" s="52">
        <f>IF(AG340&gt;0,IF(AH340=Hoja1!$W344,Hoja1!$E344*Hoja1!$R344,Hoja1!$G344),0)</f>
        <v>0</v>
      </c>
      <c r="AL344" s="49">
        <f>IF(AG340&gt;0,IF(AH340=Hoja1!$W344,Hoja1!$F344*Hoja1!$R344,Hoja1!$H344),0)</f>
        <v>0</v>
      </c>
      <c r="AM344" s="4">
        <f t="shared" ref="AM344:AN344" si="4613">AM339</f>
        <v>0</v>
      </c>
      <c r="AN344" s="120">
        <f t="shared" si="4613"/>
        <v>0.5</v>
      </c>
      <c r="AO344" s="108">
        <f t="shared" si="4426"/>
        <v>0</v>
      </c>
      <c r="AP344" s="5">
        <f t="shared" si="4406"/>
        <v>0</v>
      </c>
      <c r="AQ344" s="4">
        <f t="shared" ref="AQ344:AR344" si="4614">AQ339</f>
        <v>0</v>
      </c>
      <c r="AR344" s="5">
        <f t="shared" si="4614"/>
        <v>0</v>
      </c>
      <c r="AS344" s="4">
        <f t="shared" ref="AS344" si="4615">IF(AG340&gt;0,G344+AQ344,0)</f>
        <v>0</v>
      </c>
      <c r="AT344" s="164">
        <f t="shared" ref="AT344" si="4616">IF(AG340&gt;0,H344+AR344,0)</f>
        <v>0</v>
      </c>
    </row>
    <row r="345" spans="3:46" ht="19.5" thickBot="1" x14ac:dyDescent="0.3">
      <c r="C345" s="228"/>
      <c r="D345" s="213" t="s">
        <v>32</v>
      </c>
      <c r="E345" s="116">
        <f>$A$17</f>
        <v>0.31517991899999998</v>
      </c>
      <c r="F345" s="116">
        <f>$B$17</f>
        <v>8.7931176999999999E-2</v>
      </c>
      <c r="G345" s="92">
        <f t="shared" ref="G345:I345" si="4617">G340</f>
        <v>0.90061523871352567</v>
      </c>
      <c r="H345" s="92">
        <f t="shared" si="4617"/>
        <v>0.43461729348586547</v>
      </c>
      <c r="I345" s="92">
        <f t="shared" si="4617"/>
        <v>0</v>
      </c>
      <c r="J345" s="52">
        <f t="shared" ref="J345" si="4618">IF($AO$1="SUBTRACTIVE",AA345+J340,IF(W345=MAX(W345:W349),P345*M345-G345+J340,J340))</f>
        <v>0.18937260242091725</v>
      </c>
      <c r="K345" s="123">
        <f t="shared" ref="K345" si="4619">IF($AO$1="SUBTRACTIVE",AB345+K340,IF(W345=MAX(W345:W349),P345*N345-H345+K340,K340))</f>
        <v>-0.49997515292269445</v>
      </c>
      <c r="L345" s="53">
        <v>0</v>
      </c>
      <c r="M345" s="136">
        <f t="shared" ref="M345" si="4620">IF($AO$1="ADDICTIVE",IF(W345=MAX(W345:W349),$AO$2*S345*R345+G345,0),0)</f>
        <v>0</v>
      </c>
      <c r="N345" s="123">
        <f t="shared" ref="N345" si="4621">IF($AO$1="ADDICTIVE",IF(W345=MAX(W345:W349),$AO$2*T345*R345+H345,0),0)</f>
        <v>0</v>
      </c>
      <c r="O345" s="130">
        <f t="shared" ref="O345" si="4622">IF($AO$1="ADDICTIVE",IF(Y345=MAX(Y345:Y349),$AO$2*U345*R345+I345,0),0)</f>
        <v>0</v>
      </c>
      <c r="P345" s="53">
        <f t="shared" si="3760"/>
        <v>0</v>
      </c>
      <c r="Q345" s="36">
        <f>Z340</f>
        <v>4</v>
      </c>
      <c r="R345" s="114">
        <f t="shared" si="4418"/>
        <v>3.0560858111327414</v>
      </c>
      <c r="S345" s="91">
        <f t="shared" si="4180"/>
        <v>0.31517991899999998</v>
      </c>
      <c r="T345" s="91">
        <f t="shared" si="4181"/>
        <v>8.7931176999999999E-2</v>
      </c>
      <c r="U345" s="115">
        <f t="shared" si="4419"/>
        <v>0</v>
      </c>
      <c r="V345" s="200">
        <f t="shared" si="4398"/>
        <v>0.98428042772674695</v>
      </c>
      <c r="W345" s="201">
        <f t="shared" si="4107"/>
        <v>0.99214021386337348</v>
      </c>
      <c r="X345" s="201">
        <f>W345</f>
        <v>0.99214021386337348</v>
      </c>
      <c r="Y345" s="36">
        <f t="shared" ref="Y345" si="4623">X349</f>
        <v>0.99214021386337348</v>
      </c>
      <c r="Z345" s="36">
        <f>IF(MAX(W345:W349)=W345,Q345+1,Q345)</f>
        <v>5</v>
      </c>
      <c r="AA345" s="80">
        <f t="shared" ref="AA345" si="4624">IF(W345=MAX(W345:W349),S345*R345-G345,0)</f>
        <v>6.2601639696341027E-2</v>
      </c>
      <c r="AB345" s="80">
        <f t="shared" ref="AB345" si="4625">IF(W345=MAX(W345:W349),T345*R345-H345,0)</f>
        <v>-0.16589207109996384</v>
      </c>
      <c r="AC345" s="54">
        <f t="shared" ref="AC345" si="4626">IF(W345=MAX(W345:W349),U345-I345,0)</f>
        <v>0</v>
      </c>
      <c r="AD345" s="54">
        <f>Hoja1!$AA345^2+Hoja1!$AB345^2+AC345^2</f>
        <v>3.1439144546505961E-2</v>
      </c>
      <c r="AE345" s="80">
        <f t="shared" ref="AE345" si="4627">IF(MAX(AD345:AD349)&gt;AE340,MAX(AD345:AD349),AE340)</f>
        <v>0.11440301781527561</v>
      </c>
      <c r="AF345" s="80">
        <f t="shared" ref="AF345" si="4628">SQRT(AE345)</f>
        <v>0.33823515165528789</v>
      </c>
      <c r="AG345" s="82">
        <f>IF(Y345=MIN(Y310:Y409),Y345,0)</f>
        <v>0</v>
      </c>
      <c r="AH345" s="83">
        <f>IF(Hoja1!$AG345&gt;0,_xlfn.MAXIFS(W345:W349,Z405:Z409,0),0)</f>
        <v>0</v>
      </c>
      <c r="AI345" s="80">
        <f>IF(AG345&gt;0,IF(AH345=Hoja1!$W345,Hoja1!$E345,Hoja1!$G345),0)</f>
        <v>0</v>
      </c>
      <c r="AJ345" s="54">
        <f>IF(AG345&gt;0,IF(AH345=Hoja1!$W345,Hoja1!$F345,Hoja1!$H345),0)</f>
        <v>0</v>
      </c>
      <c r="AK345" s="52">
        <f>IF(AG345&gt;0,IF(AH345=Hoja1!$W345,Hoja1!$E345*Hoja1!$R345,Hoja1!$G345),0)</f>
        <v>0</v>
      </c>
      <c r="AL345" s="49">
        <f>IF(AG345&gt;0,IF(AH345=Hoja1!$W345,Hoja1!$F345*Hoja1!$R345,Hoja1!$H345),0)</f>
        <v>0</v>
      </c>
      <c r="AM345" s="114">
        <f t="shared" ref="AM345:AN345" si="4629">AM340</f>
        <v>9</v>
      </c>
      <c r="AN345" s="144">
        <f t="shared" si="4629"/>
        <v>0.5</v>
      </c>
      <c r="AO345" s="123">
        <f t="shared" si="4426"/>
        <v>0.1111111111111111</v>
      </c>
      <c r="AP345" s="127">
        <f t="shared" ref="AP345" si="4630">IF($AO$1="SUBTRACTIVE",AN345*AO345,AO345)</f>
        <v>5.5555555555555552E-2</v>
      </c>
      <c r="AQ345" s="52">
        <f t="shared" ref="AQ345:AR345" si="4631">AQ340</f>
        <v>-8.7737465512600643E-3</v>
      </c>
      <c r="AR345" s="53">
        <f t="shared" si="4631"/>
        <v>4.316376946363362E-3</v>
      </c>
      <c r="AS345" s="52">
        <f t="shared" ref="AS345" si="4632">IF(AG345&gt;0,G345+AQ345,0)</f>
        <v>0</v>
      </c>
      <c r="AT345" s="165">
        <f t="shared" ref="AT345" si="4633">IF(AG345&gt;0,H345+AR345,0)</f>
        <v>0</v>
      </c>
    </row>
    <row r="346" spans="3:46" ht="19.5" thickBot="1" x14ac:dyDescent="0.3">
      <c r="C346" s="228"/>
      <c r="D346" s="214"/>
      <c r="E346" s="94">
        <f t="shared" ref="E346:F346" si="4634">E345</f>
        <v>0.31517991899999998</v>
      </c>
      <c r="F346" s="94">
        <f t="shared" si="4634"/>
        <v>8.7931176999999999E-2</v>
      </c>
      <c r="G346" s="46">
        <f t="shared" ref="G346:I346" si="4635">G341</f>
        <v>0.97621461700000001</v>
      </c>
      <c r="H346" s="46">
        <f t="shared" si="4635"/>
        <v>-0.20893725399999999</v>
      </c>
      <c r="I346" s="46">
        <f t="shared" si="4635"/>
        <v>0</v>
      </c>
      <c r="J346" s="56">
        <f t="shared" ref="J346" si="4636">IF($AO$1="SUBTRACTIVE",AA346+J341,IF(W346=MAX(W345:W349),P346*M346-G346+J341,J341))</f>
        <v>0</v>
      </c>
      <c r="K346" s="122">
        <f t="shared" ref="K346" si="4637">IF($AO$1="SUBTRACTIVE",AB346+K341,IF(W346=MAX(W345:W349),P346*N346-H346+K341,K341))</f>
        <v>0</v>
      </c>
      <c r="L346" s="57">
        <v>0</v>
      </c>
      <c r="M346" s="137">
        <f t="shared" ref="M346" si="4638">IF($AO$1="ADDICTIVE",IF(W346=MAX(W345:W349),$AO$2*S346*R346+G346,0),0)</f>
        <v>0</v>
      </c>
      <c r="N346" s="122">
        <f t="shared" ref="N346" si="4639">IF($AO$1="ADDICTIVE",IF(W346=MAX(W345:W349),$AO$2*T346*R346+H346,0),0)</f>
        <v>0</v>
      </c>
      <c r="O346" s="128">
        <f t="shared" ref="O346" si="4640">IF($AO$1="ADDICTIVE",IF(Y346=MAX(Y345:Y349),$AO$2*U346*R346+I346,0),0)</f>
        <v>0</v>
      </c>
      <c r="P346" s="57">
        <f t="shared" si="3760"/>
        <v>0</v>
      </c>
      <c r="Q346" s="93">
        <f t="shared" ref="Q346:Q350" si="4641">Z341</f>
        <v>0</v>
      </c>
      <c r="R346" s="56">
        <f t="shared" si="4418"/>
        <v>3.0560858111327414</v>
      </c>
      <c r="S346" s="95">
        <f t="shared" si="4180"/>
        <v>0.31517991899999998</v>
      </c>
      <c r="T346" s="95">
        <f t="shared" si="4181"/>
        <v>8.7931176999999999E-2</v>
      </c>
      <c r="U346" s="115">
        <f t="shared" si="4419"/>
        <v>0</v>
      </c>
      <c r="V346" s="202">
        <f t="shared" si="4398"/>
        <v>0.88415968599897388</v>
      </c>
      <c r="W346" s="203">
        <f t="shared" si="4107"/>
        <v>0.94207984299948699</v>
      </c>
      <c r="X346" s="203">
        <f>IF(W346&gt;X345,W346,X345)</f>
        <v>0.99214021386337348</v>
      </c>
      <c r="Y346" s="75">
        <f t="shared" ref="Y346:Y349" si="4642">Y345</f>
        <v>0.99214021386337348</v>
      </c>
      <c r="Z346" s="93">
        <f>IF(MAX(W345:W349)=W346,Q346+1,Q346)</f>
        <v>0</v>
      </c>
      <c r="AA346" s="82">
        <f t="shared" ref="AA346" si="4643">IF(W346=MAX(W345:W349),S346*R346-G346,0)</f>
        <v>0</v>
      </c>
      <c r="AB346" s="82">
        <f t="shared" ref="AB346" si="4644">IF(W346=MAX(W345:W349),T346*R346-H346,0)</f>
        <v>0</v>
      </c>
      <c r="AC346" s="210">
        <f t="shared" ref="AC346" si="4645">IF(W346=MAX(W345:W349),U346-I346,0)</f>
        <v>0</v>
      </c>
      <c r="AD346" s="212">
        <f>Hoja1!$AA346^2+Hoja1!$AB346^2+AC346^2</f>
        <v>0</v>
      </c>
      <c r="AE346" s="75">
        <f t="shared" ref="AE346:AH349" si="4646">AE345</f>
        <v>0.11440301781527561</v>
      </c>
      <c r="AF346" s="76">
        <f t="shared" si="4646"/>
        <v>0.33823515165528789</v>
      </c>
      <c r="AG346" s="78">
        <f t="shared" si="4646"/>
        <v>0</v>
      </c>
      <c r="AH346" s="78">
        <f t="shared" si="4646"/>
        <v>0</v>
      </c>
      <c r="AI346" s="80">
        <f>IF(AG345&gt;0,IF(AH345=Hoja1!$W346,Hoja1!$E346,Hoja1!$G346),0)</f>
        <v>0</v>
      </c>
      <c r="AJ346" s="54">
        <f>IF(AG345&gt;0,IF(AH345=Hoja1!$W346,Hoja1!$F346,Hoja1!$H346),0)</f>
        <v>0</v>
      </c>
      <c r="AK346" s="52">
        <f>IF(AG345&gt;0,IF(AH345=Hoja1!$W346,Hoja1!$E346*Hoja1!$R346,Hoja1!$G346),0)</f>
        <v>0</v>
      </c>
      <c r="AL346" s="49">
        <f>IF(AG345&gt;0,IF(AH345=Hoja1!$W346,Hoja1!$F346*Hoja1!$R346,Hoja1!$H346),0)</f>
        <v>0</v>
      </c>
      <c r="AM346" s="56">
        <f t="shared" ref="AM346:AN346" si="4647">AM341</f>
        <v>1</v>
      </c>
      <c r="AN346" s="145">
        <f t="shared" si="4647"/>
        <v>0.5</v>
      </c>
      <c r="AO346" s="122">
        <f t="shared" si="4426"/>
        <v>1</v>
      </c>
      <c r="AP346" s="127">
        <f t="shared" si="4332"/>
        <v>0.5</v>
      </c>
      <c r="AQ346" s="56">
        <f t="shared" ref="AQ346:AR346" si="4648">AQ341</f>
        <v>9.8200950552920219E-3</v>
      </c>
      <c r="AR346" s="57">
        <f t="shared" si="4648"/>
        <v>0.14994720205117487</v>
      </c>
      <c r="AS346" s="56">
        <f t="shared" ref="AS346" si="4649">IF(AG345&gt;0,G346+AQ346,0)</f>
        <v>0</v>
      </c>
      <c r="AT346" s="166">
        <f t="shared" ref="AT346" si="4650">IF(AG345&gt;0,H346+AR346,0)</f>
        <v>0</v>
      </c>
    </row>
    <row r="347" spans="3:46" ht="19.5" thickBot="1" x14ac:dyDescent="0.3">
      <c r="C347" s="228"/>
      <c r="D347" s="214"/>
      <c r="E347" s="94">
        <f t="shared" ref="E347:F347" si="4651">E346</f>
        <v>0.31517991899999998</v>
      </c>
      <c r="F347" s="94">
        <f t="shared" si="4651"/>
        <v>8.7931176999999999E-2</v>
      </c>
      <c r="G347" s="46">
        <f t="shared" ref="G347:I347" si="4652">G342</f>
        <v>0.4247616770911497</v>
      </c>
      <c r="H347" s="46">
        <f t="shared" si="4652"/>
        <v>0.90530520691903349</v>
      </c>
      <c r="I347" s="46">
        <f t="shared" si="4652"/>
        <v>0</v>
      </c>
      <c r="J347" s="56">
        <f t="shared" ref="J347" si="4653">IF($AO$1="SUBTRACTIVE",AA347+J342,IF(W347=MAX(W345:W349),P347*M347-G347+J342,J342))</f>
        <v>0.19518033625041864</v>
      </c>
      <c r="K347" s="122">
        <f t="shared" ref="K347" si="4654">IF($AO$1="SUBTRACTIVE",AB347+K342,IF(W347=MAX(W345:W349),P347*N347-H347+K342,K342))</f>
        <v>-0.15915154628553019</v>
      </c>
      <c r="L347" s="57">
        <v>0</v>
      </c>
      <c r="M347" s="137">
        <f t="shared" ref="M347" si="4655">IF($AO$1="ADDICTIVE",IF(W347=MAX(W345:W349),$AO$2*S347*R347+G347,0),0)</f>
        <v>0</v>
      </c>
      <c r="N347" s="122">
        <f t="shared" ref="N347" si="4656">IF($AO$1="ADDICTIVE",IF(W347=MAX(W345:W349),$AO$2*T347*R347+H347,0),0)</f>
        <v>0</v>
      </c>
      <c r="O347" s="128">
        <f t="shared" ref="O347" si="4657">IF($AO$1="ADDICTIVE",IF(Y347=MAX(Y345:Y349),$AO$2*U347*R347+I347,0),0)</f>
        <v>0</v>
      </c>
      <c r="P347" s="57">
        <f t="shared" si="3760"/>
        <v>0</v>
      </c>
      <c r="Q347" s="93">
        <f t="shared" si="4641"/>
        <v>3</v>
      </c>
      <c r="R347" s="56">
        <f t="shared" si="4418"/>
        <v>3.0560858111327414</v>
      </c>
      <c r="S347" s="95">
        <f t="shared" ref="S347:S378" si="4658">E347</f>
        <v>0.31517991899999998</v>
      </c>
      <c r="T347" s="95">
        <f t="shared" ref="T347:T378" si="4659">F347</f>
        <v>8.7931176999999999E-2</v>
      </c>
      <c r="U347" s="115">
        <f t="shared" si="4419"/>
        <v>0</v>
      </c>
      <c r="V347" s="202">
        <f t="shared" si="4398"/>
        <v>0.65241595973230893</v>
      </c>
      <c r="W347" s="203">
        <f t="shared" si="4107"/>
        <v>0.82620797986615446</v>
      </c>
      <c r="X347" s="203">
        <f>IF(W347&gt;X346,W347,X346)</f>
        <v>0.99214021386337348</v>
      </c>
      <c r="Y347" s="75">
        <f t="shared" si="4642"/>
        <v>0.99214021386337348</v>
      </c>
      <c r="Z347" s="93">
        <f>IF(MAX(W345:W349)=W347,Q347+1,Q347)</f>
        <v>3</v>
      </c>
      <c r="AA347" s="82">
        <f t="shared" ref="AA347" si="4660">IF(W347=MAX(W345:W349),S347*R347-G347,0)</f>
        <v>0</v>
      </c>
      <c r="AB347" s="82">
        <f t="shared" ref="AB347" si="4661">IF(W347=MAX(W345:W349),T347*R347-H347,0)</f>
        <v>0</v>
      </c>
      <c r="AC347" s="210">
        <f t="shared" ref="AC347" si="4662">IF(W347=MAX(W345:W349),U347-I347,0)</f>
        <v>0</v>
      </c>
      <c r="AD347" s="212">
        <f>Hoja1!$AA347^2+Hoja1!$AB347^2+AC347^2</f>
        <v>0</v>
      </c>
      <c r="AE347" s="75">
        <f t="shared" si="4646"/>
        <v>0.11440301781527561</v>
      </c>
      <c r="AF347" s="75">
        <f t="shared" si="4646"/>
        <v>0.33823515165528789</v>
      </c>
      <c r="AG347" s="78">
        <f t="shared" si="4646"/>
        <v>0</v>
      </c>
      <c r="AH347" s="78">
        <f t="shared" si="4646"/>
        <v>0</v>
      </c>
      <c r="AI347" s="80">
        <f>IF(AG345&gt;0,IF(AH345=Hoja1!$W347,Hoja1!$E347,Hoja1!$G347),0)</f>
        <v>0</v>
      </c>
      <c r="AJ347" s="54">
        <f>IF(AG345&gt;0,IF(AH345=Hoja1!$W347,Hoja1!$F347,Hoja1!$H347),0)</f>
        <v>0</v>
      </c>
      <c r="AK347" s="52">
        <f>IF(AG345&gt;0,IF(AH345=Hoja1!$W347,Hoja1!$E347*Hoja1!$R347,Hoja1!$G347),0)</f>
        <v>0</v>
      </c>
      <c r="AL347" s="49">
        <f>IF(AG345&gt;0,IF(AH345=Hoja1!$W347,Hoja1!$F347*Hoja1!$R347,Hoja1!$H347),0)</f>
        <v>0</v>
      </c>
      <c r="AM347" s="56">
        <f t="shared" ref="AM347:AN347" si="4663">AM342</f>
        <v>9</v>
      </c>
      <c r="AN347" s="145">
        <f t="shared" si="4663"/>
        <v>0.5</v>
      </c>
      <c r="AO347" s="122">
        <f t="shared" si="4426"/>
        <v>0.1111111111111111</v>
      </c>
      <c r="AP347" s="127">
        <f t="shared" si="4332"/>
        <v>5.5555555555555552E-2</v>
      </c>
      <c r="AQ347" s="56">
        <f t="shared" ref="AQ347:AR347" si="4664">AQ342</f>
        <v>5.140084477824592E-2</v>
      </c>
      <c r="AR347" s="57">
        <f t="shared" si="4664"/>
        <v>-3.4386926982714054E-2</v>
      </c>
      <c r="AS347" s="56">
        <f t="shared" ref="AS347" si="4665">IF(AG345&gt;0,G347+AQ347,0)</f>
        <v>0</v>
      </c>
      <c r="AT347" s="166">
        <f t="shared" ref="AT347" si="4666">IF(AG345&gt;0,H347+AR347,0)</f>
        <v>0</v>
      </c>
    </row>
    <row r="348" spans="3:46" ht="19.5" thickBot="1" x14ac:dyDescent="0.3">
      <c r="C348" s="228"/>
      <c r="D348" s="214"/>
      <c r="E348" s="94">
        <f t="shared" ref="E348:F348" si="4667">E347</f>
        <v>0.31517991899999998</v>
      </c>
      <c r="F348" s="94">
        <f t="shared" si="4667"/>
        <v>8.7931176999999999E-2</v>
      </c>
      <c r="G348" s="46">
        <f t="shared" ref="G348:I348" si="4668">G343</f>
        <v>5.6386042442791447E-2</v>
      </c>
      <c r="H348" s="46">
        <f t="shared" si="4668"/>
        <v>0.99840904153440013</v>
      </c>
      <c r="I348" s="46">
        <f t="shared" si="4668"/>
        <v>0</v>
      </c>
      <c r="J348" s="56">
        <f t="shared" ref="J348" si="4669">IF($AO$1="SUBTRACTIVE",AA348+J343,IF(W348=MAX(W345:W349),P348*M348-G348+J343,J343))</f>
        <v>0</v>
      </c>
      <c r="K348" s="122">
        <f t="shared" ref="K348" si="4670">IF($AO$1="SUBTRACTIVE",AB348+K343,IF(W348=MAX(W345:W349),P348*N348-H348+K343,K343))</f>
        <v>0</v>
      </c>
      <c r="L348" s="57">
        <v>0</v>
      </c>
      <c r="M348" s="137">
        <f t="shared" ref="M348" si="4671">IF($AO$1="ADDICTIVE",IF(W348=MAX(W345:W349),$AO$2*S348*R348+G348,0),0)</f>
        <v>0</v>
      </c>
      <c r="N348" s="122">
        <f t="shared" ref="N348" si="4672">IF($AO$1="ADDICTIVE",IF(W348=MAX(W345:W349),$AO$2*T348*R348+H348,0),0)</f>
        <v>0</v>
      </c>
      <c r="O348" s="128">
        <f t="shared" ref="O348:O349" si="4673">IF($AO$1="ADDICTIVE",IF(Y348=MAX(Y344:Y348),$AO$2*U348*R348+I348,0),0)</f>
        <v>0</v>
      </c>
      <c r="P348" s="57">
        <f t="shared" si="3760"/>
        <v>0</v>
      </c>
      <c r="Q348" s="93">
        <f t="shared" si="4641"/>
        <v>0</v>
      </c>
      <c r="R348" s="56">
        <f t="shared" si="4418"/>
        <v>3.0560858111327414</v>
      </c>
      <c r="S348" s="95">
        <f t="shared" si="4658"/>
        <v>0.31517991899999998</v>
      </c>
      <c r="T348" s="95">
        <f t="shared" si="4659"/>
        <v>8.7931176999999999E-2</v>
      </c>
      <c r="U348" s="115">
        <f t="shared" si="4419"/>
        <v>0</v>
      </c>
      <c r="V348" s="202">
        <f t="shared" si="4398"/>
        <v>0.3226096795060584</v>
      </c>
      <c r="W348" s="203">
        <f t="shared" si="4107"/>
        <v>0.66130483975302923</v>
      </c>
      <c r="X348" s="203">
        <f>IF(W348&gt;X347,W348,X347)</f>
        <v>0.99214021386337348</v>
      </c>
      <c r="Y348" s="75">
        <f t="shared" si="4642"/>
        <v>0.99214021386337348</v>
      </c>
      <c r="Z348" s="93">
        <f>IF(MAX(W345:W349)=W348,Q348+1,Q348)</f>
        <v>0</v>
      </c>
      <c r="AA348" s="82">
        <f t="shared" ref="AA348" si="4674">IF(W348=MAX(W345:W349),S348*R348-G348,0)</f>
        <v>0</v>
      </c>
      <c r="AB348" s="82">
        <f t="shared" ref="AB348" si="4675">IF(W348=MAX(W345:W349),T348*R348-H348,0)</f>
        <v>0</v>
      </c>
      <c r="AC348" s="210">
        <f t="shared" ref="AC348" si="4676">IF(W348=MAX(W345:W349),U348-I348,0)</f>
        <v>0</v>
      </c>
      <c r="AD348" s="212">
        <f>Hoja1!$AA348^2+Hoja1!$AB348^2+AC348^2</f>
        <v>0</v>
      </c>
      <c r="AE348" s="75">
        <f t="shared" si="4646"/>
        <v>0.11440301781527561</v>
      </c>
      <c r="AF348" s="75">
        <f t="shared" si="4646"/>
        <v>0.33823515165528789</v>
      </c>
      <c r="AG348" s="78">
        <f t="shared" si="4646"/>
        <v>0</v>
      </c>
      <c r="AH348" s="78">
        <f t="shared" si="4646"/>
        <v>0</v>
      </c>
      <c r="AI348" s="80">
        <f>IF(AG345&gt;0,IF(AH345=Hoja1!$W348,Hoja1!$E348,Hoja1!$G348),0)</f>
        <v>0</v>
      </c>
      <c r="AJ348" s="54">
        <f>IF(AG345&gt;0,IF(AH345=Hoja1!$W348,Hoja1!$F348,Hoja1!$H348),0)</f>
        <v>0</v>
      </c>
      <c r="AK348" s="52">
        <f>IF(AG345&gt;0,IF(AH345=Hoja1!$W348,Hoja1!$E348*Hoja1!$R348,Hoja1!$G348),0)</f>
        <v>0</v>
      </c>
      <c r="AL348" s="49">
        <f>IF(AG345&gt;0,IF(AH345=Hoja1!$W348,Hoja1!$F348*Hoja1!$R348,Hoja1!$H348),0)</f>
        <v>0</v>
      </c>
      <c r="AM348" s="56">
        <f t="shared" ref="AM348:AN348" si="4677">AM343</f>
        <v>1</v>
      </c>
      <c r="AN348" s="145">
        <f t="shared" si="4677"/>
        <v>0.5</v>
      </c>
      <c r="AO348" s="122">
        <f t="shared" si="4426"/>
        <v>1</v>
      </c>
      <c r="AP348" s="127">
        <f t="shared" si="4332"/>
        <v>0.5</v>
      </c>
      <c r="AQ348" s="56">
        <f t="shared" ref="AQ348:AR348" si="4678">AQ343</f>
        <v>0</v>
      </c>
      <c r="AR348" s="57">
        <f t="shared" si="4678"/>
        <v>0</v>
      </c>
      <c r="AS348" s="56">
        <f t="shared" ref="AS348" si="4679">IF(AG345&gt;0,G348+AQ348,0)</f>
        <v>0</v>
      </c>
      <c r="AT348" s="166">
        <f t="shared" ref="AT348" si="4680">IF(AG345&gt;0,H348+AR348,0)</f>
        <v>0</v>
      </c>
    </row>
    <row r="349" spans="3:46" ht="19.5" thickBot="1" x14ac:dyDescent="0.3">
      <c r="C349" s="228"/>
      <c r="D349" s="215"/>
      <c r="E349" s="94">
        <f t="shared" ref="E349:F349" si="4681">E348</f>
        <v>0.31517991899999998</v>
      </c>
      <c r="F349" s="94">
        <f t="shared" si="4681"/>
        <v>8.7931176999999999E-2</v>
      </c>
      <c r="G349" s="46">
        <f t="shared" ref="G349:I349" si="4682">G344</f>
        <v>-0.227678886</v>
      </c>
      <c r="H349" s="46">
        <f t="shared" si="4682"/>
        <v>-0.95629731299999998</v>
      </c>
      <c r="I349" s="46">
        <f t="shared" si="4682"/>
        <v>0</v>
      </c>
      <c r="J349" s="58">
        <f t="shared" ref="J349" si="4683">IF($AO$1="SUBTRACTIVE",AA349+J344,IF(W349=MAX(W345:W349),P349*M349-G349+J344,J344))</f>
        <v>0</v>
      </c>
      <c r="K349" s="124">
        <f t="shared" ref="K349" si="4684">IF($AO$1="SUBTRACTIVE",AB349+K344,IF(W349=MAX(W345:W349),P349*N349-H349+K344,K344))</f>
        <v>0</v>
      </c>
      <c r="L349" s="59">
        <v>0</v>
      </c>
      <c r="M349" s="138">
        <f t="shared" ref="M349" si="4685">IF($AO$1="ADDICTIVE",IF(W349=MAX(W345:W349),$AO$2*S349*R349+G349,0),0)</f>
        <v>0</v>
      </c>
      <c r="N349" s="124">
        <f t="shared" ref="N349" si="4686">IF($AO$1="ADDICTIVE",IF(W349=MAX(W345:W349),$AO$2*T349*R349+H349,0),0)</f>
        <v>0</v>
      </c>
      <c r="O349" s="129">
        <f t="shared" si="4673"/>
        <v>0</v>
      </c>
      <c r="P349" s="59">
        <f t="shared" si="3760"/>
        <v>0</v>
      </c>
      <c r="Q349" s="93">
        <f t="shared" si="4641"/>
        <v>0</v>
      </c>
      <c r="R349" s="58">
        <f t="shared" si="4418"/>
        <v>3.0560858111327414</v>
      </c>
      <c r="S349" s="95">
        <f t="shared" si="4658"/>
        <v>0.31517991899999998</v>
      </c>
      <c r="T349" s="95">
        <f t="shared" si="4659"/>
        <v>8.7931176999999999E-2</v>
      </c>
      <c r="U349" s="119">
        <f t="shared" si="4419"/>
        <v>0</v>
      </c>
      <c r="V349" s="202">
        <f t="shared" si="4398"/>
        <v>-0.47628535395572102</v>
      </c>
      <c r="W349" s="203">
        <f t="shared" si="4107"/>
        <v>0.26185732302213949</v>
      </c>
      <c r="X349" s="203">
        <f>IF(W349&gt;X348,W349,X348)</f>
        <v>0.99214021386337348</v>
      </c>
      <c r="Y349" s="75">
        <f t="shared" si="4642"/>
        <v>0.99214021386337348</v>
      </c>
      <c r="Z349" s="93">
        <f>IF(MAX(W345:W349)=W349,Q349+1,Q349)</f>
        <v>0</v>
      </c>
      <c r="AA349" s="82">
        <f t="shared" ref="AA349" si="4687">IF(W349=MAX(W345:W349),S349*R349-G349,0)</f>
        <v>0</v>
      </c>
      <c r="AB349" s="82">
        <f t="shared" ref="AB349" si="4688">IF(W349=MAX(W345:W349),T349*R349-H349,0)</f>
        <v>0</v>
      </c>
      <c r="AC349" s="211">
        <f t="shared" ref="AC349" si="4689">IF(W349=MAX(W345:W349),U349-I349,0)</f>
        <v>0</v>
      </c>
      <c r="AD349" s="211">
        <f>Hoja1!$AA349^2+Hoja1!$AB349^2+AC349^2</f>
        <v>0</v>
      </c>
      <c r="AE349" s="75">
        <f t="shared" si="4646"/>
        <v>0.11440301781527561</v>
      </c>
      <c r="AF349" s="75">
        <f t="shared" si="4646"/>
        <v>0.33823515165528789</v>
      </c>
      <c r="AG349" s="78">
        <f t="shared" si="4646"/>
        <v>0</v>
      </c>
      <c r="AH349" s="78">
        <f t="shared" si="4646"/>
        <v>0</v>
      </c>
      <c r="AI349" s="80">
        <f>IF(AG345&gt;0,IF(AH345=Hoja1!$W349,Hoja1!$E349,Hoja1!$G349),0)</f>
        <v>0</v>
      </c>
      <c r="AJ349" s="54">
        <f>IF(AG345&gt;0,IF(AH345=Hoja1!$W349,Hoja1!$F349,Hoja1!$H349),0)</f>
        <v>0</v>
      </c>
      <c r="AK349" s="52">
        <f>IF(AG345&gt;0,IF(AH345=Hoja1!$W349,Hoja1!$E349*Hoja1!$R349,Hoja1!$G349),0)</f>
        <v>0</v>
      </c>
      <c r="AL349" s="49">
        <f>IF(AG345&gt;0,IF(AH345=Hoja1!$W349,Hoja1!$F349*Hoja1!$R349,Hoja1!$H349),0)</f>
        <v>0</v>
      </c>
      <c r="AM349" s="58">
        <f t="shared" ref="AM349:AN349" si="4690">AM344</f>
        <v>0</v>
      </c>
      <c r="AN349" s="146">
        <f t="shared" si="4690"/>
        <v>0.5</v>
      </c>
      <c r="AO349" s="124">
        <f t="shared" si="4426"/>
        <v>0</v>
      </c>
      <c r="AP349" s="106">
        <f t="shared" si="4332"/>
        <v>0</v>
      </c>
      <c r="AQ349" s="58">
        <f t="shared" ref="AQ349:AR349" si="4691">AQ344</f>
        <v>0</v>
      </c>
      <c r="AR349" s="59">
        <f t="shared" si="4691"/>
        <v>0</v>
      </c>
      <c r="AS349" s="58">
        <f t="shared" ref="AS349" si="4692">IF(AG345&gt;0,G349+AQ349,0)</f>
        <v>0</v>
      </c>
      <c r="AT349" s="167">
        <f t="shared" ref="AT349" si="4693">IF(AG345&gt;0,H349+AR349,0)</f>
        <v>0</v>
      </c>
    </row>
    <row r="350" spans="3:46" ht="19.5" thickBot="1" x14ac:dyDescent="0.3">
      <c r="C350" s="228"/>
      <c r="D350" s="219" t="s">
        <v>33</v>
      </c>
      <c r="E350" s="86">
        <f>$A$18</f>
        <v>0.34952639800000002</v>
      </c>
      <c r="F350" s="86">
        <f>$B$18</f>
        <v>0.54555937899999996</v>
      </c>
      <c r="G350" s="71">
        <f t="shared" ref="G350:I350" si="4694">G345</f>
        <v>0.90061523871352567</v>
      </c>
      <c r="H350" s="71">
        <f t="shared" si="4694"/>
        <v>0.43461729348586547</v>
      </c>
      <c r="I350" s="71">
        <f t="shared" si="4694"/>
        <v>0</v>
      </c>
      <c r="J350" s="64">
        <f t="shared" ref="J350" si="4695">IF($AO$1="SUBTRACTIVE",AA350+J345,IF(W350=MAX(W350:W354),P350*M350-G350+J345,J345))</f>
        <v>0.18937260242091725</v>
      </c>
      <c r="K350" s="121">
        <f t="shared" ref="K350" si="4696">IF($AO$1="SUBTRACTIVE",AB350+K345,IF(W350=MAX(W350:W354),P350*N350-H350+K345,K345))</f>
        <v>-0.49997515292269445</v>
      </c>
      <c r="L350" s="65">
        <v>0</v>
      </c>
      <c r="M350" s="64">
        <f t="shared" ref="M350" si="4697">IF($AO$1="ADDICTIVE",IF(W350=MAX(W350:W354),$AO$2*S350*R350+G350,0),0)</f>
        <v>0</v>
      </c>
      <c r="N350" s="121">
        <f t="shared" ref="N350" si="4698">IF($AO$1="ADDICTIVE",IF(W350=MAX(W350:W354),$AO$2*T350*R350+H350,0),0)</f>
        <v>0</v>
      </c>
      <c r="O350" s="126">
        <f t="shared" ref="O350" si="4699">IF($AO$1="ADDICTIVE",IF(Y350=MAX(Y350:Y354),$AO$2*U350*R350+I350,0),0)</f>
        <v>0</v>
      </c>
      <c r="P350" s="65">
        <f t="shared" ref="P350:P413" si="4700">IF(SQRT(M350^2+N350^2+O350^2) &lt;=0,0,1/SQRT(M350^2+N350^2+O350^2))</f>
        <v>0</v>
      </c>
      <c r="Q350" s="35">
        <f t="shared" si="4641"/>
        <v>5</v>
      </c>
      <c r="R350" s="15">
        <f t="shared" si="4418"/>
        <v>1.5433941467714427</v>
      </c>
      <c r="S350" s="87">
        <f t="shared" si="4658"/>
        <v>0.34952639800000002</v>
      </c>
      <c r="T350" s="87">
        <f t="shared" si="4659"/>
        <v>0.54555937899999996</v>
      </c>
      <c r="U350" s="26">
        <f t="shared" si="4419"/>
        <v>0</v>
      </c>
      <c r="V350" s="197">
        <f t="shared" si="4398"/>
        <v>0.85179666927935493</v>
      </c>
      <c r="W350" s="198">
        <f t="shared" si="4107"/>
        <v>0.92589833463967741</v>
      </c>
      <c r="X350" s="198">
        <f>W350</f>
        <v>0.92589833463967741</v>
      </c>
      <c r="Y350" s="35">
        <f t="shared" ref="Y350" si="4701">X354</f>
        <v>0.9957097748627568</v>
      </c>
      <c r="Z350" s="35">
        <f>IF(MAX(W350:W354)=W350,Q350+1,Q350)</f>
        <v>5</v>
      </c>
      <c r="AA350" s="35">
        <f t="shared" ref="AA350" si="4702">IF(W350=MAX(W350:W354),S350*R350-G350,0)</f>
        <v>0</v>
      </c>
      <c r="AB350" s="35">
        <f t="shared" ref="AB350" si="4703">IF(W350=MAX(W350:W354),T350*R350-H350,0)</f>
        <v>0</v>
      </c>
      <c r="AC350" s="131">
        <f t="shared" ref="AC350" si="4704">IF(W350=MAX(W350:W354),U350-I350,0)</f>
        <v>0</v>
      </c>
      <c r="AD350" s="131">
        <f>Hoja1!$AA350^2+Hoja1!$AB350^2+AC350^2</f>
        <v>0</v>
      </c>
      <c r="AE350" s="35">
        <f t="shared" ref="AE350" si="4705">IF(MAX(AD350:AD354)&gt;AE345,MAX(AD350:AD354),AE345)</f>
        <v>0.11440301781527561</v>
      </c>
      <c r="AF350" s="35">
        <f t="shared" ref="AF350" si="4706">SQRT(AE350)</f>
        <v>0.33823515165528789</v>
      </c>
      <c r="AG350" s="35">
        <f>IF(Y350=MIN(Y310:Y409),Y350,0)</f>
        <v>0</v>
      </c>
      <c r="AH350" s="88">
        <f>IF(Hoja1!$AG350&gt;0,_xlfn.MAXIFS(W350:W354,Z405:Z409,0),0)</f>
        <v>0</v>
      </c>
      <c r="AI350" s="72">
        <f>IF(AG350&gt;0,IF(AH350=Hoja1!$W350,Hoja1!$E350,Hoja1!$G350),0)</f>
        <v>0</v>
      </c>
      <c r="AJ350" s="73">
        <f>IF(AG350&gt;0,IF(AH350=Hoja1!$W350,Hoja1!$F350,Hoja1!$H350),0)</f>
        <v>0</v>
      </c>
      <c r="AK350" s="52">
        <f>IF(AG350&gt;0,IF(AH350=Hoja1!$W350,Hoja1!$E350*Hoja1!$R350,Hoja1!$G350),0)</f>
        <v>0</v>
      </c>
      <c r="AL350" s="49">
        <f>IF(AG350&gt;0,IF(AH350=Hoja1!$W350,Hoja1!$F350*Hoja1!$R350,Hoja1!$H350),0)</f>
        <v>0</v>
      </c>
      <c r="AM350" s="64">
        <f t="shared" ref="AM350:AN350" si="4707">AM345</f>
        <v>9</v>
      </c>
      <c r="AN350" s="148">
        <f t="shared" si="4707"/>
        <v>0.5</v>
      </c>
      <c r="AO350" s="121">
        <f t="shared" si="4426"/>
        <v>0.1111111111111111</v>
      </c>
      <c r="AP350" s="65">
        <f t="shared" ref="AP350" si="4708">IF($AO$11="SUBTRACTIVE",AN350*AO350,AO350)</f>
        <v>0.1111111111111111</v>
      </c>
      <c r="AQ350" s="64">
        <f t="shared" ref="AQ350:AR350" si="4709">AQ345</f>
        <v>-8.7737465512600643E-3</v>
      </c>
      <c r="AR350" s="65">
        <f t="shared" si="4709"/>
        <v>4.316376946363362E-3</v>
      </c>
      <c r="AS350" s="64">
        <f t="shared" ref="AS350" si="4710">IF(AG350&gt;0,G350+AQ350,0)</f>
        <v>0</v>
      </c>
      <c r="AT350" s="168">
        <f t="shared" ref="AT350" si="4711">IF(AG350&gt;0,H350+AR350,0)</f>
        <v>0</v>
      </c>
    </row>
    <row r="351" spans="3:46" ht="19.5" thickBot="1" x14ac:dyDescent="0.3">
      <c r="C351" s="228"/>
      <c r="D351" s="220"/>
      <c r="E351" s="89">
        <f t="shared" ref="E351:F351" si="4712">E350</f>
        <v>0.34952639800000002</v>
      </c>
      <c r="F351" s="89">
        <f t="shared" si="4712"/>
        <v>0.54555937899999996</v>
      </c>
      <c r="G351" s="74">
        <f t="shared" ref="G351:I351" si="4713">G346</f>
        <v>0.97621461700000001</v>
      </c>
      <c r="H351" s="74">
        <f t="shared" si="4713"/>
        <v>-0.20893725399999999</v>
      </c>
      <c r="I351" s="74">
        <f t="shared" si="4713"/>
        <v>0</v>
      </c>
      <c r="J351" s="2">
        <f t="shared" ref="J351" si="4714">IF($AO$1="SUBTRACTIVE",AA351+J346,IF(W351=MAX(W350:W354),P351*M351-G351+J346,J346))</f>
        <v>0</v>
      </c>
      <c r="K351" s="107">
        <f t="shared" ref="K351" si="4715">IF($AO$1="SUBTRACTIVE",AB351+K346,IF(W351=MAX(W350:W354),P351*N351-H351+K346,K346))</f>
        <v>0</v>
      </c>
      <c r="L351" s="3">
        <v>0</v>
      </c>
      <c r="M351" s="2">
        <f t="shared" ref="M351" si="4716">IF($AO$1="ADDICTIVE",IF(W351=MAX(W350:W354),$AO$2*S351*R351+G351,0),0)</f>
        <v>0</v>
      </c>
      <c r="N351" s="107">
        <f t="shared" ref="N351" si="4717">IF($AO$1="ADDICTIVE",IF(W351=MAX(W350:W354),$AO$2*T351*R351+H351,0),0)</f>
        <v>0</v>
      </c>
      <c r="O351" s="20">
        <f t="shared" ref="O351" si="4718">IF($AO$1="ADDICTIVE",IF(Y351=MAX(Y350:Y354),$AO$2*U351*R351+I351,0),0)</f>
        <v>0</v>
      </c>
      <c r="P351" s="3">
        <f t="shared" si="4700"/>
        <v>0</v>
      </c>
      <c r="Q351" s="63">
        <f>Z346</f>
        <v>0</v>
      </c>
      <c r="R351" s="2">
        <f t="shared" si="4418"/>
        <v>1.5433941467714427</v>
      </c>
      <c r="S351" s="90">
        <f t="shared" si="4658"/>
        <v>0.34952639800000002</v>
      </c>
      <c r="T351" s="90">
        <f t="shared" si="4659"/>
        <v>0.54555937899999996</v>
      </c>
      <c r="U351" s="26">
        <f t="shared" si="4419"/>
        <v>0</v>
      </c>
      <c r="V351" s="199">
        <f t="shared" si="4398"/>
        <v>0.35069788966791954</v>
      </c>
      <c r="W351" s="192">
        <f t="shared" si="4107"/>
        <v>0.6753489448339598</v>
      </c>
      <c r="X351" s="192">
        <f>IF(W351&gt;X350,W351,X350)</f>
        <v>0.92589833463967741</v>
      </c>
      <c r="Y351" s="75">
        <f t="shared" ref="Y351:Y354" si="4719">Y350</f>
        <v>0.9957097748627568</v>
      </c>
      <c r="Z351" s="63">
        <f>IF(MAX(W350:W354)=W351,Q351+1,Q351)</f>
        <v>0</v>
      </c>
      <c r="AA351" s="63">
        <f t="shared" ref="AA351" si="4720">IF(W351=MAX(W350:W354),S351*R351-G351,0)</f>
        <v>0</v>
      </c>
      <c r="AB351" s="63">
        <f t="shared" ref="AB351" si="4721">IF(W351=MAX(W350:W354),T351*R351-H351,0)</f>
        <v>0</v>
      </c>
      <c r="AC351" s="209">
        <f t="shared" ref="AC351" si="4722">IF(W351=MAX(W350:W354),U351-I351,0)</f>
        <v>0</v>
      </c>
      <c r="AD351" s="132">
        <f>Hoja1!$AA351^2+Hoja1!$AB351^2+AC351^2</f>
        <v>0</v>
      </c>
      <c r="AE351" s="75">
        <f t="shared" ref="AE351:AH354" si="4723">AE350</f>
        <v>0.11440301781527561</v>
      </c>
      <c r="AF351" s="76">
        <f t="shared" si="4723"/>
        <v>0.33823515165528789</v>
      </c>
      <c r="AG351" s="77">
        <f t="shared" si="4723"/>
        <v>0</v>
      </c>
      <c r="AH351" s="78">
        <f t="shared" si="4723"/>
        <v>0</v>
      </c>
      <c r="AI351" s="72">
        <f>IF(AG350&gt;0,IF(AH350=Hoja1!$W351,Hoja1!$E351,Hoja1!$G351),0)</f>
        <v>0</v>
      </c>
      <c r="AJ351" s="73">
        <f>IF(AG350&gt;0,IF(AH350=Hoja1!$W351,Hoja1!$F351,Hoja1!$H351),0)</f>
        <v>0</v>
      </c>
      <c r="AK351" s="52">
        <f>IF(AG350&gt;0,IF(AH350=Hoja1!$W351,Hoja1!$E351*Hoja1!$R351,Hoja1!$G351),0)</f>
        <v>0</v>
      </c>
      <c r="AL351" s="49">
        <f>IF(AG350&gt;0,IF(AH350=Hoja1!$W351,Hoja1!$F351*Hoja1!$R351,Hoja1!$H351),0)</f>
        <v>0</v>
      </c>
      <c r="AM351" s="2">
        <f t="shared" ref="AM351:AN351" si="4724">AM346</f>
        <v>1</v>
      </c>
      <c r="AN351" s="143">
        <f t="shared" si="4724"/>
        <v>0.5</v>
      </c>
      <c r="AO351" s="107">
        <f t="shared" si="4426"/>
        <v>1</v>
      </c>
      <c r="AP351" s="3">
        <f t="shared" si="4406"/>
        <v>1</v>
      </c>
      <c r="AQ351" s="2">
        <f t="shared" ref="AQ351:AR351" si="4725">AQ346</f>
        <v>9.8200950552920219E-3</v>
      </c>
      <c r="AR351" s="3">
        <f t="shared" si="4725"/>
        <v>0.14994720205117487</v>
      </c>
      <c r="AS351" s="2">
        <f t="shared" ref="AS351" si="4726">IF(AG350&gt;0,G351+AQ351,0)</f>
        <v>0</v>
      </c>
      <c r="AT351" s="163">
        <f t="shared" ref="AT351" si="4727">IF(AG350&gt;0,H351+AR351,0)</f>
        <v>0</v>
      </c>
    </row>
    <row r="352" spans="3:46" ht="19.5" thickBot="1" x14ac:dyDescent="0.3">
      <c r="C352" s="228"/>
      <c r="D352" s="220"/>
      <c r="E352" s="89">
        <f t="shared" ref="E352:F352" si="4728">E351</f>
        <v>0.34952639800000002</v>
      </c>
      <c r="F352" s="89">
        <f t="shared" si="4728"/>
        <v>0.54555937899999996</v>
      </c>
      <c r="G352" s="74">
        <f t="shared" ref="G352:I352" si="4729">G347</f>
        <v>0.4247616770911497</v>
      </c>
      <c r="H352" s="74">
        <f t="shared" si="4729"/>
        <v>0.90530520691903349</v>
      </c>
      <c r="I352" s="74">
        <f t="shared" si="4729"/>
        <v>0</v>
      </c>
      <c r="J352" s="2">
        <f t="shared" ref="J352" si="4730">IF($AO$1="SUBTRACTIVE",AA352+J347,IF(W352=MAX(W350:W354),P352*M352-G352+J347,J347))</f>
        <v>0.30987565597457462</v>
      </c>
      <c r="K352" s="107">
        <f t="shared" ref="K352" si="4731">IF($AO$1="SUBTRACTIVE",AB352+K347,IF(W352=MAX(W350:W354),P352*N352-H352+K347,K347))</f>
        <v>-0.22244360093970061</v>
      </c>
      <c r="L352" s="3">
        <v>0</v>
      </c>
      <c r="M352" s="2">
        <f t="shared" ref="M352" si="4732">IF($AO$1="ADDICTIVE",IF(W352=MAX(W350:W354),$AO$2*S352*R352+G352,0),0)</f>
        <v>0</v>
      </c>
      <c r="N352" s="107">
        <f t="shared" ref="N352" si="4733">IF($AO$1="ADDICTIVE",IF(W352=MAX(W350:W354),$AO$2*T352*R352+H352,0),0)</f>
        <v>0</v>
      </c>
      <c r="O352" s="20">
        <f t="shared" ref="O352" si="4734">IF($AO$1="ADDICTIVE",IF(Y352=MAX(Y350:Y354),$AO$2*U352*R352+I352,0),0)</f>
        <v>0</v>
      </c>
      <c r="P352" s="3">
        <f t="shared" si="4700"/>
        <v>0</v>
      </c>
      <c r="Q352" s="63">
        <f>Z347</f>
        <v>3</v>
      </c>
      <c r="R352" s="2">
        <f t="shared" si="4418"/>
        <v>1.5433941467714427</v>
      </c>
      <c r="S352" s="90">
        <f t="shared" si="4658"/>
        <v>0.34952639800000002</v>
      </c>
      <c r="T352" s="90">
        <f t="shared" si="4659"/>
        <v>0.54555937899999996</v>
      </c>
      <c r="U352" s="26">
        <f t="shared" si="4419"/>
        <v>0</v>
      </c>
      <c r="V352" s="199">
        <f t="shared" si="4398"/>
        <v>0.99141954972551372</v>
      </c>
      <c r="W352" s="192">
        <f t="shared" si="4107"/>
        <v>0.9957097748627568</v>
      </c>
      <c r="X352" s="192">
        <f>IF(W352&gt;X351,W352,X351)</f>
        <v>0.9957097748627568</v>
      </c>
      <c r="Y352" s="75">
        <f t="shared" si="4719"/>
        <v>0.9957097748627568</v>
      </c>
      <c r="Z352" s="63">
        <f>IF(MAX(W350:W354)=W352,Q352+1,Q352)</f>
        <v>4</v>
      </c>
      <c r="AA352" s="63">
        <f t="shared" ref="AA352" si="4735">IF(W352=MAX(W350:W354),S352*R352-G352,0)</f>
        <v>0.11469531972415598</v>
      </c>
      <c r="AB352" s="63">
        <f t="shared" ref="AB352" si="4736">IF(W352=MAX(W350:W354),T352*R352-H352,0)</f>
        <v>-6.3292054654170427E-2</v>
      </c>
      <c r="AC352" s="209">
        <f t="shared" ref="AC352" si="4737">IF(W352=MAX(W350:W354),U352-I352,0)</f>
        <v>0</v>
      </c>
      <c r="AD352" s="132">
        <f>Hoja1!$AA352^2+Hoja1!$AB352^2+AC352^2</f>
        <v>1.716090054897286E-2</v>
      </c>
      <c r="AE352" s="75">
        <f t="shared" si="4723"/>
        <v>0.11440301781527561</v>
      </c>
      <c r="AF352" s="75">
        <f t="shared" si="4723"/>
        <v>0.33823515165528789</v>
      </c>
      <c r="AG352" s="78">
        <f t="shared" si="4723"/>
        <v>0</v>
      </c>
      <c r="AH352" s="78">
        <f t="shared" si="4723"/>
        <v>0</v>
      </c>
      <c r="AI352" s="72">
        <f>IF(AG350&gt;0,IF(AH350=Hoja1!$W352,Hoja1!$E352,Hoja1!$G352),0)</f>
        <v>0</v>
      </c>
      <c r="AJ352" s="73">
        <f>IF(AG352&gt;0,IF(AH352=Hoja1!$W352,Hoja1!$F352,Hoja1!$H352),0)</f>
        <v>0</v>
      </c>
      <c r="AK352" s="52">
        <f>IF(AG350&gt;0,IF(AH350=Hoja1!$W352,Hoja1!$E352*Hoja1!$R352,Hoja1!$G352),0)</f>
        <v>0</v>
      </c>
      <c r="AL352" s="49">
        <f>IF(AG350&gt;0,IF(AH350=Hoja1!$W352,Hoja1!$F352*Hoja1!$R352,Hoja1!$H352),0)</f>
        <v>0</v>
      </c>
      <c r="AM352" s="2">
        <f t="shared" ref="AM352:AN352" si="4738">AM347</f>
        <v>9</v>
      </c>
      <c r="AN352" s="143">
        <f t="shared" si="4738"/>
        <v>0.5</v>
      </c>
      <c r="AO352" s="107">
        <f t="shared" si="4426"/>
        <v>0.1111111111111111</v>
      </c>
      <c r="AP352" s="3">
        <f t="shared" si="4406"/>
        <v>0.1111111111111111</v>
      </c>
      <c r="AQ352" s="2">
        <f t="shared" ref="AQ352:AR352" si="4739">AQ347</f>
        <v>5.140084477824592E-2</v>
      </c>
      <c r="AR352" s="3">
        <f t="shared" si="4739"/>
        <v>-3.4386926982714054E-2</v>
      </c>
      <c r="AS352" s="2">
        <f t="shared" ref="AS352" si="4740">IF(AG350&gt;0,G352+AQ352,0)</f>
        <v>0</v>
      </c>
      <c r="AT352" s="163">
        <f t="shared" ref="AT352" si="4741">IF(AG350&gt;0,H352+AR352,0)</f>
        <v>0</v>
      </c>
    </row>
    <row r="353" spans="3:46" ht="19.5" thickBot="1" x14ac:dyDescent="0.3">
      <c r="C353" s="228"/>
      <c r="D353" s="220"/>
      <c r="E353" s="89">
        <f t="shared" ref="E353:F353" si="4742">E352</f>
        <v>0.34952639800000002</v>
      </c>
      <c r="F353" s="89">
        <f t="shared" si="4742"/>
        <v>0.54555937899999996</v>
      </c>
      <c r="G353" s="74">
        <f t="shared" ref="G353:I353" si="4743">G348</f>
        <v>5.6386042442791447E-2</v>
      </c>
      <c r="H353" s="74">
        <f t="shared" si="4743"/>
        <v>0.99840904153440013</v>
      </c>
      <c r="I353" s="74">
        <f t="shared" si="4743"/>
        <v>0</v>
      </c>
      <c r="J353" s="2">
        <f t="shared" ref="J353" si="4744">IF($AO$1="SUBTRACTIVE",AA353+J348,IF(W353=MAX(W350:W354),P353*M353-G353+J348,J348))</f>
        <v>0</v>
      </c>
      <c r="K353" s="107">
        <f t="shared" ref="K353" si="4745">IF($AO$1="SUBTRACTIVE",AB353+K348,IF(W353=MAX(W350:W354),P353*N353-H353+K348,K348))</f>
        <v>0</v>
      </c>
      <c r="L353" s="3">
        <v>0</v>
      </c>
      <c r="M353" s="2">
        <f t="shared" ref="M353" si="4746">IF($AO$1="ADDICTIVE",IF(W353=MAX(W350:W354),$AO$2*S353*R353+G353,0),0)</f>
        <v>0</v>
      </c>
      <c r="N353" s="107">
        <f t="shared" ref="N353" si="4747">IF($AO$1="ADDICTIVE",IF(W353=MAX(W350:W354),$AO$2*T353*R353+H353,0),0)</f>
        <v>0</v>
      </c>
      <c r="O353" s="20">
        <f t="shared" ref="O353:O354" si="4748">IF($AO$1="ADDICTIVE",IF(Y353=MAX(Y349:Y353),$AO$2*U353*R353+I353,0),0)</f>
        <v>0</v>
      </c>
      <c r="P353" s="3">
        <f t="shared" si="4700"/>
        <v>0</v>
      </c>
      <c r="Q353" s="63">
        <f>Z348</f>
        <v>0</v>
      </c>
      <c r="R353" s="2">
        <f t="shared" si="4418"/>
        <v>1.5433941467714427</v>
      </c>
      <c r="S353" s="90">
        <f t="shared" si="4658"/>
        <v>0.34952639800000002</v>
      </c>
      <c r="T353" s="90">
        <f t="shared" si="4659"/>
        <v>0.54555937899999996</v>
      </c>
      <c r="U353" s="26">
        <f t="shared" si="4419"/>
        <v>0</v>
      </c>
      <c r="V353" s="199">
        <f t="shared" si="4398"/>
        <v>0.8710913894306096</v>
      </c>
      <c r="W353" s="192">
        <f t="shared" si="4107"/>
        <v>0.9355456947153048</v>
      </c>
      <c r="X353" s="192">
        <f>IF(W353&gt;X352,W353,X352)</f>
        <v>0.9957097748627568</v>
      </c>
      <c r="Y353" s="75">
        <f t="shared" si="4719"/>
        <v>0.9957097748627568</v>
      </c>
      <c r="Z353" s="63">
        <f>IF(MAX(W350:W354)=W353,Q353+1,Q353)</f>
        <v>0</v>
      </c>
      <c r="AA353" s="63">
        <f t="shared" ref="AA353" si="4749">IF(W353=MAX(W350:W354),S353*R353-G353,0)</f>
        <v>0</v>
      </c>
      <c r="AB353" s="63">
        <f t="shared" ref="AB353" si="4750">IF(W353=MAX(W350:W354),T353*R353-H353,0)</f>
        <v>0</v>
      </c>
      <c r="AC353" s="209">
        <f t="shared" ref="AC353" si="4751">IF(W353=MAX(W350:W354),U353-I353,0)</f>
        <v>0</v>
      </c>
      <c r="AD353" s="132">
        <f>Hoja1!$AA353^2+Hoja1!$AB353^2+AC353^2</f>
        <v>0</v>
      </c>
      <c r="AE353" s="75">
        <f t="shared" si="4723"/>
        <v>0.11440301781527561</v>
      </c>
      <c r="AF353" s="75">
        <f t="shared" si="4723"/>
        <v>0.33823515165528789</v>
      </c>
      <c r="AG353" s="78">
        <f t="shared" si="4723"/>
        <v>0</v>
      </c>
      <c r="AH353" s="78">
        <f t="shared" si="4723"/>
        <v>0</v>
      </c>
      <c r="AI353" s="72">
        <f>IF(AG350&gt;0,IF(AH350=Hoja1!$W353,Hoja1!$E353,Hoja1!$G353),0)</f>
        <v>0</v>
      </c>
      <c r="AJ353" s="73">
        <f>IF(AG350&gt;0,IF(AH350=Hoja1!$W353,Hoja1!$F353,Hoja1!$H353),0)</f>
        <v>0</v>
      </c>
      <c r="AK353" s="52">
        <f>IF(AG350&gt;0,IF(AH350=Hoja1!$W353,Hoja1!$E353*Hoja1!$R353,Hoja1!$G353),0)</f>
        <v>0</v>
      </c>
      <c r="AL353" s="49">
        <f>IF(AG350&gt;0,IF(AH350=Hoja1!$W353,Hoja1!$F353*Hoja1!$R353,Hoja1!$H353),0)</f>
        <v>0</v>
      </c>
      <c r="AM353" s="2">
        <f t="shared" ref="AM353:AN353" si="4752">AM348</f>
        <v>1</v>
      </c>
      <c r="AN353" s="143">
        <f t="shared" si="4752"/>
        <v>0.5</v>
      </c>
      <c r="AO353" s="107">
        <f t="shared" si="4426"/>
        <v>1</v>
      </c>
      <c r="AP353" s="3">
        <f t="shared" si="4406"/>
        <v>1</v>
      </c>
      <c r="AQ353" s="2">
        <f t="shared" ref="AQ353:AR353" si="4753">AQ348</f>
        <v>0</v>
      </c>
      <c r="AR353" s="3">
        <f t="shared" si="4753"/>
        <v>0</v>
      </c>
      <c r="AS353" s="2">
        <f t="shared" ref="AS353" si="4754">IF(AG350&gt;0,G353+AQ353,0)</f>
        <v>0</v>
      </c>
      <c r="AT353" s="163">
        <f t="shared" ref="AT353" si="4755">IF(AG350&gt;0,H353+AR353,0)</f>
        <v>0</v>
      </c>
    </row>
    <row r="354" spans="3:46" ht="19.5" thickBot="1" x14ac:dyDescent="0.3">
      <c r="C354" s="228"/>
      <c r="D354" s="221"/>
      <c r="E354" s="89">
        <f t="shared" ref="E354:F354" si="4756">E353</f>
        <v>0.34952639800000002</v>
      </c>
      <c r="F354" s="89">
        <f t="shared" si="4756"/>
        <v>0.54555937899999996</v>
      </c>
      <c r="G354" s="74">
        <f t="shared" ref="G354:I354" si="4757">G349</f>
        <v>-0.227678886</v>
      </c>
      <c r="H354" s="74">
        <f t="shared" si="4757"/>
        <v>-0.95629731299999998</v>
      </c>
      <c r="I354" s="74">
        <f t="shared" si="4757"/>
        <v>0</v>
      </c>
      <c r="J354" s="4">
        <f t="shared" ref="J354" si="4758">IF($AO$1="SUBTRACTIVE",AA354+J349,IF(W354=MAX(W350:W354),P354*M354-G354+J349,J349))</f>
        <v>0</v>
      </c>
      <c r="K354" s="108">
        <f t="shared" ref="K354" si="4759">IF($AO$1="SUBTRACTIVE",AB354+K349,IF(W354=MAX(W350:W354),P354*N354-H354+K349,K349))</f>
        <v>0</v>
      </c>
      <c r="L354" s="5">
        <v>0</v>
      </c>
      <c r="M354" s="4">
        <f t="shared" ref="M354" si="4760">IF($AO$1="ADDICTIVE",IF(W354=MAX(W350:W354),$AO$2*S354*R354+G354,0),0)</f>
        <v>0</v>
      </c>
      <c r="N354" s="108">
        <f t="shared" ref="N354" si="4761">IF($AO$1="ADDICTIVE",IF(W354=MAX(W350:W354),$AO$2*T354*R354+H354,0),0)</f>
        <v>0</v>
      </c>
      <c r="O354" s="21">
        <f t="shared" si="4748"/>
        <v>0</v>
      </c>
      <c r="P354" s="5">
        <f t="shared" si="4700"/>
        <v>0</v>
      </c>
      <c r="Q354" s="63">
        <f>Z349</f>
        <v>0</v>
      </c>
      <c r="R354" s="4">
        <f t="shared" si="4418"/>
        <v>1.5433941467714427</v>
      </c>
      <c r="S354" s="90">
        <f t="shared" si="4658"/>
        <v>0.34952639800000002</v>
      </c>
      <c r="T354" s="90">
        <f t="shared" si="4659"/>
        <v>0.54555937899999996</v>
      </c>
      <c r="U354" s="118">
        <f t="shared" si="4419"/>
        <v>0</v>
      </c>
      <c r="V354" s="199">
        <f t="shared" si="4398"/>
        <v>-0.9280378831013627</v>
      </c>
      <c r="W354" s="192">
        <f t="shared" si="4107"/>
        <v>3.5981058449318648E-2</v>
      </c>
      <c r="X354" s="192">
        <f>IF(W354&gt;X353,W354,X353)</f>
        <v>0.9957097748627568</v>
      </c>
      <c r="Y354" s="75">
        <f t="shared" si="4719"/>
        <v>0.9957097748627568</v>
      </c>
      <c r="Z354" s="63">
        <f>IF(MAX(W350:W354)=W354,Q354+1,Q354)</f>
        <v>0</v>
      </c>
      <c r="AA354" s="63">
        <f t="shared" ref="AA354" si="4762">IF(W354=MAX(W350:W354),S354*R354-G354,0)</f>
        <v>0</v>
      </c>
      <c r="AB354" s="63">
        <f t="shared" ref="AB354" si="4763">IF(W354=MAX(W350:W354),T354*R354-H354,0)</f>
        <v>0</v>
      </c>
      <c r="AC354" s="133">
        <f t="shared" ref="AC354" si="4764">IF(W354=MAX(W350:W354),U354-I354,0)</f>
        <v>0</v>
      </c>
      <c r="AD354" s="133">
        <f>Hoja1!$AA354^2+Hoja1!$AB354^2+AC354^2</f>
        <v>0</v>
      </c>
      <c r="AE354" s="75">
        <f t="shared" si="4723"/>
        <v>0.11440301781527561</v>
      </c>
      <c r="AF354" s="75">
        <f t="shared" si="4723"/>
        <v>0.33823515165528789</v>
      </c>
      <c r="AG354" s="78">
        <f t="shared" si="4723"/>
        <v>0</v>
      </c>
      <c r="AH354" s="78">
        <f t="shared" si="4723"/>
        <v>0</v>
      </c>
      <c r="AI354" s="72">
        <f>IF(AG350&gt;0,IF(AH350=Hoja1!$W354,Hoja1!$E354,Hoja1!$G354),0)</f>
        <v>0</v>
      </c>
      <c r="AJ354" s="73">
        <f>IF(AG350&gt;0,IF(AH350=Hoja1!$W354,Hoja1!$F354,Hoja1!$H354),0)</f>
        <v>0</v>
      </c>
      <c r="AK354" s="52">
        <f>IF(AG350&gt;0,IF(AH350=Hoja1!$W354,Hoja1!$E354*Hoja1!$R354,Hoja1!$G354),0)</f>
        <v>0</v>
      </c>
      <c r="AL354" s="49">
        <f>IF(AG350&gt;0,IF(AH350=Hoja1!$W354,Hoja1!$F354*Hoja1!$R354,Hoja1!$H354),0)</f>
        <v>0</v>
      </c>
      <c r="AM354" s="4">
        <f t="shared" ref="AM354:AN354" si="4765">AM349</f>
        <v>0</v>
      </c>
      <c r="AN354" s="120">
        <f t="shared" si="4765"/>
        <v>0.5</v>
      </c>
      <c r="AO354" s="108">
        <f t="shared" si="4426"/>
        <v>0</v>
      </c>
      <c r="AP354" s="5">
        <f t="shared" si="4406"/>
        <v>0</v>
      </c>
      <c r="AQ354" s="4">
        <f t="shared" ref="AQ354:AR354" si="4766">AQ349</f>
        <v>0</v>
      </c>
      <c r="AR354" s="5">
        <f t="shared" si="4766"/>
        <v>0</v>
      </c>
      <c r="AS354" s="4">
        <f t="shared" ref="AS354" si="4767">IF(AG350&gt;0,G354+AQ354,0)</f>
        <v>0</v>
      </c>
      <c r="AT354" s="164">
        <f t="shared" ref="AT354" si="4768">IF(AG350&gt;0,H354+AR354,0)</f>
        <v>0</v>
      </c>
    </row>
    <row r="355" spans="3:46" ht="19.5" thickBot="1" x14ac:dyDescent="0.3">
      <c r="C355" s="228"/>
      <c r="D355" s="213" t="s">
        <v>34</v>
      </c>
      <c r="E355" s="116">
        <f>$A$19</f>
        <v>0.67010127399999997</v>
      </c>
      <c r="F355" s="116">
        <f>$B$19</f>
        <v>0.83871511700000001</v>
      </c>
      <c r="G355" s="92">
        <f t="shared" ref="G355:I355" si="4769">G350</f>
        <v>0.90061523871352567</v>
      </c>
      <c r="H355" s="92">
        <f t="shared" si="4769"/>
        <v>0.43461729348586547</v>
      </c>
      <c r="I355" s="92">
        <f t="shared" si="4769"/>
        <v>0</v>
      </c>
      <c r="J355" s="52">
        <f t="shared" ref="J355" si="4770">IF($AO$1="SUBTRACTIVE",AA355+J350,IF(W355=MAX(W355:W359),P355*M355-G355+J350,J350))</f>
        <v>0.18937260242091725</v>
      </c>
      <c r="K355" s="123">
        <f t="shared" ref="K355" si="4771">IF($AO$1="SUBTRACTIVE",AB355+K350,IF(W355=MAX(W355:W359),P355*N355-H355+K350,K350))</f>
        <v>-0.49997515292269445</v>
      </c>
      <c r="L355" s="53">
        <v>0</v>
      </c>
      <c r="M355" s="136">
        <f t="shared" ref="M355" si="4772">IF($AO$1="ADDICTIVE",IF(W355=MAX(W355:W359),$AO$2*S355*R355+G355,0),0)</f>
        <v>0</v>
      </c>
      <c r="N355" s="123">
        <f t="shared" ref="N355" si="4773">IF($AO$1="ADDICTIVE",IF(W355=MAX(W355:W359),$AO$2*T355*R355+H355,0),0)</f>
        <v>0</v>
      </c>
      <c r="O355" s="130">
        <f t="shared" ref="O355" si="4774">IF($AO$1="ADDICTIVE",IF(Y355=MAX(Y355:Y359),$AO$2*U355*R355+I355,0),0)</f>
        <v>0</v>
      </c>
      <c r="P355" s="53">
        <f t="shared" si="4700"/>
        <v>0</v>
      </c>
      <c r="Q355" s="36">
        <f>Z350</f>
        <v>5</v>
      </c>
      <c r="R355" s="114">
        <f t="shared" si="4418"/>
        <v>0.93150144727774076</v>
      </c>
      <c r="S355" s="91">
        <f t="shared" si="4658"/>
        <v>0.67010127399999997</v>
      </c>
      <c r="T355" s="91">
        <f t="shared" si="4659"/>
        <v>0.83871511700000001</v>
      </c>
      <c r="U355" s="115">
        <f t="shared" si="4419"/>
        <v>0</v>
      </c>
      <c r="V355" s="200">
        <f t="shared" si="4398"/>
        <v>0.90171530336021666</v>
      </c>
      <c r="W355" s="201">
        <f t="shared" si="4107"/>
        <v>0.95085765168010838</v>
      </c>
      <c r="X355" s="201">
        <f>W355</f>
        <v>0.95085765168010838</v>
      </c>
      <c r="Y355" s="36">
        <f t="shared" ref="Y355" si="4775">X359</f>
        <v>0.98620952443416343</v>
      </c>
      <c r="Z355" s="36">
        <f>IF(MAX(W355:W359)=W355,Q355+1,Q355)</f>
        <v>5</v>
      </c>
      <c r="AA355" s="80">
        <f t="shared" ref="AA355" si="4776">IF(W355=MAX(W355:W359),S355*R355-G355,0)</f>
        <v>0</v>
      </c>
      <c r="AB355" s="80">
        <f t="shared" ref="AB355" si="4777">IF(W355=MAX(W355:W359),T355*R355-H355,0)</f>
        <v>0</v>
      </c>
      <c r="AC355" s="54">
        <f t="shared" ref="AC355" si="4778">IF(W355=MAX(W355:W359),U355-I355,0)</f>
        <v>0</v>
      </c>
      <c r="AD355" s="54">
        <f>Hoja1!$AA355^2+Hoja1!$AB355^2+AC355^2</f>
        <v>0</v>
      </c>
      <c r="AE355" s="80">
        <f t="shared" ref="AE355" si="4779">IF(MAX(AD355:AD359)&gt;AE350,MAX(AD355:AD359),AE350)</f>
        <v>0.11440301781527561</v>
      </c>
      <c r="AF355" s="80">
        <f t="shared" ref="AF355" si="4780">SQRT(AE355)</f>
        <v>0.33823515165528789</v>
      </c>
      <c r="AG355" s="82">
        <f>IF(Y355=MIN(Y310:Y409),Y355,0)</f>
        <v>0</v>
      </c>
      <c r="AH355" s="83">
        <f>IF(Hoja1!$AG355&gt;0,_xlfn.MAXIFS(W355:W359,Z405:Z409,0),0)</f>
        <v>0</v>
      </c>
      <c r="AI355" s="80">
        <f>IF(AG355&gt;0,IF(AH355=Hoja1!$W355,Hoja1!$E355,Hoja1!$G355),0)</f>
        <v>0</v>
      </c>
      <c r="AJ355" s="54">
        <f>IF(AG355&gt;0,IF(AH355=Hoja1!$W355,Hoja1!$F355,Hoja1!$H355),0)</f>
        <v>0</v>
      </c>
      <c r="AK355" s="52">
        <f>IF(AG355&gt;0,IF(AH355=Hoja1!$W355,Hoja1!$E355*Hoja1!$R355,Hoja1!$G355),0)</f>
        <v>0</v>
      </c>
      <c r="AL355" s="49">
        <f>IF(AG355&gt;0,IF(AH355=Hoja1!$W355,Hoja1!$F355*Hoja1!$R355,Hoja1!$H355),0)</f>
        <v>0</v>
      </c>
      <c r="AM355" s="114">
        <f t="shared" ref="AM355:AN355" si="4781">AM350</f>
        <v>9</v>
      </c>
      <c r="AN355" s="144">
        <f t="shared" si="4781"/>
        <v>0.5</v>
      </c>
      <c r="AO355" s="123">
        <f t="shared" si="4426"/>
        <v>0.1111111111111111</v>
      </c>
      <c r="AP355" s="127">
        <f t="shared" ref="AP355" si="4782">IF($AO$1="SUBTRACTIVE",AN355*AO355,AO355)</f>
        <v>5.5555555555555552E-2</v>
      </c>
      <c r="AQ355" s="52">
        <f t="shared" ref="AQ355:AR355" si="4783">AQ350</f>
        <v>-8.7737465512600643E-3</v>
      </c>
      <c r="AR355" s="53">
        <f t="shared" si="4783"/>
        <v>4.316376946363362E-3</v>
      </c>
      <c r="AS355" s="52">
        <f t="shared" ref="AS355" si="4784">IF(AG355&gt;0,G355+AQ355,0)</f>
        <v>0</v>
      </c>
      <c r="AT355" s="165">
        <f t="shared" ref="AT355" si="4785">IF(AG355&gt;0,H355+AR355,0)</f>
        <v>0</v>
      </c>
    </row>
    <row r="356" spans="3:46" ht="19.5" thickBot="1" x14ac:dyDescent="0.3">
      <c r="C356" s="228"/>
      <c r="D356" s="214"/>
      <c r="E356" s="94">
        <f t="shared" ref="E356:F356" si="4786">E355</f>
        <v>0.67010127399999997</v>
      </c>
      <c r="F356" s="94">
        <f t="shared" si="4786"/>
        <v>0.83871511700000001</v>
      </c>
      <c r="G356" s="46">
        <f t="shared" ref="G356:I356" si="4787">G351</f>
        <v>0.97621461700000001</v>
      </c>
      <c r="H356" s="46">
        <f t="shared" si="4787"/>
        <v>-0.20893725399999999</v>
      </c>
      <c r="I356" s="46">
        <f t="shared" si="4787"/>
        <v>0</v>
      </c>
      <c r="J356" s="56">
        <f t="shared" ref="J356" si="4788">IF($AO$1="SUBTRACTIVE",AA356+J351,IF(W356=MAX(W355:W359),P356*M356-G356+J351,J351))</f>
        <v>0</v>
      </c>
      <c r="K356" s="122">
        <f t="shared" ref="K356" si="4789">IF($AO$1="SUBTRACTIVE",AB356+K351,IF(W356=MAX(W355:W359),P356*N356-H356+K351,K351))</f>
        <v>0</v>
      </c>
      <c r="L356" s="57">
        <v>0</v>
      </c>
      <c r="M356" s="137">
        <f t="shared" ref="M356" si="4790">IF($AO$1="ADDICTIVE",IF(W356=MAX(W355:W359),$AO$2*S356*R356+G356,0),0)</f>
        <v>0</v>
      </c>
      <c r="N356" s="122">
        <f t="shared" ref="N356" si="4791">IF($AO$1="ADDICTIVE",IF(W356=MAX(W355:W359),$AO$2*T356*R356+H356,0),0)</f>
        <v>0</v>
      </c>
      <c r="O356" s="128">
        <f t="shared" ref="O356" si="4792">IF($AO$1="ADDICTIVE",IF(Y356=MAX(Y355:Y359),$AO$2*U356*R356+I356,0),0)</f>
        <v>0</v>
      </c>
      <c r="P356" s="57">
        <f t="shared" si="4700"/>
        <v>0</v>
      </c>
      <c r="Q356" s="93">
        <f t="shared" ref="Q356:Q360" si="4793">Z351</f>
        <v>0</v>
      </c>
      <c r="R356" s="56">
        <f t="shared" si="4418"/>
        <v>0.93150144727774076</v>
      </c>
      <c r="S356" s="95">
        <f t="shared" si="4658"/>
        <v>0.67010127399999997</v>
      </c>
      <c r="T356" s="95">
        <f t="shared" si="4659"/>
        <v>0.83871511700000001</v>
      </c>
      <c r="U356" s="115">
        <f t="shared" si="4419"/>
        <v>0</v>
      </c>
      <c r="V356" s="202">
        <f t="shared" si="4398"/>
        <v>0.44611823623027747</v>
      </c>
      <c r="W356" s="203">
        <f t="shared" si="4107"/>
        <v>0.72305911811513868</v>
      </c>
      <c r="X356" s="203">
        <f>IF(W356&gt;X355,W356,X355)</f>
        <v>0.95085765168010838</v>
      </c>
      <c r="Y356" s="75">
        <f t="shared" ref="Y356:Y359" si="4794">Y355</f>
        <v>0.98620952443416343</v>
      </c>
      <c r="Z356" s="93">
        <f>IF(MAX(W355:W359)=W356,Q356+1,Q356)</f>
        <v>0</v>
      </c>
      <c r="AA356" s="82">
        <f t="shared" ref="AA356" si="4795">IF(W356=MAX(W355:W359),S356*R356-G356,0)</f>
        <v>0</v>
      </c>
      <c r="AB356" s="82">
        <f t="shared" ref="AB356" si="4796">IF(W356=MAX(W355:W359),T356*R356-H356,0)</f>
        <v>0</v>
      </c>
      <c r="AC356" s="210">
        <f t="shared" ref="AC356" si="4797">IF(W356=MAX(W355:W359),U356-I356,0)</f>
        <v>0</v>
      </c>
      <c r="AD356" s="212">
        <f>Hoja1!$AA356^2+Hoja1!$AB356^2+AC356^2</f>
        <v>0</v>
      </c>
      <c r="AE356" s="75">
        <f t="shared" ref="AE356:AH359" si="4798">AE355</f>
        <v>0.11440301781527561</v>
      </c>
      <c r="AF356" s="76">
        <f t="shared" si="4798"/>
        <v>0.33823515165528789</v>
      </c>
      <c r="AG356" s="78">
        <f t="shared" si="4798"/>
        <v>0</v>
      </c>
      <c r="AH356" s="78">
        <f t="shared" si="4798"/>
        <v>0</v>
      </c>
      <c r="AI356" s="80">
        <f>IF(AG355&gt;0,IF(AH355=Hoja1!$W356,Hoja1!$E356,Hoja1!$G356),0)</f>
        <v>0</v>
      </c>
      <c r="AJ356" s="54">
        <f>IF(AG355&gt;0,IF(AH355=Hoja1!$W356,Hoja1!$F356,Hoja1!$H356),0)</f>
        <v>0</v>
      </c>
      <c r="AK356" s="52">
        <f>IF(AG355&gt;0,IF(AH355=Hoja1!$W356,Hoja1!$E356*Hoja1!$R356,Hoja1!$G356),0)</f>
        <v>0</v>
      </c>
      <c r="AL356" s="49">
        <f>IF(AG355&gt;0,IF(AH355=Hoja1!$W356,Hoja1!$F356*Hoja1!$R356,Hoja1!$H356),0)</f>
        <v>0</v>
      </c>
      <c r="AM356" s="56">
        <f t="shared" ref="AM356:AN356" si="4799">AM351</f>
        <v>1</v>
      </c>
      <c r="AN356" s="145">
        <f t="shared" si="4799"/>
        <v>0.5</v>
      </c>
      <c r="AO356" s="122">
        <f t="shared" si="4426"/>
        <v>1</v>
      </c>
      <c r="AP356" s="127">
        <f t="shared" si="4332"/>
        <v>0.5</v>
      </c>
      <c r="AQ356" s="56">
        <f t="shared" ref="AQ356:AR356" si="4800">AQ351</f>
        <v>9.8200950552920219E-3</v>
      </c>
      <c r="AR356" s="57">
        <f t="shared" si="4800"/>
        <v>0.14994720205117487</v>
      </c>
      <c r="AS356" s="56">
        <f t="shared" ref="AS356" si="4801">IF(AG355&gt;0,G356+AQ356,0)</f>
        <v>0</v>
      </c>
      <c r="AT356" s="166">
        <f t="shared" ref="AT356" si="4802">IF(AG355&gt;0,H356+AR356,0)</f>
        <v>0</v>
      </c>
    </row>
    <row r="357" spans="3:46" ht="19.5" thickBot="1" x14ac:dyDescent="0.3">
      <c r="C357" s="228"/>
      <c r="D357" s="214"/>
      <c r="E357" s="94">
        <f t="shared" ref="E357:F357" si="4803">E356</f>
        <v>0.67010127399999997</v>
      </c>
      <c r="F357" s="94">
        <f t="shared" si="4803"/>
        <v>0.83871511700000001</v>
      </c>
      <c r="G357" s="46">
        <f t="shared" ref="G357:I357" si="4804">G352</f>
        <v>0.4247616770911497</v>
      </c>
      <c r="H357" s="46">
        <f t="shared" si="4804"/>
        <v>0.90530520691903349</v>
      </c>
      <c r="I357" s="46">
        <f t="shared" si="4804"/>
        <v>0</v>
      </c>
      <c r="J357" s="56">
        <f t="shared" ref="J357" si="4805">IF($AO$1="SUBTRACTIVE",AA357+J352,IF(W357=MAX(W355:W359),P357*M357-G357+J352,J352))</f>
        <v>0.50931428543708279</v>
      </c>
      <c r="K357" s="122">
        <f t="shared" ref="K357" si="4806">IF($AO$1="SUBTRACTIVE",AB357+K352,IF(W357=MAX(W355:W359),P357*N357-H357+K352,K352))</f>
        <v>-0.34648446251951437</v>
      </c>
      <c r="L357" s="57">
        <v>0</v>
      </c>
      <c r="M357" s="137">
        <f t="shared" ref="M357" si="4807">IF($AO$1="ADDICTIVE",IF(W357=MAX(W355:W359),$AO$2*S357*R357+G357,0),0)</f>
        <v>0</v>
      </c>
      <c r="N357" s="122">
        <f t="shared" ref="N357" si="4808">IF($AO$1="ADDICTIVE",IF(W357=MAX(W355:W359),$AO$2*T357*R357+H357,0),0)</f>
        <v>0</v>
      </c>
      <c r="O357" s="128">
        <f t="shared" ref="O357" si="4809">IF($AO$1="ADDICTIVE",IF(Y357=MAX(Y355:Y359),$AO$2*U357*R357+I357,0),0)</f>
        <v>0</v>
      </c>
      <c r="P357" s="57">
        <f t="shared" si="4700"/>
        <v>0</v>
      </c>
      <c r="Q357" s="93">
        <f t="shared" si="4793"/>
        <v>4</v>
      </c>
      <c r="R357" s="56">
        <f t="shared" si="4418"/>
        <v>0.93150144727774076</v>
      </c>
      <c r="S357" s="95">
        <f t="shared" si="4658"/>
        <v>0.67010127399999997</v>
      </c>
      <c r="T357" s="95">
        <f t="shared" si="4659"/>
        <v>0.83871511700000001</v>
      </c>
      <c r="U357" s="115">
        <f t="shared" si="4419"/>
        <v>0</v>
      </c>
      <c r="V357" s="202">
        <f t="shared" si="4398"/>
        <v>0.97241904886832686</v>
      </c>
      <c r="W357" s="203">
        <f t="shared" si="4107"/>
        <v>0.98620952443416343</v>
      </c>
      <c r="X357" s="203">
        <f>IF(W357&gt;X356,W357,X356)</f>
        <v>0.98620952443416343</v>
      </c>
      <c r="Y357" s="75">
        <f t="shared" si="4794"/>
        <v>0.98620952443416343</v>
      </c>
      <c r="Z357" s="93">
        <f>IF(MAX(W355:W359)=W357,Q357+1,Q357)</f>
        <v>5</v>
      </c>
      <c r="AA357" s="82">
        <f t="shared" ref="AA357" si="4810">IF(W357=MAX(W355:W359),S357*R357-G357,0)</f>
        <v>0.19943862946250818</v>
      </c>
      <c r="AB357" s="82">
        <f t="shared" ref="AB357" si="4811">IF(W357=MAX(W355:W359),T357*R357-H357,0)</f>
        <v>-0.12404086157981375</v>
      </c>
      <c r="AC357" s="210">
        <f t="shared" ref="AC357" si="4812">IF(W357=MAX(W355:W359),U357-I357,0)</f>
        <v>0</v>
      </c>
      <c r="AD357" s="212">
        <f>Hoja1!$AA357^2+Hoja1!$AB357^2+AC357^2</f>
        <v>5.5161902263346149E-2</v>
      </c>
      <c r="AE357" s="75">
        <f t="shared" si="4798"/>
        <v>0.11440301781527561</v>
      </c>
      <c r="AF357" s="75">
        <f t="shared" si="4798"/>
        <v>0.33823515165528789</v>
      </c>
      <c r="AG357" s="78">
        <f t="shared" si="4798"/>
        <v>0</v>
      </c>
      <c r="AH357" s="78">
        <f t="shared" si="4798"/>
        <v>0</v>
      </c>
      <c r="AI357" s="80">
        <f>IF(AG355&gt;0,IF(AH355=Hoja1!$W357,Hoja1!$E357,Hoja1!$G357),0)</f>
        <v>0</v>
      </c>
      <c r="AJ357" s="54">
        <f>IF(AG355&gt;0,IF(AH355=Hoja1!$W357,Hoja1!$F357,Hoja1!$H357),0)</f>
        <v>0</v>
      </c>
      <c r="AK357" s="52">
        <f>IF(AG355&gt;0,IF(AH355=Hoja1!$W357,Hoja1!$E357*Hoja1!$R357,Hoja1!$G357),0)</f>
        <v>0</v>
      </c>
      <c r="AL357" s="49">
        <f>IF(AG355&gt;0,IF(AH355=Hoja1!$W357,Hoja1!$F357*Hoja1!$R357,Hoja1!$H357),0)</f>
        <v>0</v>
      </c>
      <c r="AM357" s="56">
        <f t="shared" ref="AM357:AN357" si="4813">AM352</f>
        <v>9</v>
      </c>
      <c r="AN357" s="145">
        <f t="shared" si="4813"/>
        <v>0.5</v>
      </c>
      <c r="AO357" s="122">
        <f t="shared" si="4426"/>
        <v>0.1111111111111111</v>
      </c>
      <c r="AP357" s="127">
        <f t="shared" si="4332"/>
        <v>5.5555555555555552E-2</v>
      </c>
      <c r="AQ357" s="56">
        <f t="shared" ref="AQ357:AR357" si="4814">AQ352</f>
        <v>5.140084477824592E-2</v>
      </c>
      <c r="AR357" s="57">
        <f t="shared" si="4814"/>
        <v>-3.4386926982714054E-2</v>
      </c>
      <c r="AS357" s="56">
        <f t="shared" ref="AS357" si="4815">IF(AG355&gt;0,G357+AQ357,0)</f>
        <v>0</v>
      </c>
      <c r="AT357" s="166">
        <f t="shared" ref="AT357" si="4816">IF(AG355&gt;0,H357+AR357,0)</f>
        <v>0</v>
      </c>
    </row>
    <row r="358" spans="3:46" ht="19.5" thickBot="1" x14ac:dyDescent="0.3">
      <c r="C358" s="228"/>
      <c r="D358" s="214"/>
      <c r="E358" s="94">
        <f t="shared" ref="E358:F358" si="4817">E357</f>
        <v>0.67010127399999997</v>
      </c>
      <c r="F358" s="94">
        <f t="shared" si="4817"/>
        <v>0.83871511700000001</v>
      </c>
      <c r="G358" s="46">
        <f t="shared" ref="G358:I358" si="4818">G353</f>
        <v>5.6386042442791447E-2</v>
      </c>
      <c r="H358" s="46">
        <f t="shared" si="4818"/>
        <v>0.99840904153440013</v>
      </c>
      <c r="I358" s="46">
        <f t="shared" si="4818"/>
        <v>0</v>
      </c>
      <c r="J358" s="56">
        <f t="shared" ref="J358" si="4819">IF($AO$1="SUBTRACTIVE",AA358+J353,IF(W358=MAX(W355:W359),P358*M358-G358+J353,J353))</f>
        <v>0</v>
      </c>
      <c r="K358" s="122">
        <f t="shared" ref="K358" si="4820">IF($AO$1="SUBTRACTIVE",AB358+K353,IF(W358=MAX(W355:W359),P358*N358-H358+K353,K353))</f>
        <v>0</v>
      </c>
      <c r="L358" s="57">
        <v>0</v>
      </c>
      <c r="M358" s="137">
        <f t="shared" ref="M358" si="4821">IF($AO$1="ADDICTIVE",IF(W358=MAX(W355:W359),$AO$2*S358*R358+G358,0),0)</f>
        <v>0</v>
      </c>
      <c r="N358" s="122">
        <f t="shared" ref="N358" si="4822">IF($AO$1="ADDICTIVE",IF(W358=MAX(W355:W359),$AO$2*T358*R358+H358,0),0)</f>
        <v>0</v>
      </c>
      <c r="O358" s="128">
        <f t="shared" ref="O358:O359" si="4823">IF($AO$1="ADDICTIVE",IF(Y358=MAX(Y354:Y358),$AO$2*U358*R358+I358,0),0)</f>
        <v>0</v>
      </c>
      <c r="P358" s="57">
        <f t="shared" si="4700"/>
        <v>0</v>
      </c>
      <c r="Q358" s="93">
        <f t="shared" si="4793"/>
        <v>0</v>
      </c>
      <c r="R358" s="56">
        <f t="shared" si="4418"/>
        <v>0.93150144727774076</v>
      </c>
      <c r="S358" s="95">
        <f t="shared" si="4658"/>
        <v>0.67010127399999997</v>
      </c>
      <c r="T358" s="95">
        <f t="shared" si="4659"/>
        <v>0.83871511700000001</v>
      </c>
      <c r="U358" s="115">
        <f t="shared" si="4419"/>
        <v>0</v>
      </c>
      <c r="V358" s="202">
        <f t="shared" si="4398"/>
        <v>0.81521757119326888</v>
      </c>
      <c r="W358" s="203">
        <f t="shared" si="4107"/>
        <v>0.90760878559663438</v>
      </c>
      <c r="X358" s="203">
        <f>IF(W358&gt;X357,W358,X357)</f>
        <v>0.98620952443416343</v>
      </c>
      <c r="Y358" s="75">
        <f t="shared" si="4794"/>
        <v>0.98620952443416343</v>
      </c>
      <c r="Z358" s="93">
        <f>IF(MAX(W355:W359)=W358,Q358+1,Q358)</f>
        <v>0</v>
      </c>
      <c r="AA358" s="82">
        <f t="shared" ref="AA358" si="4824">IF(W358=MAX(W355:W359),S358*R358-G358,0)</f>
        <v>0</v>
      </c>
      <c r="AB358" s="82">
        <f t="shared" ref="AB358" si="4825">IF(W358=MAX(W355:W359),T358*R358-H358,0)</f>
        <v>0</v>
      </c>
      <c r="AC358" s="210">
        <f t="shared" ref="AC358" si="4826">IF(W358=MAX(W355:W359),U358-I358,0)</f>
        <v>0</v>
      </c>
      <c r="AD358" s="212">
        <f>Hoja1!$AA358^2+Hoja1!$AB358^2+AC358^2</f>
        <v>0</v>
      </c>
      <c r="AE358" s="75">
        <f t="shared" si="4798"/>
        <v>0.11440301781527561</v>
      </c>
      <c r="AF358" s="75">
        <f t="shared" si="4798"/>
        <v>0.33823515165528789</v>
      </c>
      <c r="AG358" s="78">
        <f t="shared" si="4798"/>
        <v>0</v>
      </c>
      <c r="AH358" s="78">
        <f t="shared" si="4798"/>
        <v>0</v>
      </c>
      <c r="AI358" s="80">
        <f>IF(AG355&gt;0,IF(AH355=Hoja1!$W358,Hoja1!$E358,Hoja1!$G358),0)</f>
        <v>0</v>
      </c>
      <c r="AJ358" s="54">
        <f>IF(AG355&gt;0,IF(AH355=Hoja1!$W358,Hoja1!$F358,Hoja1!$H358),0)</f>
        <v>0</v>
      </c>
      <c r="AK358" s="52">
        <f>IF(AG355&gt;0,IF(AH355=Hoja1!$W358,Hoja1!$E358*Hoja1!$R358,Hoja1!$G358),0)</f>
        <v>0</v>
      </c>
      <c r="AL358" s="49">
        <f>IF(AG355&gt;0,IF(AH355=Hoja1!$W358,Hoja1!$F358*Hoja1!$R358,Hoja1!$H358),0)</f>
        <v>0</v>
      </c>
      <c r="AM358" s="56">
        <f t="shared" ref="AM358:AN358" si="4827">AM353</f>
        <v>1</v>
      </c>
      <c r="AN358" s="145">
        <f t="shared" si="4827"/>
        <v>0.5</v>
      </c>
      <c r="AO358" s="122">
        <f t="shared" si="4426"/>
        <v>1</v>
      </c>
      <c r="AP358" s="127">
        <f t="shared" si="4332"/>
        <v>0.5</v>
      </c>
      <c r="AQ358" s="56">
        <f t="shared" ref="AQ358:AR358" si="4828">AQ353</f>
        <v>0</v>
      </c>
      <c r="AR358" s="57">
        <f t="shared" si="4828"/>
        <v>0</v>
      </c>
      <c r="AS358" s="56">
        <f t="shared" ref="AS358" si="4829">IF(AG355&gt;0,G358+AQ358,0)</f>
        <v>0</v>
      </c>
      <c r="AT358" s="166">
        <f t="shared" ref="AT358" si="4830">IF(AG355&gt;0,H358+AR358,0)</f>
        <v>0</v>
      </c>
    </row>
    <row r="359" spans="3:46" ht="19.5" thickBot="1" x14ac:dyDescent="0.3">
      <c r="C359" s="228"/>
      <c r="D359" s="215"/>
      <c r="E359" s="94">
        <f t="shared" ref="E359:F359" si="4831">E358</f>
        <v>0.67010127399999997</v>
      </c>
      <c r="F359" s="94">
        <f t="shared" si="4831"/>
        <v>0.83871511700000001</v>
      </c>
      <c r="G359" s="46">
        <f t="shared" ref="G359:I359" si="4832">G354</f>
        <v>-0.227678886</v>
      </c>
      <c r="H359" s="46">
        <f t="shared" si="4832"/>
        <v>-0.95629731299999998</v>
      </c>
      <c r="I359" s="46">
        <f t="shared" si="4832"/>
        <v>0</v>
      </c>
      <c r="J359" s="58">
        <f t="shared" ref="J359" si="4833">IF($AO$1="SUBTRACTIVE",AA359+J354,IF(W359=MAX(W355:W359),P359*M359-G359+J354,J354))</f>
        <v>0</v>
      </c>
      <c r="K359" s="124">
        <f t="shared" ref="K359" si="4834">IF($AO$1="SUBTRACTIVE",AB359+K354,IF(W359=MAX(W355:W359),P359*N359-H359+K354,K354))</f>
        <v>0</v>
      </c>
      <c r="L359" s="59">
        <v>0</v>
      </c>
      <c r="M359" s="138">
        <f t="shared" ref="M359" si="4835">IF($AO$1="ADDICTIVE",IF(W359=MAX(W355:W359),$AO$2*S359*R359+G359,0),0)</f>
        <v>0</v>
      </c>
      <c r="N359" s="124">
        <f t="shared" ref="N359" si="4836">IF($AO$1="ADDICTIVE",IF(W359=MAX(W355:W359),$AO$2*T359*R359+H359,0),0)</f>
        <v>0</v>
      </c>
      <c r="O359" s="129">
        <f t="shared" si="4823"/>
        <v>0</v>
      </c>
      <c r="P359" s="59">
        <f t="shared" si="4700"/>
        <v>0</v>
      </c>
      <c r="Q359" s="93">
        <f t="shared" si="4793"/>
        <v>0</v>
      </c>
      <c r="R359" s="58">
        <f t="shared" si="4418"/>
        <v>0.93150144727774076</v>
      </c>
      <c r="S359" s="95">
        <f t="shared" si="4658"/>
        <v>0.67010127399999997</v>
      </c>
      <c r="T359" s="95">
        <f t="shared" si="4659"/>
        <v>0.83871511700000001</v>
      </c>
      <c r="U359" s="119">
        <f t="shared" si="4419"/>
        <v>0</v>
      </c>
      <c r="V359" s="202">
        <f t="shared" si="4398"/>
        <v>-0.88923822462759516</v>
      </c>
      <c r="W359" s="203">
        <f t="shared" si="4107"/>
        <v>5.5380887686202418E-2</v>
      </c>
      <c r="X359" s="203">
        <f>IF(W359&gt;X358,W359,X358)</f>
        <v>0.98620952443416343</v>
      </c>
      <c r="Y359" s="75">
        <f t="shared" si="4794"/>
        <v>0.98620952443416343</v>
      </c>
      <c r="Z359" s="93">
        <f>IF(MAX(W355:W359)=W359,Q359+1,Q359)</f>
        <v>0</v>
      </c>
      <c r="AA359" s="82">
        <f t="shared" ref="AA359" si="4837">IF(W359=MAX(W355:W359),S359*R359-G359,0)</f>
        <v>0</v>
      </c>
      <c r="AB359" s="82">
        <f t="shared" ref="AB359" si="4838">IF(W359=MAX(W355:W359),T359*R359-H359,0)</f>
        <v>0</v>
      </c>
      <c r="AC359" s="211">
        <f t="shared" ref="AC359" si="4839">IF(W359=MAX(W355:W359),U359-I359,0)</f>
        <v>0</v>
      </c>
      <c r="AD359" s="211">
        <f>Hoja1!$AA359^2+Hoja1!$AB359^2+AC359^2</f>
        <v>0</v>
      </c>
      <c r="AE359" s="75">
        <f t="shared" si="4798"/>
        <v>0.11440301781527561</v>
      </c>
      <c r="AF359" s="75">
        <f t="shared" si="4798"/>
        <v>0.33823515165528789</v>
      </c>
      <c r="AG359" s="78">
        <f t="shared" si="4798"/>
        <v>0</v>
      </c>
      <c r="AH359" s="78">
        <f t="shared" si="4798"/>
        <v>0</v>
      </c>
      <c r="AI359" s="80">
        <f>IF(AG355&gt;0,IF(AH355=Hoja1!$W359,Hoja1!$E359,Hoja1!$G359),0)</f>
        <v>0</v>
      </c>
      <c r="AJ359" s="54">
        <f>IF(AG355&gt;0,IF(AH355=Hoja1!$W359,Hoja1!$F359,Hoja1!$H359),0)</f>
        <v>0</v>
      </c>
      <c r="AK359" s="52">
        <f>IF(AG355&gt;0,IF(AH355=Hoja1!$W359,Hoja1!$E359*Hoja1!$R359,Hoja1!$G359),0)</f>
        <v>0</v>
      </c>
      <c r="AL359" s="49">
        <f>IF(AG355&gt;0,IF(AH355=Hoja1!$W359,Hoja1!$F359*Hoja1!$R359,Hoja1!$H359),0)</f>
        <v>0</v>
      </c>
      <c r="AM359" s="58">
        <f t="shared" ref="AM359:AN359" si="4840">AM354</f>
        <v>0</v>
      </c>
      <c r="AN359" s="146">
        <f t="shared" si="4840"/>
        <v>0.5</v>
      </c>
      <c r="AO359" s="124">
        <f t="shared" si="4426"/>
        <v>0</v>
      </c>
      <c r="AP359" s="106">
        <f t="shared" si="4332"/>
        <v>0</v>
      </c>
      <c r="AQ359" s="58">
        <f t="shared" ref="AQ359:AR359" si="4841">AQ354</f>
        <v>0</v>
      </c>
      <c r="AR359" s="59">
        <f t="shared" si="4841"/>
        <v>0</v>
      </c>
      <c r="AS359" s="58">
        <f t="shared" ref="AS359" si="4842">IF(AG355&gt;0,G359+AQ359,0)</f>
        <v>0</v>
      </c>
      <c r="AT359" s="167">
        <f t="shared" ref="AT359" si="4843">IF(AG355&gt;0,H359+AR359,0)</f>
        <v>0</v>
      </c>
    </row>
    <row r="360" spans="3:46" ht="19.5" thickBot="1" x14ac:dyDescent="0.3">
      <c r="C360" s="228"/>
      <c r="D360" s="219" t="s">
        <v>35</v>
      </c>
      <c r="E360" s="86">
        <f>$A$20</f>
        <v>0.81957016299999996</v>
      </c>
      <c r="F360" s="86">
        <f>$B$20</f>
        <v>0.55500570400000004</v>
      </c>
      <c r="G360" s="71">
        <f t="shared" ref="G360:I360" si="4844">G355</f>
        <v>0.90061523871352567</v>
      </c>
      <c r="H360" s="71">
        <f t="shared" si="4844"/>
        <v>0.43461729348586547</v>
      </c>
      <c r="I360" s="71">
        <f t="shared" si="4844"/>
        <v>0</v>
      </c>
      <c r="J360" s="64">
        <f t="shared" ref="J360" si="4845">IF($AO$1="SUBTRACTIVE",AA360+J355,IF(W360=MAX(W360:W364),P360*M360-G360+J355,J355))</f>
        <v>0.1167637627503868</v>
      </c>
      <c r="K360" s="121">
        <f t="shared" ref="K360" si="4846">IF($AO$1="SUBTRACTIVE",AB360+K355,IF(W360=MAX(W360:W364),P360*N360-H360+K355,K355))</f>
        <v>-0.37387379758024414</v>
      </c>
      <c r="L360" s="65">
        <v>0</v>
      </c>
      <c r="M360" s="64">
        <f t="shared" ref="M360" si="4847">IF($AO$1="ADDICTIVE",IF(W360=MAX(W360:W364),$AO$2*S360*R360+G360,0),0)</f>
        <v>0</v>
      </c>
      <c r="N360" s="121">
        <f t="shared" ref="N360" si="4848">IF($AO$1="ADDICTIVE",IF(W360=MAX(W360:W364),$AO$2*T360*R360+H360,0),0)</f>
        <v>0</v>
      </c>
      <c r="O360" s="126">
        <f t="shared" ref="O360" si="4849">IF($AO$1="ADDICTIVE",IF(Y360=MAX(Y360:Y364),$AO$2*U360*R360+I360,0),0)</f>
        <v>0</v>
      </c>
      <c r="P360" s="65">
        <f t="shared" si="4700"/>
        <v>0</v>
      </c>
      <c r="Q360" s="35">
        <f t="shared" si="4793"/>
        <v>5</v>
      </c>
      <c r="R360" s="15">
        <f t="shared" si="4418"/>
        <v>1.0102934884941575</v>
      </c>
      <c r="S360" s="87">
        <f t="shared" si="4658"/>
        <v>0.81957016299999996</v>
      </c>
      <c r="T360" s="87">
        <f t="shared" si="4659"/>
        <v>0.55500570400000004</v>
      </c>
      <c r="U360" s="26">
        <f t="shared" si="4419"/>
        <v>0</v>
      </c>
      <c r="V360" s="197">
        <f t="shared" si="4398"/>
        <v>0.98941320229124807</v>
      </c>
      <c r="W360" s="198">
        <f t="shared" si="4107"/>
        <v>0.99470660114562404</v>
      </c>
      <c r="X360" s="198">
        <f>W360</f>
        <v>0.99470660114562404</v>
      </c>
      <c r="Y360" s="35">
        <f t="shared" ref="Y360" si="4850">X364</f>
        <v>0.99470660114562404</v>
      </c>
      <c r="Z360" s="35">
        <f>IF(MAX(W360:W364)=W360,Q360+1,Q360)</f>
        <v>6</v>
      </c>
      <c r="AA360" s="35">
        <f t="shared" ref="AA360" si="4851">IF(W360=MAX(W360:W364),S360*R360-G360,0)</f>
        <v>-7.2608839670530445E-2</v>
      </c>
      <c r="AB360" s="35">
        <f t="shared" ref="AB360" si="4852">IF(W360=MAX(W360:W364),T360*R360-H360,0)</f>
        <v>0.12610135534245032</v>
      </c>
      <c r="AC360" s="131">
        <f t="shared" ref="AC360" si="4853">IF(W360=MAX(W360:W364),U360-I360,0)</f>
        <v>0</v>
      </c>
      <c r="AD360" s="131">
        <f>Hoja1!$AA360^2+Hoja1!$AB360^2+AC360^2</f>
        <v>2.1173595417503719E-2</v>
      </c>
      <c r="AE360" s="35">
        <f t="shared" ref="AE360" si="4854">IF(MAX(AD360:AD364)&gt;AE355,MAX(AD360:AD364),AE355)</f>
        <v>0.11440301781527561</v>
      </c>
      <c r="AF360" s="35">
        <f t="shared" ref="AF360" si="4855">SQRT(AE360)</f>
        <v>0.33823515165528789</v>
      </c>
      <c r="AG360" s="35">
        <f>IF(Y360=MIN(Y310:Y409),Y360,0)</f>
        <v>0</v>
      </c>
      <c r="AH360" s="88">
        <f>IF(Hoja1!$AG360&gt;0,_xlfn.MAXIFS(W360:W364,Z405:Z409,0),0)</f>
        <v>0</v>
      </c>
      <c r="AI360" s="72">
        <f>IF(AG360&gt;0,IF(AH360=Hoja1!$W360,Hoja1!$E360,Hoja1!$G360),0)</f>
        <v>0</v>
      </c>
      <c r="AJ360" s="73">
        <f>IF(AG360&gt;0,IF(AH360=Hoja1!$W360,Hoja1!$F360,Hoja1!$H360),0)</f>
        <v>0</v>
      </c>
      <c r="AK360" s="52">
        <f>IF(AG360&gt;0,IF(AH360=Hoja1!$W360,Hoja1!$E360*Hoja1!$R360,Hoja1!$G360),0)</f>
        <v>0</v>
      </c>
      <c r="AL360" s="49">
        <f>IF(AG360&gt;0,IF(AH360=Hoja1!$W360,Hoja1!$F360*Hoja1!$R360,Hoja1!$H360),0)</f>
        <v>0</v>
      </c>
      <c r="AM360" s="64">
        <f t="shared" ref="AM360:AN360" si="4856">AM355</f>
        <v>9</v>
      </c>
      <c r="AN360" s="148">
        <f t="shared" si="4856"/>
        <v>0.5</v>
      </c>
      <c r="AO360" s="121">
        <f t="shared" si="4426"/>
        <v>0.1111111111111111</v>
      </c>
      <c r="AP360" s="65">
        <f t="shared" ref="AP360" si="4857">IF($AO$11="SUBTRACTIVE",AN360*AO360,AO360)</f>
        <v>0.1111111111111111</v>
      </c>
      <c r="AQ360" s="64">
        <f t="shared" ref="AQ360:AR360" si="4858">AQ355</f>
        <v>-8.7737465512600643E-3</v>
      </c>
      <c r="AR360" s="65">
        <f t="shared" si="4858"/>
        <v>4.316376946363362E-3</v>
      </c>
      <c r="AS360" s="64">
        <f t="shared" ref="AS360" si="4859">IF(AG360&gt;0,G360+AQ360,0)</f>
        <v>0</v>
      </c>
      <c r="AT360" s="168">
        <f t="shared" ref="AT360" si="4860">IF(AG360&gt;0,H360+AR360,0)</f>
        <v>0</v>
      </c>
    </row>
    <row r="361" spans="3:46" ht="19.5" thickBot="1" x14ac:dyDescent="0.3">
      <c r="C361" s="228"/>
      <c r="D361" s="220"/>
      <c r="E361" s="89">
        <f t="shared" ref="E361:F361" si="4861">E360</f>
        <v>0.81957016299999996</v>
      </c>
      <c r="F361" s="89">
        <f t="shared" si="4861"/>
        <v>0.55500570400000004</v>
      </c>
      <c r="G361" s="74">
        <f t="shared" ref="G361:I361" si="4862">G356</f>
        <v>0.97621461700000001</v>
      </c>
      <c r="H361" s="74">
        <f t="shared" si="4862"/>
        <v>-0.20893725399999999</v>
      </c>
      <c r="I361" s="74">
        <f t="shared" si="4862"/>
        <v>0</v>
      </c>
      <c r="J361" s="2">
        <f t="shared" ref="J361" si="4863">IF($AO$1="SUBTRACTIVE",AA361+J356,IF(W361=MAX(W360:W364),P361*M361-G361+J356,J356))</f>
        <v>0</v>
      </c>
      <c r="K361" s="107">
        <f t="shared" ref="K361" si="4864">IF($AO$1="SUBTRACTIVE",AB361+K356,IF(W361=MAX(W360:W364),P361*N361-H361+K356,K356))</f>
        <v>0</v>
      </c>
      <c r="L361" s="3">
        <v>0</v>
      </c>
      <c r="M361" s="2">
        <f t="shared" ref="M361" si="4865">IF($AO$1="ADDICTIVE",IF(W361=MAX(W360:W364),$AO$2*S361*R361+G361,0),0)</f>
        <v>0</v>
      </c>
      <c r="N361" s="107">
        <f t="shared" ref="N361" si="4866">IF($AO$1="ADDICTIVE",IF(W361=MAX(W360:W364),$AO$2*T361*R361+H361,0),0)</f>
        <v>0</v>
      </c>
      <c r="O361" s="20">
        <f t="shared" ref="O361" si="4867">IF($AO$1="ADDICTIVE",IF(Y361=MAX(Y360:Y364),$AO$2*U361*R361+I361,0),0)</f>
        <v>0</v>
      </c>
      <c r="P361" s="3">
        <f t="shared" si="4700"/>
        <v>0</v>
      </c>
      <c r="Q361" s="63">
        <f>Z356</f>
        <v>0</v>
      </c>
      <c r="R361" s="2">
        <f t="shared" si="4418"/>
        <v>1.0102934884941575</v>
      </c>
      <c r="S361" s="90">
        <f t="shared" si="4658"/>
        <v>0.81957016299999996</v>
      </c>
      <c r="T361" s="90">
        <f t="shared" si="4659"/>
        <v>0.55500570400000004</v>
      </c>
      <c r="U361" s="26">
        <f t="shared" si="4419"/>
        <v>0</v>
      </c>
      <c r="V361" s="199">
        <f t="shared" si="4398"/>
        <v>0.69115693496252806</v>
      </c>
      <c r="W361" s="192">
        <f t="shared" si="4107"/>
        <v>0.84557846748126408</v>
      </c>
      <c r="X361" s="192">
        <f>IF(W361&gt;X360,W361,X360)</f>
        <v>0.99470660114562404</v>
      </c>
      <c r="Y361" s="75">
        <f t="shared" ref="Y361:Y364" si="4868">Y360</f>
        <v>0.99470660114562404</v>
      </c>
      <c r="Z361" s="63">
        <f>IF(MAX(W360:W364)=W361,Q361+1,Q361)</f>
        <v>0</v>
      </c>
      <c r="AA361" s="63">
        <f t="shared" ref="AA361" si="4869">IF(W361=MAX(W360:W364),S361*R361-G361,0)</f>
        <v>0</v>
      </c>
      <c r="AB361" s="63">
        <f t="shared" ref="AB361" si="4870">IF(W361=MAX(W360:W364),T361*R361-H361,0)</f>
        <v>0</v>
      </c>
      <c r="AC361" s="209">
        <f t="shared" ref="AC361" si="4871">IF(W361=MAX(W360:W364),U361-I361,0)</f>
        <v>0</v>
      </c>
      <c r="AD361" s="132">
        <f>Hoja1!$AA361^2+Hoja1!$AB361^2+AC361^2</f>
        <v>0</v>
      </c>
      <c r="AE361" s="75">
        <f t="shared" ref="AE361:AH364" si="4872">AE360</f>
        <v>0.11440301781527561</v>
      </c>
      <c r="AF361" s="76">
        <f t="shared" si="4872"/>
        <v>0.33823515165528789</v>
      </c>
      <c r="AG361" s="77">
        <f t="shared" si="4872"/>
        <v>0</v>
      </c>
      <c r="AH361" s="78">
        <f t="shared" si="4872"/>
        <v>0</v>
      </c>
      <c r="AI361" s="72">
        <f>IF(AG360&gt;0,IF(AH360=Hoja1!$W361,Hoja1!$E361,Hoja1!$G361),0)</f>
        <v>0</v>
      </c>
      <c r="AJ361" s="73">
        <f>IF(AG360&gt;0,IF(AH360=Hoja1!$W361,Hoja1!$F361,Hoja1!$H361),0)</f>
        <v>0</v>
      </c>
      <c r="AK361" s="52">
        <f>IF(AG360&gt;0,IF(AH360=Hoja1!$W361,Hoja1!$E361*Hoja1!$R361,Hoja1!$G361),0)</f>
        <v>0</v>
      </c>
      <c r="AL361" s="49">
        <f>IF(AG360&gt;0,IF(AH360=Hoja1!$W361,Hoja1!$F361*Hoja1!$R361,Hoja1!$H361),0)</f>
        <v>0</v>
      </c>
      <c r="AM361" s="2">
        <f t="shared" ref="AM361:AN361" si="4873">AM356</f>
        <v>1</v>
      </c>
      <c r="AN361" s="143">
        <f t="shared" si="4873"/>
        <v>0.5</v>
      </c>
      <c r="AO361" s="107">
        <f t="shared" si="4426"/>
        <v>1</v>
      </c>
      <c r="AP361" s="3">
        <f t="shared" si="4406"/>
        <v>1</v>
      </c>
      <c r="AQ361" s="2">
        <f t="shared" ref="AQ361:AR361" si="4874">AQ356</f>
        <v>9.8200950552920219E-3</v>
      </c>
      <c r="AR361" s="3">
        <f t="shared" si="4874"/>
        <v>0.14994720205117487</v>
      </c>
      <c r="AS361" s="2">
        <f t="shared" ref="AS361" si="4875">IF(AG360&gt;0,G361+AQ361,0)</f>
        <v>0</v>
      </c>
      <c r="AT361" s="163">
        <f t="shared" ref="AT361" si="4876">IF(AG360&gt;0,H361+AR361,0)</f>
        <v>0</v>
      </c>
    </row>
    <row r="362" spans="3:46" ht="19.5" thickBot="1" x14ac:dyDescent="0.3">
      <c r="C362" s="228"/>
      <c r="D362" s="220"/>
      <c r="E362" s="89">
        <f t="shared" ref="E362:F362" si="4877">E361</f>
        <v>0.81957016299999996</v>
      </c>
      <c r="F362" s="89">
        <f t="shared" si="4877"/>
        <v>0.55500570400000004</v>
      </c>
      <c r="G362" s="74">
        <f t="shared" ref="G362:I362" si="4878">G357</f>
        <v>0.4247616770911497</v>
      </c>
      <c r="H362" s="74">
        <f t="shared" si="4878"/>
        <v>0.90530520691903349</v>
      </c>
      <c r="I362" s="74">
        <f t="shared" si="4878"/>
        <v>0</v>
      </c>
      <c r="J362" s="2">
        <f t="shared" ref="J362" si="4879">IF($AO$1="SUBTRACTIVE",AA362+J357,IF(W362=MAX(W360:W364),P362*M362-G362+J357,J357))</f>
        <v>0.50931428543708279</v>
      </c>
      <c r="K362" s="107">
        <f t="shared" ref="K362" si="4880">IF($AO$1="SUBTRACTIVE",AB362+K357,IF(W362=MAX(W360:W364),P362*N362-H362+K357,K357))</f>
        <v>-0.34648446251951437</v>
      </c>
      <c r="L362" s="3">
        <v>0</v>
      </c>
      <c r="M362" s="2">
        <f t="shared" ref="M362" si="4881">IF($AO$1="ADDICTIVE",IF(W362=MAX(W360:W364),$AO$2*S362*R362+G362,0),0)</f>
        <v>0</v>
      </c>
      <c r="N362" s="107">
        <f t="shared" ref="N362" si="4882">IF($AO$1="ADDICTIVE",IF(W362=MAX(W360:W364),$AO$2*T362*R362+H362,0),0)</f>
        <v>0</v>
      </c>
      <c r="O362" s="20">
        <f t="shared" ref="O362" si="4883">IF($AO$1="ADDICTIVE",IF(Y362=MAX(Y360:Y364),$AO$2*U362*R362+I362,0),0)</f>
        <v>0</v>
      </c>
      <c r="P362" s="3">
        <f t="shared" si="4700"/>
        <v>0</v>
      </c>
      <c r="Q362" s="63">
        <f>Z357</f>
        <v>5</v>
      </c>
      <c r="R362" s="2">
        <f t="shared" si="4418"/>
        <v>1.0102934884941575</v>
      </c>
      <c r="S362" s="90">
        <f t="shared" si="4658"/>
        <v>0.81957016299999996</v>
      </c>
      <c r="T362" s="90">
        <f t="shared" si="4659"/>
        <v>0.55500570400000004</v>
      </c>
      <c r="U362" s="26">
        <f t="shared" si="4419"/>
        <v>0</v>
      </c>
      <c r="V362" s="199">
        <f t="shared" si="4398"/>
        <v>0.85932689910058568</v>
      </c>
      <c r="W362" s="192">
        <f t="shared" si="4107"/>
        <v>0.9296634495502929</v>
      </c>
      <c r="X362" s="192">
        <f>IF(W362&gt;X361,W362,X361)</f>
        <v>0.99470660114562404</v>
      </c>
      <c r="Y362" s="75">
        <f t="shared" si="4868"/>
        <v>0.99470660114562404</v>
      </c>
      <c r="Z362" s="63">
        <f>IF(MAX(W360:W364)=W362,Q362+1,Q362)</f>
        <v>5</v>
      </c>
      <c r="AA362" s="63">
        <f t="shared" ref="AA362" si="4884">IF(W362=MAX(W360:W364),S362*R362-G362,0)</f>
        <v>0</v>
      </c>
      <c r="AB362" s="63">
        <f t="shared" ref="AB362" si="4885">IF(W362=MAX(W360:W364),T362*R362-H362,0)</f>
        <v>0</v>
      </c>
      <c r="AC362" s="209">
        <f t="shared" ref="AC362" si="4886">IF(W362=MAX(W360:W364),U362-I362,0)</f>
        <v>0</v>
      </c>
      <c r="AD362" s="132">
        <f>Hoja1!$AA362^2+Hoja1!$AB362^2+AC362^2</f>
        <v>0</v>
      </c>
      <c r="AE362" s="75">
        <f t="shared" si="4872"/>
        <v>0.11440301781527561</v>
      </c>
      <c r="AF362" s="75">
        <f t="shared" si="4872"/>
        <v>0.33823515165528789</v>
      </c>
      <c r="AG362" s="78">
        <f t="shared" si="4872"/>
        <v>0</v>
      </c>
      <c r="AH362" s="78">
        <f t="shared" si="4872"/>
        <v>0</v>
      </c>
      <c r="AI362" s="72">
        <f>IF(AG360&gt;0,IF(AH360=Hoja1!$W362,Hoja1!$E362,Hoja1!$G362),0)</f>
        <v>0</v>
      </c>
      <c r="AJ362" s="73">
        <f>IF(AG362&gt;0,IF(AH362=Hoja1!$W362,Hoja1!$F362,Hoja1!$H362),0)</f>
        <v>0</v>
      </c>
      <c r="AK362" s="52">
        <f>IF(AG360&gt;0,IF(AH360=Hoja1!$W362,Hoja1!$E362*Hoja1!$R362,Hoja1!$G362),0)</f>
        <v>0</v>
      </c>
      <c r="AL362" s="49">
        <f>IF(AG360&gt;0,IF(AH360=Hoja1!$W362,Hoja1!$F362*Hoja1!$R362,Hoja1!$H362),0)</f>
        <v>0</v>
      </c>
      <c r="AM362" s="2">
        <f t="shared" ref="AM362:AN362" si="4887">AM357</f>
        <v>9</v>
      </c>
      <c r="AN362" s="143">
        <f t="shared" si="4887"/>
        <v>0.5</v>
      </c>
      <c r="AO362" s="107">
        <f t="shared" si="4426"/>
        <v>0.1111111111111111</v>
      </c>
      <c r="AP362" s="3">
        <f t="shared" si="4406"/>
        <v>0.1111111111111111</v>
      </c>
      <c r="AQ362" s="2">
        <f t="shared" ref="AQ362:AR362" si="4888">AQ357</f>
        <v>5.140084477824592E-2</v>
      </c>
      <c r="AR362" s="3">
        <f t="shared" si="4888"/>
        <v>-3.4386926982714054E-2</v>
      </c>
      <c r="AS362" s="2">
        <f t="shared" ref="AS362" si="4889">IF(AG360&gt;0,G362+AQ362,0)</f>
        <v>0</v>
      </c>
      <c r="AT362" s="163">
        <f t="shared" ref="AT362" si="4890">IF(AG360&gt;0,H362+AR362,0)</f>
        <v>0</v>
      </c>
    </row>
    <row r="363" spans="3:46" ht="19.5" thickBot="1" x14ac:dyDescent="0.3">
      <c r="C363" s="228"/>
      <c r="D363" s="220"/>
      <c r="E363" s="89">
        <f t="shared" ref="E363:F363" si="4891">E362</f>
        <v>0.81957016299999996</v>
      </c>
      <c r="F363" s="89">
        <f t="shared" si="4891"/>
        <v>0.55500570400000004</v>
      </c>
      <c r="G363" s="74">
        <f t="shared" ref="G363:I363" si="4892">G358</f>
        <v>5.6386042442791447E-2</v>
      </c>
      <c r="H363" s="74">
        <f t="shared" si="4892"/>
        <v>0.99840904153440013</v>
      </c>
      <c r="I363" s="74">
        <f t="shared" si="4892"/>
        <v>0</v>
      </c>
      <c r="J363" s="2">
        <f t="shared" ref="J363" si="4893">IF($AO$1="SUBTRACTIVE",AA363+J358,IF(W363=MAX(W360:W364),P363*M363-G363+J358,J358))</f>
        <v>0</v>
      </c>
      <c r="K363" s="107">
        <f t="shared" ref="K363" si="4894">IF($AO$1="SUBTRACTIVE",AB363+K358,IF(W363=MAX(W360:W364),P363*N363-H363+K358,K358))</f>
        <v>0</v>
      </c>
      <c r="L363" s="3">
        <v>0</v>
      </c>
      <c r="M363" s="2">
        <f t="shared" ref="M363" si="4895">IF($AO$1="ADDICTIVE",IF(W363=MAX(W360:W364),$AO$2*S363*R363+G363,0),0)</f>
        <v>0</v>
      </c>
      <c r="N363" s="107">
        <f t="shared" ref="N363" si="4896">IF($AO$1="ADDICTIVE",IF(W363=MAX(W360:W364),$AO$2*T363*R363+H363,0),0)</f>
        <v>0</v>
      </c>
      <c r="O363" s="20">
        <f t="shared" ref="O363:O364" si="4897">IF($AO$1="ADDICTIVE",IF(Y363=MAX(Y359:Y363),$AO$2*U363*R363+I363,0),0)</f>
        <v>0</v>
      </c>
      <c r="P363" s="3">
        <f t="shared" si="4700"/>
        <v>0</v>
      </c>
      <c r="Q363" s="63">
        <f>Z358</f>
        <v>0</v>
      </c>
      <c r="R363" s="2">
        <f t="shared" si="4418"/>
        <v>1.0102934884941575</v>
      </c>
      <c r="S363" s="90">
        <f t="shared" si="4658"/>
        <v>0.81957016299999996</v>
      </c>
      <c r="T363" s="90">
        <f t="shared" si="4659"/>
        <v>0.55500570400000004</v>
      </c>
      <c r="U363" s="26">
        <f t="shared" si="4419"/>
        <v>0</v>
      </c>
      <c r="V363" s="199">
        <f t="shared" si="4398"/>
        <v>0.60651457270648401</v>
      </c>
      <c r="W363" s="192">
        <f t="shared" si="4107"/>
        <v>0.80325728635324201</v>
      </c>
      <c r="X363" s="192">
        <f>IF(W363&gt;X362,W363,X362)</f>
        <v>0.99470660114562404</v>
      </c>
      <c r="Y363" s="75">
        <f t="shared" si="4868"/>
        <v>0.99470660114562404</v>
      </c>
      <c r="Z363" s="63">
        <f>IF(MAX(W360:W364)=W363,Q363+1,Q363)</f>
        <v>0</v>
      </c>
      <c r="AA363" s="63">
        <f t="shared" ref="AA363" si="4898">IF(W363=MAX(W360:W364),S363*R363-G363,0)</f>
        <v>0</v>
      </c>
      <c r="AB363" s="63">
        <f t="shared" ref="AB363" si="4899">IF(W363=MAX(W360:W364),T363*R363-H363,0)</f>
        <v>0</v>
      </c>
      <c r="AC363" s="209">
        <f t="shared" ref="AC363" si="4900">IF(W363=MAX(W360:W364),U363-I363,0)</f>
        <v>0</v>
      </c>
      <c r="AD363" s="132">
        <f>Hoja1!$AA363^2+Hoja1!$AB363^2+AC363^2</f>
        <v>0</v>
      </c>
      <c r="AE363" s="75">
        <f t="shared" si="4872"/>
        <v>0.11440301781527561</v>
      </c>
      <c r="AF363" s="75">
        <f t="shared" si="4872"/>
        <v>0.33823515165528789</v>
      </c>
      <c r="AG363" s="78">
        <f t="shared" si="4872"/>
        <v>0</v>
      </c>
      <c r="AH363" s="78">
        <f t="shared" si="4872"/>
        <v>0</v>
      </c>
      <c r="AI363" s="72">
        <f>IF(AG360&gt;0,IF(AH360=Hoja1!$W363,Hoja1!$E363,Hoja1!$G363),0)</f>
        <v>0</v>
      </c>
      <c r="AJ363" s="73">
        <f>IF(AG360&gt;0,IF(AH360=Hoja1!$W363,Hoja1!$F363,Hoja1!$H363),0)</f>
        <v>0</v>
      </c>
      <c r="AK363" s="52">
        <f>IF(AG360&gt;0,IF(AH360=Hoja1!$W363,Hoja1!$E363*Hoja1!$R363,Hoja1!$G363),0)</f>
        <v>0</v>
      </c>
      <c r="AL363" s="49">
        <f>IF(AG360&gt;0,IF(AH360=Hoja1!$W363,Hoja1!$F363*Hoja1!$R363,Hoja1!$H363),0)</f>
        <v>0</v>
      </c>
      <c r="AM363" s="2">
        <f t="shared" ref="AM363:AN363" si="4901">AM358</f>
        <v>1</v>
      </c>
      <c r="AN363" s="143">
        <f t="shared" si="4901"/>
        <v>0.5</v>
      </c>
      <c r="AO363" s="107">
        <f t="shared" si="4426"/>
        <v>1</v>
      </c>
      <c r="AP363" s="3">
        <f t="shared" si="4406"/>
        <v>1</v>
      </c>
      <c r="AQ363" s="2">
        <f t="shared" ref="AQ363:AR363" si="4902">AQ358</f>
        <v>0</v>
      </c>
      <c r="AR363" s="3">
        <f t="shared" si="4902"/>
        <v>0</v>
      </c>
      <c r="AS363" s="2">
        <f t="shared" ref="AS363" si="4903">IF(AG360&gt;0,G363+AQ363,0)</f>
        <v>0</v>
      </c>
      <c r="AT363" s="163">
        <f t="shared" ref="AT363" si="4904">IF(AG360&gt;0,H363+AR363,0)</f>
        <v>0</v>
      </c>
    </row>
    <row r="364" spans="3:46" ht="19.5" thickBot="1" x14ac:dyDescent="0.3">
      <c r="C364" s="228"/>
      <c r="D364" s="221"/>
      <c r="E364" s="89">
        <f t="shared" ref="E364:F364" si="4905">E363</f>
        <v>0.81957016299999996</v>
      </c>
      <c r="F364" s="89">
        <f t="shared" si="4905"/>
        <v>0.55500570400000004</v>
      </c>
      <c r="G364" s="74">
        <f t="shared" ref="G364:I364" si="4906">G359</f>
        <v>-0.227678886</v>
      </c>
      <c r="H364" s="74">
        <f t="shared" si="4906"/>
        <v>-0.95629731299999998</v>
      </c>
      <c r="I364" s="74">
        <f t="shared" si="4906"/>
        <v>0</v>
      </c>
      <c r="J364" s="4">
        <f t="shared" ref="J364" si="4907">IF($AO$1="SUBTRACTIVE",AA364+J359,IF(W364=MAX(W360:W364),P364*M364-G364+J359,J359))</f>
        <v>0</v>
      </c>
      <c r="K364" s="108">
        <f t="shared" ref="K364" si="4908">IF($AO$1="SUBTRACTIVE",AB364+K359,IF(W364=MAX(W360:W364),P364*N364-H364+K359,K359))</f>
        <v>0</v>
      </c>
      <c r="L364" s="5">
        <v>0</v>
      </c>
      <c r="M364" s="4">
        <f t="shared" ref="M364" si="4909">IF($AO$1="ADDICTIVE",IF(W364=MAX(W360:W364),$AO$2*S364*R364+G364,0),0)</f>
        <v>0</v>
      </c>
      <c r="N364" s="108">
        <f t="shared" ref="N364" si="4910">IF($AO$1="ADDICTIVE",IF(W364=MAX(W360:W364),$AO$2*T364*R364+H364,0),0)</f>
        <v>0</v>
      </c>
      <c r="O364" s="21">
        <f t="shared" si="4897"/>
        <v>0</v>
      </c>
      <c r="P364" s="5">
        <f t="shared" si="4700"/>
        <v>0</v>
      </c>
      <c r="Q364" s="63">
        <f>Z359</f>
        <v>0</v>
      </c>
      <c r="R364" s="4">
        <f t="shared" si="4418"/>
        <v>1.0102934884941575</v>
      </c>
      <c r="S364" s="90">
        <f t="shared" si="4658"/>
        <v>0.81957016299999996</v>
      </c>
      <c r="T364" s="90">
        <f t="shared" si="4659"/>
        <v>0.55500570400000004</v>
      </c>
      <c r="U364" s="118">
        <f t="shared" si="4419"/>
        <v>0</v>
      </c>
      <c r="V364" s="199">
        <f t="shared" si="4398"/>
        <v>-0.72473331175848965</v>
      </c>
      <c r="W364" s="192">
        <f t="shared" si="4107"/>
        <v>0.13763334412075517</v>
      </c>
      <c r="X364" s="192">
        <f>IF(W364&gt;X363,W364,X363)</f>
        <v>0.99470660114562404</v>
      </c>
      <c r="Y364" s="75">
        <f t="shared" si="4868"/>
        <v>0.99470660114562404</v>
      </c>
      <c r="Z364" s="63">
        <f>IF(MAX(W360:W364)=W364,Q364+1,Q364)</f>
        <v>0</v>
      </c>
      <c r="AA364" s="63">
        <f t="shared" ref="AA364" si="4911">IF(W364=MAX(W360:W364),S364*R364-G364,0)</f>
        <v>0</v>
      </c>
      <c r="AB364" s="63">
        <f t="shared" ref="AB364" si="4912">IF(W364=MAX(W360:W364),T364*R364-H364,0)</f>
        <v>0</v>
      </c>
      <c r="AC364" s="133">
        <f t="shared" ref="AC364" si="4913">IF(W364=MAX(W360:W364),U364-I364,0)</f>
        <v>0</v>
      </c>
      <c r="AD364" s="133">
        <f>Hoja1!$AA364^2+Hoja1!$AB364^2+AC364^2</f>
        <v>0</v>
      </c>
      <c r="AE364" s="75">
        <f t="shared" si="4872"/>
        <v>0.11440301781527561</v>
      </c>
      <c r="AF364" s="75">
        <f t="shared" si="4872"/>
        <v>0.33823515165528789</v>
      </c>
      <c r="AG364" s="78">
        <f t="shared" si="4872"/>
        <v>0</v>
      </c>
      <c r="AH364" s="78">
        <f t="shared" si="4872"/>
        <v>0</v>
      </c>
      <c r="AI364" s="72">
        <f>IF(AG360&gt;0,IF(AH360=Hoja1!$W364,Hoja1!$E364,Hoja1!$G364),0)</f>
        <v>0</v>
      </c>
      <c r="AJ364" s="73">
        <f>IF(AG360&gt;0,IF(AH360=Hoja1!$W364,Hoja1!$F364,Hoja1!$H364),0)</f>
        <v>0</v>
      </c>
      <c r="AK364" s="52">
        <f>IF(AG360&gt;0,IF(AH360=Hoja1!$W364,Hoja1!$E364*Hoja1!$R364,Hoja1!$G364),0)</f>
        <v>0</v>
      </c>
      <c r="AL364" s="49">
        <f>IF(AG360&gt;0,IF(AH360=Hoja1!$W364,Hoja1!$F364*Hoja1!$R364,Hoja1!$H364),0)</f>
        <v>0</v>
      </c>
      <c r="AM364" s="4">
        <f t="shared" ref="AM364:AN364" si="4914">AM359</f>
        <v>0</v>
      </c>
      <c r="AN364" s="120">
        <f t="shared" si="4914"/>
        <v>0.5</v>
      </c>
      <c r="AO364" s="108">
        <f t="shared" si="4426"/>
        <v>0</v>
      </c>
      <c r="AP364" s="5">
        <f t="shared" si="4406"/>
        <v>0</v>
      </c>
      <c r="AQ364" s="4">
        <f t="shared" ref="AQ364:AR364" si="4915">AQ359</f>
        <v>0</v>
      </c>
      <c r="AR364" s="5">
        <f t="shared" si="4915"/>
        <v>0</v>
      </c>
      <c r="AS364" s="4">
        <f t="shared" ref="AS364" si="4916">IF(AG360&gt;0,G364+AQ364,0)</f>
        <v>0</v>
      </c>
      <c r="AT364" s="164">
        <f t="shared" ref="AT364" si="4917">IF(AG360&gt;0,H364+AR364,0)</f>
        <v>0</v>
      </c>
    </row>
    <row r="365" spans="3:46" ht="19.5" thickBot="1" x14ac:dyDescent="0.3">
      <c r="C365" s="228"/>
      <c r="D365" s="213" t="s">
        <v>36</v>
      </c>
      <c r="E365" s="116">
        <f>$A$21</f>
        <v>0.63027812599999999</v>
      </c>
      <c r="F365" s="116">
        <f>$B$21</f>
        <v>0.72559330300000002</v>
      </c>
      <c r="G365" s="92">
        <f t="shared" ref="G365:I365" si="4918">G360</f>
        <v>0.90061523871352567</v>
      </c>
      <c r="H365" s="92">
        <f t="shared" si="4918"/>
        <v>0.43461729348586547</v>
      </c>
      <c r="I365" s="92">
        <f t="shared" si="4918"/>
        <v>0</v>
      </c>
      <c r="J365" s="52">
        <f t="shared" ref="J365" si="4919">IF($AO$1="SUBTRACTIVE",AA365+J360,IF(W365=MAX(W365:W369),P365*M365-G365+J360,J360))</f>
        <v>0.1167637627503868</v>
      </c>
      <c r="K365" s="123">
        <f t="shared" ref="K365" si="4920">IF($AO$1="SUBTRACTIVE",AB365+K360,IF(W365=MAX(W365:W369),P365*N365-H365+K360,K360))</f>
        <v>-0.37387379758024414</v>
      </c>
      <c r="L365" s="53">
        <v>0</v>
      </c>
      <c r="M365" s="136">
        <f t="shared" ref="M365" si="4921">IF($AO$1="ADDICTIVE",IF(W365=MAX(W365:W369),$AO$2*S365*R365+G365,0),0)</f>
        <v>0</v>
      </c>
      <c r="N365" s="123">
        <f t="shared" ref="N365" si="4922">IF($AO$1="ADDICTIVE",IF(W365=MAX(W365:W369),$AO$2*T365*R365+H365,0),0)</f>
        <v>0</v>
      </c>
      <c r="O365" s="130">
        <f t="shared" ref="O365" si="4923">IF($AO$1="ADDICTIVE",IF(Y365=MAX(Y365:Y369),$AO$2*U365*R365+I365,0),0)</f>
        <v>0</v>
      </c>
      <c r="P365" s="53">
        <f t="shared" si="4700"/>
        <v>0</v>
      </c>
      <c r="Q365" s="36">
        <f>Z360</f>
        <v>6</v>
      </c>
      <c r="R365" s="114">
        <f t="shared" si="4418"/>
        <v>1.0404615325279671</v>
      </c>
      <c r="S365" s="91">
        <f t="shared" si="4658"/>
        <v>0.63027812599999999</v>
      </c>
      <c r="T365" s="91">
        <f t="shared" si="4659"/>
        <v>0.72559330300000002</v>
      </c>
      <c r="U365" s="115">
        <f t="shared" si="4419"/>
        <v>0</v>
      </c>
      <c r="V365" s="200">
        <f t="shared" si="4398"/>
        <v>0.91872075193584446</v>
      </c>
      <c r="W365" s="201">
        <f t="shared" si="4107"/>
        <v>0.95936037596792223</v>
      </c>
      <c r="X365" s="201">
        <f>W365</f>
        <v>0.95936037596792223</v>
      </c>
      <c r="Y365" s="36">
        <f t="shared" ref="Y365" si="4924">X369</f>
        <v>0.98100608916370269</v>
      </c>
      <c r="Z365" s="36">
        <f>IF(MAX(W365:W369)=W365,Q365+1,Q365)</f>
        <v>6</v>
      </c>
      <c r="AA365" s="80">
        <f t="shared" ref="AA365" si="4925">IF(W365=MAX(W365:W369),S365*R365-G365,0)</f>
        <v>0</v>
      </c>
      <c r="AB365" s="80">
        <f t="shared" ref="AB365" si="4926">IF(W365=MAX(W365:W369),T365*R365-H365,0)</f>
        <v>0</v>
      </c>
      <c r="AC365" s="54">
        <f t="shared" ref="AC365" si="4927">IF(W365=MAX(W365:W369),U365-I365,0)</f>
        <v>0</v>
      </c>
      <c r="AD365" s="54">
        <f>Hoja1!$AA365^2+Hoja1!$AB365^2+AC365^2</f>
        <v>0</v>
      </c>
      <c r="AE365" s="80">
        <f t="shared" ref="AE365" si="4928">IF(MAX(AD365:AD369)&gt;AE360,MAX(AD365:AD369),AE360)</f>
        <v>0.11440301781527561</v>
      </c>
      <c r="AF365" s="80">
        <f t="shared" ref="AF365" si="4929">SQRT(AE365)</f>
        <v>0.33823515165528789</v>
      </c>
      <c r="AG365" s="82">
        <f>IF(Y365=MIN(Y310:Y409),Y365,0)</f>
        <v>0</v>
      </c>
      <c r="AH365" s="83">
        <f>IF(Hoja1!$AG365&gt;0,_xlfn.MAXIFS(W365:W369,Z405:Z409,0),0)</f>
        <v>0</v>
      </c>
      <c r="AI365" s="80">
        <f>IF(AG365&gt;0,IF(AH365=Hoja1!$W365,Hoja1!$E365,Hoja1!$G365),0)</f>
        <v>0</v>
      </c>
      <c r="AJ365" s="54">
        <f>IF(AG365&gt;0,IF(AH365=Hoja1!$W365,Hoja1!$F365,Hoja1!$H365),0)</f>
        <v>0</v>
      </c>
      <c r="AK365" s="52">
        <f>IF(AG365&gt;0,IF(AH365=Hoja1!$W365,Hoja1!$E365*Hoja1!$R365,Hoja1!$G365),0)</f>
        <v>0</v>
      </c>
      <c r="AL365" s="49">
        <f>IF(AG365&gt;0,IF(AH365=Hoja1!$W365,Hoja1!$F365*Hoja1!$R365,Hoja1!$H365),0)</f>
        <v>0</v>
      </c>
      <c r="AM365" s="114">
        <f t="shared" ref="AM365:AN365" si="4930">AM360</f>
        <v>9</v>
      </c>
      <c r="AN365" s="144">
        <f t="shared" si="4930"/>
        <v>0.5</v>
      </c>
      <c r="AO365" s="123">
        <f t="shared" si="4426"/>
        <v>0.1111111111111111</v>
      </c>
      <c r="AP365" s="127">
        <f t="shared" ref="AP365" si="4931">IF($AO$1="SUBTRACTIVE",AN365*AO365,AO365)</f>
        <v>5.5555555555555552E-2</v>
      </c>
      <c r="AQ365" s="52">
        <f t="shared" ref="AQ365:AR365" si="4932">AQ360</f>
        <v>-8.7737465512600643E-3</v>
      </c>
      <c r="AR365" s="53">
        <f t="shared" si="4932"/>
        <v>4.316376946363362E-3</v>
      </c>
      <c r="AS365" s="52">
        <f t="shared" ref="AS365" si="4933">IF(AG365&gt;0,G365+AQ365,0)</f>
        <v>0</v>
      </c>
      <c r="AT365" s="165">
        <f t="shared" ref="AT365" si="4934">IF(AG365&gt;0,H365+AR365,0)</f>
        <v>0</v>
      </c>
    </row>
    <row r="366" spans="3:46" ht="19.5" thickBot="1" x14ac:dyDescent="0.3">
      <c r="C366" s="228"/>
      <c r="D366" s="214"/>
      <c r="E366" s="94">
        <f t="shared" ref="E366:F366" si="4935">E365</f>
        <v>0.63027812599999999</v>
      </c>
      <c r="F366" s="94">
        <f t="shared" si="4935"/>
        <v>0.72559330300000002</v>
      </c>
      <c r="G366" s="46">
        <f t="shared" ref="G366:I366" si="4936">G361</f>
        <v>0.97621461700000001</v>
      </c>
      <c r="H366" s="46">
        <f t="shared" si="4936"/>
        <v>-0.20893725399999999</v>
      </c>
      <c r="I366" s="46">
        <f t="shared" si="4936"/>
        <v>0</v>
      </c>
      <c r="J366" s="56">
        <f t="shared" ref="J366" si="4937">IF($AO$1="SUBTRACTIVE",AA366+J361,IF(W366=MAX(W365:W369),P366*M366-G366+J361,J361))</f>
        <v>0</v>
      </c>
      <c r="K366" s="122">
        <f t="shared" ref="K366" si="4938">IF($AO$1="SUBTRACTIVE",AB366+K361,IF(W366=MAX(W365:W369),P366*N366-H366+K361,K361))</f>
        <v>0</v>
      </c>
      <c r="L366" s="57">
        <v>0</v>
      </c>
      <c r="M366" s="137">
        <f t="shared" ref="M366" si="4939">IF($AO$1="ADDICTIVE",IF(W366=MAX(W365:W369),$AO$2*S366*R366+G366,0),0)</f>
        <v>0</v>
      </c>
      <c r="N366" s="122">
        <f t="shared" ref="N366" si="4940">IF($AO$1="ADDICTIVE",IF(W366=MAX(W365:W369),$AO$2*T366*R366+H366,0),0)</f>
        <v>0</v>
      </c>
      <c r="O366" s="128">
        <f t="shared" ref="O366" si="4941">IF($AO$1="ADDICTIVE",IF(Y366=MAX(Y365:Y369),$AO$2*U366*R366+I366,0),0)</f>
        <v>0</v>
      </c>
      <c r="P366" s="57">
        <f t="shared" si="4700"/>
        <v>0</v>
      </c>
      <c r="Q366" s="93">
        <f t="shared" ref="Q366:Q370" si="4942">Z361</f>
        <v>0</v>
      </c>
      <c r="R366" s="56">
        <f t="shared" si="4418"/>
        <v>1.0404615325279671</v>
      </c>
      <c r="S366" s="95">
        <f t="shared" si="4658"/>
        <v>0.63027812599999999</v>
      </c>
      <c r="T366" s="95">
        <f t="shared" si="4659"/>
        <v>0.72559330300000002</v>
      </c>
      <c r="U366" s="115">
        <f t="shared" si="4419"/>
        <v>0</v>
      </c>
      <c r="V366" s="202">
        <f t="shared" si="4398"/>
        <v>0.48244458191325862</v>
      </c>
      <c r="W366" s="203">
        <f t="shared" si="4107"/>
        <v>0.74122229095662928</v>
      </c>
      <c r="X366" s="203">
        <f>IF(W366&gt;X365,W366,X365)</f>
        <v>0.95936037596792223</v>
      </c>
      <c r="Y366" s="75">
        <f t="shared" ref="Y366:Y369" si="4943">Y365</f>
        <v>0.98100608916370269</v>
      </c>
      <c r="Z366" s="93">
        <f>IF(MAX(W365:W369)=W366,Q366+1,Q366)</f>
        <v>0</v>
      </c>
      <c r="AA366" s="82">
        <f t="shared" ref="AA366" si="4944">IF(W366=MAX(W365:W369),S366*R366-G366,0)</f>
        <v>0</v>
      </c>
      <c r="AB366" s="82">
        <f t="shared" ref="AB366" si="4945">IF(W366=MAX(W365:W369),T366*R366-H366,0)</f>
        <v>0</v>
      </c>
      <c r="AC366" s="210">
        <f t="shared" ref="AC366" si="4946">IF(W366=MAX(W365:W369),U366-I366,0)</f>
        <v>0</v>
      </c>
      <c r="AD366" s="212">
        <f>Hoja1!$AA366^2+Hoja1!$AB366^2+AC366^2</f>
        <v>0</v>
      </c>
      <c r="AE366" s="75">
        <f t="shared" ref="AE366:AH369" si="4947">AE365</f>
        <v>0.11440301781527561</v>
      </c>
      <c r="AF366" s="76">
        <f t="shared" si="4947"/>
        <v>0.33823515165528789</v>
      </c>
      <c r="AG366" s="78">
        <f t="shared" si="4947"/>
        <v>0</v>
      </c>
      <c r="AH366" s="78">
        <f t="shared" si="4947"/>
        <v>0</v>
      </c>
      <c r="AI366" s="80">
        <f>IF(AG365&gt;0,IF(AH365=Hoja1!$W366,Hoja1!$E366,Hoja1!$G366),0)</f>
        <v>0</v>
      </c>
      <c r="AJ366" s="54">
        <f>IF(AG365&gt;0,IF(AH365=Hoja1!$W366,Hoja1!$F366,Hoja1!$H366),0)</f>
        <v>0</v>
      </c>
      <c r="AK366" s="52">
        <f>IF(AG365&gt;0,IF(AH365=Hoja1!$W366,Hoja1!$E366*Hoja1!$R366,Hoja1!$G366),0)</f>
        <v>0</v>
      </c>
      <c r="AL366" s="49">
        <f>IF(AG365&gt;0,IF(AH365=Hoja1!$W366,Hoja1!$F366*Hoja1!$R366,Hoja1!$H366),0)</f>
        <v>0</v>
      </c>
      <c r="AM366" s="56">
        <f t="shared" ref="AM366:AN366" si="4948">AM361</f>
        <v>1</v>
      </c>
      <c r="AN366" s="145">
        <f t="shared" si="4948"/>
        <v>0.5</v>
      </c>
      <c r="AO366" s="122">
        <f t="shared" si="4426"/>
        <v>1</v>
      </c>
      <c r="AP366" s="127">
        <f t="shared" si="4332"/>
        <v>0.5</v>
      </c>
      <c r="AQ366" s="56">
        <f t="shared" ref="AQ366:AR366" si="4949">AQ361</f>
        <v>9.8200950552920219E-3</v>
      </c>
      <c r="AR366" s="57">
        <f t="shared" si="4949"/>
        <v>0.14994720205117487</v>
      </c>
      <c r="AS366" s="56">
        <f t="shared" ref="AS366" si="4950">IF(AG365&gt;0,G366+AQ366,0)</f>
        <v>0</v>
      </c>
      <c r="AT366" s="166">
        <f t="shared" ref="AT366" si="4951">IF(AG365&gt;0,H366+AR366,0)</f>
        <v>0</v>
      </c>
    </row>
    <row r="367" spans="3:46" ht="19.5" thickBot="1" x14ac:dyDescent="0.3">
      <c r="C367" s="228"/>
      <c r="D367" s="214"/>
      <c r="E367" s="94">
        <f t="shared" ref="E367:F367" si="4952">E366</f>
        <v>0.63027812599999999</v>
      </c>
      <c r="F367" s="94">
        <f t="shared" si="4952"/>
        <v>0.72559330300000002</v>
      </c>
      <c r="G367" s="46">
        <f t="shared" ref="G367:I367" si="4953">G362</f>
        <v>0.4247616770911497</v>
      </c>
      <c r="H367" s="46">
        <f t="shared" si="4953"/>
        <v>0.90530520691903349</v>
      </c>
      <c r="I367" s="46">
        <f t="shared" si="4953"/>
        <v>0</v>
      </c>
      <c r="J367" s="56">
        <f t="shared" ref="J367" si="4954">IF($AO$1="SUBTRACTIVE",AA367+J362,IF(W367=MAX(W365:W369),P367*M367-G367+J362,J362))</f>
        <v>0.74033275324274816</v>
      </c>
      <c r="K367" s="122">
        <f t="shared" ref="K367" si="4955">IF($AO$1="SUBTRACTIVE",AB367+K362,IF(W367=MAX(W365:W369),P367*N367-H367+K362,K362))</f>
        <v>-0.49683774940713821</v>
      </c>
      <c r="L367" s="57">
        <v>0</v>
      </c>
      <c r="M367" s="137">
        <f t="shared" ref="M367" si="4956">IF($AO$1="ADDICTIVE",IF(W367=MAX(W365:W369),$AO$2*S367*R367+G367,0),0)</f>
        <v>0</v>
      </c>
      <c r="N367" s="122">
        <f t="shared" ref="N367" si="4957">IF($AO$1="ADDICTIVE",IF(W367=MAX(W365:W369),$AO$2*T367*R367+H367,0),0)</f>
        <v>0</v>
      </c>
      <c r="O367" s="128">
        <f t="shared" ref="O367" si="4958">IF($AO$1="ADDICTIVE",IF(Y367=MAX(Y365:Y369),$AO$2*U367*R367+I367,0),0)</f>
        <v>0</v>
      </c>
      <c r="P367" s="57">
        <f t="shared" si="4700"/>
        <v>0</v>
      </c>
      <c r="Q367" s="93">
        <f t="shared" si="4942"/>
        <v>5</v>
      </c>
      <c r="R367" s="56">
        <f t="shared" si="4418"/>
        <v>1.0404615325279671</v>
      </c>
      <c r="S367" s="95">
        <f t="shared" si="4658"/>
        <v>0.63027812599999999</v>
      </c>
      <c r="T367" s="95">
        <f t="shared" si="4659"/>
        <v>0.72559330300000002</v>
      </c>
      <c r="U367" s="115">
        <f t="shared" si="4419"/>
        <v>0</v>
      </c>
      <c r="V367" s="202">
        <f t="shared" si="4398"/>
        <v>0.96201217832740538</v>
      </c>
      <c r="W367" s="203">
        <f t="shared" si="4107"/>
        <v>0.98100608916370269</v>
      </c>
      <c r="X367" s="203">
        <f>IF(W367&gt;X366,W367,X366)</f>
        <v>0.98100608916370269</v>
      </c>
      <c r="Y367" s="75">
        <f t="shared" si="4943"/>
        <v>0.98100608916370269</v>
      </c>
      <c r="Z367" s="93">
        <f>IF(MAX(W365:W369)=W367,Q367+1,Q367)</f>
        <v>6</v>
      </c>
      <c r="AA367" s="82">
        <f t="shared" ref="AA367" si="4959">IF(W367=MAX(W365:W369),S367*R367-G367,0)</f>
        <v>0.23101846780566543</v>
      </c>
      <c r="AB367" s="82">
        <f t="shared" ref="AB367" si="4960">IF(W367=MAX(W365:W369),T367*R367-H367,0)</f>
        <v>-0.15035328688762384</v>
      </c>
      <c r="AC367" s="210">
        <f t="shared" ref="AC367" si="4961">IF(W367=MAX(W365:W369),U367-I367,0)</f>
        <v>0</v>
      </c>
      <c r="AD367" s="212">
        <f>Hoja1!$AA367^2+Hoja1!$AB367^2+AC367^2</f>
        <v>7.5975643345189386E-2</v>
      </c>
      <c r="AE367" s="75">
        <f t="shared" si="4947"/>
        <v>0.11440301781527561</v>
      </c>
      <c r="AF367" s="75">
        <f t="shared" si="4947"/>
        <v>0.33823515165528789</v>
      </c>
      <c r="AG367" s="78">
        <f t="shared" si="4947"/>
        <v>0</v>
      </c>
      <c r="AH367" s="78">
        <f t="shared" si="4947"/>
        <v>0</v>
      </c>
      <c r="AI367" s="80">
        <f>IF(AG365&gt;0,IF(AH365=Hoja1!$W367,Hoja1!$E367,Hoja1!$G367),0)</f>
        <v>0</v>
      </c>
      <c r="AJ367" s="54">
        <f>IF(AG365&gt;0,IF(AH365=Hoja1!$W367,Hoja1!$F367,Hoja1!$H367),0)</f>
        <v>0</v>
      </c>
      <c r="AK367" s="52">
        <f>IF(AG365&gt;0,IF(AH365=Hoja1!$W367,Hoja1!$E367*Hoja1!$R367,Hoja1!$G367),0)</f>
        <v>0</v>
      </c>
      <c r="AL367" s="49">
        <f>IF(AG365&gt;0,IF(AH365=Hoja1!$W367,Hoja1!$F367*Hoja1!$R367,Hoja1!$H367),0)</f>
        <v>0</v>
      </c>
      <c r="AM367" s="56">
        <f t="shared" ref="AM367:AN367" si="4962">AM362</f>
        <v>9</v>
      </c>
      <c r="AN367" s="145">
        <f t="shared" si="4962"/>
        <v>0.5</v>
      </c>
      <c r="AO367" s="122">
        <f t="shared" si="4426"/>
        <v>0.1111111111111111</v>
      </c>
      <c r="AP367" s="127">
        <f t="shared" si="4332"/>
        <v>5.5555555555555552E-2</v>
      </c>
      <c r="AQ367" s="56">
        <f t="shared" ref="AQ367:AR367" si="4963">AQ362</f>
        <v>5.140084477824592E-2</v>
      </c>
      <c r="AR367" s="57">
        <f t="shared" si="4963"/>
        <v>-3.4386926982714054E-2</v>
      </c>
      <c r="AS367" s="56">
        <f t="shared" ref="AS367" si="4964">IF(AG365&gt;0,G367+AQ367,0)</f>
        <v>0</v>
      </c>
      <c r="AT367" s="166">
        <f t="shared" ref="AT367" si="4965">IF(AG365&gt;0,H367+AR367,0)</f>
        <v>0</v>
      </c>
    </row>
    <row r="368" spans="3:46" ht="19.5" thickBot="1" x14ac:dyDescent="0.3">
      <c r="C368" s="228"/>
      <c r="D368" s="214"/>
      <c r="E368" s="94">
        <f t="shared" ref="E368:F368" si="4966">E367</f>
        <v>0.63027812599999999</v>
      </c>
      <c r="F368" s="94">
        <f t="shared" si="4966"/>
        <v>0.72559330300000002</v>
      </c>
      <c r="G368" s="46">
        <f t="shared" ref="G368:I368" si="4967">G363</f>
        <v>5.6386042442791447E-2</v>
      </c>
      <c r="H368" s="46">
        <f t="shared" si="4967"/>
        <v>0.99840904153440013</v>
      </c>
      <c r="I368" s="46">
        <f t="shared" si="4967"/>
        <v>0</v>
      </c>
      <c r="J368" s="56">
        <f t="shared" ref="J368" si="4968">IF($AO$1="SUBTRACTIVE",AA368+J363,IF(W368=MAX(W365:W369),P368*M368-G368+J363,J363))</f>
        <v>0</v>
      </c>
      <c r="K368" s="122">
        <f t="shared" ref="K368" si="4969">IF($AO$1="SUBTRACTIVE",AB368+K363,IF(W368=MAX(W365:W369),P368*N368-H368+K363,K363))</f>
        <v>0</v>
      </c>
      <c r="L368" s="57">
        <v>0</v>
      </c>
      <c r="M368" s="137">
        <f t="shared" ref="M368" si="4970">IF($AO$1="ADDICTIVE",IF(W368=MAX(W365:W369),$AO$2*S368*R368+G368,0),0)</f>
        <v>0</v>
      </c>
      <c r="N368" s="122">
        <f t="shared" ref="N368" si="4971">IF($AO$1="ADDICTIVE",IF(W368=MAX(W365:W369),$AO$2*T368*R368+H368,0),0)</f>
        <v>0</v>
      </c>
      <c r="O368" s="128">
        <f t="shared" ref="O368:O369" si="4972">IF($AO$1="ADDICTIVE",IF(Y368=MAX(Y364:Y368),$AO$2*U368*R368+I368,0),0)</f>
        <v>0</v>
      </c>
      <c r="P368" s="57">
        <f t="shared" si="4700"/>
        <v>0</v>
      </c>
      <c r="Q368" s="93">
        <f t="shared" si="4942"/>
        <v>0</v>
      </c>
      <c r="R368" s="56">
        <f t="shared" si="4418"/>
        <v>1.0404615325279671</v>
      </c>
      <c r="S368" s="95">
        <f t="shared" si="4658"/>
        <v>0.63027812599999999</v>
      </c>
      <c r="T368" s="95">
        <f t="shared" si="4659"/>
        <v>0.72559330300000002</v>
      </c>
      <c r="U368" s="115">
        <f t="shared" si="4419"/>
        <v>0</v>
      </c>
      <c r="V368" s="202">
        <f t="shared" si="4398"/>
        <v>0.79072766996640653</v>
      </c>
      <c r="W368" s="203">
        <f t="shared" si="4107"/>
        <v>0.89536383498320327</v>
      </c>
      <c r="X368" s="203">
        <f>IF(W368&gt;X367,W368,X367)</f>
        <v>0.98100608916370269</v>
      </c>
      <c r="Y368" s="75">
        <f t="shared" si="4943"/>
        <v>0.98100608916370269</v>
      </c>
      <c r="Z368" s="93">
        <f>IF(MAX(W365:W369)=W368,Q368+1,Q368)</f>
        <v>0</v>
      </c>
      <c r="AA368" s="82">
        <f t="shared" ref="AA368" si="4973">IF(W368=MAX(W365:W369),S368*R368-G368,0)</f>
        <v>0</v>
      </c>
      <c r="AB368" s="82">
        <f t="shared" ref="AB368" si="4974">IF(W368=MAX(W365:W369),T368*R368-H368,0)</f>
        <v>0</v>
      </c>
      <c r="AC368" s="210">
        <f t="shared" ref="AC368" si="4975">IF(W368=MAX(W365:W369),U368-I368,0)</f>
        <v>0</v>
      </c>
      <c r="AD368" s="212">
        <f>Hoja1!$AA368^2+Hoja1!$AB368^2+AC368^2</f>
        <v>0</v>
      </c>
      <c r="AE368" s="75">
        <f t="shared" si="4947"/>
        <v>0.11440301781527561</v>
      </c>
      <c r="AF368" s="75">
        <f t="shared" si="4947"/>
        <v>0.33823515165528789</v>
      </c>
      <c r="AG368" s="78">
        <f t="shared" si="4947"/>
        <v>0</v>
      </c>
      <c r="AH368" s="78">
        <f t="shared" si="4947"/>
        <v>0</v>
      </c>
      <c r="AI368" s="80">
        <f>IF(AG365&gt;0,IF(AH365=Hoja1!$W368,Hoja1!$E368,Hoja1!$G368),0)</f>
        <v>0</v>
      </c>
      <c r="AJ368" s="54">
        <f>IF(AG365&gt;0,IF(AH365=Hoja1!$W368,Hoja1!$F368,Hoja1!$H368),0)</f>
        <v>0</v>
      </c>
      <c r="AK368" s="52">
        <f>IF(AG365&gt;0,IF(AH365=Hoja1!$W368,Hoja1!$E368*Hoja1!$R368,Hoja1!$G368),0)</f>
        <v>0</v>
      </c>
      <c r="AL368" s="49">
        <f>IF(AG365&gt;0,IF(AH365=Hoja1!$W368,Hoja1!$F368*Hoja1!$R368,Hoja1!$H368),0)</f>
        <v>0</v>
      </c>
      <c r="AM368" s="56">
        <f t="shared" ref="AM368:AN368" si="4976">AM363</f>
        <v>1</v>
      </c>
      <c r="AN368" s="145">
        <f t="shared" si="4976"/>
        <v>0.5</v>
      </c>
      <c r="AO368" s="122">
        <f t="shared" si="4426"/>
        <v>1</v>
      </c>
      <c r="AP368" s="127">
        <f t="shared" si="4332"/>
        <v>0.5</v>
      </c>
      <c r="AQ368" s="56">
        <f t="shared" ref="AQ368:AR368" si="4977">AQ363</f>
        <v>0</v>
      </c>
      <c r="AR368" s="57">
        <f t="shared" si="4977"/>
        <v>0</v>
      </c>
      <c r="AS368" s="56">
        <f t="shared" ref="AS368" si="4978">IF(AG365&gt;0,G368+AQ368,0)</f>
        <v>0</v>
      </c>
      <c r="AT368" s="166">
        <f t="shared" ref="AT368" si="4979">IF(AG365&gt;0,H368+AR368,0)</f>
        <v>0</v>
      </c>
    </row>
    <row r="369" spans="3:46" ht="19.5" thickBot="1" x14ac:dyDescent="0.3">
      <c r="C369" s="228"/>
      <c r="D369" s="215"/>
      <c r="E369" s="94">
        <f t="shared" ref="E369:F369" si="4980">E368</f>
        <v>0.63027812599999999</v>
      </c>
      <c r="F369" s="94">
        <f t="shared" si="4980"/>
        <v>0.72559330300000002</v>
      </c>
      <c r="G369" s="46">
        <f t="shared" ref="G369:I369" si="4981">G364</f>
        <v>-0.227678886</v>
      </c>
      <c r="H369" s="46">
        <f t="shared" si="4981"/>
        <v>-0.95629731299999998</v>
      </c>
      <c r="I369" s="46">
        <f t="shared" si="4981"/>
        <v>0</v>
      </c>
      <c r="J369" s="58">
        <f t="shared" ref="J369" si="4982">IF($AO$1="SUBTRACTIVE",AA369+J364,IF(W369=MAX(W365:W369),P369*M369-G369+J364,J364))</f>
        <v>0</v>
      </c>
      <c r="K369" s="124">
        <f t="shared" ref="K369" si="4983">IF($AO$1="SUBTRACTIVE",AB369+K364,IF(W369=MAX(W365:W369),P369*N369-H369+K364,K364))</f>
        <v>0</v>
      </c>
      <c r="L369" s="59">
        <v>0</v>
      </c>
      <c r="M369" s="138">
        <f t="shared" ref="M369" si="4984">IF($AO$1="ADDICTIVE",IF(W369=MAX(W365:W369),$AO$2*S369*R369+G369,0),0)</f>
        <v>0</v>
      </c>
      <c r="N369" s="124">
        <f t="shared" ref="N369" si="4985">IF($AO$1="ADDICTIVE",IF(W369=MAX(W365:W369),$AO$2*T369*R369+H369,0),0)</f>
        <v>0</v>
      </c>
      <c r="O369" s="129">
        <f t="shared" si="4972"/>
        <v>0</v>
      </c>
      <c r="P369" s="59">
        <f t="shared" si="4700"/>
        <v>0</v>
      </c>
      <c r="Q369" s="93">
        <f t="shared" si="4942"/>
        <v>0</v>
      </c>
      <c r="R369" s="58">
        <f t="shared" si="4418"/>
        <v>1.0404615325279671</v>
      </c>
      <c r="S369" s="95">
        <f t="shared" si="4658"/>
        <v>0.63027812599999999</v>
      </c>
      <c r="T369" s="95">
        <f t="shared" si="4659"/>
        <v>0.72559330300000002</v>
      </c>
      <c r="U369" s="119">
        <f t="shared" si="4419"/>
        <v>0</v>
      </c>
      <c r="V369" s="202">
        <f t="shared" si="4398"/>
        <v>-0.87126578542125332</v>
      </c>
      <c r="W369" s="203">
        <f t="shared" si="4107"/>
        <v>6.4367107289373338E-2</v>
      </c>
      <c r="X369" s="203">
        <f>IF(W369&gt;X368,W369,X368)</f>
        <v>0.98100608916370269</v>
      </c>
      <c r="Y369" s="75">
        <f t="shared" si="4943"/>
        <v>0.98100608916370269</v>
      </c>
      <c r="Z369" s="93">
        <f>IF(MAX(W365:W369)=W369,Q369+1,Q369)</f>
        <v>0</v>
      </c>
      <c r="AA369" s="82">
        <f t="shared" ref="AA369" si="4986">IF(W369=MAX(W365:W369),S369*R369-G369,0)</f>
        <v>0</v>
      </c>
      <c r="AB369" s="82">
        <f t="shared" ref="AB369" si="4987">IF(W369=MAX(W365:W369),T369*R369-H369,0)</f>
        <v>0</v>
      </c>
      <c r="AC369" s="211">
        <f t="shared" ref="AC369" si="4988">IF(W369=MAX(W365:W369),U369-I369,0)</f>
        <v>0</v>
      </c>
      <c r="AD369" s="211">
        <f>Hoja1!$AA369^2+Hoja1!$AB369^2+AC369^2</f>
        <v>0</v>
      </c>
      <c r="AE369" s="75">
        <f t="shared" si="4947"/>
        <v>0.11440301781527561</v>
      </c>
      <c r="AF369" s="75">
        <f t="shared" si="4947"/>
        <v>0.33823515165528789</v>
      </c>
      <c r="AG369" s="78">
        <f t="shared" si="4947"/>
        <v>0</v>
      </c>
      <c r="AH369" s="78">
        <f t="shared" si="4947"/>
        <v>0</v>
      </c>
      <c r="AI369" s="80">
        <f>IF(AG365&gt;0,IF(AH365=Hoja1!$W369,Hoja1!$E369,Hoja1!$G369),0)</f>
        <v>0</v>
      </c>
      <c r="AJ369" s="54">
        <f>IF(AG365&gt;0,IF(AH365=Hoja1!$W369,Hoja1!$F369,Hoja1!$H369),0)</f>
        <v>0</v>
      </c>
      <c r="AK369" s="52">
        <f>IF(AG365&gt;0,IF(AH365=Hoja1!$W369,Hoja1!$E369*Hoja1!$R369,Hoja1!$G369),0)</f>
        <v>0</v>
      </c>
      <c r="AL369" s="49">
        <f>IF(AG365&gt;0,IF(AH365=Hoja1!$W369,Hoja1!$F369*Hoja1!$R369,Hoja1!$H369),0)</f>
        <v>0</v>
      </c>
      <c r="AM369" s="58">
        <f t="shared" ref="AM369:AN369" si="4989">AM364</f>
        <v>0</v>
      </c>
      <c r="AN369" s="146">
        <f t="shared" si="4989"/>
        <v>0.5</v>
      </c>
      <c r="AO369" s="124">
        <f t="shared" si="4426"/>
        <v>0</v>
      </c>
      <c r="AP369" s="106">
        <f t="shared" si="4332"/>
        <v>0</v>
      </c>
      <c r="AQ369" s="58">
        <f t="shared" ref="AQ369:AR369" si="4990">AQ364</f>
        <v>0</v>
      </c>
      <c r="AR369" s="59">
        <f t="shared" si="4990"/>
        <v>0</v>
      </c>
      <c r="AS369" s="58">
        <f t="shared" ref="AS369" si="4991">IF(AG365&gt;0,G369+AQ369,0)</f>
        <v>0</v>
      </c>
      <c r="AT369" s="167">
        <f t="shared" ref="AT369" si="4992">IF(AG365&gt;0,H369+AR369,0)</f>
        <v>0</v>
      </c>
    </row>
    <row r="370" spans="3:46" ht="19.5" thickBot="1" x14ac:dyDescent="0.3">
      <c r="C370" s="228"/>
      <c r="D370" s="219" t="s">
        <v>37</v>
      </c>
      <c r="E370" s="86">
        <f>$A$22</f>
        <v>0.94702351699999998</v>
      </c>
      <c r="F370" s="86">
        <f>$B$22</f>
        <v>0.58539031699999999</v>
      </c>
      <c r="G370" s="71">
        <f t="shared" ref="G370:I370" si="4993">G365</f>
        <v>0.90061523871352567</v>
      </c>
      <c r="H370" s="71">
        <f t="shared" si="4993"/>
        <v>0.43461729348586547</v>
      </c>
      <c r="I370" s="71">
        <f t="shared" si="4993"/>
        <v>0</v>
      </c>
      <c r="J370" s="64">
        <f t="shared" ref="J370" si="4994">IF($AO$1="SUBTRACTIVE",AA370+J365,IF(W370=MAX(W370:W374),P370*M370-G370+J365,J365))</f>
        <v>6.6760127443363904E-2</v>
      </c>
      <c r="K370" s="121">
        <f t="shared" ref="K370" si="4995">IF($AO$1="SUBTRACTIVE",AB370+K365,IF(W370=MAX(W370:W374),P370*N370-H370+K365,K365))</f>
        <v>-0.28269654930077459</v>
      </c>
      <c r="L370" s="65">
        <v>0</v>
      </c>
      <c r="M370" s="64">
        <f t="shared" ref="M370" si="4996">IF($AO$1="ADDICTIVE",IF(W370=MAX(W370:W374),$AO$2*S370*R370+G370,0),0)</f>
        <v>0</v>
      </c>
      <c r="N370" s="121">
        <f t="shared" ref="N370" si="4997">IF($AO$1="ADDICTIVE",IF(W370=MAX(W370:W374),$AO$2*T370*R370+H370,0),0)</f>
        <v>0</v>
      </c>
      <c r="O370" s="126">
        <f t="shared" ref="O370" si="4998">IF($AO$1="ADDICTIVE",IF(Y370=MAX(Y370:Y374),$AO$2*U370*R370+I370,0),0)</f>
        <v>0</v>
      </c>
      <c r="P370" s="65">
        <f t="shared" si="4700"/>
        <v>0</v>
      </c>
      <c r="Q370" s="35">
        <f t="shared" si="4942"/>
        <v>6</v>
      </c>
      <c r="R370" s="15">
        <f t="shared" si="4418"/>
        <v>0.89819480523681949</v>
      </c>
      <c r="S370" s="87">
        <f t="shared" si="4658"/>
        <v>0.94702351699999998</v>
      </c>
      <c r="T370" s="87">
        <f t="shared" si="4659"/>
        <v>0.58539031699999999</v>
      </c>
      <c r="U370" s="26">
        <f t="shared" si="4419"/>
        <v>0</v>
      </c>
      <c r="V370" s="197">
        <f t="shared" si="4398"/>
        <v>0.99459317292613314</v>
      </c>
      <c r="W370" s="198">
        <f t="shared" si="4107"/>
        <v>0.99729658646306651</v>
      </c>
      <c r="X370" s="198">
        <f>W370</f>
        <v>0.99729658646306651</v>
      </c>
      <c r="Y370" s="35">
        <f t="shared" ref="Y370" si="4999">X374</f>
        <v>0.99729658646306651</v>
      </c>
      <c r="Z370" s="35">
        <f>IF(MAX(W370:W374)=W370,Q370+1,Q370)</f>
        <v>7</v>
      </c>
      <c r="AA370" s="35">
        <f t="shared" ref="AA370" si="5000">IF(W370=MAX(W370:W374),S370*R370-G370,0)</f>
        <v>-5.0003635307022898E-2</v>
      </c>
      <c r="AB370" s="35">
        <f t="shared" ref="AB370" si="5001">IF(W370=MAX(W370:W374),T370*R370-H370,0)</f>
        <v>9.1177248279469547E-2</v>
      </c>
      <c r="AC370" s="131">
        <f t="shared" ref="AC370" si="5002">IF(W370=MAX(W370:W374),U370-I370,0)</f>
        <v>0</v>
      </c>
      <c r="AD370" s="131">
        <f>Hoja1!$AA370^2+Hoja1!$AB370^2+AC370^2</f>
        <v>1.0813654147733779E-2</v>
      </c>
      <c r="AE370" s="35">
        <f t="shared" ref="AE370" si="5003">IF(MAX(AD370:AD374)&gt;AE365,MAX(AD370:AD374),AE365)</f>
        <v>0.11440301781527561</v>
      </c>
      <c r="AF370" s="35">
        <f t="shared" ref="AF370" si="5004">SQRT(AE370)</f>
        <v>0.33823515165528789</v>
      </c>
      <c r="AG370" s="35">
        <f>IF(Y370=MIN(Y310:Y409),Y370,0)</f>
        <v>0</v>
      </c>
      <c r="AH370" s="88">
        <f>IF(Hoja1!$AG370&gt;0,_xlfn.MAXIFS(W370:W374,Z405:Z409,0),0)</f>
        <v>0</v>
      </c>
      <c r="AI370" s="72">
        <f>IF(AG370&gt;0,IF(AH370=Hoja1!$W370,Hoja1!$E370,Hoja1!$G370),0)</f>
        <v>0</v>
      </c>
      <c r="AJ370" s="73">
        <f>IF(AG370&gt;0,IF(AH370=Hoja1!$W370,Hoja1!$F370,Hoja1!$H370),0)</f>
        <v>0</v>
      </c>
      <c r="AK370" s="52">
        <f>IF(AG370&gt;0,IF(AH370=Hoja1!$W370,Hoja1!$E370*Hoja1!$R370,Hoja1!$G370),0)</f>
        <v>0</v>
      </c>
      <c r="AL370" s="49">
        <f>IF(AG370&gt;0,IF(AH370=Hoja1!$W370,Hoja1!$F370*Hoja1!$R370,Hoja1!$H370),0)</f>
        <v>0</v>
      </c>
      <c r="AM370" s="64">
        <f t="shared" ref="AM370:AN370" si="5005">AM365</f>
        <v>9</v>
      </c>
      <c r="AN370" s="148">
        <f t="shared" si="5005"/>
        <v>0.5</v>
      </c>
      <c r="AO370" s="121">
        <f t="shared" si="4426"/>
        <v>0.1111111111111111</v>
      </c>
      <c r="AP370" s="65">
        <f t="shared" ref="AP370" si="5006">IF($AO$11="SUBTRACTIVE",AN370*AO370,AO370)</f>
        <v>0.1111111111111111</v>
      </c>
      <c r="AQ370" s="64">
        <f t="shared" ref="AQ370:AR370" si="5007">AQ365</f>
        <v>-8.7737465512600643E-3</v>
      </c>
      <c r="AR370" s="65">
        <f t="shared" si="5007"/>
        <v>4.316376946363362E-3</v>
      </c>
      <c r="AS370" s="64">
        <f t="shared" ref="AS370" si="5008">IF(AG370&gt;0,G370+AQ370,0)</f>
        <v>0</v>
      </c>
      <c r="AT370" s="168">
        <f t="shared" ref="AT370" si="5009">IF(AG370&gt;0,H370+AR370,0)</f>
        <v>0</v>
      </c>
    </row>
    <row r="371" spans="3:46" ht="19.5" thickBot="1" x14ac:dyDescent="0.3">
      <c r="C371" s="228"/>
      <c r="D371" s="220"/>
      <c r="E371" s="89">
        <f t="shared" ref="E371:F371" si="5010">E370</f>
        <v>0.94702351699999998</v>
      </c>
      <c r="F371" s="89">
        <f t="shared" si="5010"/>
        <v>0.58539031699999999</v>
      </c>
      <c r="G371" s="74">
        <f t="shared" ref="G371:I371" si="5011">G366</f>
        <v>0.97621461700000001</v>
      </c>
      <c r="H371" s="74">
        <f t="shared" si="5011"/>
        <v>-0.20893725399999999</v>
      </c>
      <c r="I371" s="74">
        <f t="shared" si="5011"/>
        <v>0</v>
      </c>
      <c r="J371" s="2">
        <f t="shared" ref="J371" si="5012">IF($AO$1="SUBTRACTIVE",AA371+J366,IF(W371=MAX(W370:W374),P371*M371-G371+J366,J366))</f>
        <v>0</v>
      </c>
      <c r="K371" s="107">
        <f t="shared" ref="K371" si="5013">IF($AO$1="SUBTRACTIVE",AB371+K366,IF(W371=MAX(W370:W374),P371*N371-H371+K366,K366))</f>
        <v>0</v>
      </c>
      <c r="L371" s="3">
        <v>0</v>
      </c>
      <c r="M371" s="2">
        <f t="shared" ref="M371" si="5014">IF($AO$1="ADDICTIVE",IF(W371=MAX(W370:W374),$AO$2*S371*R371+G371,0),0)</f>
        <v>0</v>
      </c>
      <c r="N371" s="107">
        <f t="shared" ref="N371" si="5015">IF($AO$1="ADDICTIVE",IF(W371=MAX(W370:W374),$AO$2*T371*R371+H371,0),0)</f>
        <v>0</v>
      </c>
      <c r="O371" s="20">
        <f t="shared" ref="O371" si="5016">IF($AO$1="ADDICTIVE",IF(Y371=MAX(Y370:Y374),$AO$2*U371*R371+I371,0),0)</f>
        <v>0</v>
      </c>
      <c r="P371" s="3">
        <f t="shared" si="4700"/>
        <v>0</v>
      </c>
      <c r="Q371" s="63">
        <f>Z366</f>
        <v>0</v>
      </c>
      <c r="R371" s="2">
        <f t="shared" si="4418"/>
        <v>0.89819480523681949</v>
      </c>
      <c r="S371" s="90">
        <f t="shared" si="4658"/>
        <v>0.94702351699999998</v>
      </c>
      <c r="T371" s="90">
        <f t="shared" si="4659"/>
        <v>0.58539031699999999</v>
      </c>
      <c r="U371" s="26">
        <f t="shared" si="4419"/>
        <v>0</v>
      </c>
      <c r="V371" s="199">
        <f t="shared" si="4398"/>
        <v>0.72052141291059768</v>
      </c>
      <c r="W371" s="192">
        <f t="shared" si="4107"/>
        <v>0.86026070645529884</v>
      </c>
      <c r="X371" s="192">
        <f>IF(W371&gt;X370,W371,X370)</f>
        <v>0.99729658646306651</v>
      </c>
      <c r="Y371" s="75">
        <f t="shared" ref="Y371:Y374" si="5017">Y370</f>
        <v>0.99729658646306651</v>
      </c>
      <c r="Z371" s="63">
        <f>IF(MAX(W370:W374)=W371,Q371+1,Q371)</f>
        <v>0</v>
      </c>
      <c r="AA371" s="63">
        <f t="shared" ref="AA371" si="5018">IF(W371=MAX(W370:W374),S371*R371-G371,0)</f>
        <v>0</v>
      </c>
      <c r="AB371" s="63">
        <f t="shared" ref="AB371" si="5019">IF(W371=MAX(W370:W374),T371*R371-H371,0)</f>
        <v>0</v>
      </c>
      <c r="AC371" s="209">
        <f t="shared" ref="AC371" si="5020">IF(W371=MAX(W370:W374),U371-I371,0)</f>
        <v>0</v>
      </c>
      <c r="AD371" s="132">
        <f>Hoja1!$AA371^2+Hoja1!$AB371^2+AC371^2</f>
        <v>0</v>
      </c>
      <c r="AE371" s="75">
        <f t="shared" ref="AE371:AH374" si="5021">AE370</f>
        <v>0.11440301781527561</v>
      </c>
      <c r="AF371" s="76">
        <f t="shared" si="5021"/>
        <v>0.33823515165528789</v>
      </c>
      <c r="AG371" s="77">
        <f t="shared" si="5021"/>
        <v>0</v>
      </c>
      <c r="AH371" s="78">
        <f t="shared" si="5021"/>
        <v>0</v>
      </c>
      <c r="AI371" s="72">
        <f>IF(AG370&gt;0,IF(AH370=Hoja1!$W371,Hoja1!$E371,Hoja1!$G371),0)</f>
        <v>0</v>
      </c>
      <c r="AJ371" s="73">
        <f>IF(AG370&gt;0,IF(AH370=Hoja1!$W371,Hoja1!$F371,Hoja1!$H371),0)</f>
        <v>0</v>
      </c>
      <c r="AK371" s="52">
        <f>IF(AG370&gt;0,IF(AH370=Hoja1!$W371,Hoja1!$E371*Hoja1!$R371,Hoja1!$G371),0)</f>
        <v>0</v>
      </c>
      <c r="AL371" s="49">
        <f>IF(AG370&gt;0,IF(AH370=Hoja1!$W371,Hoja1!$F371*Hoja1!$R371,Hoja1!$H371),0)</f>
        <v>0</v>
      </c>
      <c r="AM371" s="2">
        <f t="shared" ref="AM371:AN371" si="5022">AM366</f>
        <v>1</v>
      </c>
      <c r="AN371" s="143">
        <f t="shared" si="5022"/>
        <v>0.5</v>
      </c>
      <c r="AO371" s="107">
        <f t="shared" si="4426"/>
        <v>1</v>
      </c>
      <c r="AP371" s="3">
        <f t="shared" si="4406"/>
        <v>1</v>
      </c>
      <c r="AQ371" s="2">
        <f t="shared" ref="AQ371:AR371" si="5023">AQ366</f>
        <v>9.8200950552920219E-3</v>
      </c>
      <c r="AR371" s="3">
        <f t="shared" si="5023"/>
        <v>0.14994720205117487</v>
      </c>
      <c r="AS371" s="2">
        <f t="shared" ref="AS371" si="5024">IF(AG370&gt;0,G371+AQ371,0)</f>
        <v>0</v>
      </c>
      <c r="AT371" s="163">
        <f t="shared" ref="AT371" si="5025">IF(AG370&gt;0,H371+AR371,0)</f>
        <v>0</v>
      </c>
    </row>
    <row r="372" spans="3:46" ht="19.5" thickBot="1" x14ac:dyDescent="0.3">
      <c r="C372" s="228"/>
      <c r="D372" s="220"/>
      <c r="E372" s="89">
        <f t="shared" ref="E372:F372" si="5026">E371</f>
        <v>0.94702351699999998</v>
      </c>
      <c r="F372" s="89">
        <f t="shared" si="5026"/>
        <v>0.58539031699999999</v>
      </c>
      <c r="G372" s="74">
        <f t="shared" ref="G372:I372" si="5027">G367</f>
        <v>0.4247616770911497</v>
      </c>
      <c r="H372" s="74">
        <f t="shared" si="5027"/>
        <v>0.90530520691903349</v>
      </c>
      <c r="I372" s="74">
        <f t="shared" si="5027"/>
        <v>0</v>
      </c>
      <c r="J372" s="2">
        <f t="shared" ref="J372" si="5028">IF($AO$1="SUBTRACTIVE",AA372+J367,IF(W372=MAX(W370:W374),P372*M372-G372+J367,J367))</f>
        <v>0.74033275324274816</v>
      </c>
      <c r="K372" s="107">
        <f t="shared" ref="K372" si="5029">IF($AO$1="SUBTRACTIVE",AB372+K367,IF(W372=MAX(W370:W374),P372*N372-H372+K367,K367))</f>
        <v>-0.49683774940713821</v>
      </c>
      <c r="L372" s="3">
        <v>0</v>
      </c>
      <c r="M372" s="2">
        <f t="shared" ref="M372" si="5030">IF($AO$1="ADDICTIVE",IF(W372=MAX(W370:W374),$AO$2*S372*R372+G372,0),0)</f>
        <v>0</v>
      </c>
      <c r="N372" s="107">
        <f t="shared" ref="N372" si="5031">IF($AO$1="ADDICTIVE",IF(W372=MAX(W370:W374),$AO$2*T372*R372+H372,0),0)</f>
        <v>0</v>
      </c>
      <c r="O372" s="20">
        <f t="shared" ref="O372" si="5032">IF($AO$1="ADDICTIVE",IF(Y372=MAX(Y370:Y374),$AO$2*U372*R372+I372,0),0)</f>
        <v>0</v>
      </c>
      <c r="P372" s="3">
        <f t="shared" si="4700"/>
        <v>0</v>
      </c>
      <c r="Q372" s="63">
        <f>Z367</f>
        <v>6</v>
      </c>
      <c r="R372" s="2">
        <f t="shared" si="4418"/>
        <v>0.89819480523681949</v>
      </c>
      <c r="S372" s="90">
        <f t="shared" si="4658"/>
        <v>0.94702351699999998</v>
      </c>
      <c r="T372" s="90">
        <f t="shared" si="4659"/>
        <v>0.58539031699999999</v>
      </c>
      <c r="U372" s="26">
        <f t="shared" si="4419"/>
        <v>0</v>
      </c>
      <c r="V372" s="199">
        <f t="shared" si="4398"/>
        <v>0.83731174764590299</v>
      </c>
      <c r="W372" s="192">
        <f t="shared" si="4107"/>
        <v>0.91865587382295155</v>
      </c>
      <c r="X372" s="192">
        <f>IF(W372&gt;X371,W372,X371)</f>
        <v>0.99729658646306651</v>
      </c>
      <c r="Y372" s="75">
        <f t="shared" si="5017"/>
        <v>0.99729658646306651</v>
      </c>
      <c r="Z372" s="63">
        <f>IF(MAX(W370:W374)=W372,Q372+1,Q372)</f>
        <v>6</v>
      </c>
      <c r="AA372" s="63">
        <f t="shared" ref="AA372" si="5033">IF(W372=MAX(W370:W374),S372*R372-G372,0)</f>
        <v>0</v>
      </c>
      <c r="AB372" s="63">
        <f t="shared" ref="AB372" si="5034">IF(W372=MAX(W370:W374),T372*R372-H372,0)</f>
        <v>0</v>
      </c>
      <c r="AC372" s="209">
        <f t="shared" ref="AC372" si="5035">IF(W372=MAX(W370:W374),U372-I372,0)</f>
        <v>0</v>
      </c>
      <c r="AD372" s="132">
        <f>Hoja1!$AA372^2+Hoja1!$AB372^2+AC372^2</f>
        <v>0</v>
      </c>
      <c r="AE372" s="75">
        <f t="shared" si="5021"/>
        <v>0.11440301781527561</v>
      </c>
      <c r="AF372" s="75">
        <f t="shared" si="5021"/>
        <v>0.33823515165528789</v>
      </c>
      <c r="AG372" s="78">
        <f t="shared" si="5021"/>
        <v>0</v>
      </c>
      <c r="AH372" s="78">
        <f t="shared" si="5021"/>
        <v>0</v>
      </c>
      <c r="AI372" s="72">
        <f>IF(AG370&gt;0,IF(AH370=Hoja1!$W372,Hoja1!$E372,Hoja1!$G372),0)</f>
        <v>0</v>
      </c>
      <c r="AJ372" s="73">
        <f>IF(AG372&gt;0,IF(AH372=Hoja1!$W372,Hoja1!$F372,Hoja1!$H372),0)</f>
        <v>0</v>
      </c>
      <c r="AK372" s="52">
        <f>IF(AG370&gt;0,IF(AH370=Hoja1!$W372,Hoja1!$E372*Hoja1!$R372,Hoja1!$G372),0)</f>
        <v>0</v>
      </c>
      <c r="AL372" s="49">
        <f>IF(AG370&gt;0,IF(AH370=Hoja1!$W372,Hoja1!$F372*Hoja1!$R372,Hoja1!$H372),0)</f>
        <v>0</v>
      </c>
      <c r="AM372" s="2">
        <f t="shared" ref="AM372:AN372" si="5036">AM367</f>
        <v>9</v>
      </c>
      <c r="AN372" s="143">
        <f t="shared" si="5036"/>
        <v>0.5</v>
      </c>
      <c r="AO372" s="107">
        <f t="shared" si="4426"/>
        <v>0.1111111111111111</v>
      </c>
      <c r="AP372" s="3">
        <f t="shared" si="4406"/>
        <v>0.1111111111111111</v>
      </c>
      <c r="AQ372" s="2">
        <f t="shared" ref="AQ372:AR372" si="5037">AQ367</f>
        <v>5.140084477824592E-2</v>
      </c>
      <c r="AR372" s="3">
        <f t="shared" si="5037"/>
        <v>-3.4386926982714054E-2</v>
      </c>
      <c r="AS372" s="2">
        <f t="shared" ref="AS372" si="5038">IF(AG370&gt;0,G372+AQ372,0)</f>
        <v>0</v>
      </c>
      <c r="AT372" s="163">
        <f t="shared" ref="AT372" si="5039">IF(AG370&gt;0,H372+AR372,0)</f>
        <v>0</v>
      </c>
    </row>
    <row r="373" spans="3:46" ht="19.5" thickBot="1" x14ac:dyDescent="0.3">
      <c r="C373" s="228"/>
      <c r="D373" s="220"/>
      <c r="E373" s="89">
        <f t="shared" ref="E373:F373" si="5040">E372</f>
        <v>0.94702351699999998</v>
      </c>
      <c r="F373" s="89">
        <f t="shared" si="5040"/>
        <v>0.58539031699999999</v>
      </c>
      <c r="G373" s="74">
        <f t="shared" ref="G373:I373" si="5041">G368</f>
        <v>5.6386042442791447E-2</v>
      </c>
      <c r="H373" s="74">
        <f t="shared" si="5041"/>
        <v>0.99840904153440013</v>
      </c>
      <c r="I373" s="74">
        <f t="shared" si="5041"/>
        <v>0</v>
      </c>
      <c r="J373" s="2">
        <f t="shared" ref="J373" si="5042">IF($AO$1="SUBTRACTIVE",AA373+J368,IF(W373=MAX(W370:W374),P373*M373-G373+J368,J368))</f>
        <v>0</v>
      </c>
      <c r="K373" s="107">
        <f t="shared" ref="K373" si="5043">IF($AO$1="SUBTRACTIVE",AB373+K368,IF(W373=MAX(W370:W374),P373*N373-H373+K368,K368))</f>
        <v>0</v>
      </c>
      <c r="L373" s="3">
        <v>0</v>
      </c>
      <c r="M373" s="2">
        <f t="shared" ref="M373" si="5044">IF($AO$1="ADDICTIVE",IF(W373=MAX(W370:W374),$AO$2*S373*R373+G373,0),0)</f>
        <v>0</v>
      </c>
      <c r="N373" s="107">
        <f t="shared" ref="N373" si="5045">IF($AO$1="ADDICTIVE",IF(W373=MAX(W370:W374),$AO$2*T373*R373+H373,0),0)</f>
        <v>0</v>
      </c>
      <c r="O373" s="20">
        <f t="shared" ref="O373:O374" si="5046">IF($AO$1="ADDICTIVE",IF(Y373=MAX(Y369:Y373),$AO$2*U373*R373+I373,0),0)</f>
        <v>0</v>
      </c>
      <c r="P373" s="3">
        <f t="shared" si="4700"/>
        <v>0</v>
      </c>
      <c r="Q373" s="63">
        <f>Z368</f>
        <v>0</v>
      </c>
      <c r="R373" s="2">
        <f t="shared" si="4418"/>
        <v>0.89819480523681949</v>
      </c>
      <c r="S373" s="90">
        <f t="shared" si="4658"/>
        <v>0.94702351699999998</v>
      </c>
      <c r="T373" s="90">
        <f t="shared" si="4659"/>
        <v>0.58539031699999999</v>
      </c>
      <c r="U373" s="26">
        <f t="shared" si="4419"/>
        <v>0</v>
      </c>
      <c r="V373" s="199">
        <f t="shared" si="4398"/>
        <v>0.57292064645995722</v>
      </c>
      <c r="W373" s="192">
        <f t="shared" ref="W373:W436" si="5047">(V373+1)/2</f>
        <v>0.78646032322997861</v>
      </c>
      <c r="X373" s="192">
        <f>IF(W373&gt;X372,W373,X372)</f>
        <v>0.99729658646306651</v>
      </c>
      <c r="Y373" s="75">
        <f t="shared" si="5017"/>
        <v>0.99729658646306651</v>
      </c>
      <c r="Z373" s="63">
        <f>IF(MAX(W370:W374)=W373,Q373+1,Q373)</f>
        <v>0</v>
      </c>
      <c r="AA373" s="63">
        <f t="shared" ref="AA373" si="5048">IF(W373=MAX(W370:W374),S373*R373-G373,0)</f>
        <v>0</v>
      </c>
      <c r="AB373" s="63">
        <f t="shared" ref="AB373" si="5049">IF(W373=MAX(W370:W374),T373*R373-H373,0)</f>
        <v>0</v>
      </c>
      <c r="AC373" s="209">
        <f t="shared" ref="AC373" si="5050">IF(W373=MAX(W370:W374),U373-I373,0)</f>
        <v>0</v>
      </c>
      <c r="AD373" s="132">
        <f>Hoja1!$AA373^2+Hoja1!$AB373^2+AC373^2</f>
        <v>0</v>
      </c>
      <c r="AE373" s="75">
        <f t="shared" si="5021"/>
        <v>0.11440301781527561</v>
      </c>
      <c r="AF373" s="75">
        <f t="shared" si="5021"/>
        <v>0.33823515165528789</v>
      </c>
      <c r="AG373" s="78">
        <f t="shared" si="5021"/>
        <v>0</v>
      </c>
      <c r="AH373" s="78">
        <f t="shared" si="5021"/>
        <v>0</v>
      </c>
      <c r="AI373" s="72">
        <f>IF(AG370&gt;0,IF(AH370=Hoja1!$W373,Hoja1!$E373,Hoja1!$G373),0)</f>
        <v>0</v>
      </c>
      <c r="AJ373" s="73">
        <f>IF(AG370&gt;0,IF(AH370=Hoja1!$W373,Hoja1!$F373,Hoja1!$H373),0)</f>
        <v>0</v>
      </c>
      <c r="AK373" s="52">
        <f>IF(AG370&gt;0,IF(AH370=Hoja1!$W373,Hoja1!$E373*Hoja1!$R373,Hoja1!$G373),0)</f>
        <v>0</v>
      </c>
      <c r="AL373" s="49">
        <f>IF(AG370&gt;0,IF(AH370=Hoja1!$W373,Hoja1!$F373*Hoja1!$R373,Hoja1!$H373),0)</f>
        <v>0</v>
      </c>
      <c r="AM373" s="2">
        <f t="shared" ref="AM373:AN373" si="5051">AM368</f>
        <v>1</v>
      </c>
      <c r="AN373" s="143">
        <f t="shared" si="5051"/>
        <v>0.5</v>
      </c>
      <c r="AO373" s="107">
        <f t="shared" si="4426"/>
        <v>1</v>
      </c>
      <c r="AP373" s="3">
        <f t="shared" si="4406"/>
        <v>1</v>
      </c>
      <c r="AQ373" s="2">
        <f t="shared" ref="AQ373:AR373" si="5052">AQ368</f>
        <v>0</v>
      </c>
      <c r="AR373" s="3">
        <f t="shared" si="5052"/>
        <v>0</v>
      </c>
      <c r="AS373" s="2">
        <f t="shared" ref="AS373" si="5053">IF(AG370&gt;0,G373+AQ373,0)</f>
        <v>0</v>
      </c>
      <c r="AT373" s="163">
        <f t="shared" ref="AT373" si="5054">IF(AG370&gt;0,H373+AR373,0)</f>
        <v>0</v>
      </c>
    </row>
    <row r="374" spans="3:46" ht="19.5" thickBot="1" x14ac:dyDescent="0.3">
      <c r="C374" s="228"/>
      <c r="D374" s="221"/>
      <c r="E374" s="89">
        <f t="shared" ref="E374:F374" si="5055">E373</f>
        <v>0.94702351699999998</v>
      </c>
      <c r="F374" s="89">
        <f t="shared" si="5055"/>
        <v>0.58539031699999999</v>
      </c>
      <c r="G374" s="74">
        <f t="shared" ref="G374:I374" si="5056">G369</f>
        <v>-0.227678886</v>
      </c>
      <c r="H374" s="74">
        <f t="shared" si="5056"/>
        <v>-0.95629731299999998</v>
      </c>
      <c r="I374" s="74">
        <f t="shared" si="5056"/>
        <v>0</v>
      </c>
      <c r="J374" s="4">
        <f t="shared" ref="J374" si="5057">IF($AO$1="SUBTRACTIVE",AA374+J369,IF(W374=MAX(W370:W374),P374*M374-G374+J369,J369))</f>
        <v>0</v>
      </c>
      <c r="K374" s="108">
        <f t="shared" ref="K374" si="5058">IF($AO$1="SUBTRACTIVE",AB374+K369,IF(W374=MAX(W370:W374),P374*N374-H374+K369,K369))</f>
        <v>0</v>
      </c>
      <c r="L374" s="5">
        <v>0</v>
      </c>
      <c r="M374" s="4">
        <f t="shared" ref="M374" si="5059">IF($AO$1="ADDICTIVE",IF(W374=MAX(W370:W374),$AO$2*S374*R374+G374,0),0)</f>
        <v>0</v>
      </c>
      <c r="N374" s="108">
        <f t="shared" ref="N374" si="5060">IF($AO$1="ADDICTIVE",IF(W374=MAX(W370:W374),$AO$2*T374*R374+H374,0),0)</f>
        <v>0</v>
      </c>
      <c r="O374" s="21">
        <f t="shared" si="5046"/>
        <v>0</v>
      </c>
      <c r="P374" s="5">
        <f t="shared" si="4700"/>
        <v>0</v>
      </c>
      <c r="Q374" s="63">
        <f>Z369</f>
        <v>0</v>
      </c>
      <c r="R374" s="4">
        <f t="shared" si="4418"/>
        <v>0.89819480523681949</v>
      </c>
      <c r="S374" s="90">
        <f t="shared" si="4658"/>
        <v>0.94702351699999998</v>
      </c>
      <c r="T374" s="90">
        <f t="shared" si="4659"/>
        <v>0.58539031699999999</v>
      </c>
      <c r="U374" s="118">
        <f t="shared" si="4419"/>
        <v>0</v>
      </c>
      <c r="V374" s="199">
        <f t="shared" si="4398"/>
        <v>-0.69648220976252251</v>
      </c>
      <c r="W374" s="192">
        <f t="shared" si="5047"/>
        <v>0.15175889511873875</v>
      </c>
      <c r="X374" s="192">
        <f>IF(W374&gt;X373,W374,X373)</f>
        <v>0.99729658646306651</v>
      </c>
      <c r="Y374" s="75">
        <f t="shared" si="5017"/>
        <v>0.99729658646306651</v>
      </c>
      <c r="Z374" s="63">
        <f>IF(MAX(W370:W374)=W374,Q374+1,Q374)</f>
        <v>0</v>
      </c>
      <c r="AA374" s="63">
        <f t="shared" ref="AA374" si="5061">IF(W374=MAX(W370:W374),S374*R374-G374,0)</f>
        <v>0</v>
      </c>
      <c r="AB374" s="63">
        <f t="shared" ref="AB374" si="5062">IF(W374=MAX(W370:W374),T374*R374-H374,0)</f>
        <v>0</v>
      </c>
      <c r="AC374" s="133">
        <f t="shared" ref="AC374" si="5063">IF(W374=MAX(W370:W374),U374-I374,0)</f>
        <v>0</v>
      </c>
      <c r="AD374" s="133">
        <f>Hoja1!$AA374^2+Hoja1!$AB374^2+AC374^2</f>
        <v>0</v>
      </c>
      <c r="AE374" s="75">
        <f t="shared" si="5021"/>
        <v>0.11440301781527561</v>
      </c>
      <c r="AF374" s="75">
        <f t="shared" si="5021"/>
        <v>0.33823515165528789</v>
      </c>
      <c r="AG374" s="78">
        <f t="shared" si="5021"/>
        <v>0</v>
      </c>
      <c r="AH374" s="78">
        <f t="shared" si="5021"/>
        <v>0</v>
      </c>
      <c r="AI374" s="72">
        <f>IF(AG370&gt;0,IF(AH370=Hoja1!$W374,Hoja1!$E374,Hoja1!$G374),0)</f>
        <v>0</v>
      </c>
      <c r="AJ374" s="73">
        <f>IF(AG370&gt;0,IF(AH370=Hoja1!$W374,Hoja1!$F374,Hoja1!$H374),0)</f>
        <v>0</v>
      </c>
      <c r="AK374" s="52">
        <f>IF(AG370&gt;0,IF(AH370=Hoja1!$W374,Hoja1!$E374*Hoja1!$R374,Hoja1!$G374),0)</f>
        <v>0</v>
      </c>
      <c r="AL374" s="49">
        <f>IF(AG370&gt;0,IF(AH370=Hoja1!$W374,Hoja1!$F374*Hoja1!$R374,Hoja1!$H374),0)</f>
        <v>0</v>
      </c>
      <c r="AM374" s="4">
        <f t="shared" ref="AM374:AN374" si="5064">AM369</f>
        <v>0</v>
      </c>
      <c r="AN374" s="120">
        <f t="shared" si="5064"/>
        <v>0.5</v>
      </c>
      <c r="AO374" s="108">
        <f t="shared" si="4426"/>
        <v>0</v>
      </c>
      <c r="AP374" s="5">
        <f t="shared" si="4406"/>
        <v>0</v>
      </c>
      <c r="AQ374" s="4">
        <f t="shared" ref="AQ374:AR374" si="5065">AQ369</f>
        <v>0</v>
      </c>
      <c r="AR374" s="5">
        <f t="shared" si="5065"/>
        <v>0</v>
      </c>
      <c r="AS374" s="4">
        <f t="shared" ref="AS374" si="5066">IF(AG370&gt;0,G374+AQ374,0)</f>
        <v>0</v>
      </c>
      <c r="AT374" s="164">
        <f t="shared" ref="AT374" si="5067">IF(AG370&gt;0,H374+AR374,0)</f>
        <v>0</v>
      </c>
    </row>
    <row r="375" spans="3:46" ht="19.5" thickBot="1" x14ac:dyDescent="0.3">
      <c r="C375" s="228"/>
      <c r="D375" s="213" t="s">
        <v>38</v>
      </c>
      <c r="E375" s="116">
        <f>$A$23</f>
        <v>0.2257258</v>
      </c>
      <c r="F375" s="116">
        <f>$B$23</f>
        <v>0.18537577099999999</v>
      </c>
      <c r="G375" s="92">
        <f t="shared" ref="G375:I375" si="5068">G370</f>
        <v>0.90061523871352567</v>
      </c>
      <c r="H375" s="92">
        <f t="shared" si="5068"/>
        <v>0.43461729348586547</v>
      </c>
      <c r="I375" s="92">
        <f t="shared" si="5068"/>
        <v>0</v>
      </c>
      <c r="J375" s="52">
        <f t="shared" ref="J375" si="5069">IF($AO$1="SUBTRACTIVE",AA375+J370,IF(W375=MAX(W375:W379),P375*M375-G375+J370,J370))</f>
        <v>-6.1058585808350219E-2</v>
      </c>
      <c r="K375" s="123">
        <f t="shared" ref="K375" si="5070">IF($AO$1="SUBTRACTIVE",AB375+K370,IF(W375=MAX(W375:W379),P375*N375-H375+K370,K370))</f>
        <v>-8.2659976309682526E-2</v>
      </c>
      <c r="L375" s="53">
        <v>0</v>
      </c>
      <c r="M375" s="136">
        <f t="shared" ref="M375" si="5071">IF($AO$1="ADDICTIVE",IF(W375=MAX(W375:W379),$AO$2*S375*R375+G375,0),0)</f>
        <v>0</v>
      </c>
      <c r="N375" s="123">
        <f t="shared" ref="N375" si="5072">IF($AO$1="ADDICTIVE",IF(W375=MAX(W375:W379),$AO$2*T375*R375+H375,0),0)</f>
        <v>0</v>
      </c>
      <c r="O375" s="130">
        <f t="shared" ref="O375" si="5073">IF($AO$1="ADDICTIVE",IF(Y375=MAX(Y375:Y379),$AO$2*U375*R375+I375,0),0)</f>
        <v>0</v>
      </c>
      <c r="P375" s="53">
        <f t="shared" si="4700"/>
        <v>0</v>
      </c>
      <c r="Q375" s="36">
        <f>Z370</f>
        <v>7</v>
      </c>
      <c r="R375" s="114">
        <f t="shared" si="4418"/>
        <v>3.4236074275152042</v>
      </c>
      <c r="S375" s="91">
        <f t="shared" si="4658"/>
        <v>0.2257258</v>
      </c>
      <c r="T375" s="91">
        <f t="shared" si="4659"/>
        <v>0.18537577099999999</v>
      </c>
      <c r="U375" s="115">
        <f t="shared" si="4419"/>
        <v>0</v>
      </c>
      <c r="V375" s="200">
        <f t="shared" si="4398"/>
        <v>0.97182387300432771</v>
      </c>
      <c r="W375" s="201">
        <f t="shared" si="5047"/>
        <v>0.9859119365021638</v>
      </c>
      <c r="X375" s="201">
        <f>W375</f>
        <v>0.9859119365021638</v>
      </c>
      <c r="Y375" s="36">
        <f t="shared" ref="Y375" si="5074">X379</f>
        <v>0.9859119365021638</v>
      </c>
      <c r="Z375" s="36">
        <f>IF(MAX(W375:W379)=W375,Q375+1,Q375)</f>
        <v>8</v>
      </c>
      <c r="AA375" s="80">
        <f t="shared" ref="AA375" si="5075">IF(W375=MAX(W375:W379),S375*R375-G375,0)</f>
        <v>-0.12781871325171412</v>
      </c>
      <c r="AB375" s="80">
        <f t="shared" ref="AB375" si="5076">IF(W375=MAX(W375:W379),T375*R375-H375,0)</f>
        <v>0.20003657299109207</v>
      </c>
      <c r="AC375" s="54">
        <f t="shared" ref="AC375" si="5077">IF(W375=MAX(W375:W379),U375-I375,0)</f>
        <v>0</v>
      </c>
      <c r="AD375" s="54">
        <f>Hoja1!$AA375^2+Hoja1!$AB375^2+AC375^2</f>
        <v>5.6352253991344428E-2</v>
      </c>
      <c r="AE375" s="80">
        <f t="shared" ref="AE375" si="5078">IF(MAX(AD375:AD379)&gt;AE370,MAX(AD375:AD379),AE370)</f>
        <v>0.11440301781527561</v>
      </c>
      <c r="AF375" s="80">
        <f t="shared" ref="AF375" si="5079">SQRT(AE375)</f>
        <v>0.33823515165528789</v>
      </c>
      <c r="AG375" s="82">
        <f>IF(Y375=MIN(Y310:Y409),Y375,0)</f>
        <v>0</v>
      </c>
      <c r="AH375" s="83">
        <f>IF(Hoja1!$AG375&gt;0,_xlfn.MAXIFS(W375:W379,Z405:Z409,0),0)</f>
        <v>0</v>
      </c>
      <c r="AI375" s="80">
        <f>IF(AG375&gt;0,IF(AH375=Hoja1!$W375,Hoja1!$E375,Hoja1!$G375),0)</f>
        <v>0</v>
      </c>
      <c r="AJ375" s="54">
        <f>IF(AG375&gt;0,IF(AH375=Hoja1!$W375,Hoja1!$F375,Hoja1!$H375),0)</f>
        <v>0</v>
      </c>
      <c r="AK375" s="52">
        <f>IF(AG375&gt;0,IF(AH375=Hoja1!$W375,Hoja1!$E375*Hoja1!$R375,Hoja1!$G375),0)</f>
        <v>0</v>
      </c>
      <c r="AL375" s="49">
        <f>IF(AG375&gt;0,IF(AH375=Hoja1!$W375,Hoja1!$F375*Hoja1!$R375,Hoja1!$H375),0)</f>
        <v>0</v>
      </c>
      <c r="AM375" s="114">
        <f t="shared" ref="AM375:AN375" si="5080">AM370</f>
        <v>9</v>
      </c>
      <c r="AN375" s="144">
        <f t="shared" si="5080"/>
        <v>0.5</v>
      </c>
      <c r="AO375" s="123">
        <f t="shared" si="4426"/>
        <v>0.1111111111111111</v>
      </c>
      <c r="AP375" s="127">
        <f t="shared" ref="AP375" si="5081">IF($AO$1="SUBTRACTIVE",AN375*AO375,AO375)</f>
        <v>5.5555555555555552E-2</v>
      </c>
      <c r="AQ375" s="52">
        <f t="shared" ref="AQ375:AR375" si="5082">AQ370</f>
        <v>-8.7737465512600643E-3</v>
      </c>
      <c r="AR375" s="53">
        <f t="shared" si="5082"/>
        <v>4.316376946363362E-3</v>
      </c>
      <c r="AS375" s="52">
        <f t="shared" ref="AS375" si="5083">IF(AG375&gt;0,G375+AQ375,0)</f>
        <v>0</v>
      </c>
      <c r="AT375" s="165">
        <f t="shared" ref="AT375" si="5084">IF(AG375&gt;0,H375+AR375,0)</f>
        <v>0</v>
      </c>
    </row>
    <row r="376" spans="3:46" ht="19.5" thickBot="1" x14ac:dyDescent="0.3">
      <c r="C376" s="228"/>
      <c r="D376" s="214"/>
      <c r="E376" s="94">
        <f t="shared" ref="E376:F376" si="5085">E375</f>
        <v>0.2257258</v>
      </c>
      <c r="F376" s="94">
        <f t="shared" si="5085"/>
        <v>0.18537577099999999</v>
      </c>
      <c r="G376" s="46">
        <f t="shared" ref="G376:I376" si="5086">G371</f>
        <v>0.97621461700000001</v>
      </c>
      <c r="H376" s="46">
        <f t="shared" si="5086"/>
        <v>-0.20893725399999999</v>
      </c>
      <c r="I376" s="46">
        <f t="shared" si="5086"/>
        <v>0</v>
      </c>
      <c r="J376" s="56">
        <f t="shared" ref="J376" si="5087">IF($AO$1="SUBTRACTIVE",AA376+J371,IF(W376=MAX(W375:W379),P376*M376-G376+J371,J371))</f>
        <v>0</v>
      </c>
      <c r="K376" s="122">
        <f t="shared" ref="K376" si="5088">IF($AO$1="SUBTRACTIVE",AB376+K371,IF(W376=MAX(W375:W379),P376*N376-H376+K371,K371))</f>
        <v>0</v>
      </c>
      <c r="L376" s="57">
        <v>0</v>
      </c>
      <c r="M376" s="137">
        <f t="shared" ref="M376" si="5089">IF($AO$1="ADDICTIVE",IF(W376=MAX(W375:W379),$AO$2*S376*R376+G376,0),0)</f>
        <v>0</v>
      </c>
      <c r="N376" s="122">
        <f t="shared" ref="N376" si="5090">IF($AO$1="ADDICTIVE",IF(W376=MAX(W375:W379),$AO$2*T376*R376+H376,0),0)</f>
        <v>0</v>
      </c>
      <c r="O376" s="128">
        <f t="shared" ref="O376" si="5091">IF($AO$1="ADDICTIVE",IF(Y376=MAX(Y375:Y379),$AO$2*U376*R376+I376,0),0)</f>
        <v>0</v>
      </c>
      <c r="P376" s="57">
        <f t="shared" si="4700"/>
        <v>0</v>
      </c>
      <c r="Q376" s="93">
        <f t="shared" ref="Q376:Q409" si="5092">Z371</f>
        <v>0</v>
      </c>
      <c r="R376" s="56">
        <f t="shared" si="4418"/>
        <v>3.4236074275152042</v>
      </c>
      <c r="S376" s="95">
        <f t="shared" si="4658"/>
        <v>0.2257258</v>
      </c>
      <c r="T376" s="95">
        <f t="shared" si="4659"/>
        <v>0.18537577099999999</v>
      </c>
      <c r="U376" s="115">
        <f t="shared" si="4419"/>
        <v>0</v>
      </c>
      <c r="V376" s="202">
        <f t="shared" si="4398"/>
        <v>0.62181242802045489</v>
      </c>
      <c r="W376" s="203">
        <f t="shared" si="5047"/>
        <v>0.81090621401022744</v>
      </c>
      <c r="X376" s="203">
        <f>IF(W376&gt;X375,W376,X375)</f>
        <v>0.9859119365021638</v>
      </c>
      <c r="Y376" s="75">
        <f t="shared" ref="Y376:Y379" si="5093">Y375</f>
        <v>0.9859119365021638</v>
      </c>
      <c r="Z376" s="93">
        <f>IF(MAX(W375:W379)=W376,Q376+1,Q376)</f>
        <v>0</v>
      </c>
      <c r="AA376" s="82">
        <f t="shared" ref="AA376" si="5094">IF(W376=MAX(W375:W379),S376*R376-G376,0)</f>
        <v>0</v>
      </c>
      <c r="AB376" s="82">
        <f t="shared" ref="AB376" si="5095">IF(W376=MAX(W375:W379),T376*R376-H376,0)</f>
        <v>0</v>
      </c>
      <c r="AC376" s="210">
        <f t="shared" ref="AC376" si="5096">IF(W376=MAX(W375:W379),U376-I376,0)</f>
        <v>0</v>
      </c>
      <c r="AD376" s="212">
        <f>Hoja1!$AA376^2+Hoja1!$AB376^2+AC376^2</f>
        <v>0</v>
      </c>
      <c r="AE376" s="75">
        <f t="shared" ref="AE376:AH379" si="5097">AE375</f>
        <v>0.11440301781527561</v>
      </c>
      <c r="AF376" s="76">
        <f t="shared" si="5097"/>
        <v>0.33823515165528789</v>
      </c>
      <c r="AG376" s="78">
        <f t="shared" si="5097"/>
        <v>0</v>
      </c>
      <c r="AH376" s="78">
        <f t="shared" si="5097"/>
        <v>0</v>
      </c>
      <c r="AI376" s="80">
        <f>IF(AG375&gt;0,IF(AH375=Hoja1!$W376,Hoja1!$E376,Hoja1!$G376),0)</f>
        <v>0</v>
      </c>
      <c r="AJ376" s="54">
        <f>IF(AG375&gt;0,IF(AH375=Hoja1!$W376,Hoja1!$F376,Hoja1!$H376),0)</f>
        <v>0</v>
      </c>
      <c r="AK376" s="52">
        <f>IF(AG375&gt;0,IF(AH375=Hoja1!$W376,Hoja1!$E376*Hoja1!$R376,Hoja1!$G376),0)</f>
        <v>0</v>
      </c>
      <c r="AL376" s="49">
        <f>IF(AG375&gt;0,IF(AH375=Hoja1!$W376,Hoja1!$F376*Hoja1!$R376,Hoja1!$H376),0)</f>
        <v>0</v>
      </c>
      <c r="AM376" s="56">
        <f t="shared" ref="AM376:AN376" si="5098">AM371</f>
        <v>1</v>
      </c>
      <c r="AN376" s="145">
        <f t="shared" si="5098"/>
        <v>0.5</v>
      </c>
      <c r="AO376" s="122">
        <f t="shared" si="4426"/>
        <v>1</v>
      </c>
      <c r="AP376" s="127">
        <f t="shared" si="4332"/>
        <v>0.5</v>
      </c>
      <c r="AQ376" s="56">
        <f t="shared" ref="AQ376:AR376" si="5099">AQ371</f>
        <v>9.8200950552920219E-3</v>
      </c>
      <c r="AR376" s="57">
        <f t="shared" si="5099"/>
        <v>0.14994720205117487</v>
      </c>
      <c r="AS376" s="56">
        <f t="shared" ref="AS376" si="5100">IF(AG375&gt;0,G376+AQ376,0)</f>
        <v>0</v>
      </c>
      <c r="AT376" s="166">
        <f t="shared" ref="AT376" si="5101">IF(AG375&gt;0,H376+AR376,0)</f>
        <v>0</v>
      </c>
    </row>
    <row r="377" spans="3:46" ht="19.5" thickBot="1" x14ac:dyDescent="0.3">
      <c r="C377" s="228"/>
      <c r="D377" s="214"/>
      <c r="E377" s="94">
        <f t="shared" ref="E377:F377" si="5102">E376</f>
        <v>0.2257258</v>
      </c>
      <c r="F377" s="94">
        <f t="shared" si="5102"/>
        <v>0.18537577099999999</v>
      </c>
      <c r="G377" s="46">
        <f t="shared" ref="G377:I377" si="5103">G372</f>
        <v>0.4247616770911497</v>
      </c>
      <c r="H377" s="46">
        <f t="shared" si="5103"/>
        <v>0.90530520691903349</v>
      </c>
      <c r="I377" s="46">
        <f t="shared" si="5103"/>
        <v>0</v>
      </c>
      <c r="J377" s="56">
        <f t="shared" ref="J377" si="5104">IF($AO$1="SUBTRACTIVE",AA377+J372,IF(W377=MAX(W375:W379),P377*M377-G377+J372,J372))</f>
        <v>0.74033275324274816</v>
      </c>
      <c r="K377" s="122">
        <f t="shared" ref="K377" si="5105">IF($AO$1="SUBTRACTIVE",AB377+K372,IF(W377=MAX(W375:W379),P377*N377-H377+K372,K372))</f>
        <v>-0.49683774940713821</v>
      </c>
      <c r="L377" s="57">
        <v>0</v>
      </c>
      <c r="M377" s="137">
        <f t="shared" ref="M377" si="5106">IF($AO$1="ADDICTIVE",IF(W377=MAX(W375:W379),$AO$2*S377*R377+G377,0),0)</f>
        <v>0</v>
      </c>
      <c r="N377" s="122">
        <f t="shared" ref="N377" si="5107">IF($AO$1="ADDICTIVE",IF(W377=MAX(W375:W379),$AO$2*T377*R377+H377,0),0)</f>
        <v>0</v>
      </c>
      <c r="O377" s="128">
        <f t="shared" ref="O377" si="5108">IF($AO$1="ADDICTIVE",IF(Y377=MAX(Y375:Y379),$AO$2*U377*R377+I377,0),0)</f>
        <v>0</v>
      </c>
      <c r="P377" s="57">
        <f t="shared" si="4700"/>
        <v>0</v>
      </c>
      <c r="Q377" s="93">
        <f t="shared" si="5092"/>
        <v>6</v>
      </c>
      <c r="R377" s="56">
        <f t="shared" si="4418"/>
        <v>3.4236074275152042</v>
      </c>
      <c r="S377" s="95">
        <f t="shared" si="4658"/>
        <v>0.2257258</v>
      </c>
      <c r="T377" s="95">
        <f t="shared" si="4659"/>
        <v>0.18537577099999999</v>
      </c>
      <c r="U377" s="115">
        <f t="shared" si="4419"/>
        <v>0</v>
      </c>
      <c r="V377" s="202">
        <f t="shared" si="4398"/>
        <v>0.90280979811825912</v>
      </c>
      <c r="W377" s="203">
        <f t="shared" si="5047"/>
        <v>0.95140489905912951</v>
      </c>
      <c r="X377" s="203">
        <f>IF(W377&gt;X376,W377,X376)</f>
        <v>0.9859119365021638</v>
      </c>
      <c r="Y377" s="75">
        <f t="shared" si="5093"/>
        <v>0.9859119365021638</v>
      </c>
      <c r="Z377" s="93">
        <f>IF(MAX(W375:W379)=W377,Q377+1,Q377)</f>
        <v>6</v>
      </c>
      <c r="AA377" s="82">
        <f t="shared" ref="AA377" si="5109">IF(W377=MAX(W375:W379),S377*R377-G377,0)</f>
        <v>0</v>
      </c>
      <c r="AB377" s="82">
        <f t="shared" ref="AB377" si="5110">IF(W377=MAX(W375:W379),T377*R377-H377,0)</f>
        <v>0</v>
      </c>
      <c r="AC377" s="210">
        <f t="shared" ref="AC377" si="5111">IF(W377=MAX(W375:W379),U377-I377,0)</f>
        <v>0</v>
      </c>
      <c r="AD377" s="212">
        <f>Hoja1!$AA377^2+Hoja1!$AB377^2+AC377^2</f>
        <v>0</v>
      </c>
      <c r="AE377" s="75">
        <f t="shared" si="5097"/>
        <v>0.11440301781527561</v>
      </c>
      <c r="AF377" s="75">
        <f t="shared" si="5097"/>
        <v>0.33823515165528789</v>
      </c>
      <c r="AG377" s="78">
        <f t="shared" si="5097"/>
        <v>0</v>
      </c>
      <c r="AH377" s="78">
        <f t="shared" si="5097"/>
        <v>0</v>
      </c>
      <c r="AI377" s="80">
        <f>IF(AG375&gt;0,IF(AH375=Hoja1!$W377,Hoja1!$E377,Hoja1!$G377),0)</f>
        <v>0</v>
      </c>
      <c r="AJ377" s="54">
        <f>IF(AG375&gt;0,IF(AH375=Hoja1!$W377,Hoja1!$F377,Hoja1!$H377),0)</f>
        <v>0</v>
      </c>
      <c r="AK377" s="52">
        <f>IF(AG375&gt;0,IF(AH375=Hoja1!$W377,Hoja1!$E377*Hoja1!$R377,Hoja1!$G377),0)</f>
        <v>0</v>
      </c>
      <c r="AL377" s="49">
        <f>IF(AG375&gt;0,IF(AH375=Hoja1!$W377,Hoja1!$F377*Hoja1!$R377,Hoja1!$H377),0)</f>
        <v>0</v>
      </c>
      <c r="AM377" s="56">
        <f t="shared" ref="AM377:AN377" si="5112">AM372</f>
        <v>9</v>
      </c>
      <c r="AN377" s="145">
        <f t="shared" si="5112"/>
        <v>0.5</v>
      </c>
      <c r="AO377" s="122">
        <f t="shared" si="4426"/>
        <v>0.1111111111111111</v>
      </c>
      <c r="AP377" s="127">
        <f t="shared" si="4332"/>
        <v>5.5555555555555552E-2</v>
      </c>
      <c r="AQ377" s="56">
        <f t="shared" ref="AQ377:AR377" si="5113">AQ372</f>
        <v>5.140084477824592E-2</v>
      </c>
      <c r="AR377" s="57">
        <f t="shared" si="5113"/>
        <v>-3.4386926982714054E-2</v>
      </c>
      <c r="AS377" s="56">
        <f t="shared" ref="AS377" si="5114">IF(AG375&gt;0,G377+AQ377,0)</f>
        <v>0</v>
      </c>
      <c r="AT377" s="166">
        <f t="shared" ref="AT377" si="5115">IF(AG375&gt;0,H377+AR377,0)</f>
        <v>0</v>
      </c>
    </row>
    <row r="378" spans="3:46" ht="19.5" thickBot="1" x14ac:dyDescent="0.3">
      <c r="C378" s="228"/>
      <c r="D378" s="214"/>
      <c r="E378" s="94">
        <f t="shared" ref="E378:F378" si="5116">E377</f>
        <v>0.2257258</v>
      </c>
      <c r="F378" s="94">
        <f t="shared" si="5116"/>
        <v>0.18537577099999999</v>
      </c>
      <c r="G378" s="46">
        <f t="shared" ref="G378:I378" si="5117">G373</f>
        <v>5.6386042442791447E-2</v>
      </c>
      <c r="H378" s="46">
        <f t="shared" si="5117"/>
        <v>0.99840904153440013</v>
      </c>
      <c r="I378" s="46">
        <f t="shared" si="5117"/>
        <v>0</v>
      </c>
      <c r="J378" s="56">
        <f t="shared" ref="J378" si="5118">IF($AO$1="SUBTRACTIVE",AA378+J373,IF(W378=MAX(W375:W379),P378*M378-G378+J373,J373))</f>
        <v>0</v>
      </c>
      <c r="K378" s="122">
        <f t="shared" ref="K378" si="5119">IF($AO$1="SUBTRACTIVE",AB378+K373,IF(W378=MAX(W375:W379),P378*N378-H378+K373,K373))</f>
        <v>0</v>
      </c>
      <c r="L378" s="57">
        <v>0</v>
      </c>
      <c r="M378" s="137">
        <f t="shared" ref="M378" si="5120">IF($AO$1="ADDICTIVE",IF(W378=MAX(W375:W379),$AO$2*S378*R378+G378,0),0)</f>
        <v>0</v>
      </c>
      <c r="N378" s="122">
        <f t="shared" ref="N378" si="5121">IF($AO$1="ADDICTIVE",IF(W378=MAX(W375:W379),$AO$2*T378*R378+H378,0),0)</f>
        <v>0</v>
      </c>
      <c r="O378" s="128">
        <f t="shared" ref="O378:O379" si="5122">IF($AO$1="ADDICTIVE",IF(Y378=MAX(Y374:Y378),$AO$2*U378*R378+I378,0),0)</f>
        <v>0</v>
      </c>
      <c r="P378" s="57">
        <f t="shared" si="4700"/>
        <v>0</v>
      </c>
      <c r="Q378" s="93">
        <f t="shared" si="5092"/>
        <v>0</v>
      </c>
      <c r="R378" s="56">
        <f t="shared" si="4418"/>
        <v>3.4236074275152042</v>
      </c>
      <c r="S378" s="95">
        <f t="shared" si="4658"/>
        <v>0.2257258</v>
      </c>
      <c r="T378" s="95">
        <f t="shared" si="4659"/>
        <v>0.18537577099999999</v>
      </c>
      <c r="U378" s="115">
        <f t="shared" si="4419"/>
        <v>0</v>
      </c>
      <c r="V378" s="202">
        <f t="shared" si="4398"/>
        <v>0.67721909621969179</v>
      </c>
      <c r="W378" s="203">
        <f t="shared" si="5047"/>
        <v>0.83860954810984589</v>
      </c>
      <c r="X378" s="203">
        <f>IF(W378&gt;X377,W378,X377)</f>
        <v>0.9859119365021638</v>
      </c>
      <c r="Y378" s="75">
        <f t="shared" si="5093"/>
        <v>0.9859119365021638</v>
      </c>
      <c r="Z378" s="93">
        <f>IF(MAX(W375:W379)=W378,Q378+1,Q378)</f>
        <v>0</v>
      </c>
      <c r="AA378" s="82">
        <f t="shared" ref="AA378" si="5123">IF(W378=MAX(W375:W379),S378*R378-G378,0)</f>
        <v>0</v>
      </c>
      <c r="AB378" s="82">
        <f t="shared" ref="AB378" si="5124">IF(W378=MAX(W375:W379),T378*R378-H378,0)</f>
        <v>0</v>
      </c>
      <c r="AC378" s="210">
        <f t="shared" ref="AC378" si="5125">IF(W378=MAX(W375:W379),U378-I378,0)</f>
        <v>0</v>
      </c>
      <c r="AD378" s="212">
        <f>Hoja1!$AA378^2+Hoja1!$AB378^2+AC378^2</f>
        <v>0</v>
      </c>
      <c r="AE378" s="75">
        <f t="shared" si="5097"/>
        <v>0.11440301781527561</v>
      </c>
      <c r="AF378" s="75">
        <f t="shared" si="5097"/>
        <v>0.33823515165528789</v>
      </c>
      <c r="AG378" s="78">
        <f t="shared" si="5097"/>
        <v>0</v>
      </c>
      <c r="AH378" s="78">
        <f t="shared" si="5097"/>
        <v>0</v>
      </c>
      <c r="AI378" s="80">
        <f>IF(AG375&gt;0,IF(AH375=Hoja1!$W378,Hoja1!$E378,Hoja1!$G378),0)</f>
        <v>0</v>
      </c>
      <c r="AJ378" s="54">
        <f>IF(AG375&gt;0,IF(AH375=Hoja1!$W378,Hoja1!$F378,Hoja1!$H378),0)</f>
        <v>0</v>
      </c>
      <c r="AK378" s="52">
        <f>IF(AG375&gt;0,IF(AH375=Hoja1!$W378,Hoja1!$E378*Hoja1!$R378,Hoja1!$G378),0)</f>
        <v>0</v>
      </c>
      <c r="AL378" s="49">
        <f>IF(AG375&gt;0,IF(AH375=Hoja1!$W378,Hoja1!$F378*Hoja1!$R378,Hoja1!$H378),0)</f>
        <v>0</v>
      </c>
      <c r="AM378" s="56">
        <f t="shared" ref="AM378:AN378" si="5126">AM373</f>
        <v>1</v>
      </c>
      <c r="AN378" s="145">
        <f t="shared" si="5126"/>
        <v>0.5</v>
      </c>
      <c r="AO378" s="122">
        <f t="shared" si="4426"/>
        <v>1</v>
      </c>
      <c r="AP378" s="127">
        <f t="shared" si="4332"/>
        <v>0.5</v>
      </c>
      <c r="AQ378" s="56">
        <f t="shared" ref="AQ378:AR378" si="5127">AQ373</f>
        <v>0</v>
      </c>
      <c r="AR378" s="57">
        <f t="shared" si="5127"/>
        <v>0</v>
      </c>
      <c r="AS378" s="56">
        <f t="shared" ref="AS378" si="5128">IF(AG375&gt;0,G378+AQ378,0)</f>
        <v>0</v>
      </c>
      <c r="AT378" s="166">
        <f t="shared" ref="AT378" si="5129">IF(AG375&gt;0,H378+AR378,0)</f>
        <v>0</v>
      </c>
    </row>
    <row r="379" spans="3:46" ht="19.5" thickBot="1" x14ac:dyDescent="0.3">
      <c r="C379" s="228"/>
      <c r="D379" s="215"/>
      <c r="E379" s="94">
        <f t="shared" ref="E379:F379" si="5130">E378</f>
        <v>0.2257258</v>
      </c>
      <c r="F379" s="94">
        <f t="shared" si="5130"/>
        <v>0.18537577099999999</v>
      </c>
      <c r="G379" s="46">
        <f t="shared" ref="G379:I379" si="5131">G374</f>
        <v>-0.227678886</v>
      </c>
      <c r="H379" s="46">
        <f t="shared" si="5131"/>
        <v>-0.95629731299999998</v>
      </c>
      <c r="I379" s="46">
        <f t="shared" si="5131"/>
        <v>0</v>
      </c>
      <c r="J379" s="58">
        <f t="shared" ref="J379" si="5132">IF($AO$1="SUBTRACTIVE",AA379+J374,IF(W379=MAX(W375:W379),P379*M379-G379+J374,J374))</f>
        <v>0</v>
      </c>
      <c r="K379" s="124">
        <f t="shared" ref="K379" si="5133">IF($AO$1="SUBTRACTIVE",AB379+K374,IF(W379=MAX(W375:W379),P379*N379-H379+K374,K374))</f>
        <v>0</v>
      </c>
      <c r="L379" s="59">
        <v>0</v>
      </c>
      <c r="M379" s="138">
        <f t="shared" ref="M379" si="5134">IF($AO$1="ADDICTIVE",IF(W379=MAX(W375:W379),$AO$2*S379*R379+G379,0),0)</f>
        <v>0</v>
      </c>
      <c r="N379" s="124">
        <f t="shared" ref="N379" si="5135">IF($AO$1="ADDICTIVE",IF(W379=MAX(W375:W379),$AO$2*T379*R379+H379,0),0)</f>
        <v>0</v>
      </c>
      <c r="O379" s="129">
        <f t="shared" si="5122"/>
        <v>0</v>
      </c>
      <c r="P379" s="59">
        <f t="shared" si="4700"/>
        <v>0</v>
      </c>
      <c r="Q379" s="93">
        <f t="shared" si="5092"/>
        <v>0</v>
      </c>
      <c r="R379" s="58">
        <f t="shared" si="4418"/>
        <v>3.4236074275152042</v>
      </c>
      <c r="S379" s="95">
        <f t="shared" ref="S379:S409" si="5136">E379</f>
        <v>0.2257258</v>
      </c>
      <c r="T379" s="95">
        <f t="shared" ref="T379:T409" si="5137">F379</f>
        <v>0.18537577099999999</v>
      </c>
      <c r="U379" s="119">
        <f t="shared" si="4419"/>
        <v>0</v>
      </c>
      <c r="V379" s="202">
        <f t="shared" si="4398"/>
        <v>-0.78286723921879109</v>
      </c>
      <c r="W379" s="203">
        <f t="shared" si="5047"/>
        <v>0.10856638039060446</v>
      </c>
      <c r="X379" s="203">
        <f>IF(W379&gt;X378,W379,X378)</f>
        <v>0.9859119365021638</v>
      </c>
      <c r="Y379" s="75">
        <f t="shared" si="5093"/>
        <v>0.9859119365021638</v>
      </c>
      <c r="Z379" s="93">
        <f>IF(MAX(W375:W379)=W379,Q379+1,Q379)</f>
        <v>0</v>
      </c>
      <c r="AA379" s="82">
        <f t="shared" ref="AA379" si="5138">IF(W379=MAX(W375:W379),S379*R379-G379,0)</f>
        <v>0</v>
      </c>
      <c r="AB379" s="82">
        <f t="shared" ref="AB379" si="5139">IF(W379=MAX(W375:W379),T379*R379-H379,0)</f>
        <v>0</v>
      </c>
      <c r="AC379" s="211">
        <f t="shared" ref="AC379" si="5140">IF(W379=MAX(W375:W379),U379-I379,0)</f>
        <v>0</v>
      </c>
      <c r="AD379" s="211">
        <f>Hoja1!$AA379^2+Hoja1!$AB379^2+AC379^2</f>
        <v>0</v>
      </c>
      <c r="AE379" s="75">
        <f t="shared" si="5097"/>
        <v>0.11440301781527561</v>
      </c>
      <c r="AF379" s="75">
        <f t="shared" si="5097"/>
        <v>0.33823515165528789</v>
      </c>
      <c r="AG379" s="78">
        <f t="shared" si="5097"/>
        <v>0</v>
      </c>
      <c r="AH379" s="78">
        <f t="shared" si="5097"/>
        <v>0</v>
      </c>
      <c r="AI379" s="80">
        <f>IF(AG375&gt;0,IF(AH375=Hoja1!$W379,Hoja1!$E379,Hoja1!$G379),0)</f>
        <v>0</v>
      </c>
      <c r="AJ379" s="54">
        <f>IF(AG375&gt;0,IF(AH375=Hoja1!$W379,Hoja1!$F379,Hoja1!$H379),0)</f>
        <v>0</v>
      </c>
      <c r="AK379" s="52">
        <f>IF(AG375&gt;0,IF(AH375=Hoja1!$W379,Hoja1!$E379*Hoja1!$R379,Hoja1!$G379),0)</f>
        <v>0</v>
      </c>
      <c r="AL379" s="49">
        <f>IF(AG375&gt;0,IF(AH375=Hoja1!$W379,Hoja1!$F379*Hoja1!$R379,Hoja1!$H379),0)</f>
        <v>0</v>
      </c>
      <c r="AM379" s="58">
        <f t="shared" ref="AM379:AN379" si="5141">AM374</f>
        <v>0</v>
      </c>
      <c r="AN379" s="146">
        <f t="shared" si="5141"/>
        <v>0.5</v>
      </c>
      <c r="AO379" s="124">
        <f t="shared" si="4426"/>
        <v>0</v>
      </c>
      <c r="AP379" s="106">
        <f t="shared" si="4332"/>
        <v>0</v>
      </c>
      <c r="AQ379" s="58">
        <f t="shared" ref="AQ379:AR379" si="5142">AQ374</f>
        <v>0</v>
      </c>
      <c r="AR379" s="59">
        <f t="shared" si="5142"/>
        <v>0</v>
      </c>
      <c r="AS379" s="58">
        <f t="shared" ref="AS379" si="5143">IF(AG375&gt;0,G379+AQ379,0)</f>
        <v>0</v>
      </c>
      <c r="AT379" s="167">
        <f t="shared" ref="AT379" si="5144">IF(AG375&gt;0,H379+AR379,0)</f>
        <v>0</v>
      </c>
    </row>
    <row r="380" spans="3:46" ht="19.5" thickBot="1" x14ac:dyDescent="0.3">
      <c r="C380" s="228"/>
      <c r="D380" s="213" t="s">
        <v>39</v>
      </c>
      <c r="E380" s="86">
        <f>$A$24</f>
        <v>0.37770105900000001</v>
      </c>
      <c r="F380" s="86">
        <f>$B$24</f>
        <v>0.64235842099999996</v>
      </c>
      <c r="G380" s="71">
        <f t="shared" ref="G380:I380" si="5145">G375</f>
        <v>0.90061523871352567</v>
      </c>
      <c r="H380" s="71">
        <f t="shared" si="5145"/>
        <v>0.43461729348586547</v>
      </c>
      <c r="I380" s="71">
        <f t="shared" si="5145"/>
        <v>0</v>
      </c>
      <c r="J380" s="64">
        <f t="shared" ref="J380" si="5146">IF($AO$1="SUBTRACTIVE",AA380+J375,IF(W380=MAX(W380:W384),P380*M380-G380+J375,J375))</f>
        <v>-6.1058585808350219E-2</v>
      </c>
      <c r="K380" s="121">
        <f t="shared" ref="K380" si="5147">IF($AO$1="SUBTRACTIVE",AB380+K375,IF(W380=MAX(W380:W384),P380*N380-H380+K375,K375))</f>
        <v>-8.2659976309682526E-2</v>
      </c>
      <c r="L380" s="65">
        <v>0</v>
      </c>
      <c r="M380" s="64">
        <f t="shared" ref="M380" si="5148">IF($AO$1="ADDICTIVE",IF(W380=MAX(W380:W384),$AO$2*S380*R380+G380,0),0)</f>
        <v>0</v>
      </c>
      <c r="N380" s="121">
        <f t="shared" ref="N380" si="5149">IF($AO$1="ADDICTIVE",IF(W380=MAX(W380:W384),$AO$2*T380*R380+H380,0),0)</f>
        <v>0</v>
      </c>
      <c r="O380" s="126">
        <f t="shared" ref="O380" si="5150">IF($AO$1="ADDICTIVE",IF(Y380=MAX(Y380:Y384),$AO$2*U380*R380+I380,0),0)</f>
        <v>0</v>
      </c>
      <c r="P380" s="65">
        <f t="shared" si="4700"/>
        <v>0</v>
      </c>
      <c r="Q380" s="35">
        <f t="shared" si="5092"/>
        <v>8</v>
      </c>
      <c r="R380" s="15">
        <f t="shared" si="4418"/>
        <v>1.3419706996898186</v>
      </c>
      <c r="S380" s="87">
        <f t="shared" si="5136"/>
        <v>0.37770105900000001</v>
      </c>
      <c r="T380" s="87">
        <f t="shared" si="5137"/>
        <v>0.64235842099999996</v>
      </c>
      <c r="U380" s="26">
        <f t="shared" si="4419"/>
        <v>0</v>
      </c>
      <c r="V380" s="197">
        <f t="shared" si="4398"/>
        <v>0.83114070630895986</v>
      </c>
      <c r="W380" s="198">
        <f t="shared" si="5047"/>
        <v>0.91557035315447988</v>
      </c>
      <c r="X380" s="198">
        <f>W380</f>
        <v>0.91557035315447988</v>
      </c>
      <c r="Y380" s="35">
        <f t="shared" ref="Y380" si="5151">X384</f>
        <v>0.99784654367491221</v>
      </c>
      <c r="Z380" s="35">
        <f>IF(MAX(W380:W384)=W380,Q380+1,Q380)</f>
        <v>8</v>
      </c>
      <c r="AA380" s="35">
        <f t="shared" ref="AA380" si="5152">IF(W380=MAX(W380:W384),S380*R380-G380,0)</f>
        <v>0</v>
      </c>
      <c r="AB380" s="35">
        <f t="shared" ref="AB380" si="5153">IF(W380=MAX(W380:W384),T380*R380-H380,0)</f>
        <v>0</v>
      </c>
      <c r="AC380" s="131">
        <f t="shared" ref="AC380" si="5154">IF(W380=MAX(W380:W384),U380-I380,0)</f>
        <v>0</v>
      </c>
      <c r="AD380" s="131">
        <f>Hoja1!$AA380^2+Hoja1!$AB380^2+AC380^2</f>
        <v>0</v>
      </c>
      <c r="AE380" s="35">
        <f t="shared" ref="AE380" si="5155">IF(MAX(AD380:AD384)&gt;AE375,MAX(AD380:AD384),AE375)</f>
        <v>0.11440301781527561</v>
      </c>
      <c r="AF380" s="35">
        <f t="shared" ref="AF380" si="5156">SQRT(AE380)</f>
        <v>0.33823515165528789</v>
      </c>
      <c r="AG380" s="35">
        <f>IF(Y380=MIN(Y310:Y409),Y380,0)</f>
        <v>0</v>
      </c>
      <c r="AH380" s="88">
        <f>IF(Hoja1!$AG380&gt;0,_xlfn.MAXIFS(W380:W384,Z405:Z409,0),0)</f>
        <v>0</v>
      </c>
      <c r="AI380" s="72">
        <f>IF(AG380&gt;0,IF(AH380=Hoja1!$W380,Hoja1!$E380,Hoja1!$G380),0)</f>
        <v>0</v>
      </c>
      <c r="AJ380" s="73">
        <f>IF(AG380&gt;0,IF(AH380=Hoja1!$W380,Hoja1!$F380,Hoja1!$H380),0)</f>
        <v>0</v>
      </c>
      <c r="AK380" s="52">
        <f>IF(AG380&gt;0,IF(AH380=Hoja1!$W380,Hoja1!$E380*Hoja1!$R380,Hoja1!$G380),0)</f>
        <v>0</v>
      </c>
      <c r="AL380" s="49">
        <f>IF(AG380&gt;0,IF(AH380=Hoja1!$W380,Hoja1!$F380*Hoja1!$R380,Hoja1!$H380),0)</f>
        <v>0</v>
      </c>
      <c r="AM380" s="64">
        <f t="shared" ref="AM380:AN380" si="5157">AM375</f>
        <v>9</v>
      </c>
      <c r="AN380" s="148">
        <f t="shared" si="5157"/>
        <v>0.5</v>
      </c>
      <c r="AO380" s="121">
        <f t="shared" si="4426"/>
        <v>0.1111111111111111</v>
      </c>
      <c r="AP380" s="65">
        <f t="shared" ref="AP380" si="5158">IF($AO$11="SUBTRACTIVE",AN380*AO380,AO380)</f>
        <v>0.1111111111111111</v>
      </c>
      <c r="AQ380" s="64">
        <f t="shared" ref="AQ380:AR380" si="5159">AQ375</f>
        <v>-8.7737465512600643E-3</v>
      </c>
      <c r="AR380" s="65">
        <f t="shared" si="5159"/>
        <v>4.316376946363362E-3</v>
      </c>
      <c r="AS380" s="64">
        <f t="shared" ref="AS380" si="5160">IF(AG380&gt;0,G380+AQ380,0)</f>
        <v>0</v>
      </c>
      <c r="AT380" s="168">
        <f t="shared" ref="AT380" si="5161">IF(AG380&gt;0,H380+AR380,0)</f>
        <v>0</v>
      </c>
    </row>
    <row r="381" spans="3:46" ht="19.5" thickBot="1" x14ac:dyDescent="0.3">
      <c r="C381" s="228"/>
      <c r="D381" s="214"/>
      <c r="E381" s="89">
        <f t="shared" ref="E381:F381" si="5162">E380</f>
        <v>0.37770105900000001</v>
      </c>
      <c r="F381" s="89">
        <f t="shared" si="5162"/>
        <v>0.64235842099999996</v>
      </c>
      <c r="G381" s="74">
        <f t="shared" ref="G381:I381" si="5163">G376</f>
        <v>0.97621461700000001</v>
      </c>
      <c r="H381" s="74">
        <f t="shared" si="5163"/>
        <v>-0.20893725399999999</v>
      </c>
      <c r="I381" s="74">
        <f t="shared" si="5163"/>
        <v>0</v>
      </c>
      <c r="J381" s="2">
        <f t="shared" ref="J381" si="5164">IF($AO$1="SUBTRACTIVE",AA381+J376,IF(W381=MAX(W380:W384),P381*M381-G381+J376,J376))</f>
        <v>0</v>
      </c>
      <c r="K381" s="107">
        <f t="shared" ref="K381" si="5165">IF($AO$1="SUBTRACTIVE",AB381+K376,IF(W381=MAX(W380:W384),P381*N381-H381+K376,K376))</f>
        <v>0</v>
      </c>
      <c r="L381" s="3">
        <v>0</v>
      </c>
      <c r="M381" s="2">
        <f t="shared" ref="M381" si="5166">IF($AO$1="ADDICTIVE",IF(W381=MAX(W380:W384),$AO$2*S381*R381+G381,0),0)</f>
        <v>0</v>
      </c>
      <c r="N381" s="107">
        <f t="shared" ref="N381" si="5167">IF($AO$1="ADDICTIVE",IF(W381=MAX(W380:W384),$AO$2*T381*R381+H381,0),0)</f>
        <v>0</v>
      </c>
      <c r="O381" s="20">
        <f t="shared" ref="O381" si="5168">IF($AO$1="ADDICTIVE",IF(Y381=MAX(Y380:Y384),$AO$2*U381*R381+I381,0),0)</f>
        <v>0</v>
      </c>
      <c r="P381" s="3">
        <f t="shared" si="4700"/>
        <v>0</v>
      </c>
      <c r="Q381" s="63">
        <f t="shared" si="5092"/>
        <v>0</v>
      </c>
      <c r="R381" s="2">
        <f t="shared" si="4418"/>
        <v>1.3419706996898186</v>
      </c>
      <c r="S381" s="90">
        <f t="shared" si="5136"/>
        <v>0.37770105900000001</v>
      </c>
      <c r="T381" s="90">
        <f t="shared" si="5137"/>
        <v>0.64235842099999996</v>
      </c>
      <c r="U381" s="26">
        <f t="shared" si="4419"/>
        <v>0</v>
      </c>
      <c r="V381" s="199">
        <f t="shared" si="4398"/>
        <v>0.31469842303345991</v>
      </c>
      <c r="W381" s="192">
        <f t="shared" si="5047"/>
        <v>0.65734921151672998</v>
      </c>
      <c r="X381" s="192">
        <f>IF(W381&gt;X380,W381,X380)</f>
        <v>0.91557035315447988</v>
      </c>
      <c r="Y381" s="75">
        <f t="shared" ref="Y381:Y384" si="5169">Y380</f>
        <v>0.99784654367491221</v>
      </c>
      <c r="Z381" s="63">
        <f>IF(MAX(W380:W384)=W381,Q381+1,Q381)</f>
        <v>0</v>
      </c>
      <c r="AA381" s="63">
        <f t="shared" ref="AA381" si="5170">IF(W381=MAX(W380:W384),S381*R381-G381,0)</f>
        <v>0</v>
      </c>
      <c r="AB381" s="63">
        <f t="shared" ref="AB381" si="5171">IF(W381=MAX(W380:W384),T381*R381-H381,0)</f>
        <v>0</v>
      </c>
      <c r="AC381" s="209">
        <f t="shared" ref="AC381" si="5172">IF(W381=MAX(W380:W384),U381-I381,0)</f>
        <v>0</v>
      </c>
      <c r="AD381" s="132">
        <f>Hoja1!$AA381^2+Hoja1!$AB381^2+AC381^2</f>
        <v>0</v>
      </c>
      <c r="AE381" s="75">
        <f t="shared" ref="AE381:AH384" si="5173">AE380</f>
        <v>0.11440301781527561</v>
      </c>
      <c r="AF381" s="76">
        <f t="shared" si="5173"/>
        <v>0.33823515165528789</v>
      </c>
      <c r="AG381" s="77">
        <f t="shared" si="5173"/>
        <v>0</v>
      </c>
      <c r="AH381" s="78">
        <f t="shared" si="5173"/>
        <v>0</v>
      </c>
      <c r="AI381" s="72">
        <f>IF(AG380&gt;0,IF(AH380=Hoja1!$W381,Hoja1!$E381,Hoja1!$G381),0)</f>
        <v>0</v>
      </c>
      <c r="AJ381" s="73">
        <f>IF(AG380&gt;0,IF(AH380=Hoja1!$W381,Hoja1!$F381,Hoja1!$H381),0)</f>
        <v>0</v>
      </c>
      <c r="AK381" s="52">
        <f>IF(AG380&gt;0,IF(AH380=Hoja1!$W381,Hoja1!$E381*Hoja1!$R381,Hoja1!$G381),0)</f>
        <v>0</v>
      </c>
      <c r="AL381" s="49">
        <f>IF(AG380&gt;0,IF(AH380=Hoja1!$W381,Hoja1!$F381*Hoja1!$R381,Hoja1!$H381),0)</f>
        <v>0</v>
      </c>
      <c r="AM381" s="2">
        <f t="shared" ref="AM381:AN381" si="5174">AM376</f>
        <v>1</v>
      </c>
      <c r="AN381" s="143">
        <f t="shared" si="5174"/>
        <v>0.5</v>
      </c>
      <c r="AO381" s="107">
        <f t="shared" si="4426"/>
        <v>1</v>
      </c>
      <c r="AP381" s="3">
        <f t="shared" si="4406"/>
        <v>1</v>
      </c>
      <c r="AQ381" s="2">
        <f t="shared" ref="AQ381:AR381" si="5175">AQ376</f>
        <v>9.8200950552920219E-3</v>
      </c>
      <c r="AR381" s="3">
        <f t="shared" si="5175"/>
        <v>0.14994720205117487</v>
      </c>
      <c r="AS381" s="2">
        <f t="shared" ref="AS381" si="5176">IF(AG380&gt;0,G381+AQ381,0)</f>
        <v>0</v>
      </c>
      <c r="AT381" s="163">
        <f t="shared" ref="AT381" si="5177">IF(AG380&gt;0,H381+AR381,0)</f>
        <v>0</v>
      </c>
    </row>
    <row r="382" spans="3:46" ht="19.5" thickBot="1" x14ac:dyDescent="0.3">
      <c r="C382" s="228"/>
      <c r="D382" s="214"/>
      <c r="E382" s="89">
        <f t="shared" ref="E382:F382" si="5178">E381</f>
        <v>0.37770105900000001</v>
      </c>
      <c r="F382" s="89">
        <f t="shared" si="5178"/>
        <v>0.64235842099999996</v>
      </c>
      <c r="G382" s="74">
        <f t="shared" ref="G382:I382" si="5179">G377</f>
        <v>0.4247616770911497</v>
      </c>
      <c r="H382" s="74">
        <f t="shared" si="5179"/>
        <v>0.90530520691903349</v>
      </c>
      <c r="I382" s="74">
        <f t="shared" si="5179"/>
        <v>0</v>
      </c>
      <c r="J382" s="2">
        <f t="shared" ref="J382" si="5180">IF($AO$1="SUBTRACTIVE",AA382+J377,IF(W382=MAX(W380:W384),P382*M382-G382+J377,J377))</f>
        <v>0.82243483057141398</v>
      </c>
      <c r="K382" s="107">
        <f t="shared" ref="K382" si="5181">IF($AO$1="SUBTRACTIVE",AB382+K377,IF(W382=MAX(W380:W384),P382*N382-H382+K377,K377))</f>
        <v>-0.54011677664515467</v>
      </c>
      <c r="L382" s="3">
        <v>0</v>
      </c>
      <c r="M382" s="2">
        <f t="shared" ref="M382" si="5182">IF($AO$1="ADDICTIVE",IF(W382=MAX(W380:W384),$AO$2*S382*R382+G382,0),0)</f>
        <v>0</v>
      </c>
      <c r="N382" s="107">
        <f t="shared" ref="N382" si="5183">IF($AO$1="ADDICTIVE",IF(W382=MAX(W380:W384),$AO$2*T382*R382+H382,0),0)</f>
        <v>0</v>
      </c>
      <c r="O382" s="20">
        <f t="shared" ref="O382" si="5184">IF($AO$1="ADDICTIVE",IF(Y382=MAX(Y380:Y384),$AO$2*U382*R382+I382,0),0)</f>
        <v>0</v>
      </c>
      <c r="P382" s="3">
        <f t="shared" si="4700"/>
        <v>0</v>
      </c>
      <c r="Q382" s="63">
        <f t="shared" si="5092"/>
        <v>6</v>
      </c>
      <c r="R382" s="2">
        <f t="shared" si="4418"/>
        <v>1.3419706996898186</v>
      </c>
      <c r="S382" s="90">
        <f t="shared" si="5136"/>
        <v>0.37770105900000001</v>
      </c>
      <c r="T382" s="90">
        <f t="shared" si="5137"/>
        <v>0.64235842099999996</v>
      </c>
      <c r="U382" s="26">
        <f t="shared" si="4419"/>
        <v>0</v>
      </c>
      <c r="V382" s="199">
        <f t="shared" si="4398"/>
        <v>0.99569308734982453</v>
      </c>
      <c r="W382" s="192">
        <f t="shared" si="5047"/>
        <v>0.99784654367491221</v>
      </c>
      <c r="X382" s="192">
        <f>IF(W382&gt;X381,W382,X381)</f>
        <v>0.99784654367491221</v>
      </c>
      <c r="Y382" s="75">
        <f t="shared" si="5169"/>
        <v>0.99784654367491221</v>
      </c>
      <c r="Z382" s="63">
        <f>IF(MAX(W380:W384)=W382,Q382+1,Q382)</f>
        <v>7</v>
      </c>
      <c r="AA382" s="63">
        <f t="shared" ref="AA382" si="5185">IF(W382=MAX(W380:W384),S382*R382-G382,0)</f>
        <v>8.2102077328665757E-2</v>
      </c>
      <c r="AB382" s="63">
        <f t="shared" ref="AB382" si="5186">IF(W382=MAX(W380:W384),T382*R382-H382,0)</f>
        <v>-4.3279027238016465E-2</v>
      </c>
      <c r="AC382" s="209">
        <f t="shared" ref="AC382" si="5187">IF(W382=MAX(W380:W384),U382-I382,0)</f>
        <v>0</v>
      </c>
      <c r="AD382" s="132">
        <f>Hoja1!$AA382^2+Hoja1!$AB382^2+AC382^2</f>
        <v>8.6138253003511835E-3</v>
      </c>
      <c r="AE382" s="75">
        <f t="shared" si="5173"/>
        <v>0.11440301781527561</v>
      </c>
      <c r="AF382" s="75">
        <f t="shared" si="5173"/>
        <v>0.33823515165528789</v>
      </c>
      <c r="AG382" s="78">
        <f t="shared" si="5173"/>
        <v>0</v>
      </c>
      <c r="AH382" s="78">
        <f t="shared" si="5173"/>
        <v>0</v>
      </c>
      <c r="AI382" s="72">
        <f>IF(AG380&gt;0,IF(AH380=Hoja1!$W382,Hoja1!$E382,Hoja1!$G382),0)</f>
        <v>0</v>
      </c>
      <c r="AJ382" s="73">
        <f>IF(AG382&gt;0,IF(AH382=Hoja1!$W382,Hoja1!$F382,Hoja1!$H382),0)</f>
        <v>0</v>
      </c>
      <c r="AK382" s="52">
        <f>IF(AG380&gt;0,IF(AH380=Hoja1!$W382,Hoja1!$E382*Hoja1!$R382,Hoja1!$G382),0)</f>
        <v>0</v>
      </c>
      <c r="AL382" s="49">
        <f>IF(AG380&gt;0,IF(AH380=Hoja1!$W382,Hoja1!$F382*Hoja1!$R382,Hoja1!$H382),0)</f>
        <v>0</v>
      </c>
      <c r="AM382" s="2">
        <f t="shared" ref="AM382:AN382" si="5188">AM377</f>
        <v>9</v>
      </c>
      <c r="AN382" s="143">
        <f t="shared" si="5188"/>
        <v>0.5</v>
      </c>
      <c r="AO382" s="107">
        <f t="shared" si="4426"/>
        <v>0.1111111111111111</v>
      </c>
      <c r="AP382" s="3">
        <f t="shared" si="4406"/>
        <v>0.1111111111111111</v>
      </c>
      <c r="AQ382" s="2">
        <f t="shared" ref="AQ382:AR382" si="5189">AQ377</f>
        <v>5.140084477824592E-2</v>
      </c>
      <c r="AR382" s="3">
        <f t="shared" si="5189"/>
        <v>-3.4386926982714054E-2</v>
      </c>
      <c r="AS382" s="2">
        <f t="shared" ref="AS382" si="5190">IF(AG380&gt;0,G382+AQ382,0)</f>
        <v>0</v>
      </c>
      <c r="AT382" s="163">
        <f t="shared" ref="AT382" si="5191">IF(AG380&gt;0,H382+AR382,0)</f>
        <v>0</v>
      </c>
    </row>
    <row r="383" spans="3:46" ht="19.5" thickBot="1" x14ac:dyDescent="0.3">
      <c r="C383" s="228"/>
      <c r="D383" s="214"/>
      <c r="E383" s="89">
        <f t="shared" ref="E383:F383" si="5192">E382</f>
        <v>0.37770105900000001</v>
      </c>
      <c r="F383" s="89">
        <f t="shared" si="5192"/>
        <v>0.64235842099999996</v>
      </c>
      <c r="G383" s="74">
        <f t="shared" ref="G383:I383" si="5193">G378</f>
        <v>5.6386042442791447E-2</v>
      </c>
      <c r="H383" s="74">
        <f t="shared" si="5193"/>
        <v>0.99840904153440013</v>
      </c>
      <c r="I383" s="74">
        <f t="shared" si="5193"/>
        <v>0</v>
      </c>
      <c r="J383" s="2">
        <f t="shared" ref="J383" si="5194">IF($AO$1="SUBTRACTIVE",AA383+J378,IF(W383=MAX(W380:W384),P383*M383-G383+J378,J378))</f>
        <v>0</v>
      </c>
      <c r="K383" s="107">
        <f t="shared" ref="K383" si="5195">IF($AO$1="SUBTRACTIVE",AB383+K378,IF(W383=MAX(W380:W384),P383*N383-H383+K378,K378))</f>
        <v>0</v>
      </c>
      <c r="L383" s="3">
        <v>0</v>
      </c>
      <c r="M383" s="2">
        <f t="shared" ref="M383" si="5196">IF($AO$1="ADDICTIVE",IF(W383=MAX(W380:W384),$AO$2*S383*R383+G383,0),0)</f>
        <v>0</v>
      </c>
      <c r="N383" s="107">
        <f t="shared" ref="N383" si="5197">IF($AO$1="ADDICTIVE",IF(W383=MAX(W380:W384),$AO$2*T383*R383+H383,0),0)</f>
        <v>0</v>
      </c>
      <c r="O383" s="20">
        <f t="shared" ref="O383:O384" si="5198">IF($AO$1="ADDICTIVE",IF(Y383=MAX(Y379:Y383),$AO$2*U383*R383+I383,0),0)</f>
        <v>0</v>
      </c>
      <c r="P383" s="3">
        <f t="shared" si="4700"/>
        <v>0</v>
      </c>
      <c r="Q383" s="63">
        <f t="shared" si="5092"/>
        <v>0</v>
      </c>
      <c r="R383" s="2">
        <f t="shared" si="4418"/>
        <v>1.3419706996898186</v>
      </c>
      <c r="S383" s="90">
        <f t="shared" si="5136"/>
        <v>0.37770105900000001</v>
      </c>
      <c r="T383" s="90">
        <f t="shared" si="5137"/>
        <v>0.64235842099999996</v>
      </c>
      <c r="U383" s="26">
        <f t="shared" si="4419"/>
        <v>0</v>
      </c>
      <c r="V383" s="199">
        <f t="shared" si="4398"/>
        <v>0.88923477300231324</v>
      </c>
      <c r="W383" s="192">
        <f t="shared" si="5047"/>
        <v>0.94461738650115668</v>
      </c>
      <c r="X383" s="192">
        <f>IF(W383&gt;X382,W383,X382)</f>
        <v>0.99784654367491221</v>
      </c>
      <c r="Y383" s="75">
        <f t="shared" si="5169"/>
        <v>0.99784654367491221</v>
      </c>
      <c r="Z383" s="63">
        <f>IF(MAX(W380:W384)=W383,Q383+1,Q383)</f>
        <v>0</v>
      </c>
      <c r="AA383" s="63">
        <f t="shared" ref="AA383" si="5199">IF(W383=MAX(W380:W384),S383*R383-G383,0)</f>
        <v>0</v>
      </c>
      <c r="AB383" s="63">
        <f t="shared" ref="AB383" si="5200">IF(W383=MAX(W380:W384),T383*R383-H383,0)</f>
        <v>0</v>
      </c>
      <c r="AC383" s="209">
        <f t="shared" ref="AC383" si="5201">IF(W383=MAX(W380:W384),U383-I383,0)</f>
        <v>0</v>
      </c>
      <c r="AD383" s="132">
        <f>Hoja1!$AA383^2+Hoja1!$AB383^2+AC383^2</f>
        <v>0</v>
      </c>
      <c r="AE383" s="75">
        <f t="shared" si="5173"/>
        <v>0.11440301781527561</v>
      </c>
      <c r="AF383" s="75">
        <f t="shared" si="5173"/>
        <v>0.33823515165528789</v>
      </c>
      <c r="AG383" s="78">
        <f t="shared" si="5173"/>
        <v>0</v>
      </c>
      <c r="AH383" s="78">
        <f t="shared" si="5173"/>
        <v>0</v>
      </c>
      <c r="AI383" s="72">
        <f>IF(AG380&gt;0,IF(AH380=Hoja1!$W383,Hoja1!$E383,Hoja1!$G383),0)</f>
        <v>0</v>
      </c>
      <c r="AJ383" s="73">
        <f>IF(AG380&gt;0,IF(AH380=Hoja1!$W383,Hoja1!$F383,Hoja1!$H383),0)</f>
        <v>0</v>
      </c>
      <c r="AK383" s="52">
        <f>IF(AG380&gt;0,IF(AH380=Hoja1!$W383,Hoja1!$E383*Hoja1!$R383,Hoja1!$G383),0)</f>
        <v>0</v>
      </c>
      <c r="AL383" s="49">
        <f>IF(AG380&gt;0,IF(AH380=Hoja1!$W383,Hoja1!$F383*Hoja1!$R383,Hoja1!$H383),0)</f>
        <v>0</v>
      </c>
      <c r="AM383" s="2">
        <f t="shared" ref="AM383:AN383" si="5202">AM378</f>
        <v>1</v>
      </c>
      <c r="AN383" s="143">
        <f t="shared" si="5202"/>
        <v>0.5</v>
      </c>
      <c r="AO383" s="107">
        <f t="shared" si="4426"/>
        <v>1</v>
      </c>
      <c r="AP383" s="3">
        <f t="shared" si="4406"/>
        <v>1</v>
      </c>
      <c r="AQ383" s="2">
        <f t="shared" ref="AQ383:AR383" si="5203">AQ378</f>
        <v>0</v>
      </c>
      <c r="AR383" s="3">
        <f t="shared" si="5203"/>
        <v>0</v>
      </c>
      <c r="AS383" s="2">
        <f t="shared" ref="AS383" si="5204">IF(AG380&gt;0,G383+AQ383,0)</f>
        <v>0</v>
      </c>
      <c r="AT383" s="163">
        <f t="shared" ref="AT383" si="5205">IF(AG380&gt;0,H383+AR383,0)</f>
        <v>0</v>
      </c>
    </row>
    <row r="384" spans="3:46" ht="19.5" thickBot="1" x14ac:dyDescent="0.3">
      <c r="C384" s="228"/>
      <c r="D384" s="215"/>
      <c r="E384" s="89">
        <f t="shared" ref="E384:F384" si="5206">E383</f>
        <v>0.37770105900000001</v>
      </c>
      <c r="F384" s="89">
        <f t="shared" si="5206"/>
        <v>0.64235842099999996</v>
      </c>
      <c r="G384" s="74">
        <f t="shared" ref="G384:I384" si="5207">G379</f>
        <v>-0.227678886</v>
      </c>
      <c r="H384" s="74">
        <f t="shared" si="5207"/>
        <v>-0.95629731299999998</v>
      </c>
      <c r="I384" s="74">
        <f t="shared" si="5207"/>
        <v>0</v>
      </c>
      <c r="J384" s="4">
        <f t="shared" ref="J384" si="5208">IF($AO$1="SUBTRACTIVE",AA384+J379,IF(W384=MAX(W380:W384),P384*M384-G384+J379,J379))</f>
        <v>0</v>
      </c>
      <c r="K384" s="108">
        <f t="shared" ref="K384" si="5209">IF($AO$1="SUBTRACTIVE",AB384+K379,IF(W384=MAX(W380:W384),P384*N384-H384+K379,K379))</f>
        <v>0</v>
      </c>
      <c r="L384" s="5">
        <v>0</v>
      </c>
      <c r="M384" s="4">
        <f t="shared" ref="M384" si="5210">IF($AO$1="ADDICTIVE",IF(W384=MAX(W380:W384),$AO$2*S384*R384+G384,0),0)</f>
        <v>0</v>
      </c>
      <c r="N384" s="108">
        <f t="shared" ref="N384" si="5211">IF($AO$1="ADDICTIVE",IF(W384=MAX(W380:W384),$AO$2*T384*R384+H384,0),0)</f>
        <v>0</v>
      </c>
      <c r="O384" s="21">
        <f t="shared" si="5198"/>
        <v>0</v>
      </c>
      <c r="P384" s="5">
        <f t="shared" si="4700"/>
        <v>0</v>
      </c>
      <c r="Q384" s="63">
        <f t="shared" si="5092"/>
        <v>0</v>
      </c>
      <c r="R384" s="4">
        <f t="shared" si="4418"/>
        <v>1.3419706996898186</v>
      </c>
      <c r="S384" s="90">
        <f t="shared" si="5136"/>
        <v>0.37770105900000001</v>
      </c>
      <c r="T384" s="90">
        <f t="shared" si="5137"/>
        <v>0.64235842099999996</v>
      </c>
      <c r="U384" s="118">
        <f t="shared" si="4419"/>
        <v>0</v>
      </c>
      <c r="V384" s="199">
        <f t="shared" si="4398"/>
        <v>-0.93975549432469296</v>
      </c>
      <c r="W384" s="192">
        <f t="shared" si="5047"/>
        <v>3.0122252837653518E-2</v>
      </c>
      <c r="X384" s="192">
        <f>IF(W384&gt;X383,W384,X383)</f>
        <v>0.99784654367491221</v>
      </c>
      <c r="Y384" s="75">
        <f t="shared" si="5169"/>
        <v>0.99784654367491221</v>
      </c>
      <c r="Z384" s="63">
        <f>IF(MAX(W380:W384)=W384,Q384+1,Q384)</f>
        <v>0</v>
      </c>
      <c r="AA384" s="63">
        <f t="shared" ref="AA384" si="5212">IF(W384=MAX(W380:W384),S384*R384-G384,0)</f>
        <v>0</v>
      </c>
      <c r="AB384" s="63">
        <f t="shared" ref="AB384" si="5213">IF(W384=MAX(W380:W384),T384*R384-H384,0)</f>
        <v>0</v>
      </c>
      <c r="AC384" s="133">
        <f t="shared" ref="AC384" si="5214">IF(W384=MAX(W380:W384),U384-I384,0)</f>
        <v>0</v>
      </c>
      <c r="AD384" s="133">
        <f>Hoja1!$AA384^2+Hoja1!$AB384^2+AC384^2</f>
        <v>0</v>
      </c>
      <c r="AE384" s="75">
        <f t="shared" si="5173"/>
        <v>0.11440301781527561</v>
      </c>
      <c r="AF384" s="75">
        <f t="shared" si="5173"/>
        <v>0.33823515165528789</v>
      </c>
      <c r="AG384" s="78">
        <f t="shared" si="5173"/>
        <v>0</v>
      </c>
      <c r="AH384" s="78">
        <f t="shared" si="5173"/>
        <v>0</v>
      </c>
      <c r="AI384" s="72">
        <f>IF(AG380&gt;0,IF(AH380=Hoja1!$W384,Hoja1!$E384,Hoja1!$G384),0)</f>
        <v>0</v>
      </c>
      <c r="AJ384" s="73">
        <f>IF(AG380&gt;0,IF(AH380=Hoja1!$W384,Hoja1!$F384,Hoja1!$H384),0)</f>
        <v>0</v>
      </c>
      <c r="AK384" s="52">
        <f>IF(AG380&gt;0,IF(AH380=Hoja1!$W384,Hoja1!$E384*Hoja1!$R384,Hoja1!$G384),0)</f>
        <v>0</v>
      </c>
      <c r="AL384" s="49">
        <f>IF(AG380&gt;0,IF(AH380=Hoja1!$W384,Hoja1!$F384*Hoja1!$R384,Hoja1!$H384),0)</f>
        <v>0</v>
      </c>
      <c r="AM384" s="4">
        <f t="shared" ref="AM384:AN384" si="5215">AM379</f>
        <v>0</v>
      </c>
      <c r="AN384" s="120">
        <f t="shared" si="5215"/>
        <v>0.5</v>
      </c>
      <c r="AO384" s="108">
        <f t="shared" si="4426"/>
        <v>0</v>
      </c>
      <c r="AP384" s="5">
        <f t="shared" si="4406"/>
        <v>0</v>
      </c>
      <c r="AQ384" s="4">
        <f t="shared" ref="AQ384:AR384" si="5216">AQ379</f>
        <v>0</v>
      </c>
      <c r="AR384" s="5">
        <f t="shared" si="5216"/>
        <v>0</v>
      </c>
      <c r="AS384" s="4">
        <f t="shared" ref="AS384" si="5217">IF(AG380&gt;0,G384+AQ384,0)</f>
        <v>0</v>
      </c>
      <c r="AT384" s="164">
        <f t="shared" ref="AT384" si="5218">IF(AG380&gt;0,H384+AR384,0)</f>
        <v>0</v>
      </c>
    </row>
    <row r="385" spans="3:46" ht="19.5" thickBot="1" x14ac:dyDescent="0.3">
      <c r="C385" s="228"/>
      <c r="D385" s="219" t="s">
        <v>40</v>
      </c>
      <c r="E385" s="116">
        <f>$A$25</f>
        <v>0.25398081500000003</v>
      </c>
      <c r="F385" s="116">
        <f>$B$25</f>
        <v>0.698449561</v>
      </c>
      <c r="G385" s="92">
        <f t="shared" ref="G385:I385" si="5219">G380</f>
        <v>0.90061523871352567</v>
      </c>
      <c r="H385" s="92">
        <f t="shared" si="5219"/>
        <v>0.43461729348586547</v>
      </c>
      <c r="I385" s="92">
        <f t="shared" si="5219"/>
        <v>0</v>
      </c>
      <c r="J385" s="52">
        <f t="shared" ref="J385" si="5220">IF($AO$1="SUBTRACTIVE",AA385+J380,IF(W385=MAX(W385:W389),P385*M385-G385+J380,J380))</f>
        <v>-6.1058585808350219E-2</v>
      </c>
      <c r="K385" s="123">
        <f t="shared" ref="K385" si="5221">IF($AO$1="SUBTRACTIVE",AB385+K380,IF(W385=MAX(W385:W389),P385*N385-H385+K380,K380))</f>
        <v>-8.2659976309682526E-2</v>
      </c>
      <c r="L385" s="53">
        <v>0</v>
      </c>
      <c r="M385" s="136">
        <f t="shared" ref="M385" si="5222">IF($AO$1="ADDICTIVE",IF(W385=MAX(W385:W389),$AO$2*S385*R385+G385,0),0)</f>
        <v>0</v>
      </c>
      <c r="N385" s="123">
        <f t="shared" ref="N385" si="5223">IF($AO$1="ADDICTIVE",IF(W385=MAX(W385:W389),$AO$2*T385*R385+H385,0),0)</f>
        <v>0</v>
      </c>
      <c r="O385" s="130">
        <f t="shared" ref="O385" si="5224">IF($AO$1="ADDICTIVE",IF(Y385=MAX(Y385:Y389),$AO$2*U385*R385+I385,0),0)</f>
        <v>0</v>
      </c>
      <c r="P385" s="53">
        <f t="shared" si="4700"/>
        <v>0</v>
      </c>
      <c r="Q385" s="36">
        <f t="shared" si="5092"/>
        <v>8</v>
      </c>
      <c r="R385" s="114">
        <f t="shared" si="4418"/>
        <v>1.3455428143965413</v>
      </c>
      <c r="S385" s="91">
        <f t="shared" si="5136"/>
        <v>0.25398081500000003</v>
      </c>
      <c r="T385" s="91">
        <f t="shared" si="5137"/>
        <v>0.698449561</v>
      </c>
      <c r="U385" s="115">
        <f t="shared" si="4419"/>
        <v>0</v>
      </c>
      <c r="V385" s="200">
        <f t="shared" si="4398"/>
        <v>0.716228740086714</v>
      </c>
      <c r="W385" s="201">
        <f t="shared" si="5047"/>
        <v>0.858114370043357</v>
      </c>
      <c r="X385" s="201">
        <f>W385</f>
        <v>0.858114370043357</v>
      </c>
      <c r="Y385" s="36">
        <f t="shared" ref="Y385" si="5225">X389</f>
        <v>0.99797957026353212</v>
      </c>
      <c r="Z385" s="36">
        <f>IF(MAX(W385:W389)=W385,Q385+1,Q385)</f>
        <v>8</v>
      </c>
      <c r="AA385" s="80">
        <f t="shared" ref="AA385" si="5226">IF(W385=MAX(W385:W389),S385*R385-G385,0)</f>
        <v>0</v>
      </c>
      <c r="AB385" s="80">
        <f t="shared" ref="AB385" si="5227">IF(W385=MAX(W385:W389),T385*R385-H385,0)</f>
        <v>0</v>
      </c>
      <c r="AC385" s="54">
        <f t="shared" ref="AC385" si="5228">IF(W385=MAX(W385:W389),U385-I385,0)</f>
        <v>0</v>
      </c>
      <c r="AD385" s="54">
        <f>Hoja1!$AA385^2+Hoja1!$AB385^2+AC385^2</f>
        <v>0</v>
      </c>
      <c r="AE385" s="80">
        <f t="shared" ref="AE385" si="5229">IF(MAX(AD385:AD389)&gt;AE380,MAX(AD385:AD389),AE380)</f>
        <v>0.11440301781527561</v>
      </c>
      <c r="AF385" s="80">
        <f t="shared" ref="AF385" si="5230">SQRT(AE385)</f>
        <v>0.33823515165528789</v>
      </c>
      <c r="AG385" s="82">
        <f>IF(Y385=MIN(Y310:Y409),Y385,0)</f>
        <v>0</v>
      </c>
      <c r="AH385" s="83">
        <f>IF(Hoja1!$AG385&gt;0,_xlfn.MAXIFS(W385:W389,Z405:Z409,0),0)</f>
        <v>0</v>
      </c>
      <c r="AI385" s="80">
        <f>IF(AG385&gt;0,IF(AH385=Hoja1!$W385,Hoja1!$E385,Hoja1!$G385),0)</f>
        <v>0</v>
      </c>
      <c r="AJ385" s="54">
        <f>IF(AG385&gt;0,IF(AH385=Hoja1!$W385,Hoja1!$F385,Hoja1!$H385),0)</f>
        <v>0</v>
      </c>
      <c r="AK385" s="52">
        <f>IF(AG385&gt;0,IF(AH385=Hoja1!$W385,Hoja1!$E385*Hoja1!$R385,Hoja1!$G385),0)</f>
        <v>0</v>
      </c>
      <c r="AL385" s="49">
        <f>IF(AG385&gt;0,IF(AH385=Hoja1!$W385,Hoja1!$F385*Hoja1!$R385,Hoja1!$H385),0)</f>
        <v>0</v>
      </c>
      <c r="AM385" s="114">
        <f t="shared" ref="AM385:AN385" si="5231">AM380</f>
        <v>9</v>
      </c>
      <c r="AN385" s="144">
        <f t="shared" si="5231"/>
        <v>0.5</v>
      </c>
      <c r="AO385" s="123">
        <f t="shared" si="4426"/>
        <v>0.1111111111111111</v>
      </c>
      <c r="AP385" s="127">
        <f t="shared" ref="AP385" si="5232">IF($AO$1="SUBTRACTIVE",AN385*AO385,AO385)</f>
        <v>5.5555555555555552E-2</v>
      </c>
      <c r="AQ385" s="52">
        <f t="shared" ref="AQ385:AR385" si="5233">AQ380</f>
        <v>-8.7737465512600643E-3</v>
      </c>
      <c r="AR385" s="53">
        <f t="shared" si="5233"/>
        <v>4.316376946363362E-3</v>
      </c>
      <c r="AS385" s="52">
        <f t="shared" ref="AS385" si="5234">IF(AG385&gt;0,G385+AQ385,0)</f>
        <v>0</v>
      </c>
      <c r="AT385" s="165">
        <f t="shared" ref="AT385" si="5235">IF(AG385&gt;0,H385+AR385,0)</f>
        <v>0</v>
      </c>
    </row>
    <row r="386" spans="3:46" ht="19.5" thickBot="1" x14ac:dyDescent="0.3">
      <c r="C386" s="228"/>
      <c r="D386" s="220"/>
      <c r="E386" s="94">
        <f t="shared" ref="E386:F386" si="5236">E385</f>
        <v>0.25398081500000003</v>
      </c>
      <c r="F386" s="94">
        <f t="shared" si="5236"/>
        <v>0.698449561</v>
      </c>
      <c r="G386" s="46">
        <f t="shared" ref="G386:I386" si="5237">G381</f>
        <v>0.97621461700000001</v>
      </c>
      <c r="H386" s="46">
        <f t="shared" si="5237"/>
        <v>-0.20893725399999999</v>
      </c>
      <c r="I386" s="46">
        <f t="shared" si="5237"/>
        <v>0</v>
      </c>
      <c r="J386" s="56">
        <f t="shared" ref="J386" si="5238">IF($AO$1="SUBTRACTIVE",AA386+J381,IF(W386=MAX(W385:W389),P386*M386-G386+J381,J381))</f>
        <v>0</v>
      </c>
      <c r="K386" s="122">
        <f t="shared" ref="K386" si="5239">IF($AO$1="SUBTRACTIVE",AB386+K381,IF(W386=MAX(W385:W389),P386*N386-H386+K381,K381))</f>
        <v>0</v>
      </c>
      <c r="L386" s="57">
        <v>0</v>
      </c>
      <c r="M386" s="137">
        <f t="shared" ref="M386" si="5240">IF($AO$1="ADDICTIVE",IF(W386=MAX(W385:W389),$AO$2*S386*R386+G386,0),0)</f>
        <v>0</v>
      </c>
      <c r="N386" s="122">
        <f t="shared" ref="N386" si="5241">IF($AO$1="ADDICTIVE",IF(W386=MAX(W385:W389),$AO$2*T386*R386+H386,0),0)</f>
        <v>0</v>
      </c>
      <c r="O386" s="128">
        <f t="shared" ref="O386" si="5242">IF($AO$1="ADDICTIVE",IF(Y386=MAX(Y385:Y389),$AO$2*U386*R386+I386,0),0)</f>
        <v>0</v>
      </c>
      <c r="P386" s="57">
        <f t="shared" si="4700"/>
        <v>0</v>
      </c>
      <c r="Q386" s="93">
        <f t="shared" si="5092"/>
        <v>0</v>
      </c>
      <c r="R386" s="56">
        <f t="shared" si="4418"/>
        <v>1.3455428143965413</v>
      </c>
      <c r="S386" s="95">
        <f t="shared" si="5136"/>
        <v>0.25398081500000003</v>
      </c>
      <c r="T386" s="95">
        <f t="shared" si="5137"/>
        <v>0.698449561</v>
      </c>
      <c r="U386" s="115">
        <f t="shared" si="4419"/>
        <v>0</v>
      </c>
      <c r="V386" s="202">
        <f t="shared" si="4398"/>
        <v>0.13725566142325485</v>
      </c>
      <c r="W386" s="203">
        <f t="shared" si="5047"/>
        <v>0.56862783071162748</v>
      </c>
      <c r="X386" s="203">
        <f>IF(W386&gt;X385,W386,X385)</f>
        <v>0.858114370043357</v>
      </c>
      <c r="Y386" s="75">
        <f t="shared" ref="Y386:Y389" si="5243">Y385</f>
        <v>0.99797957026353212</v>
      </c>
      <c r="Z386" s="93">
        <f>IF(MAX(W385:W389)=W386,Q386+1,Q386)</f>
        <v>0</v>
      </c>
      <c r="AA386" s="82">
        <f t="shared" ref="AA386" si="5244">IF(W386=MAX(W385:W389),S386*R386-G386,0)</f>
        <v>0</v>
      </c>
      <c r="AB386" s="82">
        <f t="shared" ref="AB386" si="5245">IF(W386=MAX(W385:W389),T386*R386-H386,0)</f>
        <v>0</v>
      </c>
      <c r="AC386" s="210">
        <f t="shared" ref="AC386" si="5246">IF(W386=MAX(W385:W389),U386-I386,0)</f>
        <v>0</v>
      </c>
      <c r="AD386" s="212">
        <f>Hoja1!$AA386^2+Hoja1!$AB386^2+AC386^2</f>
        <v>0</v>
      </c>
      <c r="AE386" s="75">
        <f t="shared" ref="AE386:AH389" si="5247">AE385</f>
        <v>0.11440301781527561</v>
      </c>
      <c r="AF386" s="76">
        <f t="shared" si="5247"/>
        <v>0.33823515165528789</v>
      </c>
      <c r="AG386" s="78">
        <f t="shared" si="5247"/>
        <v>0</v>
      </c>
      <c r="AH386" s="78">
        <f t="shared" si="5247"/>
        <v>0</v>
      </c>
      <c r="AI386" s="80">
        <f>IF(AG385&gt;0,IF(AH385=Hoja1!$W386,Hoja1!$E386,Hoja1!$G386),0)</f>
        <v>0</v>
      </c>
      <c r="AJ386" s="54">
        <f>IF(AG385&gt;0,IF(AH385=Hoja1!$W386,Hoja1!$F386,Hoja1!$H386),0)</f>
        <v>0</v>
      </c>
      <c r="AK386" s="52">
        <f>IF(AG385&gt;0,IF(AH385=Hoja1!$W386,Hoja1!$E386*Hoja1!$R386,Hoja1!$G386),0)</f>
        <v>0</v>
      </c>
      <c r="AL386" s="49">
        <f>IF(AG385&gt;0,IF(AH385=Hoja1!$W386,Hoja1!$F386*Hoja1!$R386,Hoja1!$H386),0)</f>
        <v>0</v>
      </c>
      <c r="AM386" s="56">
        <f t="shared" ref="AM386:AN386" si="5248">AM381</f>
        <v>1</v>
      </c>
      <c r="AN386" s="145">
        <f t="shared" si="5248"/>
        <v>0.5</v>
      </c>
      <c r="AO386" s="122">
        <f t="shared" si="4426"/>
        <v>1</v>
      </c>
      <c r="AP386" s="127">
        <f t="shared" si="4332"/>
        <v>0.5</v>
      </c>
      <c r="AQ386" s="56">
        <f t="shared" ref="AQ386:AR386" si="5249">AQ381</f>
        <v>9.8200950552920219E-3</v>
      </c>
      <c r="AR386" s="57">
        <f t="shared" si="5249"/>
        <v>0.14994720205117487</v>
      </c>
      <c r="AS386" s="56">
        <f t="shared" ref="AS386" si="5250">IF(AG385&gt;0,G386+AQ386,0)</f>
        <v>0</v>
      </c>
      <c r="AT386" s="166">
        <f t="shared" ref="AT386" si="5251">IF(AG385&gt;0,H386+AR386,0)</f>
        <v>0</v>
      </c>
    </row>
    <row r="387" spans="3:46" ht="19.5" thickBot="1" x14ac:dyDescent="0.3">
      <c r="C387" s="228"/>
      <c r="D387" s="220"/>
      <c r="E387" s="94">
        <f t="shared" ref="E387:F387" si="5252">E386</f>
        <v>0.25398081500000003</v>
      </c>
      <c r="F387" s="94">
        <f t="shared" si="5252"/>
        <v>0.698449561</v>
      </c>
      <c r="G387" s="46">
        <f t="shared" ref="G387:I387" si="5253">G382</f>
        <v>0.4247616770911497</v>
      </c>
      <c r="H387" s="46">
        <f t="shared" si="5253"/>
        <v>0.90530520691903349</v>
      </c>
      <c r="I387" s="46">
        <f t="shared" si="5253"/>
        <v>0</v>
      </c>
      <c r="J387" s="56">
        <f t="shared" ref="J387" si="5254">IF($AO$1="SUBTRACTIVE",AA387+J382,IF(W387=MAX(W385:W389),P387*M387-G387+J382,J382))</f>
        <v>0.73941521409809163</v>
      </c>
      <c r="K387" s="122">
        <f t="shared" ref="K387" si="5255">IF($AO$1="SUBTRACTIVE",AB387+K382,IF(W387=MAX(W385:W389),P387*N387-H387+K382,K382))</f>
        <v>-0.50562819554221938</v>
      </c>
      <c r="L387" s="57">
        <v>0</v>
      </c>
      <c r="M387" s="137">
        <f t="shared" ref="M387" si="5256">IF($AO$1="ADDICTIVE",IF(W387=MAX(W385:W389),$AO$2*S387*R387+G387,0),0)</f>
        <v>0</v>
      </c>
      <c r="N387" s="122">
        <f t="shared" ref="N387" si="5257">IF($AO$1="ADDICTIVE",IF(W387=MAX(W385:W389),$AO$2*T387*R387+H387,0),0)</f>
        <v>0</v>
      </c>
      <c r="O387" s="128">
        <f t="shared" ref="O387" si="5258">IF($AO$1="ADDICTIVE",IF(Y387=MAX(Y385:Y389),$AO$2*U387*R387+I387,0),0)</f>
        <v>0</v>
      </c>
      <c r="P387" s="57">
        <f t="shared" si="4700"/>
        <v>0</v>
      </c>
      <c r="Q387" s="93">
        <f t="shared" si="5092"/>
        <v>7</v>
      </c>
      <c r="R387" s="56">
        <f t="shared" si="4418"/>
        <v>1.3455428143965413</v>
      </c>
      <c r="S387" s="95">
        <f t="shared" si="5136"/>
        <v>0.25398081500000003</v>
      </c>
      <c r="T387" s="95">
        <f t="shared" si="5137"/>
        <v>0.698449561</v>
      </c>
      <c r="U387" s="115">
        <f t="shared" si="4419"/>
        <v>0</v>
      </c>
      <c r="V387" s="202">
        <f t="shared" si="4398"/>
        <v>0.99595914052706425</v>
      </c>
      <c r="W387" s="203">
        <f t="shared" si="5047"/>
        <v>0.99797957026353212</v>
      </c>
      <c r="X387" s="203">
        <f>IF(W387&gt;X386,W387,X386)</f>
        <v>0.99797957026353212</v>
      </c>
      <c r="Y387" s="75">
        <f t="shared" si="5243"/>
        <v>0.99797957026353212</v>
      </c>
      <c r="Z387" s="93">
        <f>IF(MAX(W385:W389)=W387,Q387+1,Q387)</f>
        <v>8</v>
      </c>
      <c r="AA387" s="82">
        <f t="shared" ref="AA387" si="5259">IF(W387=MAX(W385:W389),S387*R387-G387,0)</f>
        <v>-8.3019616473322344E-2</v>
      </c>
      <c r="AB387" s="82">
        <f t="shared" ref="AB387" si="5260">IF(W387=MAX(W385:W389),T387*R387-H387,0)</f>
        <v>3.448858110293529E-2</v>
      </c>
      <c r="AC387" s="210">
        <f t="shared" ref="AC387" si="5261">IF(W387=MAX(W385:W389),U387-I387,0)</f>
        <v>0</v>
      </c>
      <c r="AD387" s="212">
        <f>Hoja1!$AA387^2+Hoja1!$AB387^2+AC387^2</f>
        <v>8.0817189458712788E-3</v>
      </c>
      <c r="AE387" s="75">
        <f t="shared" si="5247"/>
        <v>0.11440301781527561</v>
      </c>
      <c r="AF387" s="75">
        <f t="shared" si="5247"/>
        <v>0.33823515165528789</v>
      </c>
      <c r="AG387" s="78">
        <f t="shared" si="5247"/>
        <v>0</v>
      </c>
      <c r="AH387" s="78">
        <f t="shared" si="5247"/>
        <v>0</v>
      </c>
      <c r="AI387" s="80">
        <f>IF(AG385&gt;0,IF(AH385=Hoja1!$W387,Hoja1!$E387,Hoja1!$G387),0)</f>
        <v>0</v>
      </c>
      <c r="AJ387" s="54">
        <f>IF(AG385&gt;0,IF(AH385=Hoja1!$W387,Hoja1!$F387,Hoja1!$H387),0)</f>
        <v>0</v>
      </c>
      <c r="AK387" s="52">
        <f>IF(AG385&gt;0,IF(AH385=Hoja1!$W387,Hoja1!$E387*Hoja1!$R387,Hoja1!$G387),0)</f>
        <v>0</v>
      </c>
      <c r="AL387" s="49">
        <f>IF(AG385&gt;0,IF(AH385=Hoja1!$W387,Hoja1!$F387*Hoja1!$R387,Hoja1!$H387),0)</f>
        <v>0</v>
      </c>
      <c r="AM387" s="56">
        <f t="shared" ref="AM387:AN387" si="5262">AM382</f>
        <v>9</v>
      </c>
      <c r="AN387" s="145">
        <f t="shared" si="5262"/>
        <v>0.5</v>
      </c>
      <c r="AO387" s="122">
        <f t="shared" si="4426"/>
        <v>0.1111111111111111</v>
      </c>
      <c r="AP387" s="127">
        <f t="shared" si="4332"/>
        <v>5.5555555555555552E-2</v>
      </c>
      <c r="AQ387" s="56">
        <f t="shared" ref="AQ387:AR387" si="5263">AQ382</f>
        <v>5.140084477824592E-2</v>
      </c>
      <c r="AR387" s="57">
        <f t="shared" si="5263"/>
        <v>-3.4386926982714054E-2</v>
      </c>
      <c r="AS387" s="56">
        <f t="shared" ref="AS387" si="5264">IF(AG385&gt;0,G387+AQ387,0)</f>
        <v>0</v>
      </c>
      <c r="AT387" s="166">
        <f t="shared" ref="AT387" si="5265">IF(AG385&gt;0,H387+AR387,0)</f>
        <v>0</v>
      </c>
    </row>
    <row r="388" spans="3:46" ht="19.5" thickBot="1" x14ac:dyDescent="0.3">
      <c r="C388" s="228"/>
      <c r="D388" s="220"/>
      <c r="E388" s="94">
        <f t="shared" ref="E388:F388" si="5266">E387</f>
        <v>0.25398081500000003</v>
      </c>
      <c r="F388" s="94">
        <f t="shared" si="5266"/>
        <v>0.698449561</v>
      </c>
      <c r="G388" s="46">
        <f t="shared" ref="G388:I388" si="5267">G383</f>
        <v>5.6386042442791447E-2</v>
      </c>
      <c r="H388" s="46">
        <f t="shared" si="5267"/>
        <v>0.99840904153440013</v>
      </c>
      <c r="I388" s="46">
        <f t="shared" si="5267"/>
        <v>0</v>
      </c>
      <c r="J388" s="56">
        <f t="shared" ref="J388" si="5268">IF($AO$1="SUBTRACTIVE",AA388+J383,IF(W388=MAX(W385:W389),P388*M388-G388+J383,J383))</f>
        <v>0</v>
      </c>
      <c r="K388" s="122">
        <f t="shared" ref="K388" si="5269">IF($AO$1="SUBTRACTIVE",AB388+K383,IF(W388=MAX(W385:W389),P388*N388-H388+K383,K383))</f>
        <v>0</v>
      </c>
      <c r="L388" s="57">
        <v>0</v>
      </c>
      <c r="M388" s="137">
        <f t="shared" ref="M388" si="5270">IF($AO$1="ADDICTIVE",IF(W388=MAX(W385:W389),$AO$2*S388*R388+G388,0),0)</f>
        <v>0</v>
      </c>
      <c r="N388" s="122">
        <f t="shared" ref="N388" si="5271">IF($AO$1="ADDICTIVE",IF(W388=MAX(W385:W389),$AO$2*T388*R388+H388,0),0)</f>
        <v>0</v>
      </c>
      <c r="O388" s="128">
        <f t="shared" ref="O388:O389" si="5272">IF($AO$1="ADDICTIVE",IF(Y388=MAX(Y384:Y388),$AO$2*U388*R388+I388,0),0)</f>
        <v>0</v>
      </c>
      <c r="P388" s="57">
        <f t="shared" si="4700"/>
        <v>0</v>
      </c>
      <c r="Q388" s="93">
        <f t="shared" si="5092"/>
        <v>0</v>
      </c>
      <c r="R388" s="56">
        <f t="shared" si="4418"/>
        <v>1.3455428143965413</v>
      </c>
      <c r="S388" s="95">
        <f t="shared" si="5136"/>
        <v>0.25398081500000003</v>
      </c>
      <c r="T388" s="95">
        <f t="shared" si="5137"/>
        <v>0.698449561</v>
      </c>
      <c r="U388" s="115">
        <f t="shared" si="4419"/>
        <v>0</v>
      </c>
      <c r="V388" s="202">
        <f t="shared" si="4398"/>
        <v>0.95756809747348082</v>
      </c>
      <c r="W388" s="203">
        <f t="shared" si="5047"/>
        <v>0.97878404873674041</v>
      </c>
      <c r="X388" s="203">
        <f>IF(W388&gt;X387,W388,X387)</f>
        <v>0.99797957026353212</v>
      </c>
      <c r="Y388" s="75">
        <f t="shared" si="5243"/>
        <v>0.99797957026353212</v>
      </c>
      <c r="Z388" s="93">
        <f>IF(MAX(W385:W389)=W388,Q388+1,Q388)</f>
        <v>0</v>
      </c>
      <c r="AA388" s="82">
        <f t="shared" ref="AA388" si="5273">IF(W388=MAX(W385:W389),S388*R388-G388,0)</f>
        <v>0</v>
      </c>
      <c r="AB388" s="82">
        <f t="shared" ref="AB388" si="5274">IF(W388=MAX(W385:W389),T388*R388-H388,0)</f>
        <v>0</v>
      </c>
      <c r="AC388" s="210">
        <f t="shared" ref="AC388" si="5275">IF(W388=MAX(W385:W389),U388-I388,0)</f>
        <v>0</v>
      </c>
      <c r="AD388" s="212">
        <f>Hoja1!$AA388^2+Hoja1!$AB388^2+AC388^2</f>
        <v>0</v>
      </c>
      <c r="AE388" s="75">
        <f t="shared" si="5247"/>
        <v>0.11440301781527561</v>
      </c>
      <c r="AF388" s="75">
        <f t="shared" si="5247"/>
        <v>0.33823515165528789</v>
      </c>
      <c r="AG388" s="78">
        <f t="shared" si="5247"/>
        <v>0</v>
      </c>
      <c r="AH388" s="78">
        <f t="shared" si="5247"/>
        <v>0</v>
      </c>
      <c r="AI388" s="80">
        <f>IF(AG385&gt;0,IF(AH385=Hoja1!$W388,Hoja1!$E388,Hoja1!$G388),0)</f>
        <v>0</v>
      </c>
      <c r="AJ388" s="54">
        <f>IF(AG385&gt;0,IF(AH385=Hoja1!$W388,Hoja1!$F388,Hoja1!$H388),0)</f>
        <v>0</v>
      </c>
      <c r="AK388" s="52">
        <f>IF(AG385&gt;0,IF(AH385=Hoja1!$W388,Hoja1!$E388*Hoja1!$R388,Hoja1!$G388),0)</f>
        <v>0</v>
      </c>
      <c r="AL388" s="49">
        <f>IF(AG385&gt;0,IF(AH385=Hoja1!$W388,Hoja1!$F388*Hoja1!$R388,Hoja1!$H388),0)</f>
        <v>0</v>
      </c>
      <c r="AM388" s="56">
        <f t="shared" ref="AM388:AN388" si="5276">AM383</f>
        <v>1</v>
      </c>
      <c r="AN388" s="145">
        <f t="shared" si="5276"/>
        <v>0.5</v>
      </c>
      <c r="AO388" s="122">
        <f t="shared" si="4426"/>
        <v>1</v>
      </c>
      <c r="AP388" s="127">
        <f t="shared" si="4332"/>
        <v>0.5</v>
      </c>
      <c r="AQ388" s="56">
        <f t="shared" ref="AQ388:AR388" si="5277">AQ383</f>
        <v>0</v>
      </c>
      <c r="AR388" s="57">
        <f t="shared" si="5277"/>
        <v>0</v>
      </c>
      <c r="AS388" s="56">
        <f t="shared" ref="AS388" si="5278">IF(AG385&gt;0,G388+AQ388,0)</f>
        <v>0</v>
      </c>
      <c r="AT388" s="166">
        <f t="shared" ref="AT388" si="5279">IF(AG385&gt;0,H388+AR388,0)</f>
        <v>0</v>
      </c>
    </row>
    <row r="389" spans="3:46" ht="19.5" thickBot="1" x14ac:dyDescent="0.3">
      <c r="C389" s="228"/>
      <c r="D389" s="221"/>
      <c r="E389" s="94">
        <f t="shared" ref="E389:F389" si="5280">E388</f>
        <v>0.25398081500000003</v>
      </c>
      <c r="F389" s="94">
        <f t="shared" si="5280"/>
        <v>0.698449561</v>
      </c>
      <c r="G389" s="46">
        <f t="shared" ref="G389:I389" si="5281">G384</f>
        <v>-0.227678886</v>
      </c>
      <c r="H389" s="46">
        <f t="shared" si="5281"/>
        <v>-0.95629731299999998</v>
      </c>
      <c r="I389" s="46">
        <f t="shared" si="5281"/>
        <v>0</v>
      </c>
      <c r="J389" s="58">
        <f t="shared" ref="J389" si="5282">IF($AO$1="SUBTRACTIVE",AA389+J384,IF(W389=MAX(W385:W389),P389*M389-G389+J384,J384))</f>
        <v>0</v>
      </c>
      <c r="K389" s="124">
        <f t="shared" ref="K389" si="5283">IF($AO$1="SUBTRACTIVE",AB389+K384,IF(W389=MAX(W385:W389),P389*N389-H389+K384,K384))</f>
        <v>0</v>
      </c>
      <c r="L389" s="59">
        <v>0</v>
      </c>
      <c r="M389" s="138">
        <f t="shared" ref="M389" si="5284">IF($AO$1="ADDICTIVE",IF(W389=MAX(W385:W389),$AO$2*S389*R389+G389,0),0)</f>
        <v>0</v>
      </c>
      <c r="N389" s="124">
        <f t="shared" ref="N389" si="5285">IF($AO$1="ADDICTIVE",IF(W389=MAX(W385:W389),$AO$2*T389*R389+H389,0),0)</f>
        <v>0</v>
      </c>
      <c r="O389" s="129">
        <f t="shared" si="5272"/>
        <v>0</v>
      </c>
      <c r="P389" s="59">
        <f t="shared" si="4700"/>
        <v>0</v>
      </c>
      <c r="Q389" s="93">
        <f t="shared" si="5092"/>
        <v>0</v>
      </c>
      <c r="R389" s="58">
        <f t="shared" si="4418"/>
        <v>1.3455428143965413</v>
      </c>
      <c r="S389" s="95">
        <f t="shared" si="5136"/>
        <v>0.25398081500000003</v>
      </c>
      <c r="T389" s="95">
        <f t="shared" si="5137"/>
        <v>0.698449561</v>
      </c>
      <c r="U389" s="119">
        <f t="shared" si="4419"/>
        <v>0</v>
      </c>
      <c r="V389" s="202">
        <f t="shared" si="4398"/>
        <v>-0.97652972592031173</v>
      </c>
      <c r="W389" s="203">
        <f t="shared" si="5047"/>
        <v>1.1735137039844135E-2</v>
      </c>
      <c r="X389" s="203">
        <f>IF(W389&gt;X388,W389,X388)</f>
        <v>0.99797957026353212</v>
      </c>
      <c r="Y389" s="75">
        <f t="shared" si="5243"/>
        <v>0.99797957026353212</v>
      </c>
      <c r="Z389" s="93">
        <f>IF(MAX(W385:W389)=W389,Q389+1,Q389)</f>
        <v>0</v>
      </c>
      <c r="AA389" s="82">
        <f t="shared" ref="AA389" si="5286">IF(W389=MAX(W385:W389),S389*R389-G389,0)</f>
        <v>0</v>
      </c>
      <c r="AB389" s="82">
        <f t="shared" ref="AB389" si="5287">IF(W389=MAX(W385:W389),T389*R389-H389,0)</f>
        <v>0</v>
      </c>
      <c r="AC389" s="211">
        <f t="shared" ref="AC389" si="5288">IF(W389=MAX(W385:W389),U389-I389,0)</f>
        <v>0</v>
      </c>
      <c r="AD389" s="211">
        <f>Hoja1!$AA389^2+Hoja1!$AB389^2+AC389^2</f>
        <v>0</v>
      </c>
      <c r="AE389" s="75">
        <f t="shared" si="5247"/>
        <v>0.11440301781527561</v>
      </c>
      <c r="AF389" s="75">
        <f t="shared" si="5247"/>
        <v>0.33823515165528789</v>
      </c>
      <c r="AG389" s="78">
        <f t="shared" si="5247"/>
        <v>0</v>
      </c>
      <c r="AH389" s="78">
        <f t="shared" si="5247"/>
        <v>0</v>
      </c>
      <c r="AI389" s="80">
        <f>IF(AG385&gt;0,IF(AH385=Hoja1!$W389,Hoja1!$E389,Hoja1!$G389),0)</f>
        <v>0</v>
      </c>
      <c r="AJ389" s="54">
        <f>IF(AG385&gt;0,IF(AH385=Hoja1!$W389,Hoja1!$F389,Hoja1!$H389),0)</f>
        <v>0</v>
      </c>
      <c r="AK389" s="52">
        <f>IF(AG385&gt;0,IF(AH385=Hoja1!$W389,Hoja1!$E389*Hoja1!$R389,Hoja1!$G389),0)</f>
        <v>0</v>
      </c>
      <c r="AL389" s="49">
        <f>IF(AG385&gt;0,IF(AH385=Hoja1!$W389,Hoja1!$F389*Hoja1!$R389,Hoja1!$H389),0)</f>
        <v>0</v>
      </c>
      <c r="AM389" s="58">
        <f t="shared" ref="AM389:AN389" si="5289">AM384</f>
        <v>0</v>
      </c>
      <c r="AN389" s="146">
        <f t="shared" si="5289"/>
        <v>0.5</v>
      </c>
      <c r="AO389" s="124">
        <f t="shared" si="4426"/>
        <v>0</v>
      </c>
      <c r="AP389" s="106">
        <f t="shared" ref="AP389:AP419" si="5290">IF($AO$1="SUBTRACTIVE",AN389*AO389,AO389)</f>
        <v>0</v>
      </c>
      <c r="AQ389" s="58">
        <f t="shared" ref="AQ389:AR389" si="5291">AQ384</f>
        <v>0</v>
      </c>
      <c r="AR389" s="59">
        <f t="shared" si="5291"/>
        <v>0</v>
      </c>
      <c r="AS389" s="58">
        <f t="shared" ref="AS389" si="5292">IF(AG385&gt;0,G389+AQ389,0)</f>
        <v>0</v>
      </c>
      <c r="AT389" s="167">
        <f t="shared" ref="AT389" si="5293">IF(AG385&gt;0,H389+AR389,0)</f>
        <v>0</v>
      </c>
    </row>
    <row r="390" spans="3:46" ht="19.5" thickBot="1" x14ac:dyDescent="0.3">
      <c r="C390" s="228"/>
      <c r="D390" s="213" t="s">
        <v>41</v>
      </c>
      <c r="E390" s="86">
        <f>$A$26</f>
        <v>0.84905092999999998</v>
      </c>
      <c r="F390" s="86">
        <f>$B$26</f>
        <v>0.62850867499999996</v>
      </c>
      <c r="G390" s="71">
        <f t="shared" ref="G390:I390" si="5294">G385</f>
        <v>0.90061523871352567</v>
      </c>
      <c r="H390" s="71">
        <f t="shared" si="5294"/>
        <v>0.43461729348586547</v>
      </c>
      <c r="I390" s="71">
        <f t="shared" si="5294"/>
        <v>0</v>
      </c>
      <c r="J390" s="64">
        <f t="shared" ref="J390" si="5295">IF($AO$1="SUBTRACTIVE",AA390+J385,IF(W390=MAX(W390:W394),P390*M390-G390+J385,J385))</f>
        <v>-0.15792743792268116</v>
      </c>
      <c r="K390" s="121">
        <f t="shared" ref="K390" si="5296">IF($AO$1="SUBTRACTIVE",AB390+K385,IF(W390=MAX(W390:W394),P390*N390-H390+K385,K385))</f>
        <v>7.7694785034540526E-2</v>
      </c>
      <c r="L390" s="65">
        <v>0</v>
      </c>
      <c r="M390" s="64">
        <f t="shared" ref="M390" si="5297">IF($AO$1="ADDICTIVE",IF(W390=MAX(W390:W394),$AO$2*S390*R390+G390,0),0)</f>
        <v>0</v>
      </c>
      <c r="N390" s="121">
        <f t="shared" ref="N390" si="5298">IF($AO$1="ADDICTIVE",IF(W390=MAX(W390:W394),$AO$2*T390*R390+H390,0),0)</f>
        <v>0</v>
      </c>
      <c r="O390" s="126">
        <f t="shared" ref="O390" si="5299">IF($AO$1="ADDICTIVE",IF(Y390=MAX(Y390:Y394),$AO$2*U390*R390+I390,0),0)</f>
        <v>0</v>
      </c>
      <c r="P390" s="65">
        <f t="shared" si="4700"/>
        <v>0</v>
      </c>
      <c r="Q390" s="35">
        <f t="shared" si="5092"/>
        <v>8</v>
      </c>
      <c r="R390" s="15">
        <f t="shared" si="4418"/>
        <v>0.94664095898133549</v>
      </c>
      <c r="S390" s="87">
        <f t="shared" si="5136"/>
        <v>0.84905092999999998</v>
      </c>
      <c r="T390" s="87">
        <f t="shared" si="5137"/>
        <v>0.62850867499999996</v>
      </c>
      <c r="U390" s="26">
        <f t="shared" si="4419"/>
        <v>0</v>
      </c>
      <c r="V390" s="197">
        <f t="shared" si="4398"/>
        <v>0.9824513880021446</v>
      </c>
      <c r="W390" s="198">
        <f t="shared" si="5047"/>
        <v>0.9912256940010723</v>
      </c>
      <c r="X390" s="198">
        <f>W390</f>
        <v>0.9912256940010723</v>
      </c>
      <c r="Y390" s="35">
        <f t="shared" ref="Y390" si="5300">X394</f>
        <v>0.9912256940010723</v>
      </c>
      <c r="Z390" s="35">
        <f>IF(MAX(W390:W394)=W390,Q390+1,Q390)</f>
        <v>9</v>
      </c>
      <c r="AA390" s="35">
        <f t="shared" ref="AA390" si="5301">IF(W390=MAX(W390:W394),S390*R390-G390,0)</f>
        <v>-9.6868852114330939E-2</v>
      </c>
      <c r="AB390" s="35">
        <f t="shared" ref="AB390" si="5302">IF(W390=MAX(W390:W394),T390*R390-H390,0)</f>
        <v>0.16035476134422305</v>
      </c>
      <c r="AC390" s="131">
        <f t="shared" ref="AC390" si="5303">IF(W390=MAX(W390:W394),U390-I390,0)</f>
        <v>0</v>
      </c>
      <c r="AD390" s="131">
        <f>Hoja1!$AA390^2+Hoja1!$AB390^2+AC390^2</f>
        <v>3.5097223995710844E-2</v>
      </c>
      <c r="AE390" s="35">
        <f t="shared" ref="AE390" si="5304">IF(MAX(AD390:AD394)&gt;AE385,MAX(AD390:AD394),AE385)</f>
        <v>0.11440301781527561</v>
      </c>
      <c r="AF390" s="35">
        <f t="shared" ref="AF390" si="5305">SQRT(AE390)</f>
        <v>0.33823515165528789</v>
      </c>
      <c r="AG390" s="35">
        <f>IF(Y390=MIN(Y310:Y409),Y390,0)</f>
        <v>0</v>
      </c>
      <c r="AH390" s="88">
        <f>IF(Hoja1!$AG390&gt;0,_xlfn.MAXIFS(W390:W394,Z405:Z409,0),0)</f>
        <v>0</v>
      </c>
      <c r="AI390" s="72">
        <f>IF(AG390&gt;0,IF(AH390=Hoja1!$W390,Hoja1!$E390,Hoja1!$G390),0)</f>
        <v>0</v>
      </c>
      <c r="AJ390" s="73">
        <f>IF(AG390&gt;0,IF(AH390=Hoja1!$W390,Hoja1!$F390,Hoja1!$H390),0)</f>
        <v>0</v>
      </c>
      <c r="AK390" s="52">
        <f>IF(AG390&gt;0,IF(AH390=Hoja1!$W390,Hoja1!$E390*Hoja1!$R390,Hoja1!$G390),0)</f>
        <v>0</v>
      </c>
      <c r="AL390" s="49">
        <f>IF(AG390&gt;0,IF(AH390=Hoja1!$W390,Hoja1!$F390*Hoja1!$R390,Hoja1!$H390),0)</f>
        <v>0</v>
      </c>
      <c r="AM390" s="64">
        <f t="shared" ref="AM390:AN390" si="5306">AM385</f>
        <v>9</v>
      </c>
      <c r="AN390" s="148">
        <f t="shared" si="5306"/>
        <v>0.5</v>
      </c>
      <c r="AO390" s="121">
        <f t="shared" si="4426"/>
        <v>0.1111111111111111</v>
      </c>
      <c r="AP390" s="65">
        <f t="shared" ref="AP390" si="5307">IF($AO$11="SUBTRACTIVE",AN390*AO390,AO390)</f>
        <v>0.1111111111111111</v>
      </c>
      <c r="AQ390" s="64">
        <f t="shared" ref="AQ390:AR390" si="5308">AQ385</f>
        <v>-8.7737465512600643E-3</v>
      </c>
      <c r="AR390" s="65">
        <f t="shared" si="5308"/>
        <v>4.316376946363362E-3</v>
      </c>
      <c r="AS390" s="64">
        <f t="shared" ref="AS390" si="5309">IF(AG390&gt;0,G390+AQ390,0)</f>
        <v>0</v>
      </c>
      <c r="AT390" s="168">
        <f t="shared" ref="AT390" si="5310">IF(AG390&gt;0,H390+AR390,0)</f>
        <v>0</v>
      </c>
    </row>
    <row r="391" spans="3:46" ht="19.5" thickBot="1" x14ac:dyDescent="0.3">
      <c r="C391" s="228"/>
      <c r="D391" s="214"/>
      <c r="E391" s="89">
        <f t="shared" ref="E391:F391" si="5311">E390</f>
        <v>0.84905092999999998</v>
      </c>
      <c r="F391" s="89">
        <f t="shared" si="5311"/>
        <v>0.62850867499999996</v>
      </c>
      <c r="G391" s="74">
        <f t="shared" ref="G391:I391" si="5312">G386</f>
        <v>0.97621461700000001</v>
      </c>
      <c r="H391" s="74">
        <f t="shared" si="5312"/>
        <v>-0.20893725399999999</v>
      </c>
      <c r="I391" s="74">
        <f t="shared" si="5312"/>
        <v>0</v>
      </c>
      <c r="J391" s="2">
        <f t="shared" ref="J391" si="5313">IF($AO$1="SUBTRACTIVE",AA391+J386,IF(W391=MAX(W390:W394),P391*M391-G391+J386,J386))</f>
        <v>0</v>
      </c>
      <c r="K391" s="107">
        <f t="shared" ref="K391" si="5314">IF($AO$1="SUBTRACTIVE",AB391+K386,IF(W391=MAX(W390:W394),P391*N391-H391+K386,K386))</f>
        <v>0</v>
      </c>
      <c r="L391" s="3">
        <v>0</v>
      </c>
      <c r="M391" s="2">
        <f t="shared" ref="M391" si="5315">IF($AO$1="ADDICTIVE",IF(W391=MAX(W390:W394),$AO$2*S391*R391+G391,0),0)</f>
        <v>0</v>
      </c>
      <c r="N391" s="107">
        <f t="shared" ref="N391" si="5316">IF($AO$1="ADDICTIVE",IF(W391=MAX(W390:W394),$AO$2*T391*R391+H391,0),0)</f>
        <v>0</v>
      </c>
      <c r="O391" s="20">
        <f t="shared" ref="O391" si="5317">IF($AO$1="ADDICTIVE",IF(Y391=MAX(Y390:Y394),$AO$2*U391*R391+I391,0),0)</f>
        <v>0</v>
      </c>
      <c r="P391" s="3">
        <f t="shared" si="4700"/>
        <v>0</v>
      </c>
      <c r="Q391" s="63">
        <f t="shared" si="5092"/>
        <v>0</v>
      </c>
      <c r="R391" s="2">
        <f t="shared" si="4418"/>
        <v>0.94664095898133549</v>
      </c>
      <c r="S391" s="90">
        <f t="shared" si="5136"/>
        <v>0.84905092999999998</v>
      </c>
      <c r="T391" s="90">
        <f t="shared" si="5137"/>
        <v>0.62850867499999996</v>
      </c>
      <c r="U391" s="26">
        <f t="shared" si="4419"/>
        <v>0</v>
      </c>
      <c r="V391" s="199">
        <f t="shared" si="4398"/>
        <v>0.6603171436161307</v>
      </c>
      <c r="W391" s="192">
        <f t="shared" si="5047"/>
        <v>0.83015857180806529</v>
      </c>
      <c r="X391" s="192">
        <f>IF(W391&gt;X390,W391,X390)</f>
        <v>0.9912256940010723</v>
      </c>
      <c r="Y391" s="75">
        <f t="shared" ref="Y391:Y394" si="5318">Y390</f>
        <v>0.9912256940010723</v>
      </c>
      <c r="Z391" s="63">
        <f>IF(MAX(W390:W394)=W391,Q391+1,Q391)</f>
        <v>0</v>
      </c>
      <c r="AA391" s="63">
        <f t="shared" ref="AA391" si="5319">IF(W391=MAX(W390:W394),S391*R391-G391,0)</f>
        <v>0</v>
      </c>
      <c r="AB391" s="63">
        <f t="shared" ref="AB391" si="5320">IF(W391=MAX(W390:W394),T391*R391-H391,0)</f>
        <v>0</v>
      </c>
      <c r="AC391" s="209">
        <f t="shared" ref="AC391" si="5321">IF(W391=MAX(W390:W394),U391-I391,0)</f>
        <v>0</v>
      </c>
      <c r="AD391" s="132">
        <f>Hoja1!$AA391^2+Hoja1!$AB391^2+AC391^2</f>
        <v>0</v>
      </c>
      <c r="AE391" s="75">
        <f t="shared" ref="AE391:AH394" si="5322">AE390</f>
        <v>0.11440301781527561</v>
      </c>
      <c r="AF391" s="76">
        <f t="shared" si="5322"/>
        <v>0.33823515165528789</v>
      </c>
      <c r="AG391" s="77">
        <f t="shared" si="5322"/>
        <v>0</v>
      </c>
      <c r="AH391" s="78">
        <f t="shared" si="5322"/>
        <v>0</v>
      </c>
      <c r="AI391" s="72">
        <f>IF(AG390&gt;0,IF(AH390=Hoja1!$W391,Hoja1!$E391,Hoja1!$G391),0)</f>
        <v>0</v>
      </c>
      <c r="AJ391" s="73">
        <f>IF(AG390&gt;0,IF(AH390=Hoja1!$W391,Hoja1!$F391,Hoja1!$H391),0)</f>
        <v>0</v>
      </c>
      <c r="AK391" s="52">
        <f>IF(AG390&gt;0,IF(AH390=Hoja1!$W391,Hoja1!$E391*Hoja1!$R391,Hoja1!$G391),0)</f>
        <v>0</v>
      </c>
      <c r="AL391" s="49">
        <f>IF(AG390&gt;0,IF(AH390=Hoja1!$W391,Hoja1!$F391*Hoja1!$R391,Hoja1!$H391),0)</f>
        <v>0</v>
      </c>
      <c r="AM391" s="2">
        <f t="shared" ref="AM391:AN391" si="5323">AM386</f>
        <v>1</v>
      </c>
      <c r="AN391" s="143">
        <f t="shared" si="5323"/>
        <v>0.5</v>
      </c>
      <c r="AO391" s="107">
        <f t="shared" si="4426"/>
        <v>1</v>
      </c>
      <c r="AP391" s="3">
        <f t="shared" si="4406"/>
        <v>1</v>
      </c>
      <c r="AQ391" s="2">
        <f t="shared" ref="AQ391:AR391" si="5324">AQ386</f>
        <v>9.8200950552920219E-3</v>
      </c>
      <c r="AR391" s="3">
        <f t="shared" si="5324"/>
        <v>0.14994720205117487</v>
      </c>
      <c r="AS391" s="2">
        <f t="shared" ref="AS391" si="5325">IF(AG390&gt;0,G391+AQ391,0)</f>
        <v>0</v>
      </c>
      <c r="AT391" s="163">
        <f t="shared" ref="AT391" si="5326">IF(AG390&gt;0,H391+AR391,0)</f>
        <v>0</v>
      </c>
    </row>
    <row r="392" spans="3:46" ht="19.5" thickBot="1" x14ac:dyDescent="0.3">
      <c r="C392" s="228"/>
      <c r="D392" s="214"/>
      <c r="E392" s="89">
        <f t="shared" ref="E392:F392" si="5327">E391</f>
        <v>0.84905092999999998</v>
      </c>
      <c r="F392" s="89">
        <f t="shared" si="5327"/>
        <v>0.62850867499999996</v>
      </c>
      <c r="G392" s="74">
        <f t="shared" ref="G392:I392" si="5328">G387</f>
        <v>0.4247616770911497</v>
      </c>
      <c r="H392" s="74">
        <f t="shared" si="5328"/>
        <v>0.90530520691903349</v>
      </c>
      <c r="I392" s="74">
        <f t="shared" si="5328"/>
        <v>0</v>
      </c>
      <c r="J392" s="2">
        <f t="shared" ref="J392" si="5329">IF($AO$1="SUBTRACTIVE",AA392+J387,IF(W392=MAX(W390:W394),P392*M392-G392+J387,J387))</f>
        <v>0.73941521409809163</v>
      </c>
      <c r="K392" s="107">
        <f t="shared" ref="K392" si="5330">IF($AO$1="SUBTRACTIVE",AB392+K387,IF(W392=MAX(W390:W394),P392*N392-H392+K387,K387))</f>
        <v>-0.50562819554221938</v>
      </c>
      <c r="L392" s="3">
        <v>0</v>
      </c>
      <c r="M392" s="2">
        <f t="shared" ref="M392" si="5331">IF($AO$1="ADDICTIVE",IF(W392=MAX(W390:W394),$AO$2*S392*R392+G392,0),0)</f>
        <v>0</v>
      </c>
      <c r="N392" s="107">
        <f t="shared" ref="N392" si="5332">IF($AO$1="ADDICTIVE",IF(W392=MAX(W390:W394),$AO$2*T392*R392+H392,0),0)</f>
        <v>0</v>
      </c>
      <c r="O392" s="20">
        <f t="shared" ref="O392" si="5333">IF($AO$1="ADDICTIVE",IF(Y392=MAX(Y390:Y394),$AO$2*U392*R392+I392,0),0)</f>
        <v>0</v>
      </c>
      <c r="P392" s="3">
        <f t="shared" si="4700"/>
        <v>0</v>
      </c>
      <c r="Q392" s="63">
        <f t="shared" si="5092"/>
        <v>8</v>
      </c>
      <c r="R392" s="2">
        <f t="shared" si="4418"/>
        <v>0.94664095898133549</v>
      </c>
      <c r="S392" s="90">
        <f t="shared" si="5136"/>
        <v>0.84905092999999998</v>
      </c>
      <c r="T392" s="90">
        <f t="shared" si="5137"/>
        <v>0.62850867499999996</v>
      </c>
      <c r="U392" s="26">
        <f t="shared" si="4419"/>
        <v>0</v>
      </c>
      <c r="V392" s="199">
        <f t="shared" si="4398"/>
        <v>0.88003196233682135</v>
      </c>
      <c r="W392" s="192">
        <f t="shared" si="5047"/>
        <v>0.94001598116841067</v>
      </c>
      <c r="X392" s="192">
        <f>IF(W392&gt;X391,W392,X391)</f>
        <v>0.9912256940010723</v>
      </c>
      <c r="Y392" s="75">
        <f t="shared" si="5318"/>
        <v>0.9912256940010723</v>
      </c>
      <c r="Z392" s="63">
        <f>IF(MAX(W390:W394)=W392,Q392+1,Q392)</f>
        <v>8</v>
      </c>
      <c r="AA392" s="63">
        <f t="shared" ref="AA392" si="5334">IF(W392=MAX(W390:W394),S392*R392-G392,0)</f>
        <v>0</v>
      </c>
      <c r="AB392" s="63">
        <f t="shared" ref="AB392" si="5335">IF(W392=MAX(W390:W394),T392*R392-H392,0)</f>
        <v>0</v>
      </c>
      <c r="AC392" s="209">
        <f t="shared" ref="AC392" si="5336">IF(W392=MAX(W390:W394),U392-I392,0)</f>
        <v>0</v>
      </c>
      <c r="AD392" s="132">
        <f>Hoja1!$AA392^2+Hoja1!$AB392^2+AC392^2</f>
        <v>0</v>
      </c>
      <c r="AE392" s="75">
        <f t="shared" si="5322"/>
        <v>0.11440301781527561</v>
      </c>
      <c r="AF392" s="75">
        <f t="shared" si="5322"/>
        <v>0.33823515165528789</v>
      </c>
      <c r="AG392" s="78">
        <f t="shared" si="5322"/>
        <v>0</v>
      </c>
      <c r="AH392" s="78">
        <f t="shared" si="5322"/>
        <v>0</v>
      </c>
      <c r="AI392" s="72">
        <f>IF(AG390&gt;0,IF(AH390=Hoja1!$W392,Hoja1!$E392,Hoja1!$G392),0)</f>
        <v>0</v>
      </c>
      <c r="AJ392" s="73">
        <f>IF(AG392&gt;0,IF(AH392=Hoja1!$W392,Hoja1!$F392,Hoja1!$H392),0)</f>
        <v>0</v>
      </c>
      <c r="AK392" s="52">
        <f>IF(AG390&gt;0,IF(AH390=Hoja1!$W392,Hoja1!$E392*Hoja1!$R392,Hoja1!$G392),0)</f>
        <v>0</v>
      </c>
      <c r="AL392" s="49">
        <f>IF(AG390&gt;0,IF(AH390=Hoja1!$W392,Hoja1!$F392*Hoja1!$R392,Hoja1!$H392),0)</f>
        <v>0</v>
      </c>
      <c r="AM392" s="2">
        <f t="shared" ref="AM392:AN392" si="5337">AM387</f>
        <v>9</v>
      </c>
      <c r="AN392" s="143">
        <f t="shared" si="5337"/>
        <v>0.5</v>
      </c>
      <c r="AO392" s="107">
        <f t="shared" si="4426"/>
        <v>0.1111111111111111</v>
      </c>
      <c r="AP392" s="3">
        <f t="shared" si="4406"/>
        <v>0.1111111111111111</v>
      </c>
      <c r="AQ392" s="2">
        <f t="shared" ref="AQ392:AR392" si="5338">AQ387</f>
        <v>5.140084477824592E-2</v>
      </c>
      <c r="AR392" s="3">
        <f t="shared" si="5338"/>
        <v>-3.4386926982714054E-2</v>
      </c>
      <c r="AS392" s="2">
        <f t="shared" ref="AS392" si="5339">IF(AG390&gt;0,G392+AQ392,0)</f>
        <v>0</v>
      </c>
      <c r="AT392" s="163">
        <f t="shared" ref="AT392" si="5340">IF(AG390&gt;0,H392+AR392,0)</f>
        <v>0</v>
      </c>
    </row>
    <row r="393" spans="3:46" ht="19.5" thickBot="1" x14ac:dyDescent="0.3">
      <c r="C393" s="228"/>
      <c r="D393" s="214"/>
      <c r="E393" s="89">
        <f t="shared" ref="E393:F393" si="5341">E392</f>
        <v>0.84905092999999998</v>
      </c>
      <c r="F393" s="89">
        <f t="shared" si="5341"/>
        <v>0.62850867499999996</v>
      </c>
      <c r="G393" s="74">
        <f t="shared" ref="G393:I393" si="5342">G388</f>
        <v>5.6386042442791447E-2</v>
      </c>
      <c r="H393" s="74">
        <f t="shared" si="5342"/>
        <v>0.99840904153440013</v>
      </c>
      <c r="I393" s="74">
        <f t="shared" si="5342"/>
        <v>0</v>
      </c>
      <c r="J393" s="2">
        <f t="shared" ref="J393" si="5343">IF($AO$1="SUBTRACTIVE",AA393+J388,IF(W393=MAX(W390:W394),P393*M393-G393+J388,J388))</f>
        <v>0</v>
      </c>
      <c r="K393" s="107">
        <f t="shared" ref="K393" si="5344">IF($AO$1="SUBTRACTIVE",AB393+K388,IF(W393=MAX(W390:W394),P393*N393-H393+K388,K388))</f>
        <v>0</v>
      </c>
      <c r="L393" s="3">
        <v>0</v>
      </c>
      <c r="M393" s="2">
        <f t="shared" ref="M393" si="5345">IF($AO$1="ADDICTIVE",IF(W393=MAX(W390:W394),$AO$2*S393*R393+G393,0),0)</f>
        <v>0</v>
      </c>
      <c r="N393" s="107">
        <f t="shared" ref="N393" si="5346">IF($AO$1="ADDICTIVE",IF(W393=MAX(W390:W394),$AO$2*T393*R393+H393,0),0)</f>
        <v>0</v>
      </c>
      <c r="O393" s="20">
        <f t="shared" ref="O393:O394" si="5347">IF($AO$1="ADDICTIVE",IF(Y393=MAX(Y389:Y393),$AO$2*U393*R393+I393,0),0)</f>
        <v>0</v>
      </c>
      <c r="P393" s="3">
        <f t="shared" si="4700"/>
        <v>0</v>
      </c>
      <c r="Q393" s="63">
        <f t="shared" si="5092"/>
        <v>0</v>
      </c>
      <c r="R393" s="2">
        <f t="shared" si="4418"/>
        <v>0.94664095898133549</v>
      </c>
      <c r="S393" s="90">
        <f t="shared" si="5136"/>
        <v>0.84905092999999998</v>
      </c>
      <c r="T393" s="90">
        <f t="shared" si="5137"/>
        <v>0.62850867499999996</v>
      </c>
      <c r="U393" s="26">
        <f t="shared" si="4419"/>
        <v>0</v>
      </c>
      <c r="V393" s="199">
        <f t="shared" si="4398"/>
        <v>0.63934555687068362</v>
      </c>
      <c r="W393" s="192">
        <f t="shared" si="5047"/>
        <v>0.81967277843534181</v>
      </c>
      <c r="X393" s="192">
        <f>IF(W393&gt;X392,W393,X392)</f>
        <v>0.9912256940010723</v>
      </c>
      <c r="Y393" s="75">
        <f t="shared" si="5318"/>
        <v>0.9912256940010723</v>
      </c>
      <c r="Z393" s="63">
        <f>IF(MAX(W390:W394)=W393,Q393+1,Q393)</f>
        <v>0</v>
      </c>
      <c r="AA393" s="63">
        <f t="shared" ref="AA393" si="5348">IF(W393=MAX(W390:W394),S393*R393-G393,0)</f>
        <v>0</v>
      </c>
      <c r="AB393" s="63">
        <f t="shared" ref="AB393" si="5349">IF(W393=MAX(W390:W394),T393*R393-H393,0)</f>
        <v>0</v>
      </c>
      <c r="AC393" s="209">
        <f t="shared" ref="AC393" si="5350">IF(W393=MAX(W390:W394),U393-I393,0)</f>
        <v>0</v>
      </c>
      <c r="AD393" s="132">
        <f>Hoja1!$AA393^2+Hoja1!$AB393^2+AC393^2</f>
        <v>0</v>
      </c>
      <c r="AE393" s="75">
        <f t="shared" si="5322"/>
        <v>0.11440301781527561</v>
      </c>
      <c r="AF393" s="75">
        <f t="shared" si="5322"/>
        <v>0.33823515165528789</v>
      </c>
      <c r="AG393" s="78">
        <f t="shared" si="5322"/>
        <v>0</v>
      </c>
      <c r="AH393" s="78">
        <f t="shared" si="5322"/>
        <v>0</v>
      </c>
      <c r="AI393" s="72">
        <f>IF(AG390&gt;0,IF(AH390=Hoja1!$W393,Hoja1!$E393,Hoja1!$G393),0)</f>
        <v>0</v>
      </c>
      <c r="AJ393" s="73">
        <f>IF(AG390&gt;0,IF(AH390=Hoja1!$W393,Hoja1!$F393,Hoja1!$H393),0)</f>
        <v>0</v>
      </c>
      <c r="AK393" s="52">
        <f>IF(AG390&gt;0,IF(AH390=Hoja1!$W393,Hoja1!$E393*Hoja1!$R393,Hoja1!$G393),0)</f>
        <v>0</v>
      </c>
      <c r="AL393" s="49">
        <f>IF(AG390&gt;0,IF(AH390=Hoja1!$W393,Hoja1!$F393*Hoja1!$R393,Hoja1!$H393),0)</f>
        <v>0</v>
      </c>
      <c r="AM393" s="2">
        <f t="shared" ref="AM393:AN393" si="5351">AM388</f>
        <v>1</v>
      </c>
      <c r="AN393" s="143">
        <f t="shared" si="5351"/>
        <v>0.5</v>
      </c>
      <c r="AO393" s="107">
        <f t="shared" si="4426"/>
        <v>1</v>
      </c>
      <c r="AP393" s="3">
        <f t="shared" si="4406"/>
        <v>1</v>
      </c>
      <c r="AQ393" s="2">
        <f t="shared" ref="AQ393:AR393" si="5352">AQ388</f>
        <v>0</v>
      </c>
      <c r="AR393" s="3">
        <f t="shared" si="5352"/>
        <v>0</v>
      </c>
      <c r="AS393" s="2">
        <f t="shared" ref="AS393" si="5353">IF(AG390&gt;0,G393+AQ393,0)</f>
        <v>0</v>
      </c>
      <c r="AT393" s="163">
        <f t="shared" ref="AT393" si="5354">IF(AG390&gt;0,H393+AR393,0)</f>
        <v>0</v>
      </c>
    </row>
    <row r="394" spans="3:46" ht="19.5" thickBot="1" x14ac:dyDescent="0.3">
      <c r="C394" s="228"/>
      <c r="D394" s="215"/>
      <c r="E394" s="89">
        <f t="shared" ref="E394:F394" si="5355">E393</f>
        <v>0.84905092999999998</v>
      </c>
      <c r="F394" s="89">
        <f t="shared" si="5355"/>
        <v>0.62850867499999996</v>
      </c>
      <c r="G394" s="74">
        <f t="shared" ref="G394:I394" si="5356">G389</f>
        <v>-0.227678886</v>
      </c>
      <c r="H394" s="74">
        <f t="shared" si="5356"/>
        <v>-0.95629731299999998</v>
      </c>
      <c r="I394" s="74">
        <f t="shared" si="5356"/>
        <v>0</v>
      </c>
      <c r="J394" s="4">
        <f t="shared" ref="J394" si="5357">IF($AO$1="SUBTRACTIVE",AA394+J389,IF(W394=MAX(W390:W394),P394*M394-G394+J389,J389))</f>
        <v>0</v>
      </c>
      <c r="K394" s="108">
        <f t="shared" ref="K394" si="5358">IF($AO$1="SUBTRACTIVE",AB394+K389,IF(W394=MAX(W390:W394),P394*N394-H394+K389,K389))</f>
        <v>0</v>
      </c>
      <c r="L394" s="5">
        <v>0</v>
      </c>
      <c r="M394" s="4">
        <f t="shared" ref="M394" si="5359">IF($AO$1="ADDICTIVE",IF(W394=MAX(W390:W394),$AO$2*S394*R394+G394,0),0)</f>
        <v>0</v>
      </c>
      <c r="N394" s="108">
        <f t="shared" ref="N394" si="5360">IF($AO$1="ADDICTIVE",IF(W394=MAX(W390:W394),$AO$2*T394*R394+H394,0),0)</f>
        <v>0</v>
      </c>
      <c r="O394" s="21">
        <f t="shared" si="5347"/>
        <v>0</v>
      </c>
      <c r="P394" s="5">
        <f t="shared" si="4700"/>
        <v>0</v>
      </c>
      <c r="Q394" s="63">
        <f t="shared" si="5092"/>
        <v>0</v>
      </c>
      <c r="R394" s="4">
        <f t="shared" si="4418"/>
        <v>0.94664095898133549</v>
      </c>
      <c r="S394" s="90">
        <f t="shared" si="5136"/>
        <v>0.84905092999999998</v>
      </c>
      <c r="T394" s="90">
        <f t="shared" si="5137"/>
        <v>0.62850867499999996</v>
      </c>
      <c r="U394" s="118">
        <f t="shared" si="4419"/>
        <v>0</v>
      </c>
      <c r="V394" s="199">
        <f t="shared" ref="V394:V457" si="5361">SUMPRODUCT(S394:U394,G394:I394)*R394</f>
        <v>-0.75196625927153227</v>
      </c>
      <c r="W394" s="192">
        <f t="shared" si="5047"/>
        <v>0.12401687036423387</v>
      </c>
      <c r="X394" s="192">
        <f>IF(W394&gt;X393,W394,X393)</f>
        <v>0.9912256940010723</v>
      </c>
      <c r="Y394" s="75">
        <f t="shared" si="5318"/>
        <v>0.9912256940010723</v>
      </c>
      <c r="Z394" s="63">
        <f>IF(MAX(W390:W394)=W394,Q394+1,Q394)</f>
        <v>0</v>
      </c>
      <c r="AA394" s="63">
        <f t="shared" ref="AA394" si="5362">IF(W394=MAX(W390:W394),S394*R394-G394,0)</f>
        <v>0</v>
      </c>
      <c r="AB394" s="63">
        <f t="shared" ref="AB394" si="5363">IF(W394=MAX(W390:W394),T394*R394-H394,0)</f>
        <v>0</v>
      </c>
      <c r="AC394" s="133">
        <f t="shared" ref="AC394" si="5364">IF(W394=MAX(W390:W394),U394-I394,0)</f>
        <v>0</v>
      </c>
      <c r="AD394" s="133">
        <f>Hoja1!$AA394^2+Hoja1!$AB394^2+AC394^2</f>
        <v>0</v>
      </c>
      <c r="AE394" s="75">
        <f t="shared" si="5322"/>
        <v>0.11440301781527561</v>
      </c>
      <c r="AF394" s="75">
        <f t="shared" si="5322"/>
        <v>0.33823515165528789</v>
      </c>
      <c r="AG394" s="78">
        <f t="shared" si="5322"/>
        <v>0</v>
      </c>
      <c r="AH394" s="78">
        <f t="shared" si="5322"/>
        <v>0</v>
      </c>
      <c r="AI394" s="72">
        <f>IF(AG390&gt;0,IF(AH390=Hoja1!$W394,Hoja1!$E394,Hoja1!$G394),0)</f>
        <v>0</v>
      </c>
      <c r="AJ394" s="73">
        <f>IF(AG390&gt;0,IF(AH390=Hoja1!$W394,Hoja1!$F394,Hoja1!$H394),0)</f>
        <v>0</v>
      </c>
      <c r="AK394" s="52">
        <f>IF(AG390&gt;0,IF(AH390=Hoja1!$W394,Hoja1!$E394*Hoja1!$R394,Hoja1!$G394),0)</f>
        <v>0</v>
      </c>
      <c r="AL394" s="49">
        <f>IF(AG390&gt;0,IF(AH390=Hoja1!$W394,Hoja1!$F394*Hoja1!$R394,Hoja1!$H394),0)</f>
        <v>0</v>
      </c>
      <c r="AM394" s="4">
        <f t="shared" ref="AM394:AN394" si="5365">AM389</f>
        <v>0</v>
      </c>
      <c r="AN394" s="120">
        <f t="shared" si="5365"/>
        <v>0.5</v>
      </c>
      <c r="AO394" s="108">
        <f t="shared" si="4426"/>
        <v>0</v>
      </c>
      <c r="AP394" s="5">
        <f t="shared" ref="AP394:AP404" si="5366">IF($AO$11="SUBTRACTIVE",AN394*AO394,AO394)</f>
        <v>0</v>
      </c>
      <c r="AQ394" s="4">
        <f t="shared" ref="AQ394:AR394" si="5367">AQ389</f>
        <v>0</v>
      </c>
      <c r="AR394" s="5">
        <f t="shared" si="5367"/>
        <v>0</v>
      </c>
      <c r="AS394" s="4">
        <f t="shared" ref="AS394" si="5368">IF(AG390&gt;0,G394+AQ394,0)</f>
        <v>0</v>
      </c>
      <c r="AT394" s="164">
        <f t="shared" ref="AT394" si="5369">IF(AG390&gt;0,H394+AR394,0)</f>
        <v>0</v>
      </c>
    </row>
    <row r="395" spans="3:46" ht="19.5" thickBot="1" x14ac:dyDescent="0.3">
      <c r="C395" s="228"/>
      <c r="D395" s="219" t="s">
        <v>42</v>
      </c>
      <c r="E395" s="116">
        <f>$A$27</f>
        <v>0.69639613300000003</v>
      </c>
      <c r="F395" s="116">
        <f>$B$27</f>
        <v>0.90330588999999994</v>
      </c>
      <c r="G395" s="92">
        <f t="shared" ref="G395:I395" si="5370">G390</f>
        <v>0.90061523871352567</v>
      </c>
      <c r="H395" s="92">
        <f t="shared" si="5370"/>
        <v>0.43461729348586547</v>
      </c>
      <c r="I395" s="92">
        <f t="shared" si="5370"/>
        <v>0</v>
      </c>
      <c r="J395" s="52">
        <f t="shared" ref="J395" si="5371">IF($AO$1="SUBTRACTIVE",AA395+J390,IF(W395=MAX(W395:W399),P395*M395-G395+J390,J390))</f>
        <v>-0.15792743792268116</v>
      </c>
      <c r="K395" s="123">
        <f t="shared" ref="K395" si="5372">IF($AO$1="SUBTRACTIVE",AB395+K390,IF(W395=MAX(W395:W399),P395*N395-H395+K390,K390))</f>
        <v>7.7694785034540526E-2</v>
      </c>
      <c r="L395" s="53">
        <v>0</v>
      </c>
      <c r="M395" s="136">
        <f t="shared" ref="M395" si="5373">IF($AO$1="ADDICTIVE",IF(W395=MAX(W395:W399),$AO$2*S395*R395+G395,0),0)</f>
        <v>0</v>
      </c>
      <c r="N395" s="123">
        <f t="shared" ref="N395" si="5374">IF($AO$1="ADDICTIVE",IF(W395=MAX(W395:W399),$AO$2*T395*R395+H395,0),0)</f>
        <v>0</v>
      </c>
      <c r="O395" s="130">
        <f t="shared" ref="O395" si="5375">IF($AO$1="ADDICTIVE",IF(Y395=MAX(Y395:Y399),$AO$2*U395*R395+I395,0),0)</f>
        <v>0</v>
      </c>
      <c r="P395" s="53">
        <f t="shared" si="4700"/>
        <v>0</v>
      </c>
      <c r="Q395" s="36">
        <f t="shared" si="5092"/>
        <v>9</v>
      </c>
      <c r="R395" s="114">
        <f t="shared" ref="R395:R458" si="5376">IF($AO$3="MULTIPLICATIVE",1/SQRT(S395^2+T395^2),1/SQRT(2))</f>
        <v>0.87674477221929759</v>
      </c>
      <c r="S395" s="91">
        <f t="shared" si="5136"/>
        <v>0.69639613300000003</v>
      </c>
      <c r="T395" s="91">
        <f t="shared" si="5137"/>
        <v>0.90330588999999994</v>
      </c>
      <c r="U395" s="115">
        <f t="shared" ref="U395:U458" si="5377">IF($AO$3="MULTIPLICATIVE",0,IF(2-(S395^2+T395^2)&gt;0,SQRT(2-(S395^2+T395^2))*R395,0))</f>
        <v>0</v>
      </c>
      <c r="V395" s="200">
        <f t="shared" si="5361"/>
        <v>0.8940844434861952</v>
      </c>
      <c r="W395" s="201">
        <f t="shared" si="5047"/>
        <v>0.9470422217430976</v>
      </c>
      <c r="X395" s="201">
        <f>W395</f>
        <v>0.9470422217430976</v>
      </c>
      <c r="Y395" s="36">
        <f t="shared" ref="Y395" si="5378">X399</f>
        <v>0.98815830075184041</v>
      </c>
      <c r="Z395" s="36">
        <f>IF(MAX(W395:W399)=W395,Q395+1,Q395)</f>
        <v>9</v>
      </c>
      <c r="AA395" s="80">
        <f t="shared" ref="AA395" si="5379">IF(W395=MAX(W395:W399),S395*R395-G395,0)</f>
        <v>0</v>
      </c>
      <c r="AB395" s="80">
        <f t="shared" ref="AB395" si="5380">IF(W395=MAX(W395:W399),T395*R395-H395,0)</f>
        <v>0</v>
      </c>
      <c r="AC395" s="54">
        <f t="shared" ref="AC395" si="5381">IF(W395=MAX(W395:W399),U395-I395,0)</f>
        <v>0</v>
      </c>
      <c r="AD395" s="54">
        <f>Hoja1!$AA395^2+Hoja1!$AB395^2+AC395^2</f>
        <v>0</v>
      </c>
      <c r="AE395" s="80">
        <f t="shared" ref="AE395" si="5382">IF(MAX(AD395:AD399)&gt;AE390,MAX(AD395:AD399),AE390)</f>
        <v>0.11440301781527561</v>
      </c>
      <c r="AF395" s="80">
        <f t="shared" ref="AF395" si="5383">SQRT(AE395)</f>
        <v>0.33823515165528789</v>
      </c>
      <c r="AG395" s="82">
        <f>IF(Y395=MIN(Y310:Y409),Y395,0)</f>
        <v>0</v>
      </c>
      <c r="AH395" s="83">
        <f>IF(Hoja1!$AG395&gt;0,_xlfn.MAXIFS(W395:W399,Z405:Z409,0),0)</f>
        <v>0</v>
      </c>
      <c r="AI395" s="80">
        <f>IF(AG395&gt;0,IF(AH395=Hoja1!$W395,Hoja1!$E395,Hoja1!$G395),0)</f>
        <v>0</v>
      </c>
      <c r="AJ395" s="54">
        <f>IF(AG395&gt;0,IF(AH395=Hoja1!$W395,Hoja1!$F395,Hoja1!$H395),0)</f>
        <v>0</v>
      </c>
      <c r="AK395" s="52">
        <f>IF(AG395&gt;0,IF(AH395=Hoja1!$W395,Hoja1!$E395*Hoja1!$R395,Hoja1!$G395),0)</f>
        <v>0</v>
      </c>
      <c r="AL395" s="49">
        <f>IF(AG395&gt;0,IF(AH395=Hoja1!$W395,Hoja1!$F395*Hoja1!$R395,Hoja1!$H395),0)</f>
        <v>0</v>
      </c>
      <c r="AM395" s="114">
        <f t="shared" ref="AM395:AN395" si="5384">AM390</f>
        <v>9</v>
      </c>
      <c r="AN395" s="144">
        <f t="shared" si="5384"/>
        <v>0.5</v>
      </c>
      <c r="AO395" s="123">
        <f t="shared" ref="AO395:AO458" si="5385">IF(AM395&gt;0,1/AM395,0)</f>
        <v>0.1111111111111111</v>
      </c>
      <c r="AP395" s="127">
        <f t="shared" ref="AP395" si="5386">IF($AO$1="SUBTRACTIVE",AN395*AO395,AO395)</f>
        <v>5.5555555555555552E-2</v>
      </c>
      <c r="AQ395" s="52">
        <f t="shared" ref="AQ395:AR395" si="5387">AQ390</f>
        <v>-8.7737465512600643E-3</v>
      </c>
      <c r="AR395" s="53">
        <f t="shared" si="5387"/>
        <v>4.316376946363362E-3</v>
      </c>
      <c r="AS395" s="52">
        <f t="shared" ref="AS395" si="5388">IF(AG395&gt;0,G395+AQ395,0)</f>
        <v>0</v>
      </c>
      <c r="AT395" s="165">
        <f t="shared" ref="AT395" si="5389">IF(AG395&gt;0,H395+AR395,0)</f>
        <v>0</v>
      </c>
    </row>
    <row r="396" spans="3:46" ht="19.5" thickBot="1" x14ac:dyDescent="0.3">
      <c r="C396" s="228"/>
      <c r="D396" s="220"/>
      <c r="E396" s="94">
        <f t="shared" ref="E396:F396" si="5390">E395</f>
        <v>0.69639613300000003</v>
      </c>
      <c r="F396" s="94">
        <f t="shared" si="5390"/>
        <v>0.90330588999999994</v>
      </c>
      <c r="G396" s="46">
        <f t="shared" ref="G396:I396" si="5391">G391</f>
        <v>0.97621461700000001</v>
      </c>
      <c r="H396" s="46">
        <f t="shared" si="5391"/>
        <v>-0.20893725399999999</v>
      </c>
      <c r="I396" s="46">
        <f t="shared" si="5391"/>
        <v>0</v>
      </c>
      <c r="J396" s="56">
        <f t="shared" ref="J396" si="5392">IF($AO$1="SUBTRACTIVE",AA396+J391,IF(W396=MAX(W395:W399),P396*M396-G396+J391,J391))</f>
        <v>0</v>
      </c>
      <c r="K396" s="122">
        <f t="shared" ref="K396" si="5393">IF($AO$1="SUBTRACTIVE",AB396+K391,IF(W396=MAX(W395:W399),P396*N396-H396+K391,K391))</f>
        <v>0</v>
      </c>
      <c r="L396" s="57">
        <v>0</v>
      </c>
      <c r="M396" s="137">
        <f t="shared" ref="M396" si="5394">IF($AO$1="ADDICTIVE",IF(W396=MAX(W395:W399),$AO$2*S396*R396+G396,0),0)</f>
        <v>0</v>
      </c>
      <c r="N396" s="122">
        <f t="shared" ref="N396" si="5395">IF($AO$1="ADDICTIVE",IF(W396=MAX(W395:W399),$AO$2*T396*R396+H396,0),0)</f>
        <v>0</v>
      </c>
      <c r="O396" s="128">
        <f t="shared" ref="O396" si="5396">IF($AO$1="ADDICTIVE",IF(Y396=MAX(Y395:Y399),$AO$2*U396*R396+I396,0),0)</f>
        <v>0</v>
      </c>
      <c r="P396" s="57">
        <f t="shared" si="4700"/>
        <v>0</v>
      </c>
      <c r="Q396" s="93">
        <f t="shared" si="5092"/>
        <v>0</v>
      </c>
      <c r="R396" s="56">
        <f t="shared" si="5376"/>
        <v>0.87674477221929759</v>
      </c>
      <c r="S396" s="95">
        <f t="shared" si="5136"/>
        <v>0.69639613300000003</v>
      </c>
      <c r="T396" s="95">
        <f t="shared" si="5137"/>
        <v>0.90330588999999994</v>
      </c>
      <c r="U396" s="115">
        <f t="shared" si="5377"/>
        <v>0</v>
      </c>
      <c r="V396" s="202">
        <f t="shared" si="5361"/>
        <v>0.43056745692283621</v>
      </c>
      <c r="W396" s="203">
        <f t="shared" si="5047"/>
        <v>0.71528372846141808</v>
      </c>
      <c r="X396" s="203">
        <f>IF(W396&gt;X395,W396,X395)</f>
        <v>0.9470422217430976</v>
      </c>
      <c r="Y396" s="75">
        <f t="shared" ref="Y396:Y399" si="5397">Y395</f>
        <v>0.98815830075184041</v>
      </c>
      <c r="Z396" s="93">
        <f>IF(MAX(W395:W399)=W396,Q396+1,Q396)</f>
        <v>0</v>
      </c>
      <c r="AA396" s="82">
        <f t="shared" ref="AA396" si="5398">IF(W396=MAX(W395:W399),S396*R396-G396,0)</f>
        <v>0</v>
      </c>
      <c r="AB396" s="82">
        <f t="shared" ref="AB396" si="5399">IF(W396=MAX(W395:W399),T396*R396-H396,0)</f>
        <v>0</v>
      </c>
      <c r="AC396" s="210">
        <f t="shared" ref="AC396" si="5400">IF(W396=MAX(W395:W399),U396-I396,0)</f>
        <v>0</v>
      </c>
      <c r="AD396" s="212">
        <f>Hoja1!$AA396^2+Hoja1!$AB396^2+AC396^2</f>
        <v>0</v>
      </c>
      <c r="AE396" s="75">
        <f t="shared" ref="AE396:AH399" si="5401">AE395</f>
        <v>0.11440301781527561</v>
      </c>
      <c r="AF396" s="76">
        <f t="shared" si="5401"/>
        <v>0.33823515165528789</v>
      </c>
      <c r="AG396" s="78">
        <f t="shared" si="5401"/>
        <v>0</v>
      </c>
      <c r="AH396" s="78">
        <f t="shared" si="5401"/>
        <v>0</v>
      </c>
      <c r="AI396" s="80">
        <f>IF(AG395&gt;0,IF(AH395=Hoja1!$W396,Hoja1!$E396,Hoja1!$G396),0)</f>
        <v>0</v>
      </c>
      <c r="AJ396" s="54">
        <f>IF(AG395&gt;0,IF(AH395=Hoja1!$W396,Hoja1!$F396,Hoja1!$H396),0)</f>
        <v>0</v>
      </c>
      <c r="AK396" s="52">
        <f>IF(AG395&gt;0,IF(AH395=Hoja1!$W396,Hoja1!$E396*Hoja1!$R396,Hoja1!$G396),0)</f>
        <v>0</v>
      </c>
      <c r="AL396" s="49">
        <f>IF(AG395&gt;0,IF(AH395=Hoja1!$W396,Hoja1!$F396*Hoja1!$R396,Hoja1!$H396),0)</f>
        <v>0</v>
      </c>
      <c r="AM396" s="56">
        <f t="shared" ref="AM396:AN396" si="5402">AM391</f>
        <v>1</v>
      </c>
      <c r="AN396" s="145">
        <f t="shared" si="5402"/>
        <v>0.5</v>
      </c>
      <c r="AO396" s="122">
        <f t="shared" si="5385"/>
        <v>1</v>
      </c>
      <c r="AP396" s="127">
        <f t="shared" si="5290"/>
        <v>0.5</v>
      </c>
      <c r="AQ396" s="56">
        <f t="shared" ref="AQ396:AR396" si="5403">AQ391</f>
        <v>9.8200950552920219E-3</v>
      </c>
      <c r="AR396" s="57">
        <f t="shared" si="5403"/>
        <v>0.14994720205117487</v>
      </c>
      <c r="AS396" s="56">
        <f t="shared" ref="AS396" si="5404">IF(AG395&gt;0,G396+AQ396,0)</f>
        <v>0</v>
      </c>
      <c r="AT396" s="166">
        <f t="shared" ref="AT396" si="5405">IF(AG395&gt;0,H396+AR396,0)</f>
        <v>0</v>
      </c>
    </row>
    <row r="397" spans="3:46" ht="19.5" thickBot="1" x14ac:dyDescent="0.3">
      <c r="C397" s="228"/>
      <c r="D397" s="220"/>
      <c r="E397" s="94">
        <f t="shared" ref="E397:F397" si="5406">E396</f>
        <v>0.69639613300000003</v>
      </c>
      <c r="F397" s="94">
        <f t="shared" si="5406"/>
        <v>0.90330588999999994</v>
      </c>
      <c r="G397" s="46">
        <f t="shared" ref="G397:I397" si="5407">G392</f>
        <v>0.4247616770911497</v>
      </c>
      <c r="H397" s="46">
        <f t="shared" si="5407"/>
        <v>0.90530520691903349</v>
      </c>
      <c r="I397" s="46">
        <f t="shared" si="5407"/>
        <v>0</v>
      </c>
      <c r="J397" s="56">
        <f t="shared" ref="J397" si="5408">IF($AO$1="SUBTRACTIVE",AA397+J392,IF(W397=MAX(W395:W399),P397*M397-G397+J392,J392))</f>
        <v>0.92521520600842666</v>
      </c>
      <c r="K397" s="122">
        <f t="shared" ref="K397" si="5409">IF($AO$1="SUBTRACTIVE",AB397+K392,IF(W397=MAX(W395:W399),P397*N397-H397+K392,K392))</f>
        <v>-0.61896468568885299</v>
      </c>
      <c r="L397" s="57">
        <v>0</v>
      </c>
      <c r="M397" s="137">
        <f t="shared" ref="M397" si="5410">IF($AO$1="ADDICTIVE",IF(W397=MAX(W395:W399),$AO$2*S397*R397+G397,0),0)</f>
        <v>0</v>
      </c>
      <c r="N397" s="122">
        <f t="shared" ref="N397" si="5411">IF($AO$1="ADDICTIVE",IF(W397=MAX(W395:W399),$AO$2*T397*R397+H397,0),0)</f>
        <v>0</v>
      </c>
      <c r="O397" s="128">
        <f t="shared" ref="O397" si="5412">IF($AO$1="ADDICTIVE",IF(Y397=MAX(Y395:Y399),$AO$2*U397*R397+I397,0),0)</f>
        <v>0</v>
      </c>
      <c r="P397" s="57">
        <f t="shared" si="4700"/>
        <v>0</v>
      </c>
      <c r="Q397" s="93">
        <f t="shared" si="5092"/>
        <v>8</v>
      </c>
      <c r="R397" s="56">
        <f t="shared" si="5376"/>
        <v>0.87674477221929759</v>
      </c>
      <c r="S397" s="95">
        <f t="shared" si="5136"/>
        <v>0.69639613300000003</v>
      </c>
      <c r="T397" s="95">
        <f t="shared" si="5137"/>
        <v>0.90330588999999994</v>
      </c>
      <c r="U397" s="115">
        <f t="shared" si="5377"/>
        <v>0</v>
      </c>
      <c r="V397" s="202">
        <f t="shared" si="5361"/>
        <v>0.97631660150368083</v>
      </c>
      <c r="W397" s="203">
        <f t="shared" si="5047"/>
        <v>0.98815830075184041</v>
      </c>
      <c r="X397" s="203">
        <f>IF(W397&gt;X396,W397,X396)</f>
        <v>0.98815830075184041</v>
      </c>
      <c r="Y397" s="75">
        <f t="shared" si="5397"/>
        <v>0.98815830075184041</v>
      </c>
      <c r="Z397" s="93">
        <f>IF(MAX(W395:W399)=W397,Q397+1,Q397)</f>
        <v>9</v>
      </c>
      <c r="AA397" s="82">
        <f t="shared" ref="AA397" si="5413">IF(W397=MAX(W395:W399),S397*R397-G397,0)</f>
        <v>0.18579999191033497</v>
      </c>
      <c r="AB397" s="82">
        <f t="shared" ref="AB397" si="5414">IF(W397=MAX(W395:W399),T397*R397-H397,0)</f>
        <v>-0.11333649014663361</v>
      </c>
      <c r="AC397" s="210">
        <f t="shared" ref="AC397" si="5415">IF(W397=MAX(W395:W399),U397-I397,0)</f>
        <v>0</v>
      </c>
      <c r="AD397" s="212">
        <f>Hoja1!$AA397^2+Hoja1!$AB397^2+AC397^2</f>
        <v>4.7366796992638516E-2</v>
      </c>
      <c r="AE397" s="75">
        <f t="shared" si="5401"/>
        <v>0.11440301781527561</v>
      </c>
      <c r="AF397" s="75">
        <f t="shared" si="5401"/>
        <v>0.33823515165528789</v>
      </c>
      <c r="AG397" s="78">
        <f t="shared" si="5401"/>
        <v>0</v>
      </c>
      <c r="AH397" s="78">
        <f t="shared" si="5401"/>
        <v>0</v>
      </c>
      <c r="AI397" s="80">
        <f>IF(AG395&gt;0,IF(AH395=Hoja1!$W397,Hoja1!$E397,Hoja1!$G397),0)</f>
        <v>0</v>
      </c>
      <c r="AJ397" s="54">
        <f>IF(AG395&gt;0,IF(AH395=Hoja1!$W397,Hoja1!$F397,Hoja1!$H397),0)</f>
        <v>0</v>
      </c>
      <c r="AK397" s="52">
        <f>IF(AG395&gt;0,IF(AH395=Hoja1!$W397,Hoja1!$E397*Hoja1!$R397,Hoja1!$G397),0)</f>
        <v>0</v>
      </c>
      <c r="AL397" s="49">
        <f>IF(AG395&gt;0,IF(AH395=Hoja1!$W397,Hoja1!$F397*Hoja1!$R397,Hoja1!$H397),0)</f>
        <v>0</v>
      </c>
      <c r="AM397" s="56">
        <f t="shared" ref="AM397:AN397" si="5416">AM392</f>
        <v>9</v>
      </c>
      <c r="AN397" s="145">
        <f t="shared" si="5416"/>
        <v>0.5</v>
      </c>
      <c r="AO397" s="122">
        <f t="shared" si="5385"/>
        <v>0.1111111111111111</v>
      </c>
      <c r="AP397" s="127">
        <f t="shared" si="5290"/>
        <v>5.5555555555555552E-2</v>
      </c>
      <c r="AQ397" s="56">
        <f t="shared" ref="AQ397:AR397" si="5417">AQ392</f>
        <v>5.140084477824592E-2</v>
      </c>
      <c r="AR397" s="57">
        <f t="shared" si="5417"/>
        <v>-3.4386926982714054E-2</v>
      </c>
      <c r="AS397" s="56">
        <f t="shared" ref="AS397" si="5418">IF(AG395&gt;0,G397+AQ397,0)</f>
        <v>0</v>
      </c>
      <c r="AT397" s="166">
        <f t="shared" ref="AT397" si="5419">IF(AG395&gt;0,H397+AR397,0)</f>
        <v>0</v>
      </c>
    </row>
    <row r="398" spans="3:46" ht="19.5" thickBot="1" x14ac:dyDescent="0.3">
      <c r="C398" s="228"/>
      <c r="D398" s="220"/>
      <c r="E398" s="94">
        <f t="shared" ref="E398:F398" si="5420">E397</f>
        <v>0.69639613300000003</v>
      </c>
      <c r="F398" s="94">
        <f t="shared" si="5420"/>
        <v>0.90330588999999994</v>
      </c>
      <c r="G398" s="46">
        <f t="shared" ref="G398:I398" si="5421">G393</f>
        <v>5.6386042442791447E-2</v>
      </c>
      <c r="H398" s="46">
        <f t="shared" si="5421"/>
        <v>0.99840904153440013</v>
      </c>
      <c r="I398" s="46">
        <f t="shared" si="5421"/>
        <v>0</v>
      </c>
      <c r="J398" s="56">
        <f t="shared" ref="J398" si="5422">IF($AO$1="SUBTRACTIVE",AA398+J393,IF(W398=MAX(W395:W399),P398*M398-G398+J393,J393))</f>
        <v>0</v>
      </c>
      <c r="K398" s="122">
        <f t="shared" ref="K398" si="5423">IF($AO$1="SUBTRACTIVE",AB398+K393,IF(W398=MAX(W395:W399),P398*N398-H398+K393,K393))</f>
        <v>0</v>
      </c>
      <c r="L398" s="57">
        <v>0</v>
      </c>
      <c r="M398" s="137">
        <f t="shared" ref="M398" si="5424">IF($AO$1="ADDICTIVE",IF(W398=MAX(W395:W399),$AO$2*S398*R398+G398,0),0)</f>
        <v>0</v>
      </c>
      <c r="N398" s="122">
        <f t="shared" ref="N398" si="5425">IF($AO$1="ADDICTIVE",IF(W398=MAX(W395:W399),$AO$2*T398*R398+H398,0),0)</f>
        <v>0</v>
      </c>
      <c r="O398" s="128">
        <f t="shared" ref="O398:O399" si="5426">IF($AO$1="ADDICTIVE",IF(Y398=MAX(Y394:Y398),$AO$2*U398*R398+I398,0),0)</f>
        <v>0</v>
      </c>
      <c r="P398" s="57">
        <f t="shared" si="4700"/>
        <v>0</v>
      </c>
      <c r="Q398" s="93">
        <f t="shared" si="5092"/>
        <v>0</v>
      </c>
      <c r="R398" s="56">
        <f t="shared" si="5376"/>
        <v>0.87674477221929759</v>
      </c>
      <c r="S398" s="95">
        <f t="shared" si="5136"/>
        <v>0.69639613300000003</v>
      </c>
      <c r="T398" s="95">
        <f t="shared" si="5137"/>
        <v>0.90330588999999994</v>
      </c>
      <c r="U398" s="115">
        <f t="shared" si="5377"/>
        <v>0</v>
      </c>
      <c r="V398" s="202">
        <f t="shared" si="5361"/>
        <v>0.82513588362021983</v>
      </c>
      <c r="W398" s="203">
        <f t="shared" si="5047"/>
        <v>0.91256794181010992</v>
      </c>
      <c r="X398" s="203">
        <f>IF(W398&gt;X397,W398,X397)</f>
        <v>0.98815830075184041</v>
      </c>
      <c r="Y398" s="75">
        <f t="shared" si="5397"/>
        <v>0.98815830075184041</v>
      </c>
      <c r="Z398" s="93">
        <f>IF(MAX(W395:W399)=W398,Q398+1,Q398)</f>
        <v>0</v>
      </c>
      <c r="AA398" s="82">
        <f t="shared" ref="AA398" si="5427">IF(W398=MAX(W395:W399),S398*R398-G398,0)</f>
        <v>0</v>
      </c>
      <c r="AB398" s="82">
        <f t="shared" ref="AB398" si="5428">IF(W398=MAX(W395:W399),T398*R398-H398,0)</f>
        <v>0</v>
      </c>
      <c r="AC398" s="210">
        <f t="shared" ref="AC398" si="5429">IF(W398=MAX(W395:W399),U398-I398,0)</f>
        <v>0</v>
      </c>
      <c r="AD398" s="212">
        <f>Hoja1!$AA398^2+Hoja1!$AB398^2+AC398^2</f>
        <v>0</v>
      </c>
      <c r="AE398" s="75">
        <f t="shared" si="5401"/>
        <v>0.11440301781527561</v>
      </c>
      <c r="AF398" s="75">
        <f t="shared" si="5401"/>
        <v>0.33823515165528789</v>
      </c>
      <c r="AG398" s="78">
        <f t="shared" si="5401"/>
        <v>0</v>
      </c>
      <c r="AH398" s="78">
        <f t="shared" si="5401"/>
        <v>0</v>
      </c>
      <c r="AI398" s="80">
        <f>IF(AG395&gt;0,IF(AH395=Hoja1!$W398,Hoja1!$E398,Hoja1!$G398),0)</f>
        <v>0</v>
      </c>
      <c r="AJ398" s="54">
        <f>IF(AG395&gt;0,IF(AH395=Hoja1!$W398,Hoja1!$F398,Hoja1!$H398),0)</f>
        <v>0</v>
      </c>
      <c r="AK398" s="52">
        <f>IF(AG395&gt;0,IF(AH395=Hoja1!$W398,Hoja1!$E398*Hoja1!$R398,Hoja1!$G398),0)</f>
        <v>0</v>
      </c>
      <c r="AL398" s="49">
        <f>IF(AG395&gt;0,IF(AH395=Hoja1!$W398,Hoja1!$F398*Hoja1!$R398,Hoja1!$H398),0)</f>
        <v>0</v>
      </c>
      <c r="AM398" s="56">
        <f t="shared" ref="AM398:AN398" si="5430">AM393</f>
        <v>1</v>
      </c>
      <c r="AN398" s="145">
        <f t="shared" si="5430"/>
        <v>0.5</v>
      </c>
      <c r="AO398" s="122">
        <f t="shared" si="5385"/>
        <v>1</v>
      </c>
      <c r="AP398" s="127">
        <f t="shared" si="5290"/>
        <v>0.5</v>
      </c>
      <c r="AQ398" s="56">
        <f t="shared" ref="AQ398:AR398" si="5431">AQ393</f>
        <v>0</v>
      </c>
      <c r="AR398" s="57">
        <f t="shared" si="5431"/>
        <v>0</v>
      </c>
      <c r="AS398" s="56">
        <f t="shared" ref="AS398" si="5432">IF(AG395&gt;0,G398+AQ398,0)</f>
        <v>0</v>
      </c>
      <c r="AT398" s="166">
        <f t="shared" ref="AT398" si="5433">IF(AG395&gt;0,H398+AR398,0)</f>
        <v>0</v>
      </c>
    </row>
    <row r="399" spans="3:46" ht="19.5" thickBot="1" x14ac:dyDescent="0.3">
      <c r="C399" s="228"/>
      <c r="D399" s="221"/>
      <c r="E399" s="94">
        <f t="shared" ref="E399:F399" si="5434">E398</f>
        <v>0.69639613300000003</v>
      </c>
      <c r="F399" s="94">
        <f t="shared" si="5434"/>
        <v>0.90330588999999994</v>
      </c>
      <c r="G399" s="46">
        <f t="shared" ref="G399:I399" si="5435">G394</f>
        <v>-0.227678886</v>
      </c>
      <c r="H399" s="46">
        <f t="shared" si="5435"/>
        <v>-0.95629731299999998</v>
      </c>
      <c r="I399" s="46">
        <f t="shared" si="5435"/>
        <v>0</v>
      </c>
      <c r="J399" s="58">
        <f t="shared" ref="J399" si="5436">IF($AO$1="SUBTRACTIVE",AA399+J394,IF(W399=MAX(W395:W399),P399*M399-G399+J394,J394))</f>
        <v>0</v>
      </c>
      <c r="K399" s="124">
        <f t="shared" ref="K399" si="5437">IF($AO$1="SUBTRACTIVE",AB399+K394,IF(W399=MAX(W395:W399),P399*N399-H399+K394,K394))</f>
        <v>0</v>
      </c>
      <c r="L399" s="59">
        <v>0</v>
      </c>
      <c r="M399" s="138">
        <f t="shared" ref="M399" si="5438">IF($AO$1="ADDICTIVE",IF(W399=MAX(W395:W399),$AO$2*S399*R399+G399,0),0)</f>
        <v>0</v>
      </c>
      <c r="N399" s="124">
        <f t="shared" ref="N399" si="5439">IF($AO$1="ADDICTIVE",IF(W399=MAX(W395:W399),$AO$2*T399*R399+H399,0),0)</f>
        <v>0</v>
      </c>
      <c r="O399" s="129">
        <f t="shared" si="5426"/>
        <v>0</v>
      </c>
      <c r="P399" s="59">
        <f t="shared" si="4700"/>
        <v>0</v>
      </c>
      <c r="Q399" s="93">
        <f t="shared" si="5092"/>
        <v>0</v>
      </c>
      <c r="R399" s="58">
        <f t="shared" si="5376"/>
        <v>0.87674477221929759</v>
      </c>
      <c r="S399" s="95">
        <f t="shared" si="5136"/>
        <v>0.69639613300000003</v>
      </c>
      <c r="T399" s="95">
        <f t="shared" si="5137"/>
        <v>0.90330588999999994</v>
      </c>
      <c r="U399" s="119">
        <f t="shared" si="5377"/>
        <v>0</v>
      </c>
      <c r="V399" s="202">
        <f t="shared" si="5361"/>
        <v>-0.89636955646206273</v>
      </c>
      <c r="W399" s="203">
        <f t="shared" si="5047"/>
        <v>5.1815221768968633E-2</v>
      </c>
      <c r="X399" s="203">
        <f>IF(W399&gt;X398,W399,X398)</f>
        <v>0.98815830075184041</v>
      </c>
      <c r="Y399" s="75">
        <f t="shared" si="5397"/>
        <v>0.98815830075184041</v>
      </c>
      <c r="Z399" s="93">
        <f>IF(MAX(W395:W399)=W399,Q399+1,Q399)</f>
        <v>0</v>
      </c>
      <c r="AA399" s="82">
        <f t="shared" ref="AA399" si="5440">IF(W399=MAX(W395:W399),S399*R399-G399,0)</f>
        <v>0</v>
      </c>
      <c r="AB399" s="82">
        <f t="shared" ref="AB399" si="5441">IF(W399=MAX(W395:W399),T399*R399-H399,0)</f>
        <v>0</v>
      </c>
      <c r="AC399" s="211">
        <f t="shared" ref="AC399" si="5442">IF(W399=MAX(W395:W399),U399-I399,0)</f>
        <v>0</v>
      </c>
      <c r="AD399" s="211">
        <f>Hoja1!$AA399^2+Hoja1!$AB399^2+AC399^2</f>
        <v>0</v>
      </c>
      <c r="AE399" s="75">
        <f t="shared" si="5401"/>
        <v>0.11440301781527561</v>
      </c>
      <c r="AF399" s="75">
        <f t="shared" si="5401"/>
        <v>0.33823515165528789</v>
      </c>
      <c r="AG399" s="78">
        <f t="shared" si="5401"/>
        <v>0</v>
      </c>
      <c r="AH399" s="78">
        <f t="shared" si="5401"/>
        <v>0</v>
      </c>
      <c r="AI399" s="80">
        <f>IF(AG395&gt;0,IF(AH395=Hoja1!$W399,Hoja1!$E399,Hoja1!$G399),0)</f>
        <v>0</v>
      </c>
      <c r="AJ399" s="54">
        <f>IF(AG395&gt;0,IF(AH395=Hoja1!$W399,Hoja1!$F399,Hoja1!$H399),0)</f>
        <v>0</v>
      </c>
      <c r="AK399" s="52">
        <f>IF(AG395&gt;0,IF(AH395=Hoja1!$W399,Hoja1!$E399*Hoja1!$R399,Hoja1!$G399),0)</f>
        <v>0</v>
      </c>
      <c r="AL399" s="49">
        <f>IF(AG395&gt;0,IF(AH395=Hoja1!$W399,Hoja1!$F399*Hoja1!$R399,Hoja1!$H399),0)</f>
        <v>0</v>
      </c>
      <c r="AM399" s="58">
        <f t="shared" ref="AM399:AN399" si="5443">AM394</f>
        <v>0</v>
      </c>
      <c r="AN399" s="146">
        <f t="shared" si="5443"/>
        <v>0.5</v>
      </c>
      <c r="AO399" s="124">
        <f t="shared" si="5385"/>
        <v>0</v>
      </c>
      <c r="AP399" s="106">
        <f t="shared" si="5290"/>
        <v>0</v>
      </c>
      <c r="AQ399" s="58">
        <f t="shared" ref="AQ399:AR399" si="5444">AQ394</f>
        <v>0</v>
      </c>
      <c r="AR399" s="59">
        <f t="shared" si="5444"/>
        <v>0</v>
      </c>
      <c r="AS399" s="58">
        <f t="shared" ref="AS399" si="5445">IF(AG395&gt;0,G399+AQ399,0)</f>
        <v>0</v>
      </c>
      <c r="AT399" s="167">
        <f t="shared" ref="AT399" si="5446">IF(AG395&gt;0,H399+AR399,0)</f>
        <v>0</v>
      </c>
    </row>
    <row r="400" spans="3:46" ht="19.5" thickBot="1" x14ac:dyDescent="0.3">
      <c r="C400" s="228"/>
      <c r="D400" s="213" t="s">
        <v>43</v>
      </c>
      <c r="E400" s="86">
        <f>$A$28</f>
        <v>0.59279031900000001</v>
      </c>
      <c r="F400" s="86">
        <f>$B$28</f>
        <v>5.4142951000000002E-2</v>
      </c>
      <c r="G400" s="71">
        <f t="shared" ref="G400:I400" si="5447">G395</f>
        <v>0.90061523871352567</v>
      </c>
      <c r="H400" s="71">
        <f t="shared" si="5447"/>
        <v>0.43461729348586547</v>
      </c>
      <c r="I400" s="71">
        <f t="shared" si="5447"/>
        <v>0</v>
      </c>
      <c r="J400" s="64">
        <f t="shared" ref="J400" si="5448">IF($AO$1="SUBTRACTIVE",AA400+J395,IF(W400=MAX(W400:W404),P400*M400-G400+J395,J395))</f>
        <v>-0.15792743792268116</v>
      </c>
      <c r="K400" s="121">
        <f t="shared" ref="K400" si="5449">IF($AO$1="SUBTRACTIVE",AB400+K395,IF(W400=MAX(W400:W404),P400*N400-H400+K395,K395))</f>
        <v>7.7694785034540526E-2</v>
      </c>
      <c r="L400" s="65">
        <v>0</v>
      </c>
      <c r="M400" s="64">
        <f t="shared" ref="M400" si="5450">IF($AO$1="ADDICTIVE",IF(W400=MAX(W400:W404),$AO$2*S400*R400+G400,0),0)</f>
        <v>0</v>
      </c>
      <c r="N400" s="121">
        <f t="shared" ref="N400" si="5451">IF($AO$1="ADDICTIVE",IF(W400=MAX(W400:W404),$AO$2*T400*R400+H400,0),0)</f>
        <v>0</v>
      </c>
      <c r="O400" s="126">
        <f t="shared" ref="O400" si="5452">IF($AO$1="ADDICTIVE",IF(Y400=MAX(Y400:Y404),$AO$2*U400*R400+I400,0),0)</f>
        <v>0</v>
      </c>
      <c r="P400" s="65">
        <f t="shared" si="4700"/>
        <v>0</v>
      </c>
      <c r="Q400" s="35">
        <f t="shared" si="5092"/>
        <v>9</v>
      </c>
      <c r="R400" s="15">
        <f t="shared" si="5376"/>
        <v>1.6799444511687176</v>
      </c>
      <c r="S400" s="87">
        <f t="shared" si="5136"/>
        <v>0.59279031900000001</v>
      </c>
      <c r="T400" s="87">
        <f t="shared" si="5137"/>
        <v>5.4142951000000002E-2</v>
      </c>
      <c r="U400" s="26">
        <f t="shared" si="5377"/>
        <v>0</v>
      </c>
      <c r="V400" s="197">
        <f t="shared" si="5361"/>
        <v>0.93641356523058172</v>
      </c>
      <c r="W400" s="198">
        <f t="shared" si="5047"/>
        <v>0.96820678261529092</v>
      </c>
      <c r="X400" s="198">
        <f>W400</f>
        <v>0.96820678261529092</v>
      </c>
      <c r="Y400" s="35">
        <f t="shared" ref="Y400" si="5453">X404</f>
        <v>0.97658184096850831</v>
      </c>
      <c r="Z400" s="35">
        <f>IF(MAX(W400:W404)=W400,Q400+1,Q400)</f>
        <v>9</v>
      </c>
      <c r="AA400" s="35">
        <f t="shared" ref="AA400" si="5454">IF(W400=MAX(W400:W404),S400*R400-G400,0)</f>
        <v>0</v>
      </c>
      <c r="AB400" s="35">
        <f t="shared" ref="AB400" si="5455">IF(W400=MAX(W400:W404),T400*R400-H400,0)</f>
        <v>0</v>
      </c>
      <c r="AC400" s="131">
        <f t="shared" ref="AC400" si="5456">IF(W400=MAX(W400:W404),U400-I400,0)</f>
        <v>0</v>
      </c>
      <c r="AD400" s="131">
        <f>Hoja1!$AA400^2+Hoja1!$AB400^2+AC400^2</f>
        <v>0</v>
      </c>
      <c r="AE400" s="35">
        <f t="shared" ref="AE400" si="5457">IF(MAX(AD400:AD404)&gt;AE395,MAX(AD400:AD404),AE395)</f>
        <v>0.11440301781527561</v>
      </c>
      <c r="AF400" s="35">
        <f t="shared" ref="AF400" si="5458">SQRT(AE400)</f>
        <v>0.33823515165528789</v>
      </c>
      <c r="AG400" s="35">
        <f>IF(Y400=MIN(Y310:Y409),Y400,0)</f>
        <v>0</v>
      </c>
      <c r="AH400" s="88">
        <f>IF(Hoja1!$AG400&gt;0,_xlfn.MAXIFS(W400:W404,Z405:Z409,0),0)</f>
        <v>0</v>
      </c>
      <c r="AI400" s="72">
        <f>IF(AG400&gt;0,IF(AH400=Hoja1!$W400,Hoja1!$E400,Hoja1!$G400),0)</f>
        <v>0</v>
      </c>
      <c r="AJ400" s="73">
        <f>IF(AG400&gt;0,IF(AH400=Hoja1!$W400,Hoja1!$F400,Hoja1!$H400),0)</f>
        <v>0</v>
      </c>
      <c r="AK400" s="52">
        <f>IF(AG400&gt;0,IF(AH400=Hoja1!$W400,Hoja1!$E400*Hoja1!$R400,Hoja1!$G400),0)</f>
        <v>0</v>
      </c>
      <c r="AL400" s="49">
        <f>IF(AG400&gt;0,IF(AH400=Hoja1!$W400,Hoja1!$F400*Hoja1!$R400,Hoja1!$H400),0)</f>
        <v>0</v>
      </c>
      <c r="AM400" s="64">
        <f t="shared" ref="AM400:AN400" si="5459">AM395</f>
        <v>9</v>
      </c>
      <c r="AN400" s="148">
        <f t="shared" si="5459"/>
        <v>0.5</v>
      </c>
      <c r="AO400" s="121">
        <f t="shared" si="5385"/>
        <v>0.1111111111111111</v>
      </c>
      <c r="AP400" s="65">
        <f t="shared" ref="AP400" si="5460">IF($AO$11="SUBTRACTIVE",AN400*AO400,AO400)</f>
        <v>0.1111111111111111</v>
      </c>
      <c r="AQ400" s="64">
        <f t="shared" ref="AQ400:AR400" si="5461">AQ395</f>
        <v>-8.7737465512600643E-3</v>
      </c>
      <c r="AR400" s="65">
        <f t="shared" si="5461"/>
        <v>4.316376946363362E-3</v>
      </c>
      <c r="AS400" s="64">
        <f t="shared" ref="AS400" si="5462">IF(AG400&gt;0,G400+AQ400,0)</f>
        <v>0</v>
      </c>
      <c r="AT400" s="168">
        <f t="shared" ref="AT400" si="5463">IF(AG400&gt;0,H400+AR400,0)</f>
        <v>0</v>
      </c>
    </row>
    <row r="401" spans="3:46" ht="19.5" thickBot="1" x14ac:dyDescent="0.3">
      <c r="C401" s="228"/>
      <c r="D401" s="214"/>
      <c r="E401" s="89">
        <f t="shared" ref="E401:F401" si="5464">E400</f>
        <v>0.59279031900000001</v>
      </c>
      <c r="F401" s="89">
        <f t="shared" si="5464"/>
        <v>5.4142951000000002E-2</v>
      </c>
      <c r="G401" s="74">
        <f t="shared" ref="G401:I401" si="5465">G396</f>
        <v>0.97621461700000001</v>
      </c>
      <c r="H401" s="74">
        <f t="shared" si="5465"/>
        <v>-0.20893725399999999</v>
      </c>
      <c r="I401" s="74">
        <f t="shared" si="5465"/>
        <v>0</v>
      </c>
      <c r="J401" s="2">
        <f t="shared" ref="J401" si="5466">IF($AO$1="SUBTRACTIVE",AA401+J396,IF(W401=MAX(W400:W404),P401*M401-G401+J396,J396))</f>
        <v>1.9640190110584044E-2</v>
      </c>
      <c r="K401" s="107">
        <f t="shared" ref="K401" si="5467">IF($AO$1="SUBTRACTIVE",AB401+K396,IF(W401=MAX(W400:W404),P401*N401-H401+K396,K396))</f>
        <v>0.29989440410234974</v>
      </c>
      <c r="L401" s="3">
        <v>0</v>
      </c>
      <c r="M401" s="2">
        <f t="shared" ref="M401" si="5468">IF($AO$1="ADDICTIVE",IF(W401=MAX(W400:W404),$AO$2*S401*R401+G401,0),0)</f>
        <v>0</v>
      </c>
      <c r="N401" s="107">
        <f t="shared" ref="N401" si="5469">IF($AO$1="ADDICTIVE",IF(W401=MAX(W400:W404),$AO$2*T401*R401+H401,0),0)</f>
        <v>0</v>
      </c>
      <c r="O401" s="20">
        <f t="shared" ref="O401" si="5470">IF($AO$1="ADDICTIVE",IF(Y401=MAX(Y400:Y404),$AO$2*U401*R401+I401,0),0)</f>
        <v>0</v>
      </c>
      <c r="P401" s="3">
        <f t="shared" si="4700"/>
        <v>0</v>
      </c>
      <c r="Q401" s="63">
        <f t="shared" si="5092"/>
        <v>0</v>
      </c>
      <c r="R401" s="2">
        <f t="shared" si="5376"/>
        <v>1.6799444511687176</v>
      </c>
      <c r="S401" s="90">
        <f t="shared" si="5136"/>
        <v>0.59279031900000001</v>
      </c>
      <c r="T401" s="90">
        <f t="shared" si="5137"/>
        <v>5.4142951000000002E-2</v>
      </c>
      <c r="U401" s="26">
        <f t="shared" si="5377"/>
        <v>0</v>
      </c>
      <c r="V401" s="199">
        <f t="shared" si="5361"/>
        <v>0.95316368193701673</v>
      </c>
      <c r="W401" s="192">
        <f t="shared" si="5047"/>
        <v>0.97658184096850831</v>
      </c>
      <c r="X401" s="192">
        <f>IF(W401&gt;X400,W401,X400)</f>
        <v>0.97658184096850831</v>
      </c>
      <c r="Y401" s="75">
        <f t="shared" ref="Y401:Y404" si="5471">Y400</f>
        <v>0.97658184096850831</v>
      </c>
      <c r="Z401" s="63">
        <f>IF(MAX(W400:W404)=W401,Q401+1,Q401)</f>
        <v>1</v>
      </c>
      <c r="AA401" s="63">
        <f t="shared" ref="AA401" si="5472">IF(W401=MAX(W400:W404),S401*R401-G401,0)</f>
        <v>1.9640190110584044E-2</v>
      </c>
      <c r="AB401" s="63">
        <f t="shared" ref="AB401" si="5473">IF(W401=MAX(W400:W404),T401*R401-H401,0)</f>
        <v>0.29989440410234974</v>
      </c>
      <c r="AC401" s="209">
        <f t="shared" ref="AC401" si="5474">IF(W401=MAX(W400:W404),U401-I401,0)</f>
        <v>0</v>
      </c>
      <c r="AD401" s="132">
        <f>Hoja1!$AA401^2+Hoja1!$AB401^2+AC401^2</f>
        <v>9.0322390679483333E-2</v>
      </c>
      <c r="AE401" s="75">
        <f t="shared" ref="AE401:AH404" si="5475">AE400</f>
        <v>0.11440301781527561</v>
      </c>
      <c r="AF401" s="76">
        <f t="shared" si="5475"/>
        <v>0.33823515165528789</v>
      </c>
      <c r="AG401" s="77">
        <f t="shared" si="5475"/>
        <v>0</v>
      </c>
      <c r="AH401" s="78">
        <f t="shared" si="5475"/>
        <v>0</v>
      </c>
      <c r="AI401" s="72">
        <f>IF(AG400&gt;0,IF(AH400=Hoja1!$W401,Hoja1!$E401,Hoja1!$G401),0)</f>
        <v>0</v>
      </c>
      <c r="AJ401" s="73">
        <f>IF(AG400&gt;0,IF(AH400=Hoja1!$W401,Hoja1!$F401,Hoja1!$H401),0)</f>
        <v>0</v>
      </c>
      <c r="AK401" s="52">
        <f>IF(AG400&gt;0,IF(AH400=Hoja1!$W401,Hoja1!$E401*Hoja1!$R401,Hoja1!$G401),0)</f>
        <v>0</v>
      </c>
      <c r="AL401" s="49">
        <f>IF(AG400&gt;0,IF(AH400=Hoja1!$W401,Hoja1!$F401*Hoja1!$R401,Hoja1!$H401),0)</f>
        <v>0</v>
      </c>
      <c r="AM401" s="2">
        <f t="shared" ref="AM401:AN401" si="5476">AM396</f>
        <v>1</v>
      </c>
      <c r="AN401" s="143">
        <f t="shared" si="5476"/>
        <v>0.5</v>
      </c>
      <c r="AO401" s="107">
        <f t="shared" si="5385"/>
        <v>1</v>
      </c>
      <c r="AP401" s="3">
        <f t="shared" si="5366"/>
        <v>1</v>
      </c>
      <c r="AQ401" s="2">
        <f t="shared" ref="AQ401:AR401" si="5477">AQ396</f>
        <v>9.8200950552920219E-3</v>
      </c>
      <c r="AR401" s="3">
        <f t="shared" si="5477"/>
        <v>0.14994720205117487</v>
      </c>
      <c r="AS401" s="2">
        <f t="shared" ref="AS401" si="5478">IF(AG400&gt;0,G401+AQ401,0)</f>
        <v>0</v>
      </c>
      <c r="AT401" s="163">
        <f t="shared" ref="AT401" si="5479">IF(AG400&gt;0,H401+AR401,0)</f>
        <v>0</v>
      </c>
    </row>
    <row r="402" spans="3:46" ht="19.5" thickBot="1" x14ac:dyDescent="0.3">
      <c r="C402" s="228"/>
      <c r="D402" s="214"/>
      <c r="E402" s="89">
        <f t="shared" ref="E402:F402" si="5480">E401</f>
        <v>0.59279031900000001</v>
      </c>
      <c r="F402" s="89">
        <f t="shared" si="5480"/>
        <v>5.4142951000000002E-2</v>
      </c>
      <c r="G402" s="74">
        <f t="shared" ref="G402:I402" si="5481">G397</f>
        <v>0.4247616770911497</v>
      </c>
      <c r="H402" s="74">
        <f t="shared" si="5481"/>
        <v>0.90530520691903349</v>
      </c>
      <c r="I402" s="74">
        <f t="shared" si="5481"/>
        <v>0</v>
      </c>
      <c r="J402" s="2">
        <f t="shared" ref="J402" si="5482">IF($AO$1="SUBTRACTIVE",AA402+J397,IF(W402=MAX(W400:W404),P402*M402-G402+J397,J397))</f>
        <v>0.92521520600842666</v>
      </c>
      <c r="K402" s="107">
        <f t="shared" ref="K402" si="5483">IF($AO$1="SUBTRACTIVE",AB402+K397,IF(W402=MAX(W400:W404),P402*N402-H402+K397,K397))</f>
        <v>-0.61896468568885299</v>
      </c>
      <c r="L402" s="3">
        <v>0</v>
      </c>
      <c r="M402" s="2">
        <f t="shared" ref="M402" si="5484">IF($AO$1="ADDICTIVE",IF(W402=MAX(W400:W404),$AO$2*S402*R402+G402,0),0)</f>
        <v>0</v>
      </c>
      <c r="N402" s="107">
        <f t="shared" ref="N402" si="5485">IF($AO$1="ADDICTIVE",IF(W402=MAX(W400:W404),$AO$2*T402*R402+H402,0),0)</f>
        <v>0</v>
      </c>
      <c r="O402" s="20">
        <f t="shared" ref="O402" si="5486">IF($AO$1="ADDICTIVE",IF(Y402=MAX(Y400:Y404),$AO$2*U402*R402+I402,0),0)</f>
        <v>0</v>
      </c>
      <c r="P402" s="3">
        <f t="shared" si="4700"/>
        <v>0</v>
      </c>
      <c r="Q402" s="63">
        <f t="shared" si="5092"/>
        <v>9</v>
      </c>
      <c r="R402" s="2">
        <f t="shared" si="5376"/>
        <v>1.6799444511687176</v>
      </c>
      <c r="S402" s="90">
        <f t="shared" si="5136"/>
        <v>0.59279031900000001</v>
      </c>
      <c r="T402" s="90">
        <f t="shared" si="5137"/>
        <v>5.4142951000000002E-2</v>
      </c>
      <c r="U402" s="26">
        <f t="shared" si="5377"/>
        <v>0</v>
      </c>
      <c r="V402" s="199">
        <f t="shared" si="5361"/>
        <v>0.50534493960174842</v>
      </c>
      <c r="W402" s="192">
        <f t="shared" si="5047"/>
        <v>0.75267246980087421</v>
      </c>
      <c r="X402" s="192">
        <f>IF(W402&gt;X401,W402,X401)</f>
        <v>0.97658184096850831</v>
      </c>
      <c r="Y402" s="75">
        <f t="shared" si="5471"/>
        <v>0.97658184096850831</v>
      </c>
      <c r="Z402" s="63">
        <f>IF(MAX(W400:W404)=W402,Q402+1,Q402)</f>
        <v>9</v>
      </c>
      <c r="AA402" s="63">
        <f t="shared" ref="AA402" si="5487">IF(W402=MAX(W400:W404),S402*R402-G402,0)</f>
        <v>0</v>
      </c>
      <c r="AB402" s="63">
        <f t="shared" ref="AB402" si="5488">IF(W402=MAX(W400:W404),T402*R402-H402,0)</f>
        <v>0</v>
      </c>
      <c r="AC402" s="209">
        <f t="shared" ref="AC402" si="5489">IF(W402=MAX(W400:W404),U402-I402,0)</f>
        <v>0</v>
      </c>
      <c r="AD402" s="132">
        <f>Hoja1!$AA402^2+Hoja1!$AB402^2+AC402^2</f>
        <v>0</v>
      </c>
      <c r="AE402" s="75">
        <f t="shared" si="5475"/>
        <v>0.11440301781527561</v>
      </c>
      <c r="AF402" s="75">
        <f t="shared" si="5475"/>
        <v>0.33823515165528789</v>
      </c>
      <c r="AG402" s="78">
        <f t="shared" si="5475"/>
        <v>0</v>
      </c>
      <c r="AH402" s="78">
        <f t="shared" si="5475"/>
        <v>0</v>
      </c>
      <c r="AI402" s="72">
        <f>IF(AG400&gt;0,IF(AH400=Hoja1!$W402,Hoja1!$E402,Hoja1!$G402),0)</f>
        <v>0</v>
      </c>
      <c r="AJ402" s="73">
        <f>IF(AG402&gt;0,IF(AH402=Hoja1!$W402,Hoja1!$F402,Hoja1!$H402),0)</f>
        <v>0</v>
      </c>
      <c r="AK402" s="52">
        <f>IF(AG400&gt;0,IF(AH400=Hoja1!$W402,Hoja1!$E402*Hoja1!$R402,Hoja1!$G402),0)</f>
        <v>0</v>
      </c>
      <c r="AL402" s="49">
        <f>IF(AG400&gt;0,IF(AH400=Hoja1!$W402,Hoja1!$F402*Hoja1!$R402,Hoja1!$H402),0)</f>
        <v>0</v>
      </c>
      <c r="AM402" s="2">
        <f t="shared" ref="AM402:AN402" si="5490">AM397</f>
        <v>9</v>
      </c>
      <c r="AN402" s="143">
        <f t="shared" si="5490"/>
        <v>0.5</v>
      </c>
      <c r="AO402" s="107">
        <f t="shared" si="5385"/>
        <v>0.1111111111111111</v>
      </c>
      <c r="AP402" s="3">
        <f t="shared" si="5366"/>
        <v>0.1111111111111111</v>
      </c>
      <c r="AQ402" s="2">
        <f t="shared" ref="AQ402:AR402" si="5491">AQ397</f>
        <v>5.140084477824592E-2</v>
      </c>
      <c r="AR402" s="3">
        <f t="shared" si="5491"/>
        <v>-3.4386926982714054E-2</v>
      </c>
      <c r="AS402" s="2">
        <f t="shared" ref="AS402" si="5492">IF(AG400&gt;0,G402+AQ402,0)</f>
        <v>0</v>
      </c>
      <c r="AT402" s="163">
        <f t="shared" ref="AT402" si="5493">IF(AG400&gt;0,H402+AR402,0)</f>
        <v>0</v>
      </c>
    </row>
    <row r="403" spans="3:46" ht="19.5" thickBot="1" x14ac:dyDescent="0.3">
      <c r="C403" s="228"/>
      <c r="D403" s="214"/>
      <c r="E403" s="89">
        <f t="shared" ref="E403:F403" si="5494">E402</f>
        <v>0.59279031900000001</v>
      </c>
      <c r="F403" s="89">
        <f t="shared" si="5494"/>
        <v>5.4142951000000002E-2</v>
      </c>
      <c r="G403" s="74">
        <f t="shared" ref="G403:I403" si="5495">G398</f>
        <v>5.6386042442791447E-2</v>
      </c>
      <c r="H403" s="74">
        <f t="shared" si="5495"/>
        <v>0.99840904153440013</v>
      </c>
      <c r="I403" s="74">
        <f t="shared" si="5495"/>
        <v>0</v>
      </c>
      <c r="J403" s="2">
        <f t="shared" ref="J403" si="5496">IF($AO$1="SUBTRACTIVE",AA403+J398,IF(W403=MAX(W400:W404),P403*M403-G403+J398,J398))</f>
        <v>0</v>
      </c>
      <c r="K403" s="107">
        <f t="shared" ref="K403" si="5497">IF($AO$1="SUBTRACTIVE",AB403+K398,IF(W403=MAX(W400:W404),P403*N403-H403+K398,K398))</f>
        <v>0</v>
      </c>
      <c r="L403" s="3">
        <v>0</v>
      </c>
      <c r="M403" s="2">
        <f t="shared" ref="M403" si="5498">IF($AO$1="ADDICTIVE",IF(W403=MAX(W400:W404),$AO$2*S403*R403+G403,0),0)</f>
        <v>0</v>
      </c>
      <c r="N403" s="107">
        <f t="shared" ref="N403" si="5499">IF($AO$1="ADDICTIVE",IF(W403=MAX(W400:W404),$AO$2*T403*R403+H403,0),0)</f>
        <v>0</v>
      </c>
      <c r="O403" s="20">
        <f t="shared" ref="O403:O404" si="5500">IF($AO$1="ADDICTIVE",IF(Y403=MAX(Y399:Y403),$AO$2*U403*R403+I403,0),0)</f>
        <v>0</v>
      </c>
      <c r="P403" s="3">
        <f t="shared" si="4700"/>
        <v>0</v>
      </c>
      <c r="Q403" s="63">
        <f t="shared" si="5092"/>
        <v>0</v>
      </c>
      <c r="R403" s="2">
        <f t="shared" si="5376"/>
        <v>1.6799444511687176</v>
      </c>
      <c r="S403" s="90">
        <f t="shared" si="5136"/>
        <v>0.59279031900000001</v>
      </c>
      <c r="T403" s="90">
        <f t="shared" si="5137"/>
        <v>5.4142951000000002E-2</v>
      </c>
      <c r="U403" s="26">
        <f t="shared" si="5377"/>
        <v>0</v>
      </c>
      <c r="V403" s="199">
        <f t="shared" si="5361"/>
        <v>0.14696475247498286</v>
      </c>
      <c r="W403" s="192">
        <f t="shared" si="5047"/>
        <v>0.57348237623749143</v>
      </c>
      <c r="X403" s="192">
        <f>IF(W403&gt;X402,W403,X402)</f>
        <v>0.97658184096850831</v>
      </c>
      <c r="Y403" s="75">
        <f t="shared" si="5471"/>
        <v>0.97658184096850831</v>
      </c>
      <c r="Z403" s="63">
        <f>IF(MAX(W400:W404)=W403,Q403+1,Q403)</f>
        <v>0</v>
      </c>
      <c r="AA403" s="63">
        <f t="shared" ref="AA403" si="5501">IF(W403=MAX(W400:W404),S403*R403-G403,0)</f>
        <v>0</v>
      </c>
      <c r="AB403" s="63">
        <f t="shared" ref="AB403" si="5502">IF(W403=MAX(W400:W404),T403*R403-H403,0)</f>
        <v>0</v>
      </c>
      <c r="AC403" s="209">
        <f t="shared" ref="AC403" si="5503">IF(W403=MAX(W400:W404),U403-I403,0)</f>
        <v>0</v>
      </c>
      <c r="AD403" s="132">
        <f>Hoja1!$AA403^2+Hoja1!$AB403^2+AC403^2</f>
        <v>0</v>
      </c>
      <c r="AE403" s="75">
        <f t="shared" si="5475"/>
        <v>0.11440301781527561</v>
      </c>
      <c r="AF403" s="75">
        <f t="shared" si="5475"/>
        <v>0.33823515165528789</v>
      </c>
      <c r="AG403" s="78">
        <f t="shared" si="5475"/>
        <v>0</v>
      </c>
      <c r="AH403" s="78">
        <f t="shared" si="5475"/>
        <v>0</v>
      </c>
      <c r="AI403" s="72">
        <f>IF(AG400&gt;0,IF(AH400=Hoja1!$W403,Hoja1!$E403,Hoja1!$G403),0)</f>
        <v>0</v>
      </c>
      <c r="AJ403" s="73">
        <f>IF(AG400&gt;0,IF(AH400=Hoja1!$W403,Hoja1!$F403,Hoja1!$H403),0)</f>
        <v>0</v>
      </c>
      <c r="AK403" s="52">
        <f>IF(AG400&gt;0,IF(AH400=Hoja1!$W403,Hoja1!$E403*Hoja1!$R403,Hoja1!$G403),0)</f>
        <v>0</v>
      </c>
      <c r="AL403" s="49">
        <f>IF(AG400&gt;0,IF(AH400=Hoja1!$W403,Hoja1!$F403*Hoja1!$R403,Hoja1!$H403),0)</f>
        <v>0</v>
      </c>
      <c r="AM403" s="2">
        <f t="shared" ref="AM403:AN403" si="5504">AM398</f>
        <v>1</v>
      </c>
      <c r="AN403" s="143">
        <f t="shared" si="5504"/>
        <v>0.5</v>
      </c>
      <c r="AO403" s="107">
        <f t="shared" si="5385"/>
        <v>1</v>
      </c>
      <c r="AP403" s="3">
        <f t="shared" si="5366"/>
        <v>1</v>
      </c>
      <c r="AQ403" s="2">
        <f t="shared" ref="AQ403:AR403" si="5505">AQ398</f>
        <v>0</v>
      </c>
      <c r="AR403" s="3">
        <f t="shared" si="5505"/>
        <v>0</v>
      </c>
      <c r="AS403" s="2">
        <f t="shared" ref="AS403" si="5506">IF(AG400&gt;0,G403+AQ403,0)</f>
        <v>0</v>
      </c>
      <c r="AT403" s="163">
        <f t="shared" ref="AT403" si="5507">IF(AG400&gt;0,H403+AR403,0)</f>
        <v>0</v>
      </c>
    </row>
    <row r="404" spans="3:46" ht="19.5" thickBot="1" x14ac:dyDescent="0.3">
      <c r="C404" s="228"/>
      <c r="D404" s="215"/>
      <c r="E404" s="89">
        <f t="shared" ref="E404:F404" si="5508">E403</f>
        <v>0.59279031900000001</v>
      </c>
      <c r="F404" s="89">
        <f t="shared" si="5508"/>
        <v>5.4142951000000002E-2</v>
      </c>
      <c r="G404" s="74">
        <f t="shared" ref="G404:I404" si="5509">G399</f>
        <v>-0.227678886</v>
      </c>
      <c r="H404" s="74">
        <f t="shared" si="5509"/>
        <v>-0.95629731299999998</v>
      </c>
      <c r="I404" s="74">
        <f t="shared" si="5509"/>
        <v>0</v>
      </c>
      <c r="J404" s="4">
        <f t="shared" ref="J404" si="5510">IF($AO$1="SUBTRACTIVE",AA404+J399,IF(W404=MAX(W400:W404),P404*M404-G404+J399,J399))</f>
        <v>0</v>
      </c>
      <c r="K404" s="108">
        <f t="shared" ref="K404" si="5511">IF($AO$1="SUBTRACTIVE",AB404+K399,IF(W404=MAX(W400:W404),P404*N404-H404+K399,K399))</f>
        <v>0</v>
      </c>
      <c r="L404" s="5">
        <v>0</v>
      </c>
      <c r="M404" s="4">
        <f t="shared" ref="M404" si="5512">IF($AO$1="ADDICTIVE",IF(W404=MAX(W400:W404),$AO$2*S404*R404+G404,0),0)</f>
        <v>0</v>
      </c>
      <c r="N404" s="108">
        <f t="shared" ref="N404" si="5513">IF($AO$1="ADDICTIVE",IF(W404=MAX(W400:W404),$AO$2*T404*R404+H404,0),0)</f>
        <v>0</v>
      </c>
      <c r="O404" s="21">
        <f t="shared" si="5500"/>
        <v>0</v>
      </c>
      <c r="P404" s="5">
        <f t="shared" si="4700"/>
        <v>0</v>
      </c>
      <c r="Q404" s="63">
        <f t="shared" si="5092"/>
        <v>0</v>
      </c>
      <c r="R404" s="4">
        <f t="shared" si="5376"/>
        <v>1.6799444511687176</v>
      </c>
      <c r="S404" s="90">
        <f t="shared" si="5136"/>
        <v>0.59279031900000001</v>
      </c>
      <c r="T404" s="90">
        <f t="shared" si="5137"/>
        <v>5.4142951000000002E-2</v>
      </c>
      <c r="U404" s="118">
        <f t="shared" si="5377"/>
        <v>0</v>
      </c>
      <c r="V404" s="199">
        <f t="shared" si="5361"/>
        <v>-0.31371719134169745</v>
      </c>
      <c r="W404" s="192">
        <f t="shared" si="5047"/>
        <v>0.3431414043291513</v>
      </c>
      <c r="X404" s="192">
        <f>IF(W404&gt;X403,W404,X403)</f>
        <v>0.97658184096850831</v>
      </c>
      <c r="Y404" s="75">
        <f t="shared" si="5471"/>
        <v>0.97658184096850831</v>
      </c>
      <c r="Z404" s="63">
        <f>IF(MAX(W400:W404)=W404,Q404+1,Q404)</f>
        <v>0</v>
      </c>
      <c r="AA404" s="63">
        <f t="shared" ref="AA404" si="5514">IF(W404=MAX(W400:W404),S404*R404-G404,0)</f>
        <v>0</v>
      </c>
      <c r="AB404" s="63">
        <f t="shared" ref="AB404" si="5515">IF(W404=MAX(W400:W404),T404*R404-H404,0)</f>
        <v>0</v>
      </c>
      <c r="AC404" s="133">
        <f t="shared" ref="AC404" si="5516">IF(W404=MAX(W400:W404),U404-I404,0)</f>
        <v>0</v>
      </c>
      <c r="AD404" s="133">
        <f>Hoja1!$AA404^2+Hoja1!$AB404^2+AC404^2</f>
        <v>0</v>
      </c>
      <c r="AE404" s="75">
        <f t="shared" si="5475"/>
        <v>0.11440301781527561</v>
      </c>
      <c r="AF404" s="75">
        <f t="shared" si="5475"/>
        <v>0.33823515165528789</v>
      </c>
      <c r="AG404" s="78">
        <f t="shared" si="5475"/>
        <v>0</v>
      </c>
      <c r="AH404" s="78">
        <f t="shared" si="5475"/>
        <v>0</v>
      </c>
      <c r="AI404" s="72">
        <f>IF(AG400&gt;0,IF(AH400=Hoja1!$W404,Hoja1!$E404,Hoja1!$G404),0)</f>
        <v>0</v>
      </c>
      <c r="AJ404" s="73">
        <f>IF(AG400&gt;0,IF(AH400=Hoja1!$W404,Hoja1!$F404,Hoja1!$H404),0)</f>
        <v>0</v>
      </c>
      <c r="AK404" s="52">
        <f>IF(AG400&gt;0,IF(AH400=Hoja1!$W404,Hoja1!$E404*Hoja1!$R404,Hoja1!$G404),0)</f>
        <v>0</v>
      </c>
      <c r="AL404" s="49">
        <f>IF(AG400&gt;0,IF(AH400=Hoja1!$W404,Hoja1!$F404*Hoja1!$R404,Hoja1!$H404),0)</f>
        <v>0</v>
      </c>
      <c r="AM404" s="4">
        <f t="shared" ref="AM404:AN404" si="5517">AM399</f>
        <v>0</v>
      </c>
      <c r="AN404" s="120">
        <f t="shared" si="5517"/>
        <v>0.5</v>
      </c>
      <c r="AO404" s="108">
        <f t="shared" si="5385"/>
        <v>0</v>
      </c>
      <c r="AP404" s="5">
        <f t="shared" si="5366"/>
        <v>0</v>
      </c>
      <c r="AQ404" s="4">
        <f t="shared" ref="AQ404:AR404" si="5518">AQ399</f>
        <v>0</v>
      </c>
      <c r="AR404" s="5">
        <f t="shared" si="5518"/>
        <v>0</v>
      </c>
      <c r="AS404" s="4">
        <f t="shared" ref="AS404" si="5519">IF(AG400&gt;0,G404+AQ404,0)</f>
        <v>0</v>
      </c>
      <c r="AT404" s="164">
        <f t="shared" ref="AT404" si="5520">IF(AG400&gt;0,H404+AR404,0)</f>
        <v>0</v>
      </c>
    </row>
    <row r="405" spans="3:46" ht="19.5" thickBot="1" x14ac:dyDescent="0.3">
      <c r="C405" s="228"/>
      <c r="D405" s="219" t="s">
        <v>44</v>
      </c>
      <c r="E405" s="116">
        <f>$A$29</f>
        <v>5.3474477999999999E-2</v>
      </c>
      <c r="F405" s="116">
        <f>$B$29</f>
        <v>0.94685493099999996</v>
      </c>
      <c r="G405" s="92">
        <f t="shared" ref="G405:I405" si="5521">G400</f>
        <v>0.90061523871352567</v>
      </c>
      <c r="H405" s="92">
        <f t="shared" si="5521"/>
        <v>0.43461729348586547</v>
      </c>
      <c r="I405" s="92">
        <f t="shared" si="5521"/>
        <v>0</v>
      </c>
      <c r="J405" s="52">
        <f t="shared" ref="J405" si="5522">IF($AO$1="SUBTRACTIVE",AA405+J400,IF(W405=MAX(W405:W409),P405*M405-G405+J400,J400))</f>
        <v>-0.15792743792268116</v>
      </c>
      <c r="K405" s="123">
        <f t="shared" ref="K405" si="5523">IF($AO$1="SUBTRACTIVE",AB405+K400,IF(W405=MAX(W405:W409),P405*N405-H405+K400,K400))</f>
        <v>7.7694785034540526E-2</v>
      </c>
      <c r="L405" s="53">
        <v>0</v>
      </c>
      <c r="M405" s="136">
        <f t="shared" ref="M405" si="5524">IF($AO$1="ADDICTIVE",IF(W405=MAX(W405:W409),$AO$2*S405*R405+G405,0),0)</f>
        <v>0</v>
      </c>
      <c r="N405" s="123">
        <f t="shared" ref="N405" si="5525">IF($AO$1="ADDICTIVE",IF(W405=MAX(W405:W409),$AO$2*T405*R405+H405,0),0)</f>
        <v>0</v>
      </c>
      <c r="O405" s="130">
        <f t="shared" ref="O405" si="5526">IF($AO$1="ADDICTIVE",IF(Y405=MAX(Y405:Y409),$AO$2*U405*R405+I405,0),0)</f>
        <v>0</v>
      </c>
      <c r="P405" s="53">
        <f t="shared" si="4700"/>
        <v>0</v>
      </c>
      <c r="Q405" s="36">
        <f t="shared" si="5092"/>
        <v>9</v>
      </c>
      <c r="R405" s="114">
        <f t="shared" si="5376"/>
        <v>1.054447739401803</v>
      </c>
      <c r="S405" s="91">
        <f t="shared" si="5136"/>
        <v>5.3474477999999999E-2</v>
      </c>
      <c r="T405" s="91">
        <f t="shared" si="5137"/>
        <v>0.94685493099999996</v>
      </c>
      <c r="U405" s="115">
        <f t="shared" si="5377"/>
        <v>0</v>
      </c>
      <c r="V405" s="200">
        <f t="shared" si="5361"/>
        <v>0.48470796449822362</v>
      </c>
      <c r="W405" s="201">
        <f t="shared" si="5047"/>
        <v>0.74235398224911187</v>
      </c>
      <c r="X405" s="201">
        <f>W405</f>
        <v>0.74235398224911187</v>
      </c>
      <c r="Y405" s="36">
        <f t="shared" ref="Y405" si="5527">X409</f>
        <v>1</v>
      </c>
      <c r="Z405" s="36">
        <f>IF(MAX(W405:W409)=W405,Q405+1,Q405)</f>
        <v>9</v>
      </c>
      <c r="AA405" s="80">
        <f t="shared" ref="AA405" si="5528">IF(W405=MAX(W405:W409),S405*R405-G405,0)</f>
        <v>0</v>
      </c>
      <c r="AB405" s="80">
        <f t="shared" ref="AB405" si="5529">IF(W405=MAX(W405:W409),T405*R405-H405,0)</f>
        <v>0</v>
      </c>
      <c r="AC405" s="54">
        <f t="shared" ref="AC405" si="5530">IF(W405=MAX(W405:W409),U405-I405,0)</f>
        <v>0</v>
      </c>
      <c r="AD405" s="54">
        <f>Hoja1!$AA405^2+Hoja1!$AB405^2+AC405^2</f>
        <v>0</v>
      </c>
      <c r="AE405" s="80">
        <f t="shared" ref="AE405" si="5531">IF(MAX(AD405:AD409)&gt;AE400,MAX(AD405:AD409),AE400)</f>
        <v>0.11440301781527561</v>
      </c>
      <c r="AF405" s="80">
        <f t="shared" ref="AF405" si="5532">SQRT(AE405)</f>
        <v>0.33823515165528789</v>
      </c>
      <c r="AG405" s="82">
        <f>IF(Y405=MIN(Y310:Y409),Y405,0)</f>
        <v>0</v>
      </c>
      <c r="AH405" s="83">
        <f>IF(Hoja1!$AG405&gt;0,_xlfn.MAXIFS(W405:W409,Z405:Z409,0),0)</f>
        <v>0</v>
      </c>
      <c r="AI405" s="80">
        <f>IF(AG405&gt;0,IF(AH405=Hoja1!$W405,Hoja1!$E405,Hoja1!$G405),0)</f>
        <v>0</v>
      </c>
      <c r="AJ405" s="54">
        <f>IF(AG405&gt;0,IF(AH405=Hoja1!$W405,Hoja1!$F405,Hoja1!$H405),0)</f>
        <v>0</v>
      </c>
      <c r="AK405" s="52">
        <f>IF(AG405&gt;0,IF(AH405=Hoja1!$W405,Hoja1!$E405*Hoja1!$R405,Hoja1!$G405),0)</f>
        <v>0</v>
      </c>
      <c r="AL405" s="49">
        <f>IF(AG405&gt;0,IF(AH405=Hoja1!$W405,Hoja1!$F405*Hoja1!$R405,Hoja1!$H405),0)</f>
        <v>0</v>
      </c>
      <c r="AM405" s="114">
        <f t="shared" ref="AM405:AN405" si="5533">AM400</f>
        <v>9</v>
      </c>
      <c r="AN405" s="144">
        <f t="shared" si="5533"/>
        <v>0.5</v>
      </c>
      <c r="AO405" s="123">
        <f t="shared" si="5385"/>
        <v>0.1111111111111111</v>
      </c>
      <c r="AP405" s="127">
        <f t="shared" ref="AP405" si="5534">IF($AO$1="SUBTRACTIVE",AN405*AO405,AO405)</f>
        <v>5.5555555555555552E-2</v>
      </c>
      <c r="AQ405" s="52">
        <f t="shared" ref="AQ405:AR405" si="5535">AQ400</f>
        <v>-8.7737465512600643E-3</v>
      </c>
      <c r="AR405" s="53">
        <f t="shared" si="5535"/>
        <v>4.316376946363362E-3</v>
      </c>
      <c r="AS405" s="52">
        <f t="shared" ref="AS405" si="5536">IF(AG405&gt;0,G405+AQ405,0)</f>
        <v>0</v>
      </c>
      <c r="AT405" s="165">
        <f t="shared" ref="AT405" si="5537">IF(AG405&gt;0,H405+AR405,0)</f>
        <v>0</v>
      </c>
    </row>
    <row r="406" spans="3:46" ht="19.5" thickBot="1" x14ac:dyDescent="0.3">
      <c r="C406" s="228"/>
      <c r="D406" s="220"/>
      <c r="E406" s="94">
        <f t="shared" ref="E406:F406" si="5538">E405</f>
        <v>5.3474477999999999E-2</v>
      </c>
      <c r="F406" s="94">
        <f t="shared" si="5538"/>
        <v>0.94685493099999996</v>
      </c>
      <c r="G406" s="46">
        <f t="shared" ref="G406:I406" si="5539">G401</f>
        <v>0.97621461700000001</v>
      </c>
      <c r="H406" s="46">
        <f t="shared" si="5539"/>
        <v>-0.20893725399999999</v>
      </c>
      <c r="I406" s="46">
        <f t="shared" si="5539"/>
        <v>0</v>
      </c>
      <c r="J406" s="56">
        <f t="shared" ref="J406" si="5540">IF($AO$1="SUBTRACTIVE",AA406+J401,IF(W406=MAX(W405:W409),P406*M406-G406+J401,J401))</f>
        <v>1.9640190110584044E-2</v>
      </c>
      <c r="K406" s="122">
        <f t="shared" ref="K406" si="5541">IF($AO$1="SUBTRACTIVE",AB406+K401,IF(W406=MAX(W405:W409),P406*N406-H406+K401,K401))</f>
        <v>0.29989440410234974</v>
      </c>
      <c r="L406" s="57">
        <v>0</v>
      </c>
      <c r="M406" s="137">
        <f t="shared" ref="M406" si="5542">IF($AO$1="ADDICTIVE",IF(W406=MAX(W405:W409),$AO$2*S406*R406+G406,0),0)</f>
        <v>0</v>
      </c>
      <c r="N406" s="122">
        <f t="shared" ref="N406" si="5543">IF($AO$1="ADDICTIVE",IF(W406=MAX(W405:W409),$AO$2*T406*R406+H406,0),0)</f>
        <v>0</v>
      </c>
      <c r="O406" s="128">
        <f t="shared" ref="O406" si="5544">IF($AO$1="ADDICTIVE",IF(Y406=MAX(Y405:Y409),$AO$2*U406*R406+I406,0),0)</f>
        <v>0</v>
      </c>
      <c r="P406" s="57">
        <f t="shared" si="4700"/>
        <v>0</v>
      </c>
      <c r="Q406" s="93">
        <f t="shared" si="5092"/>
        <v>1</v>
      </c>
      <c r="R406" s="56">
        <f t="shared" si="5376"/>
        <v>1.054447739401803</v>
      </c>
      <c r="S406" s="95">
        <f t="shared" si="5136"/>
        <v>5.3474477999999999E-2</v>
      </c>
      <c r="T406" s="95">
        <f t="shared" si="5137"/>
        <v>0.94685493099999996</v>
      </c>
      <c r="U406" s="115">
        <f t="shared" si="5377"/>
        <v>0</v>
      </c>
      <c r="V406" s="202">
        <f t="shared" si="5361"/>
        <v>-0.15355996467953412</v>
      </c>
      <c r="W406" s="203">
        <f t="shared" si="5047"/>
        <v>0.42322001766023293</v>
      </c>
      <c r="X406" s="203">
        <f>IF(W406&gt;X405,W406,X405)</f>
        <v>0.74235398224911187</v>
      </c>
      <c r="Y406" s="75">
        <f t="shared" ref="Y406:Y409" si="5545">Y405</f>
        <v>1</v>
      </c>
      <c r="Z406" s="93">
        <f>IF(MAX(W405:W409)=W406,Q406+1,Q406)</f>
        <v>1</v>
      </c>
      <c r="AA406" s="82">
        <f t="shared" ref="AA406" si="5546">IF(W406=MAX(W405:W409),S406*R406-G406,0)</f>
        <v>0</v>
      </c>
      <c r="AB406" s="82">
        <f t="shared" ref="AB406" si="5547">IF(W406=MAX(W405:W409),T406*R406-H406,0)</f>
        <v>0</v>
      </c>
      <c r="AC406" s="210">
        <f t="shared" ref="AC406" si="5548">IF(W406=MAX(W405:W409),U406-I406,0)</f>
        <v>0</v>
      </c>
      <c r="AD406" s="212">
        <f>Hoja1!$AA406^2+Hoja1!$AB406^2+AC406^2</f>
        <v>0</v>
      </c>
      <c r="AE406" s="75">
        <f t="shared" ref="AE406:AH409" si="5549">AE405</f>
        <v>0.11440301781527561</v>
      </c>
      <c r="AF406" s="76">
        <f t="shared" si="5549"/>
        <v>0.33823515165528789</v>
      </c>
      <c r="AG406" s="78">
        <f t="shared" si="5549"/>
        <v>0</v>
      </c>
      <c r="AH406" s="78">
        <f t="shared" si="5549"/>
        <v>0</v>
      </c>
      <c r="AI406" s="80">
        <f>IF(AG405&gt;0,IF(AH405=Hoja1!$W406,Hoja1!$E406,Hoja1!$G406),0)</f>
        <v>0</v>
      </c>
      <c r="AJ406" s="54">
        <f>IF(AG405&gt;0,IF(AH405=Hoja1!$W406,Hoja1!$F406,Hoja1!$H406),0)</f>
        <v>0</v>
      </c>
      <c r="AK406" s="52">
        <f>IF(AG405&gt;0,IF(AH405=Hoja1!$W406,Hoja1!$E406*Hoja1!$R406,Hoja1!$G406),0)</f>
        <v>0</v>
      </c>
      <c r="AL406" s="49">
        <f>IF(AG405&gt;0,IF(AH405=Hoja1!$W406,Hoja1!$F406*Hoja1!$R406,Hoja1!$H406),0)</f>
        <v>0</v>
      </c>
      <c r="AM406" s="56">
        <f t="shared" ref="AM406:AN406" si="5550">AM401</f>
        <v>1</v>
      </c>
      <c r="AN406" s="145">
        <f t="shared" si="5550"/>
        <v>0.5</v>
      </c>
      <c r="AO406" s="122">
        <f t="shared" si="5385"/>
        <v>1</v>
      </c>
      <c r="AP406" s="127">
        <f t="shared" si="5290"/>
        <v>0.5</v>
      </c>
      <c r="AQ406" s="56">
        <f t="shared" ref="AQ406:AR406" si="5551">AQ401</f>
        <v>9.8200950552920219E-3</v>
      </c>
      <c r="AR406" s="57">
        <f t="shared" si="5551"/>
        <v>0.14994720205117487</v>
      </c>
      <c r="AS406" s="56">
        <f t="shared" ref="AS406" si="5552">IF(AG405&gt;0,G406+AQ406,0)</f>
        <v>0</v>
      </c>
      <c r="AT406" s="166">
        <f t="shared" ref="AT406" si="5553">IF(AG405&gt;0,H406+AR406,0)</f>
        <v>0</v>
      </c>
    </row>
    <row r="407" spans="3:46" ht="19.5" thickBot="1" x14ac:dyDescent="0.3">
      <c r="C407" s="228"/>
      <c r="D407" s="220"/>
      <c r="E407" s="94">
        <f t="shared" ref="E407:F407" si="5554">E406</f>
        <v>5.3474477999999999E-2</v>
      </c>
      <c r="F407" s="94">
        <f t="shared" si="5554"/>
        <v>0.94685493099999996</v>
      </c>
      <c r="G407" s="46">
        <f t="shared" ref="G407:I407" si="5555">G402</f>
        <v>0.4247616770911497</v>
      </c>
      <c r="H407" s="46">
        <f t="shared" si="5555"/>
        <v>0.90530520691903349</v>
      </c>
      <c r="I407" s="46">
        <f t="shared" si="5555"/>
        <v>0</v>
      </c>
      <c r="J407" s="56">
        <f t="shared" ref="J407" si="5556">IF($AO$1="SUBTRACTIVE",AA407+J402,IF(W407=MAX(W405:W409),P407*M407-G407+J402,J402))</f>
        <v>0.92521520600842666</v>
      </c>
      <c r="K407" s="122">
        <f t="shared" ref="K407" si="5557">IF($AO$1="SUBTRACTIVE",AB407+K402,IF(W407=MAX(W405:W409),P407*N407-H407+K402,K402))</f>
        <v>-0.61896468568885299</v>
      </c>
      <c r="L407" s="57">
        <v>0</v>
      </c>
      <c r="M407" s="137">
        <f t="shared" ref="M407" si="5558">IF($AO$1="ADDICTIVE",IF(W407=MAX(W405:W409),$AO$2*S407*R407+G407,0),0)</f>
        <v>0</v>
      </c>
      <c r="N407" s="122">
        <f t="shared" ref="N407" si="5559">IF($AO$1="ADDICTIVE",IF(W407=MAX(W405:W409),$AO$2*T407*R407+H407,0),0)</f>
        <v>0</v>
      </c>
      <c r="O407" s="128">
        <f t="shared" ref="O407" si="5560">IF($AO$1="ADDICTIVE",IF(Y407=MAX(Y405:Y409),$AO$2*U407*R407+I407,0),0)</f>
        <v>0</v>
      </c>
      <c r="P407" s="57">
        <f t="shared" si="4700"/>
        <v>0</v>
      </c>
      <c r="Q407" s="93">
        <f t="shared" si="5092"/>
        <v>9</v>
      </c>
      <c r="R407" s="56">
        <f t="shared" si="5376"/>
        <v>1.054447739401803</v>
      </c>
      <c r="S407" s="95">
        <f t="shared" si="5136"/>
        <v>5.3474477999999999E-2</v>
      </c>
      <c r="T407" s="95">
        <f t="shared" si="5137"/>
        <v>0.94685493099999996</v>
      </c>
      <c r="U407" s="115">
        <f t="shared" si="5377"/>
        <v>0</v>
      </c>
      <c r="V407" s="202">
        <f t="shared" si="5361"/>
        <v>0.92781553388866689</v>
      </c>
      <c r="W407" s="203">
        <f t="shared" si="5047"/>
        <v>0.96390776694433344</v>
      </c>
      <c r="X407" s="203">
        <f>IF(W407&gt;X406,W407,X406)</f>
        <v>0.96390776694433344</v>
      </c>
      <c r="Y407" s="75">
        <f t="shared" si="5545"/>
        <v>1</v>
      </c>
      <c r="Z407" s="93">
        <f>IF(MAX(W405:W409)=W407,Q407+1,Q407)</f>
        <v>9</v>
      </c>
      <c r="AA407" s="82">
        <f t="shared" ref="AA407" si="5561">IF(W407=MAX(W405:W409),S407*R407-G407,0)</f>
        <v>0</v>
      </c>
      <c r="AB407" s="82">
        <f t="shared" ref="AB407" si="5562">IF(W407=MAX(W405:W409),T407*R407-H407,0)</f>
        <v>0</v>
      </c>
      <c r="AC407" s="210">
        <f t="shared" ref="AC407" si="5563">IF(W407=MAX(W405:W409),U407-I407,0)</f>
        <v>0</v>
      </c>
      <c r="AD407" s="212">
        <f>Hoja1!$AA407^2+Hoja1!$AB407^2+AC407^2</f>
        <v>0</v>
      </c>
      <c r="AE407" s="75">
        <f t="shared" si="5549"/>
        <v>0.11440301781527561</v>
      </c>
      <c r="AF407" s="75">
        <f t="shared" si="5549"/>
        <v>0.33823515165528789</v>
      </c>
      <c r="AG407" s="78">
        <f t="shared" si="5549"/>
        <v>0</v>
      </c>
      <c r="AH407" s="78">
        <f t="shared" si="5549"/>
        <v>0</v>
      </c>
      <c r="AI407" s="80">
        <f>IF(AG405&gt;0,IF(AH405=Hoja1!$W407,Hoja1!$E407,Hoja1!$G407),0)</f>
        <v>0</v>
      </c>
      <c r="AJ407" s="54">
        <f>IF(AG405&gt;0,IF(AH405=Hoja1!$W407,Hoja1!$F407,Hoja1!$H407),0)</f>
        <v>0</v>
      </c>
      <c r="AK407" s="52">
        <f>IF(AG405&gt;0,IF(AH405=Hoja1!$W407,Hoja1!$E407*Hoja1!$R407,Hoja1!$G407),0)</f>
        <v>0</v>
      </c>
      <c r="AL407" s="49">
        <f>IF(AG405&gt;0,IF(AH405=Hoja1!$W407,Hoja1!$F407*Hoja1!$R407,Hoja1!$H407),0)</f>
        <v>0</v>
      </c>
      <c r="AM407" s="56">
        <f t="shared" ref="AM407:AN407" si="5564">AM402</f>
        <v>9</v>
      </c>
      <c r="AN407" s="145">
        <f t="shared" si="5564"/>
        <v>0.5</v>
      </c>
      <c r="AO407" s="122">
        <f t="shared" si="5385"/>
        <v>0.1111111111111111</v>
      </c>
      <c r="AP407" s="127">
        <f t="shared" si="5290"/>
        <v>5.5555555555555552E-2</v>
      </c>
      <c r="AQ407" s="56">
        <f t="shared" ref="AQ407:AR407" si="5565">AQ402</f>
        <v>5.140084477824592E-2</v>
      </c>
      <c r="AR407" s="57">
        <f t="shared" si="5565"/>
        <v>-3.4386926982714054E-2</v>
      </c>
      <c r="AS407" s="56">
        <f t="shared" ref="AS407" si="5566">IF(AG405&gt;0,G407+AQ407,0)</f>
        <v>0</v>
      </c>
      <c r="AT407" s="166">
        <f t="shared" ref="AT407" si="5567">IF(AG405&gt;0,H407+AR407,0)</f>
        <v>0</v>
      </c>
    </row>
    <row r="408" spans="3:46" ht="19.5" thickBot="1" x14ac:dyDescent="0.3">
      <c r="C408" s="228"/>
      <c r="D408" s="220"/>
      <c r="E408" s="94">
        <f t="shared" ref="E408:F408" si="5568">E407</f>
        <v>5.3474477999999999E-2</v>
      </c>
      <c r="F408" s="94">
        <f t="shared" si="5568"/>
        <v>0.94685493099999996</v>
      </c>
      <c r="G408" s="46">
        <f t="shared" ref="G408:I408" si="5569">G403</f>
        <v>5.6386042442791447E-2</v>
      </c>
      <c r="H408" s="46">
        <f t="shared" si="5569"/>
        <v>0.99840904153440013</v>
      </c>
      <c r="I408" s="46">
        <f t="shared" si="5569"/>
        <v>0</v>
      </c>
      <c r="J408" s="56">
        <f t="shared" ref="J408" si="5570">IF($AO$1="SUBTRACTIVE",AA408+J403,IF(W408=MAX(W405:W409),P408*M408-G408+J403,J403))</f>
        <v>0</v>
      </c>
      <c r="K408" s="122">
        <f t="shared" ref="K408" si="5571">IF($AO$1="SUBTRACTIVE",AB408+K403,IF(W408=MAX(W405:W409),P408*N408-H408+K403,K403))</f>
        <v>0</v>
      </c>
      <c r="L408" s="57">
        <v>0</v>
      </c>
      <c r="M408" s="137">
        <f t="shared" ref="M408" si="5572">IF($AO$1="ADDICTIVE",IF(W408=MAX(W405:W409),$AO$2*S408*R408+G408,0),0)</f>
        <v>0</v>
      </c>
      <c r="N408" s="122">
        <f t="shared" ref="N408" si="5573">IF($AO$1="ADDICTIVE",IF(W408=MAX(W405:W409),$AO$2*T408*R408+H408,0),0)</f>
        <v>0</v>
      </c>
      <c r="O408" s="128">
        <f t="shared" ref="O408:O409" si="5574">IF($AO$1="ADDICTIVE",IF(Y408=MAX(Y404:Y408),$AO$2*U408*R408+I408,0),0)</f>
        <v>0</v>
      </c>
      <c r="P408" s="57">
        <f t="shared" si="4700"/>
        <v>0</v>
      </c>
      <c r="Q408" s="93">
        <f t="shared" si="5092"/>
        <v>0</v>
      </c>
      <c r="R408" s="56">
        <f t="shared" si="5376"/>
        <v>1.054447739401803</v>
      </c>
      <c r="S408" s="95">
        <f t="shared" si="5136"/>
        <v>5.3474477999999999E-2</v>
      </c>
      <c r="T408" s="95">
        <f t="shared" si="5137"/>
        <v>0.94685493099999996</v>
      </c>
      <c r="U408" s="115">
        <f t="shared" si="5377"/>
        <v>0</v>
      </c>
      <c r="V408" s="202">
        <f t="shared" si="5361"/>
        <v>0.99999999999999989</v>
      </c>
      <c r="W408" s="203">
        <f t="shared" si="5047"/>
        <v>1</v>
      </c>
      <c r="X408" s="203">
        <f>IF(W408&gt;X407,W408,X407)</f>
        <v>1</v>
      </c>
      <c r="Y408" s="75">
        <f t="shared" si="5545"/>
        <v>1</v>
      </c>
      <c r="Z408" s="93">
        <f>IF(MAX(W405:W409)=W408,Q408+1,Q408)</f>
        <v>1</v>
      </c>
      <c r="AA408" s="82">
        <f t="shared" ref="AA408" si="5575">IF(W408=MAX(W405:W409),S408*R408-G408,0)</f>
        <v>0</v>
      </c>
      <c r="AB408" s="82">
        <f t="shared" ref="AB408" si="5576">IF(W408=MAX(W405:W409),T408*R408-H408,0)</f>
        <v>0</v>
      </c>
      <c r="AC408" s="210">
        <f t="shared" ref="AC408" si="5577">IF(W408=MAX(W405:W409),U408-I408,0)</f>
        <v>0</v>
      </c>
      <c r="AD408" s="212">
        <f>Hoja1!$AA408^2+Hoja1!$AB408^2+AC408^2</f>
        <v>0</v>
      </c>
      <c r="AE408" s="75">
        <f t="shared" si="5549"/>
        <v>0.11440301781527561</v>
      </c>
      <c r="AF408" s="75">
        <f t="shared" si="5549"/>
        <v>0.33823515165528789</v>
      </c>
      <c r="AG408" s="78">
        <f t="shared" si="5549"/>
        <v>0</v>
      </c>
      <c r="AH408" s="78">
        <f t="shared" si="5549"/>
        <v>0</v>
      </c>
      <c r="AI408" s="80">
        <f>IF(AG405&gt;0,IF(AH405=Hoja1!$W408,Hoja1!$E408,Hoja1!$G408),0)</f>
        <v>0</v>
      </c>
      <c r="AJ408" s="54">
        <f>IF(AG405&gt;0,IF(AH405=Hoja1!$W408,Hoja1!$F408,Hoja1!$H408),0)</f>
        <v>0</v>
      </c>
      <c r="AK408" s="52">
        <f>IF(AG405&gt;0,IF(AH405=Hoja1!$W408,Hoja1!$E408*Hoja1!$R408,Hoja1!$G408),0)</f>
        <v>0</v>
      </c>
      <c r="AL408" s="49">
        <f>IF(AG405&gt;0,IF(AH405=Hoja1!$W408,Hoja1!$F408*Hoja1!$R408,Hoja1!$H408),0)</f>
        <v>0</v>
      </c>
      <c r="AM408" s="56">
        <f t="shared" ref="AM408:AN408" si="5578">AM403</f>
        <v>1</v>
      </c>
      <c r="AN408" s="145">
        <f t="shared" si="5578"/>
        <v>0.5</v>
      </c>
      <c r="AO408" s="122">
        <f t="shared" si="5385"/>
        <v>1</v>
      </c>
      <c r="AP408" s="127">
        <f t="shared" si="5290"/>
        <v>0.5</v>
      </c>
      <c r="AQ408" s="56">
        <f t="shared" ref="AQ408:AR408" si="5579">AQ403</f>
        <v>0</v>
      </c>
      <c r="AR408" s="57">
        <f t="shared" si="5579"/>
        <v>0</v>
      </c>
      <c r="AS408" s="56">
        <f t="shared" ref="AS408" si="5580">IF(AG405&gt;0,G408+AQ408,0)</f>
        <v>0</v>
      </c>
      <c r="AT408" s="166">
        <f t="shared" ref="AT408" si="5581">IF(AG405&gt;0,H408+AR408,0)</f>
        <v>0</v>
      </c>
    </row>
    <row r="409" spans="3:46" ht="19.5" thickBot="1" x14ac:dyDescent="0.3">
      <c r="C409" s="229"/>
      <c r="D409" s="222"/>
      <c r="E409" s="169">
        <f t="shared" ref="E409:F409" si="5582">E408</f>
        <v>5.3474477999999999E-2</v>
      </c>
      <c r="F409" s="169">
        <f t="shared" si="5582"/>
        <v>0.94685493099999996</v>
      </c>
      <c r="G409" s="170">
        <f t="shared" ref="G409:I409" si="5583">G404</f>
        <v>-0.227678886</v>
      </c>
      <c r="H409" s="170">
        <f t="shared" si="5583"/>
        <v>-0.95629731299999998</v>
      </c>
      <c r="I409" s="170">
        <f t="shared" si="5583"/>
        <v>0</v>
      </c>
      <c r="J409" s="171">
        <f t="shared" ref="J409" si="5584">IF($AO$1="SUBTRACTIVE",AA409+J404,IF(W409=MAX(W405:W409),P409*M409-G409+J404,J404))</f>
        <v>0</v>
      </c>
      <c r="K409" s="172">
        <f t="shared" ref="K409" si="5585">IF($AO$1="SUBTRACTIVE",AB409+K404,IF(W409=MAX(W405:W409),P409*N409-H409+K404,K404))</f>
        <v>0</v>
      </c>
      <c r="L409" s="173">
        <v>0</v>
      </c>
      <c r="M409" s="174">
        <f t="shared" ref="M409" si="5586">IF($AO$1="ADDICTIVE",IF(W409=MAX(W405:W409),$AO$2*S409*R409+G409,0),0)</f>
        <v>0</v>
      </c>
      <c r="N409" s="172">
        <f t="shared" ref="N409" si="5587">IF($AO$1="ADDICTIVE",IF(W409=MAX(W405:W409),$AO$2*T409*R409+H409,0),0)</f>
        <v>0</v>
      </c>
      <c r="O409" s="175">
        <f t="shared" si="5574"/>
        <v>0</v>
      </c>
      <c r="P409" s="173">
        <f t="shared" si="4700"/>
        <v>0</v>
      </c>
      <c r="Q409" s="176">
        <f t="shared" si="5092"/>
        <v>0</v>
      </c>
      <c r="R409" s="171">
        <f t="shared" si="5376"/>
        <v>1.054447739401803</v>
      </c>
      <c r="S409" s="177">
        <f t="shared" si="5136"/>
        <v>5.3474477999999999E-2</v>
      </c>
      <c r="T409" s="177">
        <f t="shared" si="5137"/>
        <v>0.94685493099999996</v>
      </c>
      <c r="U409" s="178">
        <f t="shared" si="5377"/>
        <v>0</v>
      </c>
      <c r="V409" s="204">
        <f t="shared" si="5361"/>
        <v>-0.9676137950235757</v>
      </c>
      <c r="W409" s="205">
        <f t="shared" si="5047"/>
        <v>1.6193102488212152E-2</v>
      </c>
      <c r="X409" s="205">
        <f>IF(W409&gt;X408,W409,X408)</f>
        <v>1</v>
      </c>
      <c r="Y409" s="179">
        <f t="shared" si="5545"/>
        <v>1</v>
      </c>
      <c r="Z409" s="176">
        <f>IF(MAX(W405:W409)=W409,Q409+1,Q409)</f>
        <v>0</v>
      </c>
      <c r="AA409" s="180">
        <f t="shared" ref="AA409" si="5588">IF(W409=MAX(W405:W409),S409*R409-G409,0)</f>
        <v>0</v>
      </c>
      <c r="AB409" s="180">
        <f t="shared" ref="AB409" si="5589">IF(W409=MAX(W405:W409),T409*R409-H409,0)</f>
        <v>0</v>
      </c>
      <c r="AC409" s="211">
        <f t="shared" ref="AC409" si="5590">IF(W409=MAX(W405:W409),U409-I409,0)</f>
        <v>0</v>
      </c>
      <c r="AD409" s="211">
        <f>Hoja1!$AA409^2+Hoja1!$AB409^2+AC409^2</f>
        <v>0</v>
      </c>
      <c r="AE409" s="179">
        <f t="shared" si="5549"/>
        <v>0.11440301781527561</v>
      </c>
      <c r="AF409" s="179">
        <f t="shared" si="5549"/>
        <v>0.33823515165528789</v>
      </c>
      <c r="AG409" s="181">
        <f t="shared" si="5549"/>
        <v>0</v>
      </c>
      <c r="AH409" s="181">
        <f t="shared" si="5549"/>
        <v>0</v>
      </c>
      <c r="AI409" s="182">
        <f>IF(AG405&gt;0,IF(AH405=Hoja1!$W409,Hoja1!$E409,Hoja1!$G409),0)</f>
        <v>0</v>
      </c>
      <c r="AJ409" s="183">
        <f>IF(AG405&gt;0,IF(AH405=Hoja1!$W409,Hoja1!$F409,Hoja1!$H409),0)</f>
        <v>0</v>
      </c>
      <c r="AK409" s="184">
        <f>IF(AG405&gt;0,IF(AH405=Hoja1!$W409,Hoja1!$E409*Hoja1!$R409,Hoja1!$G409),0)</f>
        <v>0</v>
      </c>
      <c r="AL409" s="182">
        <f>IF(AG405&gt;0,IF(AH405=Hoja1!$W409,Hoja1!$F409*Hoja1!$R409,Hoja1!$H409),0)</f>
        <v>0</v>
      </c>
      <c r="AM409" s="171">
        <f t="shared" ref="AM409:AN409" si="5591">AM404</f>
        <v>0</v>
      </c>
      <c r="AN409" s="185">
        <f t="shared" si="5591"/>
        <v>0.5</v>
      </c>
      <c r="AO409" s="172">
        <f t="shared" si="5385"/>
        <v>0</v>
      </c>
      <c r="AP409" s="208">
        <f t="shared" si="5290"/>
        <v>0</v>
      </c>
      <c r="AQ409" s="171">
        <f t="shared" ref="AQ409:AR409" si="5592">AQ404</f>
        <v>0</v>
      </c>
      <c r="AR409" s="173">
        <f t="shared" si="5592"/>
        <v>0</v>
      </c>
      <c r="AS409" s="171">
        <f t="shared" ref="AS409" si="5593">IF(AG405&gt;0,G409+AQ409,0)</f>
        <v>0</v>
      </c>
      <c r="AT409" s="186">
        <f t="shared" ref="AT409" si="5594">IF(AG405&gt;0,H409+AR409,0)</f>
        <v>0</v>
      </c>
    </row>
    <row r="410" spans="3:46" ht="20.25" thickTop="1" thickBot="1" x14ac:dyDescent="0.3">
      <c r="C410" s="223">
        <v>5</v>
      </c>
      <c r="D410" s="226" t="s">
        <v>10</v>
      </c>
      <c r="E410" s="150">
        <f>$A$10</f>
        <v>0.99136142500000002</v>
      </c>
      <c r="F410" s="188">
        <f>$B$10</f>
        <v>0.47840942600000003</v>
      </c>
      <c r="G410" s="150">
        <f>IF(AND(COUNTIF(Z405:Z409,"&gt;0")&lt;5,COUNTIF(Z405:Z409,"&gt;0")&lt;20),SUM(AK310,AK315,AK320,AK325,AK330,AK335,AK340,AK345,AK350,AK355,AK360,AK365,AK370,AK375,AK380,AK385,AK390,AK395,AK400,AK405),SUM(AS310,AS315,AS320,AS325,AS330,AS335,AS340,AS345,AS350,AS355,AS360,AS365,AS370,AS375,AS380,AS385,AS390,AS395,AS400,AS405))</f>
        <v>0.90061523871352567</v>
      </c>
      <c r="H410" s="154">
        <f>IF(AND(COUNTIF(Z405:Z409,"&gt;0")&lt;5,COUNTIF(Z405:Z409,"&gt;0")&lt;20),SUM(AL310,AL315,AL320,AL325,AL330,AL335,AL340,AL345,AL350,AL355,AL360,AL365,AL370,AL375,AL380,AL385,AL390,AL395,AL400,AL405),SUM(AT310,AT315,AT320,AT325,AT330,AT335,AT340,AT345,AT350,AT355,AT360,AT365,AT370,AT375,AT380,AT385,AT390,AT395,AT400,AT405))</f>
        <v>0.43461729348586547</v>
      </c>
      <c r="I410" s="151">
        <v>0</v>
      </c>
      <c r="J410" s="150">
        <f t="shared" ref="J410" si="5595">IF($AO$1="SUBTRACTIVE",AA410,IF(W410=MAX(W410:W414),P410*M410-G410,0))</f>
        <v>0</v>
      </c>
      <c r="K410" s="154">
        <f t="shared" ref="K410" si="5596">IF($AO$1="SUBTRACTIVE",AB410,IF(W410=MAX(W410:W414),P410*N410-H410,0))</f>
        <v>0</v>
      </c>
      <c r="L410" s="152">
        <v>0</v>
      </c>
      <c r="M410" s="150">
        <f t="shared" ref="M410" si="5597">IF($AO$1="ADDICTIVE",IF(W410=MAX(W410:W414),$AO$2*S410*R410+G410,0),0)</f>
        <v>0</v>
      </c>
      <c r="N410" s="155">
        <f t="shared" ref="N410" si="5598">IF($AO$1="ADDICTIVE",IF(W410=MAX(W410:W414),$AO$2*T410*R410+H410,0),0)</f>
        <v>0</v>
      </c>
      <c r="O410" s="156">
        <f t="shared" ref="O410" si="5599">IF($AO$1="ADDICTIVE",IF(Y410=MAX(Y410:Y414),$AO$2*U410*R410+I410,0),0)</f>
        <v>0</v>
      </c>
      <c r="P410" s="151">
        <f t="shared" si="4700"/>
        <v>0</v>
      </c>
      <c r="Q410" s="157">
        <v>0</v>
      </c>
      <c r="R410" s="150">
        <f t="shared" si="5376"/>
        <v>0.90846306503556529</v>
      </c>
      <c r="S410" s="153">
        <v>0.99136142500000002</v>
      </c>
      <c r="T410" s="153">
        <v>0.47840942600000003</v>
      </c>
      <c r="U410" s="151">
        <f t="shared" si="5377"/>
        <v>0</v>
      </c>
      <c r="V410" s="206">
        <f t="shared" si="5361"/>
        <v>0.99999999999999978</v>
      </c>
      <c r="W410" s="190">
        <f t="shared" si="5047"/>
        <v>0.99999999999999989</v>
      </c>
      <c r="X410" s="190">
        <f>W410</f>
        <v>0.99999999999999989</v>
      </c>
      <c r="Y410" s="157">
        <f>X414</f>
        <v>0.99999999999999989</v>
      </c>
      <c r="Z410" s="157">
        <f>IF(MAX(W410:W414)=W410,Q410+1,Q410)</f>
        <v>1</v>
      </c>
      <c r="AA410" s="157">
        <f t="shared" ref="AA410" si="5600">IF(W410=MAX(W410:W414),S410*R410-G410,0)</f>
        <v>0</v>
      </c>
      <c r="AB410" s="157">
        <f t="shared" ref="AB410" si="5601">IF(W410=MAX(W410:W414),T410*R410-H410,0)</f>
        <v>0</v>
      </c>
      <c r="AC410" s="157">
        <f t="shared" ref="AC410" si="5602">IF(W410=MAX(W410:W414),U410-I410,0)</f>
        <v>0</v>
      </c>
      <c r="AD410" s="157">
        <f>Hoja1!$AA410^2+Hoja1!$AB410^2+AC410^2</f>
        <v>0</v>
      </c>
      <c r="AE410" s="157">
        <f t="shared" ref="AE410" si="5603">MAX(AD410:AD414)</f>
        <v>0</v>
      </c>
      <c r="AF410" s="157">
        <f t="shared" ref="AF410" si="5604">SQRT(AE410)</f>
        <v>0</v>
      </c>
      <c r="AG410" s="157">
        <f>IF(Y410=MIN(Y410:Y509),Y410,0)</f>
        <v>0</v>
      </c>
      <c r="AH410" s="158">
        <f>IF(Hoja1!$AG410&gt;0,_xlfn.MAXIFS(W410:W414,Z505:Z509,0),0)</f>
        <v>0</v>
      </c>
      <c r="AI410" s="158">
        <f>IF(AG410&gt;0,IF(AH410=Hoja1!$W410,Hoja1!$E410,Hoja1!$G410),0)</f>
        <v>0</v>
      </c>
      <c r="AJ410" s="159">
        <f>IF(AG410&gt;0,IF(AH410=Hoja1!$W410,Hoja1!$F410,Hoja1!$H410),0)</f>
        <v>0</v>
      </c>
      <c r="AK410" s="160">
        <f>IF(AG410&gt;0,IF(AH410=Hoja1!$W410,Hoja1!$E410*Hoja1!$R410,Hoja1!$G410),0)</f>
        <v>0</v>
      </c>
      <c r="AL410" s="161">
        <f>IF(AG410&gt;0,IF(AH410=Hoja1!$W410,Hoja1!$F410*Hoja1!$R410,Hoja1!$H410),0)</f>
        <v>0</v>
      </c>
      <c r="AM410" s="150">
        <f t="shared" ref="AM410:AM414" si="5605">Z505</f>
        <v>7</v>
      </c>
      <c r="AN410" s="155">
        <f t="shared" ref="AN410" si="5606">IF(AND(AN409&gt;0.01,COUNTIFS(Z405:Z409,"&gt;0")&lt;5),AN409,AN409*0.99)</f>
        <v>0.5</v>
      </c>
      <c r="AO410" s="155">
        <f t="shared" si="5385"/>
        <v>0.14285714285714285</v>
      </c>
      <c r="AP410" s="151">
        <f t="shared" si="5290"/>
        <v>7.1428571428571425E-2</v>
      </c>
      <c r="AQ410" s="150">
        <f t="shared" ref="AQ410:AQ414" si="5607">J505 * AP410</f>
        <v>4.7685805316688501E-3</v>
      </c>
      <c r="AR410" s="151">
        <f t="shared" ref="AR410:AR414" si="5608">K505 * AP410</f>
        <v>-2.019261066434104E-2</v>
      </c>
      <c r="AS410" s="150">
        <f t="shared" ref="AS410" si="5609">IF(AG410&gt;0,G410+AQ410,0)</f>
        <v>0</v>
      </c>
      <c r="AT410" s="162">
        <f t="shared" ref="AT410" si="5610">IF(AG410&gt;0,H410+AR410,0)</f>
        <v>0</v>
      </c>
    </row>
    <row r="411" spans="3:46" ht="19.5" thickBot="1" x14ac:dyDescent="0.3">
      <c r="C411" s="224"/>
      <c r="D411" s="214"/>
      <c r="E411" s="2">
        <f t="shared" ref="E411:E414" si="5611">A$10</f>
        <v>0.99136142500000002</v>
      </c>
      <c r="F411" s="20">
        <f t="shared" ref="F411:F414" si="5612">B$10</f>
        <v>0.47840942600000003</v>
      </c>
      <c r="G411" s="2">
        <f>IF(AND(COUNTIF(Z405:Z409,"&gt;0")&lt;5,COUNTIF(Z405:Z409,"&gt;0")&lt;20),SUM(AK311,AK316,AK321,AK326,AK331,AK336,AK341,AK346,AK351,AK356,AK361,AK366,AK371,AK376,AK381,AK386,AK391,AK396,AK401,AK406),SUM(AS311,AS316,AS321,AS326,AS331,AS336,AS341,AS346,AS351,AS356,AS361,AS366,AS371,AS376,AS381,AS386,AS391,AS396,AS401,AS406))</f>
        <v>0.97621461700000001</v>
      </c>
      <c r="H411" s="107">
        <f>IF(AND(COUNTIF(Z405:Z409,"&gt;0")&lt;5,COUNTIF(Z405:Z409,"&gt;0")&lt;20),SUM(AL311,AL316,AL321,AL326,AL331,AL336,AL341,AL346,AL351,AL356,AL361,AL366,AL371,AL376,AL381,AL386,AL391,AL396,AL401,AL406),SUM(AT311,AT316,AT321,AT326,AT331,AT336,AT341,AT346,AT351,AT356,AT361,AT366,AT371,AT376,AT381,AT386,AT391,AT396,AT401,AT406))</f>
        <v>-0.20893725399999999</v>
      </c>
      <c r="I411" s="3">
        <v>0</v>
      </c>
      <c r="J411" s="15">
        <f t="shared" ref="J411" si="5613">IF($AO$1="SUBTRACTIVE",AA411,IF(W411=MAX(W410:W414),M411*P411-G411,0))</f>
        <v>0</v>
      </c>
      <c r="K411" s="112">
        <f t="shared" ref="K411" si="5614">IF($AO$1="SUBTRACTIVE",AB411,IF(W411=MAX(W410:W414),P411*N411-H411,0))</f>
        <v>0</v>
      </c>
      <c r="L411" s="61">
        <v>0</v>
      </c>
      <c r="M411" s="2">
        <f t="shared" ref="M411" si="5615">IF($AO$1="ADDICTIVE",IF(W411=MAX(W410:W414),$AO$2*S411*R411+G411,0),0)</f>
        <v>0</v>
      </c>
      <c r="N411" s="107">
        <f t="shared" ref="N411" si="5616">IF($AO$1="ADDICTIVE",IF(W411=MAX(W410:W414),$AO$2*T411*R411+H411,0),0)</f>
        <v>0</v>
      </c>
      <c r="O411" s="20">
        <f t="shared" ref="O411" si="5617">IF($AO$1="ADDICTIVE",IF(Y411=MAX(Y410:Y414),$AO$2*U411*R411+I411,0),0)</f>
        <v>0</v>
      </c>
      <c r="P411" s="3">
        <f t="shared" si="4700"/>
        <v>0</v>
      </c>
      <c r="Q411" s="63">
        <v>0</v>
      </c>
      <c r="R411" s="2">
        <f t="shared" si="5376"/>
        <v>0.90846306503556529</v>
      </c>
      <c r="S411" s="74">
        <v>0.99136142500000002</v>
      </c>
      <c r="T411" s="74">
        <v>0.47840942600000003</v>
      </c>
      <c r="U411" s="26">
        <f t="shared" si="5377"/>
        <v>0</v>
      </c>
      <c r="V411" s="199">
        <f t="shared" si="5361"/>
        <v>0.78838601648323925</v>
      </c>
      <c r="W411" s="192">
        <f t="shared" si="5047"/>
        <v>0.89419300824161962</v>
      </c>
      <c r="X411" s="192">
        <f>IF(W411&gt;X410,W411,X410)</f>
        <v>0.99999999999999989</v>
      </c>
      <c r="Y411" s="75">
        <f>Y410</f>
        <v>0.99999999999999989</v>
      </c>
      <c r="Z411" s="63">
        <f>IF(MAX(W410:W414)=W411,Q411+1,Q411)</f>
        <v>0</v>
      </c>
      <c r="AA411" s="63">
        <f t="shared" ref="AA411" si="5618">IF(W411=MAX(W410:W414),S411*R411-G411,0)</f>
        <v>0</v>
      </c>
      <c r="AB411" s="63">
        <f t="shared" ref="AB411" si="5619">IF(W411=MAX(W410:W414),T411*R411-H411,0)</f>
        <v>0</v>
      </c>
      <c r="AC411" s="209">
        <f t="shared" ref="AC411" si="5620">IF(W411=MAX(W410:W414),U411-I411,0)</f>
        <v>0</v>
      </c>
      <c r="AD411" s="61">
        <f>Hoja1!$AA411^2+Hoja1!$AB411^2+AC411^2</f>
        <v>0</v>
      </c>
      <c r="AE411" s="75">
        <f t="shared" ref="AE411:AH414" si="5621">AE410</f>
        <v>0</v>
      </c>
      <c r="AF411" s="76">
        <f t="shared" si="5621"/>
        <v>0</v>
      </c>
      <c r="AG411" s="77">
        <f>AG410</f>
        <v>0</v>
      </c>
      <c r="AH411" s="77">
        <f>AH410</f>
        <v>0</v>
      </c>
      <c r="AI411" s="72">
        <f>IF(AG410&gt;0,IF(AH410=Hoja1!$W411,Hoja1!$E411,Hoja1!$G411),0)</f>
        <v>0</v>
      </c>
      <c r="AJ411" s="73">
        <f>IF(AG410&gt;0,IF(AH410=Hoja1!$W411,Hoja1!$F411,Hoja1!$H411),0)</f>
        <v>0</v>
      </c>
      <c r="AK411" s="52">
        <f>IF(AG410&gt;0,IF(AH410=Hoja1!$W411,Hoja1!$E411*Hoja1!$R411,Hoja1!$G411),0)</f>
        <v>0</v>
      </c>
      <c r="AL411" s="49">
        <f>IF(AG410&gt;0,IF(AH410=Hoja1!$W411,Hoja1!$F411*Hoja1!$R411,Hoja1!$H411),0)</f>
        <v>0</v>
      </c>
      <c r="AM411" s="2">
        <f t="shared" si="5605"/>
        <v>1</v>
      </c>
      <c r="AN411" s="107">
        <f t="shared" ref="AN411:AN414" si="5622">AN410</f>
        <v>0.5</v>
      </c>
      <c r="AO411" s="107">
        <f t="shared" si="5385"/>
        <v>1</v>
      </c>
      <c r="AP411" s="3">
        <f t="shared" si="5290"/>
        <v>0.5</v>
      </c>
      <c r="AQ411" s="2">
        <f t="shared" si="5607"/>
        <v>9.8200950552920219E-3</v>
      </c>
      <c r="AR411" s="3">
        <f t="shared" si="5608"/>
        <v>0.14994720205117487</v>
      </c>
      <c r="AS411" s="2">
        <f t="shared" ref="AS411" si="5623">IF(AG410&gt;0,G411+AQ411,0)</f>
        <v>0</v>
      </c>
      <c r="AT411" s="163">
        <f t="shared" ref="AT411" si="5624">IF(AG410&gt;0,H411+AR411,0)</f>
        <v>0</v>
      </c>
    </row>
    <row r="412" spans="3:46" ht="19.5" thickBot="1" x14ac:dyDescent="0.3">
      <c r="C412" s="224"/>
      <c r="D412" s="214"/>
      <c r="E412" s="2">
        <f t="shared" si="5611"/>
        <v>0.99136142500000002</v>
      </c>
      <c r="F412" s="20">
        <f t="shared" si="5612"/>
        <v>0.47840942600000003</v>
      </c>
      <c r="G412" s="2">
        <f>IF(AND(COUNTIF(Z405:Z409,"&gt;0")&lt;5,COUNTIF(Z405:Z409,"&gt;0")&lt;20),SUM(AK312,AK317,AK322,AK327,AK332,AK337,AK342,AK347,AK352,AK357,AK362,AK367,AK372,AK377,AK382,AK387,AK392,AK397,AK402,AK407),SUM(AS312,AS317,AS322,AS327,AS332,AS337,AS342,AS347,AS352,AS357,AS362,AS367,AS372,AS377,AS382,AS387,AS392,AS397,AS402,AS407))</f>
        <v>0.4247616770911497</v>
      </c>
      <c r="H412" s="107">
        <f>IF(AND(COUNTIF(Z405:Z409,"&gt;0")&lt;5,COUNTIF(Z405:Z409,"&gt;0")&lt;20),SUM(AL312,AL317,AL322,AL327,AL332,AL337,AL342,AL347,AL352,AL357,AL362,AL367,AL372,AL377,AL382,AL387,AL392,AL397,AL402,AL407),SUM(AT312,AT317,AT322,AT327,AT332,AT337,AT342,AT347,AT352,AT357,AT362,AT367,AT372,AT377,AT382,AT387,AT392,AT397,AT402,AT407))</f>
        <v>0.90530520691903349</v>
      </c>
      <c r="I412" s="3">
        <v>0</v>
      </c>
      <c r="J412" s="15">
        <f t="shared" ref="J412" si="5625">IF($AO$1="SUBTRACTIVE",AA412,IF(W412=MAX(W410:W414),P412*M412-G412,0))</f>
        <v>0</v>
      </c>
      <c r="K412" s="112">
        <f t="shared" ref="K412" si="5626">IF($AO$1="SUBTRACTIVE",AB412,IF(W412=MAX(W410:W414),P412*N412-H412,0))</f>
        <v>0</v>
      </c>
      <c r="L412" s="61">
        <v>0</v>
      </c>
      <c r="M412" s="2">
        <f t="shared" ref="M412" si="5627">IF($AO$1="ADDICTIVE",IF(W412=MAX(W410:W414),$AO$2*S412*R412+G412,0),0)</f>
        <v>0</v>
      </c>
      <c r="N412" s="107">
        <f t="shared" ref="N412" si="5628">IF($AO$1="ADDICTIVE",IF(W412=MAX(W410:W414),$AO$2*T412*R412+H412,0),0)</f>
        <v>0</v>
      </c>
      <c r="O412" s="20">
        <f t="shared" ref="O412" si="5629">IF($AO$1="ADDICTIVE",IF(Y412=MAX(Y410:Y414),$AO$2*U412*R412+I412,0),0)</f>
        <v>0</v>
      </c>
      <c r="P412" s="3">
        <f t="shared" si="4700"/>
        <v>0</v>
      </c>
      <c r="Q412" s="63">
        <v>0</v>
      </c>
      <c r="R412" s="2">
        <f t="shared" si="5376"/>
        <v>0.90846306503556529</v>
      </c>
      <c r="S412" s="74">
        <v>0.99136142500000002</v>
      </c>
      <c r="T412" s="74">
        <v>0.47840942600000003</v>
      </c>
      <c r="U412" s="26">
        <f t="shared" si="5377"/>
        <v>0</v>
      </c>
      <c r="V412" s="199">
        <f t="shared" si="5361"/>
        <v>0.7760081380196151</v>
      </c>
      <c r="W412" s="192">
        <f t="shared" si="5047"/>
        <v>0.88800406900980755</v>
      </c>
      <c r="X412" s="192">
        <f>IF(W412&gt;X411,W412,X411)</f>
        <v>0.99999999999999989</v>
      </c>
      <c r="Y412" s="75">
        <f t="shared" ref="Y412:Y414" si="5630">Y411</f>
        <v>0.99999999999999989</v>
      </c>
      <c r="Z412" s="63">
        <f>IF(MAX(W410:W414)=W412,Q412+1,Q412)</f>
        <v>0</v>
      </c>
      <c r="AA412" s="63">
        <f t="shared" ref="AA412" si="5631">IF(W412=MAX(W410:W414),S412*R412-G412,0)</f>
        <v>0</v>
      </c>
      <c r="AB412" s="63">
        <f t="shared" ref="AB412" si="5632">IF(W412=MAX(W410:W414),T412*R412-H412,0)</f>
        <v>0</v>
      </c>
      <c r="AC412" s="209">
        <f t="shared" ref="AC412" si="5633">IF(W412=MAX(W410:W414),U412-I412,0)</f>
        <v>0</v>
      </c>
      <c r="AD412" s="61">
        <f>Hoja1!$AA412^2+Hoja1!$AB412^2+AC412^2</f>
        <v>0</v>
      </c>
      <c r="AE412" s="75">
        <f t="shared" si="5621"/>
        <v>0</v>
      </c>
      <c r="AF412" s="75">
        <f t="shared" si="5621"/>
        <v>0</v>
      </c>
      <c r="AG412" s="78">
        <f t="shared" si="5621"/>
        <v>0</v>
      </c>
      <c r="AH412" s="78">
        <f t="shared" si="5621"/>
        <v>0</v>
      </c>
      <c r="AI412" s="72">
        <f>IF(AG410&gt;0,IF(AH410=Hoja1!$W412,Hoja1!$E412,Hoja1!$G412),0)</f>
        <v>0</v>
      </c>
      <c r="AJ412" s="73">
        <f>IF(AG412&gt;0,IF(AH412=Hoja1!$W412,Hoja1!$F412,Hoja1!$H412),0)</f>
        <v>0</v>
      </c>
      <c r="AK412" s="52">
        <f>IF(AG410&gt;0,IF(AH410=Hoja1!$W412,Hoja1!$E412*Hoja1!$R412,Hoja1!$G412),0)</f>
        <v>0</v>
      </c>
      <c r="AL412" s="49">
        <f>IF(AG410&gt;0,IF(AH410=Hoja1!$W412,Hoja1!$F412*Hoja1!$R412,Hoja1!$H412),0)</f>
        <v>0</v>
      </c>
      <c r="AM412" s="2">
        <f t="shared" si="5605"/>
        <v>5</v>
      </c>
      <c r="AN412" s="107">
        <f t="shared" si="5622"/>
        <v>0.5</v>
      </c>
      <c r="AO412" s="107">
        <f t="shared" si="5385"/>
        <v>0.2</v>
      </c>
      <c r="AP412" s="3">
        <f t="shared" si="5290"/>
        <v>0.1</v>
      </c>
      <c r="AQ412" s="2">
        <f t="shared" si="5607"/>
        <v>3.1459709263277624E-3</v>
      </c>
      <c r="AR412" s="3">
        <f t="shared" si="5608"/>
        <v>-3.7849322721346004E-3</v>
      </c>
      <c r="AS412" s="2">
        <f t="shared" ref="AS412" si="5634">IF(AG410&gt;0,G412+AQ412,0)</f>
        <v>0</v>
      </c>
      <c r="AT412" s="163">
        <f t="shared" ref="AT412" si="5635">IF(AG410&gt;0,H412+AR412,0)</f>
        <v>0</v>
      </c>
    </row>
    <row r="413" spans="3:46" ht="19.5" thickBot="1" x14ac:dyDescent="0.3">
      <c r="C413" s="224"/>
      <c r="D413" s="214"/>
      <c r="E413" s="2">
        <f t="shared" si="5611"/>
        <v>0.99136142500000002</v>
      </c>
      <c r="F413" s="20">
        <f t="shared" si="5612"/>
        <v>0.47840942600000003</v>
      </c>
      <c r="G413" s="2">
        <f>IF(AND(COUNTIF(Z405:Z409,"&gt;0")&lt;5,COUNTIF(Z405:Z409,"&gt;0")&lt;20),SUM(AK313,AK318,AK323,AK328,AK333,AK338,AK343,AK348,AK353,AK358,AK363,AK368,AK373,AK378,AK383,AK388,AK393,AK398,AK403,AK408),SUM(AS313,AS318,AS323,AS328,AS333,AS338,AS343,AS348,AS353,AS358,AS363,AS368,AS373,AS378,AS383,AS388,AS393,AS398,AS403,AS408))</f>
        <v>5.6386042442791447E-2</v>
      </c>
      <c r="H413" s="107">
        <f>IF(AND(COUNTIF(Z405:Z409,"&gt;0")&lt;5,COUNTIF(Z405:Z409,"&gt;0")&lt;20),SUM(AL313,AL318,AL323,AL328,AL333,AL338,AL343,AL348,AL353,AL358,AL363,AL368,AL373,AL378,AL383,AL388,AL393,AL398,AL403,AL408),SUM(AT313,AT318,AT323,AT328,AT333,AT338,AT343,AT348,AT353,AT358,AT363,AT368,AT373,AT378,AT383,AT388,AT393,AT398,AT403,AT408))</f>
        <v>0.99840904153440013</v>
      </c>
      <c r="I413" s="3">
        <v>0</v>
      </c>
      <c r="J413" s="15">
        <f t="shared" ref="J413" si="5636">IF($AO$1="SUBTRACTIVE",AA413,IF(W413=MAX(W410:W414),P413*M413-G413,0))</f>
        <v>0</v>
      </c>
      <c r="K413" s="112">
        <f t="shared" ref="K413" si="5637">IF($AO$1="SUBTRACTIVE",AB413,IF(W413=MAX(W410:W414),P413*N413-H413,0))</f>
        <v>0</v>
      </c>
      <c r="L413" s="61">
        <v>0</v>
      </c>
      <c r="M413" s="2">
        <f t="shared" ref="M413" si="5638">IF($AO$1="ADDICTIVE",IF(W413=MAX(W410:W414),$AO$2*S413*R413+G413,0),0)</f>
        <v>0</v>
      </c>
      <c r="N413" s="107">
        <f t="shared" ref="N413" si="5639">IF($AO$1="ADDICTIVE",IF(W413=MAX(W410:W414),$AO$2*T413*R413+H413,0),0)</f>
        <v>0</v>
      </c>
      <c r="O413" s="20">
        <f t="shared" ref="O413:O414" si="5640">IF($AO$1="ADDICTIVE",IF(Y413=MAX(Y409:Y413),$AO$2*U413*R413+I413,0),0)</f>
        <v>0</v>
      </c>
      <c r="P413" s="3">
        <f t="shared" si="4700"/>
        <v>0</v>
      </c>
      <c r="Q413" s="63">
        <v>0</v>
      </c>
      <c r="R413" s="2">
        <f t="shared" si="5376"/>
        <v>0.90846306503556529</v>
      </c>
      <c r="S413" s="74">
        <v>0.99136142500000002</v>
      </c>
      <c r="T413" s="74">
        <v>0.47840942600000003</v>
      </c>
      <c r="U413" s="26">
        <f t="shared" si="5377"/>
        <v>0</v>
      </c>
      <c r="V413" s="199">
        <f t="shared" si="5361"/>
        <v>0.48470796449822362</v>
      </c>
      <c r="W413" s="192">
        <f t="shared" si="5047"/>
        <v>0.74235398224911187</v>
      </c>
      <c r="X413" s="192">
        <f>IF(W413&gt;X412,W413,X412)</f>
        <v>0.99999999999999989</v>
      </c>
      <c r="Y413" s="75">
        <f t="shared" si="5630"/>
        <v>0.99999999999999989</v>
      </c>
      <c r="Z413" s="63">
        <f>IF(MAX(W410:W414)=W413,Q413+1,Q413)</f>
        <v>0</v>
      </c>
      <c r="AA413" s="63">
        <f t="shared" ref="AA413" si="5641">IF(W413=MAX(W410:W414),S413*R413-G413,0)</f>
        <v>0</v>
      </c>
      <c r="AB413" s="63">
        <f t="shared" ref="AB413" si="5642">IF(W413=MAX(W410:W414),T413*R413-H413,0)</f>
        <v>0</v>
      </c>
      <c r="AC413" s="209">
        <f t="shared" ref="AC413" si="5643">IF(W413=MAX(W410:W414),U413-I413,0)</f>
        <v>0</v>
      </c>
      <c r="AD413" s="61">
        <f>Hoja1!$AA413^2+Hoja1!$AB413^2+AC413^2</f>
        <v>0</v>
      </c>
      <c r="AE413" s="75">
        <f t="shared" si="5621"/>
        <v>0</v>
      </c>
      <c r="AF413" s="75">
        <f t="shared" si="5621"/>
        <v>0</v>
      </c>
      <c r="AG413" s="78">
        <f t="shared" si="5621"/>
        <v>0</v>
      </c>
      <c r="AH413" s="78">
        <f t="shared" si="5621"/>
        <v>0</v>
      </c>
      <c r="AI413" s="72">
        <f>IF(AG410&gt;0,IF(AH410=Hoja1!$W413,Hoja1!$E413,Hoja1!$G413),0)</f>
        <v>0</v>
      </c>
      <c r="AJ413" s="73">
        <f>IF(AG410&gt;0,IF(AH410=Hoja1!$W413,Hoja1!$F413,Hoja1!$H413),0)</f>
        <v>0</v>
      </c>
      <c r="AK413" s="52">
        <f>IF(AG410&gt;0,IF(AH410=Hoja1!$W413,Hoja1!$E413*Hoja1!$R413,Hoja1!$G413),0)</f>
        <v>0</v>
      </c>
      <c r="AL413" s="49">
        <f>IF(AG410&gt;0,IF(AH410=Hoja1!$W413,Hoja1!$F413*Hoja1!$R413,Hoja1!$H413),0)</f>
        <v>0</v>
      </c>
      <c r="AM413" s="2">
        <f t="shared" si="5605"/>
        <v>1</v>
      </c>
      <c r="AN413" s="107">
        <f t="shared" si="5622"/>
        <v>0.5</v>
      </c>
      <c r="AO413" s="107">
        <f t="shared" si="5385"/>
        <v>1</v>
      </c>
      <c r="AP413" s="3">
        <f t="shared" si="5290"/>
        <v>0.5</v>
      </c>
      <c r="AQ413" s="2">
        <f t="shared" si="5607"/>
        <v>0</v>
      </c>
      <c r="AR413" s="3">
        <f t="shared" si="5608"/>
        <v>0</v>
      </c>
      <c r="AS413" s="2">
        <f t="shared" ref="AS413" si="5644">IF(AG410&gt;0,G413+AQ413,0)</f>
        <v>0</v>
      </c>
      <c r="AT413" s="163">
        <f t="shared" ref="AT413" si="5645">IF(AG410&gt;0,H413+AR413,0)</f>
        <v>0</v>
      </c>
    </row>
    <row r="414" spans="3:46" ht="19.5" thickBot="1" x14ac:dyDescent="0.3">
      <c r="C414" s="224"/>
      <c r="D414" s="215"/>
      <c r="E414" s="66">
        <f t="shared" si="5611"/>
        <v>0.99136142500000002</v>
      </c>
      <c r="F414" s="74">
        <f t="shared" si="5612"/>
        <v>0.47840942600000003</v>
      </c>
      <c r="G414" s="4">
        <f>IF(AND(COUNTIF(Z405:Z409,"&gt;0")&lt;5,COUNTIF(Z405:Z409,"&gt;0")&lt;20),SUM(AK314,AK319,AK324,AK329,AK334,AK339,AK344,AK349,AK354,AK359,AK364,AK369,AK374,AK379,AK384,AK389,AK394,AK399,AK404,AK409),SUM(AS314,AS319,AS324,AS329,AS334,AS339,AS344,AS349,AS354,AS359,AS364,AS369,AS374,AS379,AS384,AS389,AS394,AS399,AS404,AS409))</f>
        <v>0.70226008465779011</v>
      </c>
      <c r="H414" s="108">
        <f>IF(AND(COUNTIF(Z405:Z409,"&gt;0")&lt;5,COUNTIF(Z405:Z409,"&gt;0")&lt;20),SUM(AL314,AL319,AL324,AL329,AL334,AL339,AL344,AL349,AL354,AL359,AL364,AL369,AL374,AL379,AL384,AL389,AL394,AL399,AL404,AL409),SUM(AT314,AT319,AT324,AT329,AT334,AT339,AT344,AT349,AT354,AT359,AT364,AT369,AT374,AT379,AT384,AT389,AT394,AT399,AT404,AT409))</f>
        <v>0.7119204825655977</v>
      </c>
      <c r="I414" s="5">
        <v>0</v>
      </c>
      <c r="J414" s="134">
        <f t="shared" ref="J414" si="5646">IF($AO$1="SUBTRACTIVE",AA414,IF(W414=MAX(W410:W414),P414*M414-G414,0))</f>
        <v>0</v>
      </c>
      <c r="K414" s="135">
        <f t="shared" ref="K414" si="5647">IF($AO$1="SUBTRACTIVE",AB414,IF(W414=MAX(W410:W414),P414*N414-H414,0))</f>
        <v>0</v>
      </c>
      <c r="L414" s="61">
        <v>0</v>
      </c>
      <c r="M414" s="4">
        <f t="shared" ref="M414" si="5648">IF($AO$1="ADDICTIVE",IF(W414=MAX(W410:W414),$AO$2*S414*R414+G414,0),0)</f>
        <v>0</v>
      </c>
      <c r="N414" s="108">
        <f t="shared" ref="N414" si="5649">IF($AO$1="ADDICTIVE",IF(W414=MAX(W410:W414),$AO$2*T414*R414+H414,0),0)</f>
        <v>0</v>
      </c>
      <c r="O414" s="21">
        <f t="shared" si="5640"/>
        <v>0</v>
      </c>
      <c r="P414" s="5">
        <f t="shared" ref="P414:P477" si="5650">IF(SQRT(M414^2+N414^2+O414^2) &lt;=0,0,1/SQRT(M414^2+N414^2+O414^2))</f>
        <v>0</v>
      </c>
      <c r="Q414" s="63">
        <f>IF(MAX($W$10:$W$14)=W414,L414+1,L414)</f>
        <v>0</v>
      </c>
      <c r="R414" s="4">
        <f t="shared" si="5376"/>
        <v>0.90846306503556529</v>
      </c>
      <c r="S414" s="74">
        <v>0.99136142500000002</v>
      </c>
      <c r="T414" s="74">
        <v>0.47840942600000003</v>
      </c>
      <c r="U414" s="118">
        <f t="shared" si="5377"/>
        <v>0</v>
      </c>
      <c r="V414" s="199">
        <f t="shared" si="5361"/>
        <v>0.94187908709286783</v>
      </c>
      <c r="W414" s="192">
        <f t="shared" si="5047"/>
        <v>0.97093954354643386</v>
      </c>
      <c r="X414" s="192">
        <f>IF(W414&gt;X413,W414,X413)</f>
        <v>0.99999999999999989</v>
      </c>
      <c r="Y414" s="75">
        <f t="shared" si="5630"/>
        <v>0.99999999999999989</v>
      </c>
      <c r="Z414" s="63">
        <f>IF(MAX(W410:W414)=W414,Q414+1,Q414)</f>
        <v>0</v>
      </c>
      <c r="AA414" s="63">
        <f t="shared" ref="AA414" si="5651">IF(W414=MAX(W410:W414),S414*R414-G414,0)</f>
        <v>0</v>
      </c>
      <c r="AB414" s="63">
        <f t="shared" ref="AB414" si="5652">IF(W414=MAX(W410:W414),T414*R414-H414,0)</f>
        <v>0</v>
      </c>
      <c r="AC414" s="132">
        <f t="shared" ref="AC414" si="5653">IF(W414=MAX(W410:W414),U414-I414,0)</f>
        <v>0</v>
      </c>
      <c r="AD414" s="61">
        <f>Hoja1!$AA414^2+Hoja1!$AB414^2+AC414^2</f>
        <v>0</v>
      </c>
      <c r="AE414" s="75">
        <f t="shared" si="5621"/>
        <v>0</v>
      </c>
      <c r="AF414" s="75">
        <f t="shared" si="5621"/>
        <v>0</v>
      </c>
      <c r="AG414" s="78">
        <f t="shared" si="5621"/>
        <v>0</v>
      </c>
      <c r="AH414" s="78">
        <f t="shared" si="5621"/>
        <v>0</v>
      </c>
      <c r="AI414" s="72">
        <f>IF(AG410&gt;0,IF(AH410=Hoja1!$W414,Hoja1!$E414,Hoja1!$G414),0)</f>
        <v>0</v>
      </c>
      <c r="AJ414" s="73">
        <f>IF(AG410&gt;0,IF(AH410=Hoja1!$W414,Hoja1!$F414,Hoja1!$H414),0)</f>
        <v>0</v>
      </c>
      <c r="AK414" s="52">
        <f>IF(AG410&gt;0,IF(AH410=Hoja1!$W414,Hoja1!$E414*Hoja1!$R414,Hoja1!$G414),0)</f>
        <v>0</v>
      </c>
      <c r="AL414" s="49">
        <f>IF(AG410&gt;0,IF(AH410=Hoja1!$W414,Hoja1!$F414*Hoja1!$R414,Hoja1!$H414),0)</f>
        <v>0</v>
      </c>
      <c r="AM414" s="4">
        <f t="shared" si="5605"/>
        <v>6</v>
      </c>
      <c r="AN414" s="108">
        <f t="shared" si="5622"/>
        <v>0.5</v>
      </c>
      <c r="AO414" s="108">
        <f t="shared" si="5385"/>
        <v>0.16666666666666666</v>
      </c>
      <c r="AP414" s="5">
        <f t="shared" si="5290"/>
        <v>8.3333333333333329E-2</v>
      </c>
      <c r="AQ414" s="66">
        <f t="shared" si="5607"/>
        <v>-3.684615897998881E-3</v>
      </c>
      <c r="AR414" s="67">
        <f t="shared" si="5608"/>
        <v>-1.492924481594308E-4</v>
      </c>
      <c r="AS414" s="4">
        <f t="shared" ref="AS414" si="5654">IF(AG410&gt;0,G414+AQ414,0)</f>
        <v>0</v>
      </c>
      <c r="AT414" s="164">
        <f t="shared" ref="AT414" si="5655">IF(AG410&gt;0,H414+AR414,0)</f>
        <v>0</v>
      </c>
    </row>
    <row r="415" spans="3:46" ht="19.5" thickBot="1" x14ac:dyDescent="0.3">
      <c r="C415" s="224"/>
      <c r="D415" s="216" t="s">
        <v>9</v>
      </c>
      <c r="E415" s="97">
        <f>$A$11</f>
        <v>0.45351267299999998</v>
      </c>
      <c r="F415" s="98">
        <f>$B$11</f>
        <v>0.96658292499999998</v>
      </c>
      <c r="G415" s="60">
        <f>G410</f>
        <v>0.90061523871352567</v>
      </c>
      <c r="H415" s="106">
        <f>H410</f>
        <v>0.43461729348586547</v>
      </c>
      <c r="I415" s="106">
        <f>I410</f>
        <v>0</v>
      </c>
      <c r="J415" s="52">
        <f t="shared" ref="J415" si="5656">IF($AO$1="SUBTRACTIVE",AA415+J410,IF(W415=MAX(W415:W419),P415*M415-G415+J410,J410))</f>
        <v>0</v>
      </c>
      <c r="K415" s="123">
        <f t="shared" ref="K415" si="5657">IF($AO$1="SUBTRACTIVE",AB415+K410,IF(W415=MAX(W415:W419),P415*N415-H415+K410,K410))</f>
        <v>0</v>
      </c>
      <c r="L415" s="53">
        <v>0</v>
      </c>
      <c r="M415" s="136">
        <f t="shared" ref="M415" si="5658">IF($AO$1="ADDICTIVE",IF(W415=MAX(W415:W419),$AO$2*S415*R415+G415,0),0)</f>
        <v>0</v>
      </c>
      <c r="N415" s="123">
        <f t="shared" ref="N415" si="5659">IF($AO$1="ADDICTIVE",IF(W415=MAX(W415:W419),$AO$2*T415*R415+H415,0),0)</f>
        <v>0</v>
      </c>
      <c r="O415" s="130">
        <f t="shared" ref="O415" si="5660">IF($AO$1="ADDICTIVE",IF(Y415=MAX(Y415:Y419),$AO$2*U415*R415+I415,0),0)</f>
        <v>0</v>
      </c>
      <c r="P415" s="53">
        <f t="shared" si="5650"/>
        <v>0</v>
      </c>
      <c r="Q415" s="80">
        <f>Z410</f>
        <v>1</v>
      </c>
      <c r="R415" s="114">
        <f t="shared" si="5376"/>
        <v>0.93660376518552046</v>
      </c>
      <c r="S415" s="79">
        <f t="shared" ref="S415:S446" si="5661">E415</f>
        <v>0.45351267299999998</v>
      </c>
      <c r="T415" s="79">
        <f t="shared" ref="T415:T446" si="5662">F415</f>
        <v>0.96658292499999998</v>
      </c>
      <c r="U415" s="115">
        <f t="shared" si="5377"/>
        <v>0</v>
      </c>
      <c r="V415" s="193">
        <f t="shared" si="5361"/>
        <v>0.77600813801961499</v>
      </c>
      <c r="W415" s="194">
        <f t="shared" si="5047"/>
        <v>0.88800406900980744</v>
      </c>
      <c r="X415" s="194">
        <f>W415</f>
        <v>0.88800406900980744</v>
      </c>
      <c r="Y415" s="80">
        <f>X419</f>
        <v>1</v>
      </c>
      <c r="Z415" s="80">
        <f>IF(MAX(W415:W419)=W415,Q415+1,Q415)</f>
        <v>1</v>
      </c>
      <c r="AA415" s="80">
        <f t="shared" ref="AA415" si="5663">IF(W415=MAX(W415:W419),S415*R415-G415,0)</f>
        <v>0</v>
      </c>
      <c r="AB415" s="80">
        <f t="shared" ref="AB415" si="5664">IF(W415=MAX(W415:W419),T415*R415-H415,0)</f>
        <v>0</v>
      </c>
      <c r="AC415" s="54">
        <f t="shared" ref="AC415" si="5665">IF(W415=MAX(W415:W419),U415-I415,0)</f>
        <v>0</v>
      </c>
      <c r="AD415" s="54">
        <f>Hoja1!$AA415^2+Hoja1!$AB415^2+AC415^2</f>
        <v>0</v>
      </c>
      <c r="AE415" s="80">
        <f t="shared" ref="AE415" si="5666">IF(MAX(AD415:AD419)&gt;AE410,MAX(AD415:AD419),AE410)</f>
        <v>0</v>
      </c>
      <c r="AF415" s="80">
        <f t="shared" ref="AF415" si="5667">SQRT(AE415)</f>
        <v>0</v>
      </c>
      <c r="AG415" s="82">
        <f>IF(Y415=MIN(Y410:Y509),Y415,0)</f>
        <v>0</v>
      </c>
      <c r="AH415" s="83">
        <f>IF(Hoja1!$AG415&gt;0,_xlfn.MAXIFS(W415:W419,Z505:Z509,0),0)</f>
        <v>0</v>
      </c>
      <c r="AI415" s="80">
        <f>IF(AG415&gt;0,IF(AH415=Hoja1!$W415,Hoja1!$E415,Hoja1!$G415),0)</f>
        <v>0</v>
      </c>
      <c r="AJ415" s="54">
        <f>IF(AG415&gt;0,IF(AH415=Hoja1!$W415,Hoja1!$F415,Hoja1!$H415),0)</f>
        <v>0</v>
      </c>
      <c r="AK415" s="52">
        <f>IF(AG415&gt;0,IF(AH415=Hoja1!$W415,Hoja1!$E415*Hoja1!$R415,Hoja1!$G415),0)</f>
        <v>0</v>
      </c>
      <c r="AL415" s="49">
        <f>IF(AG415&gt;0,IF(AH415=Hoja1!$W415,Hoja1!$F415*Hoja1!$R415,Hoja1!$H415),0)</f>
        <v>0</v>
      </c>
      <c r="AM415" s="114">
        <f t="shared" ref="AM415:AN415" si="5668">AM410</f>
        <v>7</v>
      </c>
      <c r="AN415" s="144">
        <f t="shared" si="5668"/>
        <v>0.5</v>
      </c>
      <c r="AO415" s="123">
        <f t="shared" si="5385"/>
        <v>0.14285714285714285</v>
      </c>
      <c r="AP415" s="127">
        <f t="shared" si="5290"/>
        <v>7.1428571428571425E-2</v>
      </c>
      <c r="AQ415" s="52">
        <f t="shared" ref="AQ415:AR415" si="5669">AQ410</f>
        <v>4.7685805316688501E-3</v>
      </c>
      <c r="AR415" s="53">
        <f t="shared" si="5669"/>
        <v>-2.019261066434104E-2</v>
      </c>
      <c r="AS415" s="52">
        <f t="shared" ref="AS415" si="5670">IF(AG415&gt;0,G415+AQ415,0)</f>
        <v>0</v>
      </c>
      <c r="AT415" s="165">
        <f t="shared" ref="AT415" si="5671">IF(AG415&gt;0,H415+AR415,0)</f>
        <v>0</v>
      </c>
    </row>
    <row r="416" spans="3:46" ht="19.5" thickBot="1" x14ac:dyDescent="0.3">
      <c r="C416" s="224"/>
      <c r="D416" s="217"/>
      <c r="E416" s="99">
        <f t="shared" ref="E416:E419" si="5672">A$11</f>
        <v>0.45351267299999998</v>
      </c>
      <c r="F416" s="55">
        <f t="shared" ref="F416:F419" si="5673">B$11</f>
        <v>0.96658292499999998</v>
      </c>
      <c r="G416" s="62">
        <f t="shared" ref="G416:I416" si="5674">G411</f>
        <v>0.97621461700000001</v>
      </c>
      <c r="H416" s="85">
        <f t="shared" si="5674"/>
        <v>-0.20893725399999999</v>
      </c>
      <c r="I416" s="85">
        <f t="shared" si="5674"/>
        <v>0</v>
      </c>
      <c r="J416" s="56">
        <f t="shared" ref="J416" si="5675">IF($AO$1="SUBTRACTIVE",AA416+J411,IF(W416=MAX(W415:W419),P416*M416-G416+J411,J411))</f>
        <v>0</v>
      </c>
      <c r="K416" s="122">
        <f t="shared" ref="K416" si="5676">IF($AO$1="SUBTRACTIVE",AB416+K411,IF(W416=MAX(W415:W419),P416*N416-H416+K411,K411))</f>
        <v>0</v>
      </c>
      <c r="L416" s="57">
        <v>0</v>
      </c>
      <c r="M416" s="137">
        <f t="shared" ref="M416" si="5677">IF($AO$1="ADDICTIVE",IF(W416=MAX(W415:W419),$AO$2*S416*R416+G416,0),0)</f>
        <v>0</v>
      </c>
      <c r="N416" s="122">
        <f t="shared" ref="N416" si="5678">IF($AO$1="ADDICTIVE",IF(W416=MAX(W415:W419),$AO$2*T416*R416+H416,0),0)</f>
        <v>0</v>
      </c>
      <c r="O416" s="128">
        <f t="shared" ref="O416" si="5679">IF($AO$1="ADDICTIVE",IF(Y416=MAX(Y415:Y419),$AO$2*U416*R416+I416,0),0)</f>
        <v>0</v>
      </c>
      <c r="P416" s="57">
        <f t="shared" si="5650"/>
        <v>0</v>
      </c>
      <c r="Q416" s="82">
        <f t="shared" ref="Q416:Q430" si="5680">Z411</f>
        <v>0</v>
      </c>
      <c r="R416" s="56">
        <f t="shared" si="5376"/>
        <v>0.93660376518552046</v>
      </c>
      <c r="S416" s="84">
        <f t="shared" si="5661"/>
        <v>0.45351267299999998</v>
      </c>
      <c r="T416" s="84">
        <f t="shared" si="5662"/>
        <v>0.96658292499999998</v>
      </c>
      <c r="U416" s="115">
        <f t="shared" si="5377"/>
        <v>0</v>
      </c>
      <c r="V416" s="195">
        <f t="shared" si="5361"/>
        <v>0.22550657395224974</v>
      </c>
      <c r="W416" s="196">
        <f t="shared" si="5047"/>
        <v>0.61275328697612486</v>
      </c>
      <c r="X416" s="196">
        <f>IF(W416&gt;X415,W416,X415)</f>
        <v>0.88800406900980744</v>
      </c>
      <c r="Y416" s="75">
        <f>Y415</f>
        <v>1</v>
      </c>
      <c r="Z416" s="82">
        <f>IF(MAX(W415:W419)=W416,Q416+1,Q416)</f>
        <v>0</v>
      </c>
      <c r="AA416" s="82">
        <f t="shared" ref="AA416" si="5681">IF(W416=MAX(W415:W419),S416*R416-G416,0)</f>
        <v>0</v>
      </c>
      <c r="AB416" s="82">
        <f t="shared" ref="AB416" si="5682">IF(W416=MAX(W415:W419),T416*R416-H416,0)</f>
        <v>0</v>
      </c>
      <c r="AC416" s="210">
        <f t="shared" ref="AC416" si="5683">IF(W416=MAX(W415:W419),U416-I416,0)</f>
        <v>0</v>
      </c>
      <c r="AD416" s="212">
        <f>Hoja1!$AA416^2+Hoja1!$AB416^2+AC416^2</f>
        <v>0</v>
      </c>
      <c r="AE416" s="75">
        <f t="shared" ref="AE416:AG419" si="5684">AE415</f>
        <v>0</v>
      </c>
      <c r="AF416" s="76">
        <f t="shared" si="5684"/>
        <v>0</v>
      </c>
      <c r="AG416" s="78">
        <f>AG415</f>
        <v>0</v>
      </c>
      <c r="AH416" s="78">
        <f>AH415</f>
        <v>0</v>
      </c>
      <c r="AI416" s="80">
        <f>IF(AG415&gt;0,IF(AH415=Hoja1!$W416,Hoja1!$E416,Hoja1!$G416),0)</f>
        <v>0</v>
      </c>
      <c r="AJ416" s="54">
        <f>IF(AG415&gt;0,IF(AH415=Hoja1!$W416,Hoja1!$F416,Hoja1!$H416),0)</f>
        <v>0</v>
      </c>
      <c r="AK416" s="52">
        <f>IF(AG415&gt;0,IF(AH415=Hoja1!$W416,Hoja1!$E416*Hoja1!$R416,Hoja1!$G416),0)</f>
        <v>0</v>
      </c>
      <c r="AL416" s="49">
        <f>IF(AG415&gt;0,IF(AH415=Hoja1!$W416,Hoja1!$F416*Hoja1!$R416,Hoja1!$H416),0)</f>
        <v>0</v>
      </c>
      <c r="AM416" s="56">
        <f t="shared" ref="AM416:AN416" si="5685">AM411</f>
        <v>1</v>
      </c>
      <c r="AN416" s="145">
        <f t="shared" si="5685"/>
        <v>0.5</v>
      </c>
      <c r="AO416" s="122">
        <f t="shared" si="5385"/>
        <v>1</v>
      </c>
      <c r="AP416" s="127">
        <f t="shared" si="5290"/>
        <v>0.5</v>
      </c>
      <c r="AQ416" s="56">
        <f t="shared" ref="AQ416:AR416" si="5686">AQ411</f>
        <v>9.8200950552920219E-3</v>
      </c>
      <c r="AR416" s="57">
        <f t="shared" si="5686"/>
        <v>0.14994720205117487</v>
      </c>
      <c r="AS416" s="56">
        <f t="shared" ref="AS416" si="5687">IF(AG415&gt;0,G416+AQ416,0)</f>
        <v>0</v>
      </c>
      <c r="AT416" s="166">
        <f t="shared" ref="AT416" si="5688">IF(AG415&gt;0,H416+AR416,0)</f>
        <v>0</v>
      </c>
    </row>
    <row r="417" spans="3:46" ht="19.5" thickBot="1" x14ac:dyDescent="0.3">
      <c r="C417" s="224"/>
      <c r="D417" s="217"/>
      <c r="E417" s="99">
        <f t="shared" si="5672"/>
        <v>0.45351267299999998</v>
      </c>
      <c r="F417" s="55">
        <f t="shared" si="5673"/>
        <v>0.96658292499999998</v>
      </c>
      <c r="G417" s="62">
        <f t="shared" ref="G417:I417" si="5689">G412</f>
        <v>0.4247616770911497</v>
      </c>
      <c r="H417" s="85">
        <f t="shared" si="5689"/>
        <v>0.90530520691903349</v>
      </c>
      <c r="I417" s="85">
        <f t="shared" si="5689"/>
        <v>0</v>
      </c>
      <c r="J417" s="56">
        <f t="shared" ref="J417" si="5690">IF($AO$1="SUBTRACTIVE",AA417+J412,IF(W417=MAX(W415:W419),P417*M417-G417+J412,J412))</f>
        <v>0</v>
      </c>
      <c r="K417" s="122">
        <f t="shared" ref="K417" si="5691">IF($AO$1="SUBTRACTIVE",AB417+K412,IF(W417=MAX(W415:W419),P417*N417-H417+K412,K412))</f>
        <v>0</v>
      </c>
      <c r="L417" s="57">
        <v>0</v>
      </c>
      <c r="M417" s="137">
        <f t="shared" ref="M417" si="5692">IF($AO$1="ADDICTIVE",IF(W417=MAX(W415:W419),$AO$2*S417*R417+G417,0),0)</f>
        <v>0</v>
      </c>
      <c r="N417" s="122">
        <f t="shared" ref="N417" si="5693">IF($AO$1="ADDICTIVE",IF(W417=MAX(W415:W419),$AO$2*T417*R417+H417,0),0)</f>
        <v>0</v>
      </c>
      <c r="O417" s="128">
        <f t="shared" ref="O417" si="5694">IF($AO$1="ADDICTIVE",IF(Y417=MAX(Y415:Y419),$AO$2*U417*R417+I417,0),0)</f>
        <v>0</v>
      </c>
      <c r="P417" s="57">
        <f t="shared" si="5650"/>
        <v>0</v>
      </c>
      <c r="Q417" s="82">
        <f t="shared" si="5680"/>
        <v>0</v>
      </c>
      <c r="R417" s="56">
        <f t="shared" si="5376"/>
        <v>0.93660376518552046</v>
      </c>
      <c r="S417" s="84">
        <f t="shared" si="5661"/>
        <v>0.45351267299999998</v>
      </c>
      <c r="T417" s="84">
        <f t="shared" si="5662"/>
        <v>0.96658292499999998</v>
      </c>
      <c r="U417" s="115">
        <f t="shared" si="5377"/>
        <v>0</v>
      </c>
      <c r="V417" s="195">
        <f t="shared" si="5361"/>
        <v>1.0000000000000002</v>
      </c>
      <c r="W417" s="196">
        <f t="shared" si="5047"/>
        <v>1</v>
      </c>
      <c r="X417" s="196">
        <f>IF(W417&gt;X416,W417,X416)</f>
        <v>1</v>
      </c>
      <c r="Y417" s="75">
        <f t="shared" ref="Y417:Y419" si="5695">Y416</f>
        <v>1</v>
      </c>
      <c r="Z417" s="82">
        <f>IF(MAX(W415:W419)=W417,Q417+1,Q417)</f>
        <v>1</v>
      </c>
      <c r="AA417" s="82">
        <f t="shared" ref="AA417" si="5696">IF(W417=MAX(W415:W419),S417*R417-G417,0)</f>
        <v>0</v>
      </c>
      <c r="AB417" s="82">
        <f t="shared" ref="AB417" si="5697">IF(W417=MAX(W415:W419),T417*R417-H417,0)</f>
        <v>0</v>
      </c>
      <c r="AC417" s="210">
        <f t="shared" ref="AC417" si="5698">IF(W417=MAX(W415:W419),U417-I417,0)</f>
        <v>0</v>
      </c>
      <c r="AD417" s="212">
        <f>Hoja1!$AA417^2+Hoja1!$AB417^2+AC417^2</f>
        <v>0</v>
      </c>
      <c r="AE417" s="75">
        <f t="shared" si="5684"/>
        <v>0</v>
      </c>
      <c r="AF417" s="75">
        <f t="shared" si="5684"/>
        <v>0</v>
      </c>
      <c r="AG417" s="78">
        <f t="shared" si="5684"/>
        <v>0</v>
      </c>
      <c r="AH417" s="78">
        <f>AH416</f>
        <v>0</v>
      </c>
      <c r="AI417" s="80">
        <f>IF(AG415&gt;0,IF(AH415=Hoja1!$W417,Hoja1!$E417,Hoja1!$G417),0)</f>
        <v>0</v>
      </c>
      <c r="AJ417" s="54">
        <f>IF(AG415&gt;0,IF(AH415=Hoja1!$W417,Hoja1!$F417,Hoja1!$H417),0)</f>
        <v>0</v>
      </c>
      <c r="AK417" s="52">
        <f>IF(AG415&gt;0,IF(AH415=Hoja1!$W417,Hoja1!$E417*Hoja1!$R417,Hoja1!$G417),0)</f>
        <v>0</v>
      </c>
      <c r="AL417" s="49">
        <f>IF(AG415&gt;0,IF(AH415=Hoja1!$W417,Hoja1!$F417*Hoja1!$R417,Hoja1!$H417),0)</f>
        <v>0</v>
      </c>
      <c r="AM417" s="56">
        <f t="shared" ref="AM417:AN417" si="5699">AM412</f>
        <v>5</v>
      </c>
      <c r="AN417" s="145">
        <f t="shared" si="5699"/>
        <v>0.5</v>
      </c>
      <c r="AO417" s="122">
        <f t="shared" si="5385"/>
        <v>0.2</v>
      </c>
      <c r="AP417" s="127">
        <f t="shared" si="5290"/>
        <v>0.1</v>
      </c>
      <c r="AQ417" s="56">
        <f t="shared" ref="AQ417:AR417" si="5700">AQ412</f>
        <v>3.1459709263277624E-3</v>
      </c>
      <c r="AR417" s="57">
        <f t="shared" si="5700"/>
        <v>-3.7849322721346004E-3</v>
      </c>
      <c r="AS417" s="56">
        <f t="shared" ref="AS417" si="5701">IF(AG415&gt;0,G417+AQ417,0)</f>
        <v>0</v>
      </c>
      <c r="AT417" s="166">
        <f t="shared" ref="AT417" si="5702">IF(AG415&gt;0,H417+AR417,0)</f>
        <v>0</v>
      </c>
    </row>
    <row r="418" spans="3:46" ht="19.5" thickBot="1" x14ac:dyDescent="0.3">
      <c r="C418" s="224"/>
      <c r="D418" s="217"/>
      <c r="E418" s="99">
        <f t="shared" si="5672"/>
        <v>0.45351267299999998</v>
      </c>
      <c r="F418" s="55">
        <f t="shared" si="5673"/>
        <v>0.96658292499999998</v>
      </c>
      <c r="G418" s="62">
        <f t="shared" ref="G418:I418" si="5703">G413</f>
        <v>5.6386042442791447E-2</v>
      </c>
      <c r="H418" s="85">
        <f t="shared" si="5703"/>
        <v>0.99840904153440013</v>
      </c>
      <c r="I418" s="85">
        <f t="shared" si="5703"/>
        <v>0</v>
      </c>
      <c r="J418" s="56">
        <f t="shared" ref="J418" si="5704">IF($AO$1="SUBTRACTIVE",AA418+J413,IF(W418=MAX(W415:W419),P418*M418-G418+J413,J413))</f>
        <v>0</v>
      </c>
      <c r="K418" s="122">
        <f t="shared" ref="K418" si="5705">IF($AO$1="SUBTRACTIVE",AB418+K413,IF(W418=MAX(W415:W419),P418*N418-H418+K413,K413))</f>
        <v>0</v>
      </c>
      <c r="L418" s="57">
        <v>0</v>
      </c>
      <c r="M418" s="137">
        <f t="shared" ref="M418" si="5706">IF($AO$1="ADDICTIVE",IF(W418=MAX(W415:W419),$AO$2*S418*R418+G418,0),0)</f>
        <v>0</v>
      </c>
      <c r="N418" s="122">
        <f t="shared" ref="N418" si="5707">IF($AO$1="ADDICTIVE",IF(W418=MAX(W415:W419),$AO$2*T418*R418+H418,0),0)</f>
        <v>0</v>
      </c>
      <c r="O418" s="128">
        <f t="shared" ref="O418:O419" si="5708">IF($AO$1="ADDICTIVE",IF(Y418=MAX(Y414:Y418),$AO$2*U418*R418+I418,0),0)</f>
        <v>0</v>
      </c>
      <c r="P418" s="57">
        <f t="shared" si="5650"/>
        <v>0</v>
      </c>
      <c r="Q418" s="82">
        <f t="shared" si="5680"/>
        <v>0</v>
      </c>
      <c r="R418" s="56">
        <f t="shared" si="5376"/>
        <v>0.93660376518552046</v>
      </c>
      <c r="S418" s="84">
        <f t="shared" si="5661"/>
        <v>0.45351267299999998</v>
      </c>
      <c r="T418" s="84">
        <f t="shared" si="5662"/>
        <v>0.96658292499999998</v>
      </c>
      <c r="U418" s="115">
        <f t="shared" si="5377"/>
        <v>0</v>
      </c>
      <c r="V418" s="195">
        <f t="shared" si="5361"/>
        <v>0.92781553388866689</v>
      </c>
      <c r="W418" s="196">
        <f t="shared" si="5047"/>
        <v>0.96390776694433344</v>
      </c>
      <c r="X418" s="196">
        <f>IF(W418&gt;X417,W418,X417)</f>
        <v>1</v>
      </c>
      <c r="Y418" s="75">
        <f t="shared" si="5695"/>
        <v>1</v>
      </c>
      <c r="Z418" s="82">
        <f>IF(MAX(W415:W419)=W418,Q418+1,Q418)</f>
        <v>0</v>
      </c>
      <c r="AA418" s="82">
        <f t="shared" ref="AA418" si="5709">IF(W418=MAX(W415:W419),S418*R418-G418,0)</f>
        <v>0</v>
      </c>
      <c r="AB418" s="82">
        <f t="shared" ref="AB418" si="5710">IF(W418=MAX(W415:W419),T418*R418-H418,0)</f>
        <v>0</v>
      </c>
      <c r="AC418" s="210">
        <f t="shared" ref="AC418" si="5711">IF(W418=MAX(W415:W419),U418-I418,0)</f>
        <v>0</v>
      </c>
      <c r="AD418" s="212">
        <f>Hoja1!$AA418^2+Hoja1!$AB418^2+AC418^2</f>
        <v>0</v>
      </c>
      <c r="AE418" s="75">
        <f t="shared" si="5684"/>
        <v>0</v>
      </c>
      <c r="AF418" s="75">
        <f t="shared" si="5684"/>
        <v>0</v>
      </c>
      <c r="AG418" s="78">
        <f t="shared" si="5684"/>
        <v>0</v>
      </c>
      <c r="AH418" s="78">
        <f>AH417</f>
        <v>0</v>
      </c>
      <c r="AI418" s="80">
        <f>IF(AG415&gt;0,IF(AH415=Hoja1!$W418,Hoja1!$E418,Hoja1!$G418),0)</f>
        <v>0</v>
      </c>
      <c r="AJ418" s="54">
        <f>IF(AG415&gt;0,IF(AH415=Hoja1!$W418,Hoja1!$F418,Hoja1!$H418),0)</f>
        <v>0</v>
      </c>
      <c r="AK418" s="52">
        <f>IF(AG415&gt;0,IF(AH415=Hoja1!$W418,Hoja1!$E418*Hoja1!$R418,Hoja1!$G418),0)</f>
        <v>0</v>
      </c>
      <c r="AL418" s="49">
        <f>IF(AG415&gt;0,IF(AH415=Hoja1!$W418,Hoja1!$F418*Hoja1!$R418,Hoja1!$H418),0)</f>
        <v>0</v>
      </c>
      <c r="AM418" s="56">
        <f t="shared" ref="AM418:AN418" si="5712">AM413</f>
        <v>1</v>
      </c>
      <c r="AN418" s="145">
        <f t="shared" si="5712"/>
        <v>0.5</v>
      </c>
      <c r="AO418" s="122">
        <f t="shared" si="5385"/>
        <v>1</v>
      </c>
      <c r="AP418" s="127">
        <f t="shared" si="5290"/>
        <v>0.5</v>
      </c>
      <c r="AQ418" s="56">
        <f t="shared" ref="AQ418:AR418" si="5713">AQ413</f>
        <v>0</v>
      </c>
      <c r="AR418" s="57">
        <f t="shared" si="5713"/>
        <v>0</v>
      </c>
      <c r="AS418" s="56">
        <f t="shared" ref="AS418" si="5714">IF(AG415&gt;0,G418+AQ418,0)</f>
        <v>0</v>
      </c>
      <c r="AT418" s="166">
        <f t="shared" ref="AT418" si="5715">IF(AG415&gt;0,H418+AR418,0)</f>
        <v>0</v>
      </c>
    </row>
    <row r="419" spans="3:46" ht="19.5" thickBot="1" x14ac:dyDescent="0.3">
      <c r="C419" s="224"/>
      <c r="D419" s="218"/>
      <c r="E419" s="102">
        <f t="shared" si="5672"/>
        <v>0.45351267299999998</v>
      </c>
      <c r="F419" s="103">
        <f t="shared" si="5673"/>
        <v>0.96658292499999998</v>
      </c>
      <c r="G419" s="62">
        <f t="shared" ref="G419:I419" si="5716">G414</f>
        <v>0.70226008465779011</v>
      </c>
      <c r="H419" s="85">
        <f t="shared" si="5716"/>
        <v>0.7119204825655977</v>
      </c>
      <c r="I419" s="85">
        <f t="shared" si="5716"/>
        <v>0</v>
      </c>
      <c r="J419" s="58">
        <f t="shared" ref="J419" si="5717">IF($AO$1="SUBTRACTIVE",AA419+J414,IF(W419=MAX(W415:W419),P419*M419-G419+J414,J414))</f>
        <v>0</v>
      </c>
      <c r="K419" s="124">
        <f t="shared" ref="K419" si="5718">IF($AO$1="SUBTRACTIVE",AB419+K414,IF(W419=MAX(W415:W419),P419*N419-H419+K414,K414))</f>
        <v>0</v>
      </c>
      <c r="L419" s="59">
        <v>0</v>
      </c>
      <c r="M419" s="138">
        <f t="shared" ref="M419" si="5719">IF($AO$1="ADDICTIVE",IF(W419=MAX(W415:W419),$AO$2*S419*R419+G419,0),0)</f>
        <v>0</v>
      </c>
      <c r="N419" s="124">
        <f t="shared" ref="N419" si="5720">IF($AO$1="ADDICTIVE",IF(W419=MAX(W415:W419),$AO$2*T419*R419+H419,0),0)</f>
        <v>0</v>
      </c>
      <c r="O419" s="129">
        <f t="shared" si="5708"/>
        <v>0</v>
      </c>
      <c r="P419" s="59">
        <f t="shared" si="5650"/>
        <v>0</v>
      </c>
      <c r="Q419" s="82">
        <f t="shared" si="5680"/>
        <v>0</v>
      </c>
      <c r="R419" s="58">
        <f t="shared" si="5376"/>
        <v>0.93660376518552046</v>
      </c>
      <c r="S419" s="84">
        <f t="shared" si="5661"/>
        <v>0.45351267299999998</v>
      </c>
      <c r="T419" s="84">
        <f t="shared" si="5662"/>
        <v>0.96658292499999998</v>
      </c>
      <c r="U419" s="119">
        <f t="shared" si="5377"/>
        <v>0</v>
      </c>
      <c r="V419" s="195">
        <f t="shared" si="5361"/>
        <v>0.94279849109236225</v>
      </c>
      <c r="W419" s="196">
        <f t="shared" si="5047"/>
        <v>0.97139924554618107</v>
      </c>
      <c r="X419" s="196">
        <f>IF(W419&gt;X418,W419,X418)</f>
        <v>1</v>
      </c>
      <c r="Y419" s="75">
        <f t="shared" si="5695"/>
        <v>1</v>
      </c>
      <c r="Z419" s="82">
        <f>IF(MAX(W415:W419)=W419,Q419+1,Q419)</f>
        <v>0</v>
      </c>
      <c r="AA419" s="82">
        <f t="shared" ref="AA419" si="5721">IF(W419=MAX(W415:W419),S419*R419-G419,0)</f>
        <v>0</v>
      </c>
      <c r="AB419" s="82">
        <f t="shared" ref="AB419" si="5722">IF(W419=MAX(W415:W419),T419*R419-H419,0)</f>
        <v>0</v>
      </c>
      <c r="AC419" s="211">
        <f t="shared" ref="AC419" si="5723">IF(W419=MAX(W415:W419),U419-I419,0)</f>
        <v>0</v>
      </c>
      <c r="AD419" s="211">
        <f>Hoja1!$AA419^2+Hoja1!$AB419^2+AC419^2</f>
        <v>0</v>
      </c>
      <c r="AE419" s="75">
        <f t="shared" si="5684"/>
        <v>0</v>
      </c>
      <c r="AF419" s="75">
        <f t="shared" si="5684"/>
        <v>0</v>
      </c>
      <c r="AG419" s="78">
        <f t="shared" si="5684"/>
        <v>0</v>
      </c>
      <c r="AH419" s="78">
        <f>AH418</f>
        <v>0</v>
      </c>
      <c r="AI419" s="80">
        <f>IF(AG415&gt;0,IF(AH415=Hoja1!$W419,Hoja1!$E419,Hoja1!$G419),0)</f>
        <v>0</v>
      </c>
      <c r="AJ419" s="54">
        <f>IF(AG415&gt;0,IF(AH415=Hoja1!$W419,Hoja1!$F419,Hoja1!$H419),0)</f>
        <v>0</v>
      </c>
      <c r="AK419" s="52">
        <f>IF(AG415&gt;0,IF(AH415=Hoja1!$W419,Hoja1!$E419*Hoja1!$R419,Hoja1!$G419),0)</f>
        <v>0</v>
      </c>
      <c r="AL419" s="49">
        <f>IF(AG415&gt;0,IF(AH415=Hoja1!$W419,Hoja1!$F419*Hoja1!$R419,Hoja1!$H419),0)</f>
        <v>0</v>
      </c>
      <c r="AM419" s="58">
        <f t="shared" ref="AM419:AN419" si="5724">AM414</f>
        <v>6</v>
      </c>
      <c r="AN419" s="146">
        <f t="shared" si="5724"/>
        <v>0.5</v>
      </c>
      <c r="AO419" s="124">
        <f t="shared" si="5385"/>
        <v>0.16666666666666666</v>
      </c>
      <c r="AP419" s="106">
        <f t="shared" si="5290"/>
        <v>8.3333333333333329E-2</v>
      </c>
      <c r="AQ419" s="58">
        <f t="shared" ref="AQ419:AR419" si="5725">AQ414</f>
        <v>-3.684615897998881E-3</v>
      </c>
      <c r="AR419" s="59">
        <f t="shared" si="5725"/>
        <v>-1.492924481594308E-4</v>
      </c>
      <c r="AS419" s="58">
        <f t="shared" ref="AS419" si="5726">IF(AG415&gt;0,G419+AQ419,0)</f>
        <v>0</v>
      </c>
      <c r="AT419" s="167">
        <f t="shared" ref="AT419" si="5727">IF(AG415&gt;0,H419+AR419,0)</f>
        <v>0</v>
      </c>
    </row>
    <row r="420" spans="3:46" ht="19.5" thickBot="1" x14ac:dyDescent="0.3">
      <c r="C420" s="224"/>
      <c r="D420" s="213" t="s">
        <v>27</v>
      </c>
      <c r="E420" s="104">
        <f>$A$12</f>
        <v>0.83799856699999997</v>
      </c>
      <c r="F420" s="105">
        <f>$B$12</f>
        <v>0.30568903200000003</v>
      </c>
      <c r="G420" s="47">
        <f>G415</f>
        <v>0.90061523871352567</v>
      </c>
      <c r="H420" s="71">
        <f>H415</f>
        <v>0.43461729348586547</v>
      </c>
      <c r="I420" s="71">
        <f>I415</f>
        <v>0</v>
      </c>
      <c r="J420" s="64">
        <f t="shared" ref="J420" si="5728">IF($AO$1="SUBTRACTIVE",AA420+J415,IF(W420=MAX(W420:W424),P420*M420-G420+J415,J415))</f>
        <v>3.8831234300127693E-2</v>
      </c>
      <c r="K420" s="121">
        <f t="shared" ref="K420" si="5729">IF($AO$1="SUBTRACTIVE",AB420+K415,IF(W420=MAX(W420:W424),P420*N420-H420+K415,K415))</f>
        <v>-9.1921620413959293E-2</v>
      </c>
      <c r="L420" s="65">
        <v>0</v>
      </c>
      <c r="M420" s="64">
        <f t="shared" ref="M420" si="5730">IF($AO$1="ADDICTIVE",IF(W420=MAX(W420:W424),$AO$2*S420*R420+G420,0),0)</f>
        <v>0</v>
      </c>
      <c r="N420" s="121">
        <f t="shared" ref="N420" si="5731">IF($AO$1="ADDICTIVE",IF(W420=MAX(W420:W424),$AO$2*T420*R420+H420,0),0)</f>
        <v>0</v>
      </c>
      <c r="O420" s="126">
        <f t="shared" ref="O420" si="5732">IF($AO$1="ADDICTIVE",IF(Y420=MAX(Y420:Y424),$AO$2*U420*R420+I420,0),0)</f>
        <v>0</v>
      </c>
      <c r="P420" s="65">
        <f t="shared" si="5650"/>
        <v>0</v>
      </c>
      <c r="Q420" s="35">
        <f t="shared" si="5680"/>
        <v>1</v>
      </c>
      <c r="R420" s="15">
        <f t="shared" si="5376"/>
        <v>1.1210597607306569</v>
      </c>
      <c r="S420" s="87">
        <f t="shared" si="5661"/>
        <v>0.83799856699999997</v>
      </c>
      <c r="T420" s="87">
        <f t="shared" si="5662"/>
        <v>0.30568903200000003</v>
      </c>
      <c r="U420" s="26">
        <f t="shared" si="5377"/>
        <v>0</v>
      </c>
      <c r="V420" s="197">
        <f t="shared" si="5361"/>
        <v>0.99502127547160002</v>
      </c>
      <c r="W420" s="198">
        <f t="shared" si="5047"/>
        <v>0.99751063773580007</v>
      </c>
      <c r="X420" s="198">
        <f>W420</f>
        <v>0.99751063773580007</v>
      </c>
      <c r="Y420" s="35">
        <f t="shared" ref="Y420" si="5733">X424</f>
        <v>0.99751063773580007</v>
      </c>
      <c r="Z420" s="35">
        <f>IF(MAX(W420:W424)=W420,Q420+1,Q420)</f>
        <v>2</v>
      </c>
      <c r="AA420" s="35">
        <f t="shared" ref="AA420" si="5734">IF(W420=MAX(W420:W424),S420*R420-G420,0)</f>
        <v>3.8831234300127693E-2</v>
      </c>
      <c r="AB420" s="35">
        <f t="shared" ref="AB420" si="5735">IF(W420=MAX(W420:W424),T420*R420-H420,0)</f>
        <v>-9.1921620413959293E-2</v>
      </c>
      <c r="AC420" s="131">
        <f t="shared" ref="AC420" si="5736">IF(W420=MAX(W420:W424),U420-I420,0)</f>
        <v>0</v>
      </c>
      <c r="AD420" s="131">
        <f>Hoja1!$AA420^2+Hoja1!$AB420^2+AC420^2</f>
        <v>9.9574490567994316E-3</v>
      </c>
      <c r="AE420" s="35">
        <f t="shared" ref="AE420" si="5737">IF(MAX(AD420:AD424)&gt;AE415,MAX(AD420:AD424),AE415)</f>
        <v>9.9574490567994316E-3</v>
      </c>
      <c r="AF420" s="35">
        <f t="shared" ref="AF420" si="5738">SQRT(AE420)</f>
        <v>9.9787018478354347E-2</v>
      </c>
      <c r="AG420" s="35">
        <f>IF(Y420=MIN(Y410:Y509),Y420,0)</f>
        <v>0</v>
      </c>
      <c r="AH420" s="88">
        <f>IF(Hoja1!$AG420&gt;0,_xlfn.MAXIFS(W420:W424,Z505:Z509,0),0)</f>
        <v>0</v>
      </c>
      <c r="AI420" s="72">
        <f>IF(AG420&gt;0,IF(AH420=Hoja1!$W420,Hoja1!$E420,Hoja1!$G420),0)</f>
        <v>0</v>
      </c>
      <c r="AJ420" s="73">
        <f>IF(AG420&gt;0,IF(AH420=Hoja1!$W420,Hoja1!$F420,Hoja1!$H420),0)</f>
        <v>0</v>
      </c>
      <c r="AK420" s="52">
        <f>IF(AG420&gt;0,IF(AH420=Hoja1!$W420,Hoja1!$E420*Hoja1!$R420,Hoja1!$G420),0)</f>
        <v>0</v>
      </c>
      <c r="AL420" s="49">
        <f>IF(AG420&gt;0,IF(AH420=Hoja1!$W420,Hoja1!$F420*Hoja1!$R420,Hoja1!$H420),0)</f>
        <v>0</v>
      </c>
      <c r="AM420" s="64">
        <f t="shared" ref="AM420:AN420" si="5739">AM415</f>
        <v>7</v>
      </c>
      <c r="AN420" s="148">
        <f t="shared" si="5739"/>
        <v>0.5</v>
      </c>
      <c r="AO420" s="121">
        <f t="shared" si="5385"/>
        <v>0.14285714285714285</v>
      </c>
      <c r="AP420" s="65">
        <f t="shared" ref="AP420:AP424" si="5740">IF($AO$11="SUBTRACTIVE",AN420*AO420,AO420)</f>
        <v>0.14285714285714285</v>
      </c>
      <c r="AQ420" s="64">
        <f t="shared" ref="AQ420:AR420" si="5741">AQ415</f>
        <v>4.7685805316688501E-3</v>
      </c>
      <c r="AR420" s="65">
        <f t="shared" si="5741"/>
        <v>-2.019261066434104E-2</v>
      </c>
      <c r="AS420" s="64">
        <f t="shared" ref="AS420" si="5742">IF(AG420&gt;0,G420+AQ420,0)</f>
        <v>0</v>
      </c>
      <c r="AT420" s="168">
        <f t="shared" ref="AT420" si="5743">IF(AG420&gt;0,H420+AR420,0)</f>
        <v>0</v>
      </c>
    </row>
    <row r="421" spans="3:46" ht="19.5" thickBot="1" x14ac:dyDescent="0.3">
      <c r="C421" s="224"/>
      <c r="D421" s="214"/>
      <c r="E421" s="27">
        <f t="shared" ref="E421:E424" si="5744">A$12</f>
        <v>0.83799856699999997</v>
      </c>
      <c r="F421" s="28">
        <f t="shared" ref="F421:F424" si="5745">B$12</f>
        <v>0.30568903200000003</v>
      </c>
      <c r="G421" s="61">
        <f t="shared" ref="G421:I421" si="5746">G416</f>
        <v>0.97621461700000001</v>
      </c>
      <c r="H421" s="74">
        <f t="shared" si="5746"/>
        <v>-0.20893725399999999</v>
      </c>
      <c r="I421" s="74">
        <f t="shared" si="5746"/>
        <v>0</v>
      </c>
      <c r="J421" s="2">
        <f t="shared" ref="J421" si="5747">IF($AO$1="SUBTRACTIVE",AA421+J416,IF(W421=MAX(W420:W424),P421*M421-G421+J416,J416))</f>
        <v>0</v>
      </c>
      <c r="K421" s="107">
        <f t="shared" ref="K421" si="5748">IF($AO$1="SUBTRACTIVE",AB421+K416,IF(W421=MAX(W420:W424),P421*N421-H421+K416,K416))</f>
        <v>0</v>
      </c>
      <c r="L421" s="3">
        <v>0</v>
      </c>
      <c r="M421" s="2">
        <f t="shared" ref="M421" si="5749">IF($AO$1="ADDICTIVE",IF(W421=MAX(W420:W424),$AO$2*S421*R421+G421,0),0)</f>
        <v>0</v>
      </c>
      <c r="N421" s="107">
        <f t="shared" ref="N421" si="5750">IF($AO$1="ADDICTIVE",IF(W421=MAX(W420:W424),$AO$2*T421*R421+H421,0),0)</f>
        <v>0</v>
      </c>
      <c r="O421" s="20">
        <f t="shared" ref="O421" si="5751">IF($AO$1="ADDICTIVE",IF(Y421=MAX(Y420:Y424),$AO$2*U421*R421+I421,0),0)</f>
        <v>0</v>
      </c>
      <c r="P421" s="3">
        <f t="shared" si="5650"/>
        <v>0</v>
      </c>
      <c r="Q421" s="63">
        <f t="shared" si="5680"/>
        <v>0</v>
      </c>
      <c r="R421" s="2">
        <f t="shared" si="5376"/>
        <v>1.1210597607306569</v>
      </c>
      <c r="S421" s="90">
        <f t="shared" si="5661"/>
        <v>0.83799856699999997</v>
      </c>
      <c r="T421" s="90">
        <f t="shared" si="5662"/>
        <v>0.30568903200000003</v>
      </c>
      <c r="U421" s="26">
        <f t="shared" si="5377"/>
        <v>0</v>
      </c>
      <c r="V421" s="199">
        <f t="shared" si="5361"/>
        <v>0.84549948595569868</v>
      </c>
      <c r="W421" s="192">
        <f t="shared" si="5047"/>
        <v>0.92274974297784929</v>
      </c>
      <c r="X421" s="192">
        <f>IF(W421&gt;X420,W421,X420)</f>
        <v>0.99751063773580007</v>
      </c>
      <c r="Y421" s="75">
        <f t="shared" ref="Y421:Y424" si="5752">Y420</f>
        <v>0.99751063773580007</v>
      </c>
      <c r="Z421" s="63">
        <f>IF(MAX(W420:W424)=W421,Q421+1,Q421)</f>
        <v>0</v>
      </c>
      <c r="AA421" s="63">
        <f t="shared" ref="AA421" si="5753">IF(W421=MAX(W420:W424),S421*R421-G421,0)</f>
        <v>0</v>
      </c>
      <c r="AB421" s="63">
        <f t="shared" ref="AB421" si="5754">IF(W421=MAX(W420:W424),T421*R421-H421,0)</f>
        <v>0</v>
      </c>
      <c r="AC421" s="209">
        <f t="shared" ref="AC421" si="5755">IF(W421=MAX(W420:W424),U421-I421,0)</f>
        <v>0</v>
      </c>
      <c r="AD421" s="132">
        <f>Hoja1!$AA421^2+Hoja1!$AB421^2+AC421^2</f>
        <v>0</v>
      </c>
      <c r="AE421" s="75">
        <f t="shared" ref="AE421:AG424" si="5756">AE420</f>
        <v>9.9574490567994316E-3</v>
      </c>
      <c r="AF421" s="76">
        <f t="shared" si="5756"/>
        <v>9.9787018478354347E-2</v>
      </c>
      <c r="AG421" s="77">
        <f>AG420</f>
        <v>0</v>
      </c>
      <c r="AH421" s="78">
        <f t="shared" ref="AH421:AH424" si="5757">AH420</f>
        <v>0</v>
      </c>
      <c r="AI421" s="72">
        <f>IF(AG420&gt;0,IF(AH420=Hoja1!$W421,Hoja1!$E421,Hoja1!$G421),0)</f>
        <v>0</v>
      </c>
      <c r="AJ421" s="73">
        <f>IF(AG420&gt;0,IF(AH420=Hoja1!$W421,Hoja1!$F421,Hoja1!$H421),0)</f>
        <v>0</v>
      </c>
      <c r="AK421" s="52">
        <f>IF(AG420&gt;0,IF(AH420=Hoja1!$W421,Hoja1!$E421*Hoja1!$R421,Hoja1!$G421),0)</f>
        <v>0</v>
      </c>
      <c r="AL421" s="49">
        <f>IF(AG420&gt;0,IF(AH420=Hoja1!$W421,Hoja1!$F421*Hoja1!$R421,Hoja1!$H421),0)</f>
        <v>0</v>
      </c>
      <c r="AM421" s="2">
        <f t="shared" ref="AM421:AN421" si="5758">AM416</f>
        <v>1</v>
      </c>
      <c r="AN421" s="143">
        <f t="shared" si="5758"/>
        <v>0.5</v>
      </c>
      <c r="AO421" s="107">
        <f t="shared" si="5385"/>
        <v>1</v>
      </c>
      <c r="AP421" s="3">
        <f t="shared" si="5740"/>
        <v>1</v>
      </c>
      <c r="AQ421" s="2">
        <f t="shared" ref="AQ421:AR421" si="5759">AQ416</f>
        <v>9.8200950552920219E-3</v>
      </c>
      <c r="AR421" s="3">
        <f t="shared" si="5759"/>
        <v>0.14994720205117487</v>
      </c>
      <c r="AS421" s="2">
        <f t="shared" ref="AS421" si="5760">IF(AG420&gt;0,G421+AQ421,0)</f>
        <v>0</v>
      </c>
      <c r="AT421" s="163">
        <f t="shared" ref="AT421" si="5761">IF(AG420&gt;0,H421+AR421,0)</f>
        <v>0</v>
      </c>
    </row>
    <row r="422" spans="3:46" ht="19.5" thickBot="1" x14ac:dyDescent="0.3">
      <c r="C422" s="224"/>
      <c r="D422" s="214"/>
      <c r="E422" s="27">
        <f t="shared" si="5744"/>
        <v>0.83799856699999997</v>
      </c>
      <c r="F422" s="28">
        <f t="shared" si="5745"/>
        <v>0.30568903200000003</v>
      </c>
      <c r="G422" s="61">
        <f t="shared" ref="G422:I422" si="5762">G417</f>
        <v>0.4247616770911497</v>
      </c>
      <c r="H422" s="74">
        <f t="shared" si="5762"/>
        <v>0.90530520691903349</v>
      </c>
      <c r="I422" s="74">
        <f t="shared" si="5762"/>
        <v>0</v>
      </c>
      <c r="J422" s="2">
        <f t="shared" ref="J422" si="5763">IF($AO$1="SUBTRACTIVE",AA422+J417,IF(W422=MAX(W420:W424),P422*M422-G422+J417,J417))</f>
        <v>0</v>
      </c>
      <c r="K422" s="107">
        <f t="shared" ref="K422" si="5764">IF($AO$1="SUBTRACTIVE",AB422+K417,IF(W422=MAX(W420:W424),P422*N422-H422+K417,K417))</f>
        <v>0</v>
      </c>
      <c r="L422" s="3">
        <v>0</v>
      </c>
      <c r="M422" s="2">
        <f t="shared" ref="M422" si="5765">IF($AO$1="ADDICTIVE",IF(W422=MAX(W420:W424),$AO$2*S422*R422+G422,0),0)</f>
        <v>0</v>
      </c>
      <c r="N422" s="107">
        <f t="shared" ref="N422" si="5766">IF($AO$1="ADDICTIVE",IF(W422=MAX(W420:W424),$AO$2*T422*R422+H422,0),0)</f>
        <v>0</v>
      </c>
      <c r="O422" s="20">
        <f t="shared" ref="O422" si="5767">IF($AO$1="ADDICTIVE",IF(Y422=MAX(Y420:Y424),$AO$2*U422*R422+I422,0),0)</f>
        <v>0</v>
      </c>
      <c r="P422" s="3">
        <f t="shared" si="5650"/>
        <v>0</v>
      </c>
      <c r="Q422" s="63">
        <f t="shared" si="5680"/>
        <v>1</v>
      </c>
      <c r="R422" s="2">
        <f t="shared" si="5376"/>
        <v>1.1210597607306569</v>
      </c>
      <c r="S422" s="90">
        <f t="shared" si="5661"/>
        <v>0.83799856699999997</v>
      </c>
      <c r="T422" s="90">
        <f t="shared" si="5662"/>
        <v>0.30568903200000003</v>
      </c>
      <c r="U422" s="26">
        <f t="shared" si="5377"/>
        <v>0</v>
      </c>
      <c r="V422" s="199">
        <f t="shared" si="5361"/>
        <v>0.70928503663526432</v>
      </c>
      <c r="W422" s="192">
        <f t="shared" si="5047"/>
        <v>0.85464251831763216</v>
      </c>
      <c r="X422" s="192">
        <f>IF(W422&gt;X421,W422,X421)</f>
        <v>0.99751063773580007</v>
      </c>
      <c r="Y422" s="75">
        <f t="shared" si="5752"/>
        <v>0.99751063773580007</v>
      </c>
      <c r="Z422" s="63">
        <f>IF(MAX(W420:W424)=W422,Q422+1,Q422)</f>
        <v>1</v>
      </c>
      <c r="AA422" s="63">
        <f t="shared" ref="AA422" si="5768">IF(W422=MAX(W420:W424),S422*R422-G422,0)</f>
        <v>0</v>
      </c>
      <c r="AB422" s="63">
        <f t="shared" ref="AB422" si="5769">IF(W422=MAX(W420:W424),T422*R422-H422,0)</f>
        <v>0</v>
      </c>
      <c r="AC422" s="209">
        <f t="shared" ref="AC422" si="5770">IF(W422=MAX(W420:W424),U422-I422,0)</f>
        <v>0</v>
      </c>
      <c r="AD422" s="132">
        <f>Hoja1!$AA422^2+Hoja1!$AB422^2+AC422^2</f>
        <v>0</v>
      </c>
      <c r="AE422" s="75">
        <f t="shared" si="5756"/>
        <v>9.9574490567994316E-3</v>
      </c>
      <c r="AF422" s="75">
        <f t="shared" si="5756"/>
        <v>9.9787018478354347E-2</v>
      </c>
      <c r="AG422" s="78">
        <f t="shared" si="5756"/>
        <v>0</v>
      </c>
      <c r="AH422" s="78">
        <f t="shared" si="5757"/>
        <v>0</v>
      </c>
      <c r="AI422" s="72">
        <f>IF(AG420&gt;0,IF(AH420=Hoja1!$W422,Hoja1!$E422,Hoja1!$G422),0)</f>
        <v>0</v>
      </c>
      <c r="AJ422" s="73">
        <f>IF(AG422&gt;0,IF(AH422=Hoja1!$W422,Hoja1!$F422,Hoja1!$H422),0)</f>
        <v>0</v>
      </c>
      <c r="AK422" s="52">
        <f>IF(AG420&gt;0,IF(AH420=Hoja1!$W422,Hoja1!$E422*Hoja1!$R422,Hoja1!$G422),0)</f>
        <v>0</v>
      </c>
      <c r="AL422" s="49">
        <f>IF(AG420&gt;0,IF(AH420=Hoja1!$W422,Hoja1!$F422*Hoja1!$R422,Hoja1!$H422),0)</f>
        <v>0</v>
      </c>
      <c r="AM422" s="2">
        <f t="shared" ref="AM422:AN422" si="5771">AM417</f>
        <v>5</v>
      </c>
      <c r="AN422" s="143">
        <f t="shared" si="5771"/>
        <v>0.5</v>
      </c>
      <c r="AO422" s="107">
        <f t="shared" si="5385"/>
        <v>0.2</v>
      </c>
      <c r="AP422" s="3">
        <f t="shared" si="5740"/>
        <v>0.2</v>
      </c>
      <c r="AQ422" s="2">
        <f t="shared" ref="AQ422:AR422" si="5772">AQ417</f>
        <v>3.1459709263277624E-3</v>
      </c>
      <c r="AR422" s="3">
        <f t="shared" si="5772"/>
        <v>-3.7849322721346004E-3</v>
      </c>
      <c r="AS422" s="2">
        <f t="shared" ref="AS422" si="5773">IF(AG420&gt;0,G422+AQ422,0)</f>
        <v>0</v>
      </c>
      <c r="AT422" s="163">
        <f t="shared" ref="AT422" si="5774">IF(AG420&gt;0,H422+AR422,0)</f>
        <v>0</v>
      </c>
    </row>
    <row r="423" spans="3:46" ht="19.5" thickBot="1" x14ac:dyDescent="0.3">
      <c r="C423" s="224"/>
      <c r="D423" s="214"/>
      <c r="E423" s="27">
        <f t="shared" si="5744"/>
        <v>0.83799856699999997</v>
      </c>
      <c r="F423" s="28">
        <f t="shared" si="5745"/>
        <v>0.30568903200000003</v>
      </c>
      <c r="G423" s="61">
        <f t="shared" ref="G423:I423" si="5775">G418</f>
        <v>5.6386042442791447E-2</v>
      </c>
      <c r="H423" s="74">
        <f t="shared" si="5775"/>
        <v>0.99840904153440013</v>
      </c>
      <c r="I423" s="74">
        <f t="shared" si="5775"/>
        <v>0</v>
      </c>
      <c r="J423" s="2">
        <f t="shared" ref="J423" si="5776">IF($AO$1="SUBTRACTIVE",AA423+J418,IF(W423=MAX(W420:W424),P423*M423-G423+J418,J418))</f>
        <v>0</v>
      </c>
      <c r="K423" s="107">
        <f t="shared" ref="K423" si="5777">IF($AO$1="SUBTRACTIVE",AB423+K418,IF(W423=MAX(W420:W424),P423*N423-H423+K418,K418))</f>
        <v>0</v>
      </c>
      <c r="L423" s="3">
        <v>0</v>
      </c>
      <c r="M423" s="2">
        <f t="shared" ref="M423" si="5778">IF($AO$1="ADDICTIVE",IF(W423=MAX(W420:W424),$AO$2*S423*R423+G423,0),0)</f>
        <v>0</v>
      </c>
      <c r="N423" s="107">
        <f t="shared" ref="N423" si="5779">IF($AO$1="ADDICTIVE",IF(W423=MAX(W420:W424),$AO$2*T423*R423+H423,0),0)</f>
        <v>0</v>
      </c>
      <c r="O423" s="20">
        <f t="shared" ref="O423:O424" si="5780">IF($AO$1="ADDICTIVE",IF(Y423=MAX(Y419:Y423),$AO$2*U423*R423+I423,0),0)</f>
        <v>0</v>
      </c>
      <c r="P423" s="3">
        <f t="shared" si="5650"/>
        <v>0</v>
      </c>
      <c r="Q423" s="63">
        <f t="shared" si="5680"/>
        <v>0</v>
      </c>
      <c r="R423" s="2">
        <f t="shared" si="5376"/>
        <v>1.1210597607306569</v>
      </c>
      <c r="S423" s="90">
        <f t="shared" si="5661"/>
        <v>0.83799856699999997</v>
      </c>
      <c r="T423" s="90">
        <f t="shared" si="5662"/>
        <v>0.30568903200000003</v>
      </c>
      <c r="U423" s="26">
        <f t="shared" si="5377"/>
        <v>0</v>
      </c>
      <c r="V423" s="199">
        <f t="shared" si="5361"/>
        <v>0.39512212718978657</v>
      </c>
      <c r="W423" s="192">
        <f t="shared" si="5047"/>
        <v>0.69756106359489323</v>
      </c>
      <c r="X423" s="192">
        <f>IF(W423&gt;X422,W423,X422)</f>
        <v>0.99751063773580007</v>
      </c>
      <c r="Y423" s="75">
        <f t="shared" si="5752"/>
        <v>0.99751063773580007</v>
      </c>
      <c r="Z423" s="63">
        <f>IF(MAX(W420:W424)=W423,Q423+1,Q423)</f>
        <v>0</v>
      </c>
      <c r="AA423" s="63">
        <f t="shared" ref="AA423" si="5781">IF(W423=MAX(W420:W424),S423*R423-G423,0)</f>
        <v>0</v>
      </c>
      <c r="AB423" s="63">
        <f t="shared" ref="AB423" si="5782">IF(W423=MAX(W420:W424),T423*R423-H423,0)</f>
        <v>0</v>
      </c>
      <c r="AC423" s="209">
        <f t="shared" ref="AC423" si="5783">IF(W423=MAX(W420:W424),U423-I423,0)</f>
        <v>0</v>
      </c>
      <c r="AD423" s="132">
        <f>Hoja1!$AA423^2+Hoja1!$AB423^2+AC423^2</f>
        <v>0</v>
      </c>
      <c r="AE423" s="75">
        <f t="shared" si="5756"/>
        <v>9.9574490567994316E-3</v>
      </c>
      <c r="AF423" s="75">
        <f t="shared" si="5756"/>
        <v>9.9787018478354347E-2</v>
      </c>
      <c r="AG423" s="78">
        <f t="shared" si="5756"/>
        <v>0</v>
      </c>
      <c r="AH423" s="78">
        <f t="shared" si="5757"/>
        <v>0</v>
      </c>
      <c r="AI423" s="72">
        <f>IF(AG420&gt;0,IF(AH420=Hoja1!$W423,Hoja1!$E423,Hoja1!$G423),0)</f>
        <v>0</v>
      </c>
      <c r="AJ423" s="73">
        <f>IF(AG420&gt;0,IF(AH420=Hoja1!$W423,Hoja1!$F423,Hoja1!$H423),0)</f>
        <v>0</v>
      </c>
      <c r="AK423" s="52">
        <f>IF(AG420&gt;0,IF(AH420=Hoja1!$W423,Hoja1!$E423*Hoja1!$R423,Hoja1!$G423),0)</f>
        <v>0</v>
      </c>
      <c r="AL423" s="49">
        <f>IF(AG420&gt;0,IF(AH420=Hoja1!$W423,Hoja1!$F423*Hoja1!$R423,Hoja1!$H423),0)</f>
        <v>0</v>
      </c>
      <c r="AM423" s="2">
        <f t="shared" ref="AM423:AN423" si="5784">AM418</f>
        <v>1</v>
      </c>
      <c r="AN423" s="143">
        <f t="shared" si="5784"/>
        <v>0.5</v>
      </c>
      <c r="AO423" s="107">
        <f t="shared" si="5385"/>
        <v>1</v>
      </c>
      <c r="AP423" s="3">
        <f t="shared" si="5740"/>
        <v>1</v>
      </c>
      <c r="AQ423" s="2">
        <f t="shared" ref="AQ423:AR423" si="5785">AQ418</f>
        <v>0</v>
      </c>
      <c r="AR423" s="3">
        <f t="shared" si="5785"/>
        <v>0</v>
      </c>
      <c r="AS423" s="2">
        <f t="shared" ref="AS423" si="5786">IF(AG420&gt;0,G423+AQ423,0)</f>
        <v>0</v>
      </c>
      <c r="AT423" s="163">
        <f t="shared" ref="AT423" si="5787">IF(AG420&gt;0,H423+AR423,0)</f>
        <v>0</v>
      </c>
    </row>
    <row r="424" spans="3:46" ht="19.5" thickBot="1" x14ac:dyDescent="0.3">
      <c r="C424" s="224"/>
      <c r="D424" s="215"/>
      <c r="E424" s="29">
        <f t="shared" si="5744"/>
        <v>0.83799856699999997</v>
      </c>
      <c r="F424" s="30">
        <f t="shared" si="5745"/>
        <v>0.30568903200000003</v>
      </c>
      <c r="G424" s="61">
        <f t="shared" ref="G424:I424" si="5788">G419</f>
        <v>0.70226008465779011</v>
      </c>
      <c r="H424" s="74">
        <f t="shared" si="5788"/>
        <v>0.7119204825655977</v>
      </c>
      <c r="I424" s="74">
        <f t="shared" si="5788"/>
        <v>0</v>
      </c>
      <c r="J424" s="4">
        <f t="shared" ref="J424" si="5789">IF($AO$1="SUBTRACTIVE",AA424+J419,IF(W424=MAX(W420:W424),P424*M424-G424+J419,J419))</f>
        <v>0</v>
      </c>
      <c r="K424" s="108">
        <f t="shared" ref="K424" si="5790">IF($AO$1="SUBTRACTIVE",AB424+K419,IF(W424=MAX(W420:W424),P424*N424-H424+K419,K419))</f>
        <v>0</v>
      </c>
      <c r="L424" s="5">
        <v>0</v>
      </c>
      <c r="M424" s="4">
        <f t="shared" ref="M424" si="5791">IF($AO$1="ADDICTIVE",IF(W424=MAX(W420:W424),$AO$2*S424*R424+G424,0),0)</f>
        <v>0</v>
      </c>
      <c r="N424" s="108">
        <f t="shared" ref="N424" si="5792">IF($AO$1="ADDICTIVE",IF(W424=MAX(W420:W424),$AO$2*T424*R424+H424,0),0)</f>
        <v>0</v>
      </c>
      <c r="O424" s="21">
        <f t="shared" si="5780"/>
        <v>0</v>
      </c>
      <c r="P424" s="5">
        <f t="shared" si="5650"/>
        <v>0</v>
      </c>
      <c r="Q424" s="63">
        <f t="shared" si="5680"/>
        <v>0</v>
      </c>
      <c r="R424" s="4">
        <f t="shared" si="5376"/>
        <v>1.1210597607306569</v>
      </c>
      <c r="S424" s="90">
        <f t="shared" si="5661"/>
        <v>0.83799856699999997</v>
      </c>
      <c r="T424" s="90">
        <f t="shared" si="5662"/>
        <v>0.30568903200000003</v>
      </c>
      <c r="U424" s="118">
        <f t="shared" si="5377"/>
        <v>0</v>
      </c>
      <c r="V424" s="199">
        <f t="shared" si="5361"/>
        <v>0.90370782861652421</v>
      </c>
      <c r="W424" s="192">
        <f t="shared" si="5047"/>
        <v>0.95185391430826205</v>
      </c>
      <c r="X424" s="192">
        <f>IF(W424&gt;X423,W424,X423)</f>
        <v>0.99751063773580007</v>
      </c>
      <c r="Y424" s="75">
        <f t="shared" si="5752"/>
        <v>0.99751063773580007</v>
      </c>
      <c r="Z424" s="63">
        <f>IF(MAX(W420:W424)=W424,Q424+1,Q424)</f>
        <v>0</v>
      </c>
      <c r="AA424" s="63">
        <f t="shared" ref="AA424" si="5793">IF(W424=MAX(W420:W424),S424*R424-G424,0)</f>
        <v>0</v>
      </c>
      <c r="AB424" s="63">
        <f t="shared" ref="AB424" si="5794">IF(W424=MAX(W420:W424),T424*R424-H424,0)</f>
        <v>0</v>
      </c>
      <c r="AC424" s="133">
        <f t="shared" ref="AC424" si="5795">IF(W424=MAX(W420:W424),U424-I424,0)</f>
        <v>0</v>
      </c>
      <c r="AD424" s="133">
        <f>Hoja1!$AA424^2+Hoja1!$AB424^2+AC424^2</f>
        <v>0</v>
      </c>
      <c r="AE424" s="75">
        <f t="shared" si="5756"/>
        <v>9.9574490567994316E-3</v>
      </c>
      <c r="AF424" s="75">
        <f t="shared" si="5756"/>
        <v>9.9787018478354347E-2</v>
      </c>
      <c r="AG424" s="78">
        <f t="shared" si="5756"/>
        <v>0</v>
      </c>
      <c r="AH424" s="78">
        <f t="shared" si="5757"/>
        <v>0</v>
      </c>
      <c r="AI424" s="72">
        <f>IF(AG420&gt;0,IF(AH420=Hoja1!$W424,Hoja1!$E424,Hoja1!$G424),0)</f>
        <v>0</v>
      </c>
      <c r="AJ424" s="73">
        <f>IF(AG420&gt;0,IF(AH420=Hoja1!$W424,Hoja1!$F424,Hoja1!$H424),0)</f>
        <v>0</v>
      </c>
      <c r="AK424" s="52">
        <f>IF(AG420&gt;0,IF(AH420=Hoja1!$W424,Hoja1!$E424*Hoja1!$R424,Hoja1!$G424),0)</f>
        <v>0</v>
      </c>
      <c r="AL424" s="49">
        <f>IF(AG420&gt;0,IF(AH420=Hoja1!$W424,Hoja1!$F424*Hoja1!$R424,Hoja1!$H424),0)</f>
        <v>0</v>
      </c>
      <c r="AM424" s="4">
        <f t="shared" ref="AM424:AN424" si="5796">AM419</f>
        <v>6</v>
      </c>
      <c r="AN424" s="120">
        <f t="shared" si="5796"/>
        <v>0.5</v>
      </c>
      <c r="AO424" s="108">
        <f t="shared" si="5385"/>
        <v>0.16666666666666666</v>
      </c>
      <c r="AP424" s="5">
        <f t="shared" si="5740"/>
        <v>0.16666666666666666</v>
      </c>
      <c r="AQ424" s="4">
        <f t="shared" ref="AQ424:AR424" si="5797">AQ419</f>
        <v>-3.684615897998881E-3</v>
      </c>
      <c r="AR424" s="5">
        <f t="shared" si="5797"/>
        <v>-1.492924481594308E-4</v>
      </c>
      <c r="AS424" s="4">
        <f t="shared" ref="AS424" si="5798">IF(AG420&gt;0,G424+AQ424,0)</f>
        <v>0</v>
      </c>
      <c r="AT424" s="164">
        <f t="shared" ref="AT424" si="5799">IF(AG420&gt;0,H424+AR424,0)</f>
        <v>0</v>
      </c>
    </row>
    <row r="425" spans="3:46" ht="19.5" thickBot="1" x14ac:dyDescent="0.3">
      <c r="C425" s="224"/>
      <c r="D425" s="216" t="s">
        <v>28</v>
      </c>
      <c r="E425" s="22">
        <f>$A$13</f>
        <v>0.63932673100000004</v>
      </c>
      <c r="F425" s="23">
        <f>$B$13</f>
        <v>0.64812140799999995</v>
      </c>
      <c r="G425" s="100">
        <f t="shared" ref="G425:I425" si="5800">G420</f>
        <v>0.90061523871352567</v>
      </c>
      <c r="H425" s="92">
        <f t="shared" si="5800"/>
        <v>0.43461729348586547</v>
      </c>
      <c r="I425" s="92">
        <f t="shared" si="5800"/>
        <v>0</v>
      </c>
      <c r="J425" s="52">
        <f t="shared" ref="J425" si="5801">IF($AO$1="SUBTRACTIVE",AA425+J420,IF(W425=MAX(W425:W429),P425*M425-G425+J420,J420))</f>
        <v>3.8831234300127693E-2</v>
      </c>
      <c r="K425" s="123">
        <f t="shared" ref="K425" si="5802">IF($AO$1="SUBTRACTIVE",AB425+K420,IF(W425=MAX(W425:W429),P425*N425-H425+K420,K420))</f>
        <v>-9.1921620413959293E-2</v>
      </c>
      <c r="L425" s="53">
        <v>0</v>
      </c>
      <c r="M425" s="136">
        <f t="shared" ref="M425" si="5803">IF($AO$1="ADDICTIVE",IF(W425=MAX(W425:W429),$AO$2*S425*R425+G425,0),0)</f>
        <v>0</v>
      </c>
      <c r="N425" s="123">
        <f t="shared" ref="N425" si="5804">IF($AO$1="ADDICTIVE",IF(W425=MAX(W425:W429),$AO$2*T425*R425+H425,0),0)</f>
        <v>0</v>
      </c>
      <c r="O425" s="130">
        <f t="shared" ref="O425" si="5805">IF($AO$1="ADDICTIVE",IF(Y425=MAX(Y425:Y429),$AO$2*U425*R425+I425,0),0)</f>
        <v>0</v>
      </c>
      <c r="P425" s="53">
        <f t="shared" si="5650"/>
        <v>0</v>
      </c>
      <c r="Q425" s="36">
        <f t="shared" si="5680"/>
        <v>2</v>
      </c>
      <c r="R425" s="114">
        <f t="shared" si="5376"/>
        <v>1.0984369190372396</v>
      </c>
      <c r="S425" s="91">
        <f t="shared" si="5661"/>
        <v>0.63932673100000004</v>
      </c>
      <c r="T425" s="91">
        <f t="shared" si="5662"/>
        <v>0.64812140799999995</v>
      </c>
      <c r="U425" s="115">
        <f t="shared" si="5377"/>
        <v>0</v>
      </c>
      <c r="V425" s="200">
        <f t="shared" si="5361"/>
        <v>0.94187908709286772</v>
      </c>
      <c r="W425" s="201">
        <f t="shared" si="5047"/>
        <v>0.97093954354643386</v>
      </c>
      <c r="X425" s="201">
        <f>W425</f>
        <v>0.97093954354643386</v>
      </c>
      <c r="Y425" s="36">
        <f t="shared" ref="Y425" si="5806">X429</f>
        <v>1</v>
      </c>
      <c r="Z425" s="36">
        <f>IF(MAX(W425:W429)=W425,Q425+1,Q425)</f>
        <v>2</v>
      </c>
      <c r="AA425" s="80">
        <f t="shared" ref="AA425" si="5807">IF(W425=MAX(W425:W429),S425*R425-G425,0)</f>
        <v>0</v>
      </c>
      <c r="AB425" s="80">
        <f t="shared" ref="AB425" si="5808">IF(W425=MAX(W425:W429),T425*R425-H425,0)</f>
        <v>0</v>
      </c>
      <c r="AC425" s="54">
        <f t="shared" ref="AC425" si="5809">IF(W425=MAX(W425:W429),U425-I425,0)</f>
        <v>0</v>
      </c>
      <c r="AD425" s="54">
        <f>Hoja1!$AA425^2+Hoja1!$AB425^2+AC425^2</f>
        <v>0</v>
      </c>
      <c r="AE425" s="80">
        <f t="shared" ref="AE425" si="5810">IF(MAX(AD425:AD429)&gt;AE420,MAX(AD425:AD429),AE420)</f>
        <v>9.9574490567994316E-3</v>
      </c>
      <c r="AF425" s="80">
        <f t="shared" ref="AF425" si="5811">SQRT(AE425)</f>
        <v>9.9787018478354347E-2</v>
      </c>
      <c r="AG425" s="82">
        <f>IF(Y425=MIN(Y410:Y509),Y425,0)</f>
        <v>0</v>
      </c>
      <c r="AH425" s="83">
        <f>IF(Hoja1!$AG425&gt;0,_xlfn.MAXIFS(W425:W429,Z505:Z509,0),0)</f>
        <v>0</v>
      </c>
      <c r="AI425" s="80">
        <f>IF(AG425&gt;0,IF(AH425=Hoja1!$W425,Hoja1!$E425,Hoja1!$G425),0)</f>
        <v>0</v>
      </c>
      <c r="AJ425" s="54">
        <f>IF(AG425&gt;0,IF(AH425=Hoja1!$W425,Hoja1!$F425,Hoja1!$H425),0)</f>
        <v>0</v>
      </c>
      <c r="AK425" s="52">
        <f>IF(AG425&gt;0,IF(AH425=Hoja1!$W425,Hoja1!$E425*Hoja1!$R425,Hoja1!$G425),0)</f>
        <v>0</v>
      </c>
      <c r="AL425" s="49">
        <f>IF(AG425&gt;0,IF(AH425=Hoja1!$W425,Hoja1!$F425*Hoja1!$R425,Hoja1!$H425),0)</f>
        <v>0</v>
      </c>
      <c r="AM425" s="114">
        <f t="shared" ref="AM425:AN425" si="5812">AM420</f>
        <v>7</v>
      </c>
      <c r="AN425" s="144">
        <f t="shared" si="5812"/>
        <v>0.5</v>
      </c>
      <c r="AO425" s="123">
        <f t="shared" si="5385"/>
        <v>0.14285714285714285</v>
      </c>
      <c r="AP425" s="127">
        <f t="shared" ref="AP425:AP488" si="5813">IF($AO$1="SUBTRACTIVE",AN425*AO425,AO425)</f>
        <v>7.1428571428571425E-2</v>
      </c>
      <c r="AQ425" s="52">
        <f t="shared" ref="AQ425:AR425" si="5814">AQ420</f>
        <v>4.7685805316688501E-3</v>
      </c>
      <c r="AR425" s="53">
        <f t="shared" si="5814"/>
        <v>-2.019261066434104E-2</v>
      </c>
      <c r="AS425" s="52">
        <f t="shared" ref="AS425" si="5815">IF(AG425&gt;0,G425+AQ425,0)</f>
        <v>0</v>
      </c>
      <c r="AT425" s="165">
        <f t="shared" ref="AT425" si="5816">IF(AG425&gt;0,H425+AR425,0)</f>
        <v>0</v>
      </c>
    </row>
    <row r="426" spans="3:46" ht="19.5" thickBot="1" x14ac:dyDescent="0.3">
      <c r="C426" s="224"/>
      <c r="D426" s="217"/>
      <c r="E426" s="16">
        <f t="shared" ref="E426:E429" si="5817">A$13</f>
        <v>0.63932673100000004</v>
      </c>
      <c r="F426" s="17">
        <f t="shared" ref="F426:F429" si="5818">B$13</f>
        <v>0.64812140799999995</v>
      </c>
      <c r="G426" s="51">
        <f t="shared" ref="G426:I426" si="5819">G421</f>
        <v>0.97621461700000001</v>
      </c>
      <c r="H426" s="46">
        <f t="shared" si="5819"/>
        <v>-0.20893725399999999</v>
      </c>
      <c r="I426" s="46">
        <f t="shared" si="5819"/>
        <v>0</v>
      </c>
      <c r="J426" s="56">
        <f t="shared" ref="J426" si="5820">IF($AO$1="SUBTRACTIVE",AA426+J421,IF(W426=MAX(W425:W429),P426*M426-G426+J421,J421))</f>
        <v>0</v>
      </c>
      <c r="K426" s="122">
        <f t="shared" ref="K426" si="5821">IF($AO$1="SUBTRACTIVE",AB426+K421,IF(W426=MAX(W425:W429),P426*N426-H426+K421,K421))</f>
        <v>0</v>
      </c>
      <c r="L426" s="57">
        <v>0</v>
      </c>
      <c r="M426" s="137">
        <f t="shared" ref="M426" si="5822">IF($AO$1="ADDICTIVE",IF(W426=MAX(W425:W429),$AO$2*S426*R426+G426,0),0)</f>
        <v>0</v>
      </c>
      <c r="N426" s="122">
        <f t="shared" ref="N426" si="5823">IF($AO$1="ADDICTIVE",IF(W426=MAX(W425:W429),$AO$2*T426*R426+H426,0),0)</f>
        <v>0</v>
      </c>
      <c r="O426" s="128">
        <f t="shared" ref="O426" si="5824">IF($AO$1="ADDICTIVE",IF(Y426=MAX(Y425:Y429),$AO$2*U426*R426+I426,0),0)</f>
        <v>0</v>
      </c>
      <c r="P426" s="57">
        <f t="shared" si="5650"/>
        <v>0</v>
      </c>
      <c r="Q426" s="93">
        <f t="shared" si="5680"/>
        <v>0</v>
      </c>
      <c r="R426" s="56">
        <f t="shared" si="5376"/>
        <v>1.0984369190372396</v>
      </c>
      <c r="S426" s="95">
        <f t="shared" si="5661"/>
        <v>0.63932673100000004</v>
      </c>
      <c r="T426" s="95">
        <f t="shared" si="5662"/>
        <v>0.64812140799999995</v>
      </c>
      <c r="U426" s="115">
        <f t="shared" si="5377"/>
        <v>0</v>
      </c>
      <c r="V426" s="202">
        <f t="shared" si="5361"/>
        <v>0.53680984888498129</v>
      </c>
      <c r="W426" s="203">
        <f t="shared" si="5047"/>
        <v>0.76840492444249064</v>
      </c>
      <c r="X426" s="203">
        <f>IF(W426&gt;X425,W426,X425)</f>
        <v>0.97093954354643386</v>
      </c>
      <c r="Y426" s="75">
        <f t="shared" ref="Y426:Y429" si="5825">Y425</f>
        <v>1</v>
      </c>
      <c r="Z426" s="93">
        <f>IF(MAX(W425:W429)=W426,Q426+1,Q426)</f>
        <v>0</v>
      </c>
      <c r="AA426" s="82">
        <f t="shared" ref="AA426" si="5826">IF(W426=MAX(W425:W429),S426*R426-G426,0)</f>
        <v>0</v>
      </c>
      <c r="AB426" s="82">
        <f t="shared" ref="AB426" si="5827">IF(W426=MAX(W425:W429),T426*R426-H426,0)</f>
        <v>0</v>
      </c>
      <c r="AC426" s="210">
        <f t="shared" ref="AC426" si="5828">IF(W426=MAX(W425:W429),U426-I426,0)</f>
        <v>0</v>
      </c>
      <c r="AD426" s="212">
        <f>Hoja1!$AA426^2+Hoja1!$AB426^2+AC426^2</f>
        <v>0</v>
      </c>
      <c r="AE426" s="75">
        <f t="shared" ref="AE426:AG429" si="5829">AE425</f>
        <v>9.9574490567994316E-3</v>
      </c>
      <c r="AF426" s="76">
        <f t="shared" si="5829"/>
        <v>9.9787018478354347E-2</v>
      </c>
      <c r="AG426" s="78">
        <f>AG425</f>
        <v>0</v>
      </c>
      <c r="AH426" s="78">
        <f t="shared" ref="AH426:AH429" si="5830">AH425</f>
        <v>0</v>
      </c>
      <c r="AI426" s="80">
        <f>IF(AG425&gt;0,IF(AH425=Hoja1!$W426,Hoja1!$E426,Hoja1!$G426),0)</f>
        <v>0</v>
      </c>
      <c r="AJ426" s="54">
        <f>IF(AG425&gt;0,IF(AH425=Hoja1!$W426,Hoja1!$F426,Hoja1!$H426),0)</f>
        <v>0</v>
      </c>
      <c r="AK426" s="52">
        <f>IF(AG425&gt;0,IF(AH425=Hoja1!$W426,Hoja1!$E426*Hoja1!$R426,Hoja1!$G426),0)</f>
        <v>0</v>
      </c>
      <c r="AL426" s="49">
        <f>IF(AG425&gt;0,IF(AH425=Hoja1!$W426,Hoja1!$F426*Hoja1!$R426,Hoja1!$H426),0)</f>
        <v>0</v>
      </c>
      <c r="AM426" s="56">
        <f t="shared" ref="AM426:AN426" si="5831">AM421</f>
        <v>1</v>
      </c>
      <c r="AN426" s="145">
        <f t="shared" si="5831"/>
        <v>0.5</v>
      </c>
      <c r="AO426" s="122">
        <f t="shared" si="5385"/>
        <v>1</v>
      </c>
      <c r="AP426" s="127">
        <f t="shared" si="5813"/>
        <v>0.5</v>
      </c>
      <c r="AQ426" s="56">
        <f t="shared" ref="AQ426:AR426" si="5832">AQ421</f>
        <v>9.8200950552920219E-3</v>
      </c>
      <c r="AR426" s="57">
        <f t="shared" si="5832"/>
        <v>0.14994720205117487</v>
      </c>
      <c r="AS426" s="56">
        <f t="shared" ref="AS426" si="5833">IF(AG425&gt;0,G426+AQ426,0)</f>
        <v>0</v>
      </c>
      <c r="AT426" s="166">
        <f t="shared" ref="AT426" si="5834">IF(AG425&gt;0,H426+AR426,0)</f>
        <v>0</v>
      </c>
    </row>
    <row r="427" spans="3:46" ht="19.5" thickBot="1" x14ac:dyDescent="0.3">
      <c r="C427" s="224"/>
      <c r="D427" s="217"/>
      <c r="E427" s="16">
        <f t="shared" si="5817"/>
        <v>0.63932673100000004</v>
      </c>
      <c r="F427" s="17">
        <f t="shared" si="5818"/>
        <v>0.64812140799999995</v>
      </c>
      <c r="G427" s="51">
        <f t="shared" ref="G427:I427" si="5835">G422</f>
        <v>0.4247616770911497</v>
      </c>
      <c r="H427" s="46">
        <f t="shared" si="5835"/>
        <v>0.90530520691903349</v>
      </c>
      <c r="I427" s="46">
        <f t="shared" si="5835"/>
        <v>0</v>
      </c>
      <c r="J427" s="56">
        <f t="shared" ref="J427" si="5836">IF($AO$1="SUBTRACTIVE",AA427+J422,IF(W427=MAX(W425:W429),P427*M427-G427+J422,J422))</f>
        <v>0</v>
      </c>
      <c r="K427" s="122">
        <f t="shared" ref="K427" si="5837">IF($AO$1="SUBTRACTIVE",AB427+K422,IF(W427=MAX(W425:W429),P427*N427-H427+K422,K422))</f>
        <v>0</v>
      </c>
      <c r="L427" s="57">
        <v>0</v>
      </c>
      <c r="M427" s="137">
        <f t="shared" ref="M427" si="5838">IF($AO$1="ADDICTIVE",IF(W427=MAX(W425:W429),$AO$2*S427*R427+G427,0),0)</f>
        <v>0</v>
      </c>
      <c r="N427" s="122">
        <f t="shared" ref="N427" si="5839">IF($AO$1="ADDICTIVE",IF(W427=MAX(W425:W429),$AO$2*T427*R427+H427,0),0)</f>
        <v>0</v>
      </c>
      <c r="O427" s="128">
        <f t="shared" ref="O427" si="5840">IF($AO$1="ADDICTIVE",IF(Y427=MAX(Y425:Y429),$AO$2*U427*R427+I427,0),0)</f>
        <v>0</v>
      </c>
      <c r="P427" s="57">
        <f t="shared" si="5650"/>
        <v>0</v>
      </c>
      <c r="Q427" s="93">
        <f t="shared" si="5680"/>
        <v>1</v>
      </c>
      <c r="R427" s="56">
        <f t="shared" si="5376"/>
        <v>1.0984369190372396</v>
      </c>
      <c r="S427" s="95">
        <f t="shared" si="5661"/>
        <v>0.63932673100000004</v>
      </c>
      <c r="T427" s="95">
        <f t="shared" si="5662"/>
        <v>0.64812140799999995</v>
      </c>
      <c r="U427" s="115">
        <f t="shared" si="5377"/>
        <v>0</v>
      </c>
      <c r="V427" s="202">
        <f t="shared" si="5361"/>
        <v>0.94279849109236225</v>
      </c>
      <c r="W427" s="203">
        <f t="shared" si="5047"/>
        <v>0.97139924554618107</v>
      </c>
      <c r="X427" s="203">
        <f>IF(W427&gt;X426,W427,X426)</f>
        <v>0.97139924554618107</v>
      </c>
      <c r="Y427" s="75">
        <f t="shared" si="5825"/>
        <v>1</v>
      </c>
      <c r="Z427" s="93">
        <f>IF(MAX(W425:W429)=W427,Q427+1,Q427)</f>
        <v>1</v>
      </c>
      <c r="AA427" s="82">
        <f t="shared" ref="AA427" si="5841">IF(W427=MAX(W425:W429),S427*R427-G427,0)</f>
        <v>0</v>
      </c>
      <c r="AB427" s="82">
        <f t="shared" ref="AB427" si="5842">IF(W427=MAX(W425:W429),T427*R427-H427,0)</f>
        <v>0</v>
      </c>
      <c r="AC427" s="210">
        <f t="shared" ref="AC427" si="5843">IF(W427=MAX(W425:W429),U427-I427,0)</f>
        <v>0</v>
      </c>
      <c r="AD427" s="212">
        <f>Hoja1!$AA427^2+Hoja1!$AB427^2+AC427^2</f>
        <v>0</v>
      </c>
      <c r="AE427" s="75">
        <f t="shared" si="5829"/>
        <v>9.9574490567994316E-3</v>
      </c>
      <c r="AF427" s="75">
        <f t="shared" si="5829"/>
        <v>9.9787018478354347E-2</v>
      </c>
      <c r="AG427" s="78">
        <f t="shared" si="5829"/>
        <v>0</v>
      </c>
      <c r="AH427" s="78">
        <f t="shared" si="5830"/>
        <v>0</v>
      </c>
      <c r="AI427" s="80">
        <f>IF(AG425&gt;0,IF(AH425=Hoja1!$W427,Hoja1!$E427,Hoja1!$G427),0)</f>
        <v>0</v>
      </c>
      <c r="AJ427" s="54">
        <f>IF(AG425&gt;0,IF(AH425=Hoja1!$W427,Hoja1!$F427,Hoja1!$H427),0)</f>
        <v>0</v>
      </c>
      <c r="AK427" s="52">
        <f>IF(AG425&gt;0,IF(AH425=Hoja1!$W427,Hoja1!$E427*Hoja1!$R427,Hoja1!$G427),0)</f>
        <v>0</v>
      </c>
      <c r="AL427" s="49">
        <f>IF(AG425&gt;0,IF(AH425=Hoja1!$W427,Hoja1!$F427*Hoja1!$R427,Hoja1!$H427),0)</f>
        <v>0</v>
      </c>
      <c r="AM427" s="56">
        <f t="shared" ref="AM427:AN427" si="5844">AM422</f>
        <v>5</v>
      </c>
      <c r="AN427" s="145">
        <f t="shared" si="5844"/>
        <v>0.5</v>
      </c>
      <c r="AO427" s="122">
        <f t="shared" si="5385"/>
        <v>0.2</v>
      </c>
      <c r="AP427" s="127">
        <f t="shared" si="5813"/>
        <v>0.1</v>
      </c>
      <c r="AQ427" s="56">
        <f t="shared" ref="AQ427:AR427" si="5845">AQ422</f>
        <v>3.1459709263277624E-3</v>
      </c>
      <c r="AR427" s="57">
        <f t="shared" si="5845"/>
        <v>-3.7849322721346004E-3</v>
      </c>
      <c r="AS427" s="56">
        <f t="shared" ref="AS427" si="5846">IF(AG425&gt;0,G427+AQ427,0)</f>
        <v>0</v>
      </c>
      <c r="AT427" s="166">
        <f t="shared" ref="AT427" si="5847">IF(AG425&gt;0,H427+AR427,0)</f>
        <v>0</v>
      </c>
    </row>
    <row r="428" spans="3:46" ht="19.5" thickBot="1" x14ac:dyDescent="0.3">
      <c r="C428" s="224"/>
      <c r="D428" s="217"/>
      <c r="E428" s="16">
        <f t="shared" si="5817"/>
        <v>0.63932673100000004</v>
      </c>
      <c r="F428" s="17">
        <f t="shared" si="5818"/>
        <v>0.64812140799999995</v>
      </c>
      <c r="G428" s="51">
        <f t="shared" ref="G428:I428" si="5848">G423</f>
        <v>5.6386042442791447E-2</v>
      </c>
      <c r="H428" s="46">
        <f t="shared" si="5848"/>
        <v>0.99840904153440013</v>
      </c>
      <c r="I428" s="46">
        <f t="shared" si="5848"/>
        <v>0</v>
      </c>
      <c r="J428" s="56">
        <f t="shared" ref="J428" si="5849">IF($AO$1="SUBTRACTIVE",AA428+J423,IF(W428=MAX(W425:W429),P428*M428-G428+J423,J423))</f>
        <v>0</v>
      </c>
      <c r="K428" s="122">
        <f t="shared" ref="K428" si="5850">IF($AO$1="SUBTRACTIVE",AB428+K423,IF(W428=MAX(W425:W429),P428*N428-H428+K423,K423))</f>
        <v>0</v>
      </c>
      <c r="L428" s="57">
        <v>0</v>
      </c>
      <c r="M428" s="137">
        <f t="shared" ref="M428" si="5851">IF($AO$1="ADDICTIVE",IF(W428=MAX(W425:W429),$AO$2*S428*R428+G428,0),0)</f>
        <v>0</v>
      </c>
      <c r="N428" s="122">
        <f t="shared" ref="N428" si="5852">IF($AO$1="ADDICTIVE",IF(W428=MAX(W425:W429),$AO$2*T428*R428+H428,0),0)</f>
        <v>0</v>
      </c>
      <c r="O428" s="128">
        <f t="shared" ref="O428:O429" si="5853">IF($AO$1="ADDICTIVE",IF(Y428=MAX(Y424:Y428),$AO$2*U428*R428+I428,0),0)</f>
        <v>0</v>
      </c>
      <c r="P428" s="57">
        <f t="shared" si="5650"/>
        <v>0</v>
      </c>
      <c r="Q428" s="93">
        <f t="shared" si="5680"/>
        <v>0</v>
      </c>
      <c r="R428" s="56">
        <f t="shared" si="5376"/>
        <v>1.0984369190372396</v>
      </c>
      <c r="S428" s="95">
        <f t="shared" si="5661"/>
        <v>0.63932673100000004</v>
      </c>
      <c r="T428" s="95">
        <f t="shared" si="5662"/>
        <v>0.64812140799999995</v>
      </c>
      <c r="U428" s="115">
        <f t="shared" si="5377"/>
        <v>0</v>
      </c>
      <c r="V428" s="202">
        <f t="shared" si="5361"/>
        <v>0.75038551358641847</v>
      </c>
      <c r="W428" s="203">
        <f t="shared" si="5047"/>
        <v>0.87519275679320918</v>
      </c>
      <c r="X428" s="203">
        <f>IF(W428&gt;X427,W428,X427)</f>
        <v>0.97139924554618107</v>
      </c>
      <c r="Y428" s="75">
        <f t="shared" si="5825"/>
        <v>1</v>
      </c>
      <c r="Z428" s="93">
        <f>IF(MAX(W425:W429)=W428,Q428+1,Q428)</f>
        <v>0</v>
      </c>
      <c r="AA428" s="82">
        <f t="shared" ref="AA428" si="5854">IF(W428=MAX(W425:W429),S428*R428-G428,0)</f>
        <v>0</v>
      </c>
      <c r="AB428" s="82">
        <f t="shared" ref="AB428" si="5855">IF(W428=MAX(W425:W429),T428*R428-H428,0)</f>
        <v>0</v>
      </c>
      <c r="AC428" s="210">
        <f t="shared" ref="AC428" si="5856">IF(W428=MAX(W425:W429),U428-I428,0)</f>
        <v>0</v>
      </c>
      <c r="AD428" s="212">
        <f>Hoja1!$AA428^2+Hoja1!$AB428^2+AC428^2</f>
        <v>0</v>
      </c>
      <c r="AE428" s="75">
        <f t="shared" si="5829"/>
        <v>9.9574490567994316E-3</v>
      </c>
      <c r="AF428" s="75">
        <f t="shared" si="5829"/>
        <v>9.9787018478354347E-2</v>
      </c>
      <c r="AG428" s="78">
        <f t="shared" si="5829"/>
        <v>0</v>
      </c>
      <c r="AH428" s="78">
        <f t="shared" si="5830"/>
        <v>0</v>
      </c>
      <c r="AI428" s="80">
        <f>IF(AG425&gt;0,IF(AH425=Hoja1!$W428,Hoja1!$E428,Hoja1!$G428),0)</f>
        <v>0</v>
      </c>
      <c r="AJ428" s="54">
        <f>IF(AG425&gt;0,IF(AH425=Hoja1!$W428,Hoja1!$F428,Hoja1!$H428),0)</f>
        <v>0</v>
      </c>
      <c r="AK428" s="52">
        <f>IF(AG425&gt;0,IF(AH425=Hoja1!$W428,Hoja1!$E428*Hoja1!$R428,Hoja1!$G428),0)</f>
        <v>0</v>
      </c>
      <c r="AL428" s="49">
        <f>IF(AG425&gt;0,IF(AH425=Hoja1!$W428,Hoja1!$F428*Hoja1!$R428,Hoja1!$H428),0)</f>
        <v>0</v>
      </c>
      <c r="AM428" s="56">
        <f t="shared" ref="AM428:AN428" si="5857">AM423</f>
        <v>1</v>
      </c>
      <c r="AN428" s="145">
        <f t="shared" si="5857"/>
        <v>0.5</v>
      </c>
      <c r="AO428" s="122">
        <f t="shared" si="5385"/>
        <v>1</v>
      </c>
      <c r="AP428" s="127">
        <f t="shared" si="5813"/>
        <v>0.5</v>
      </c>
      <c r="AQ428" s="56">
        <f t="shared" ref="AQ428:AR428" si="5858">AQ423</f>
        <v>0</v>
      </c>
      <c r="AR428" s="57">
        <f t="shared" si="5858"/>
        <v>0</v>
      </c>
      <c r="AS428" s="56">
        <f t="shared" ref="AS428" si="5859">IF(AG425&gt;0,G428+AQ428,0)</f>
        <v>0</v>
      </c>
      <c r="AT428" s="166">
        <f t="shared" ref="AT428" si="5860">IF(AG425&gt;0,H428+AR428,0)</f>
        <v>0</v>
      </c>
    </row>
    <row r="429" spans="3:46" ht="19.5" thickBot="1" x14ac:dyDescent="0.3">
      <c r="C429" s="224"/>
      <c r="D429" s="218"/>
      <c r="E429" s="18">
        <f t="shared" si="5817"/>
        <v>0.63932673100000004</v>
      </c>
      <c r="F429" s="19">
        <f t="shared" si="5818"/>
        <v>0.64812140799999995</v>
      </c>
      <c r="G429" s="51">
        <f t="shared" ref="G429:I429" si="5861">G424</f>
        <v>0.70226008465779011</v>
      </c>
      <c r="H429" s="46">
        <f t="shared" si="5861"/>
        <v>0.7119204825655977</v>
      </c>
      <c r="I429" s="46">
        <f t="shared" si="5861"/>
        <v>0</v>
      </c>
      <c r="J429" s="58">
        <f t="shared" ref="J429" si="5862">IF($AO$1="SUBTRACTIVE",AA429+J424,IF(W429=MAX(W425:W429),P429*M429-G429+J424,J424))</f>
        <v>0</v>
      </c>
      <c r="K429" s="124">
        <f t="shared" ref="K429" si="5863">IF($AO$1="SUBTRACTIVE",AB429+K424,IF(W429=MAX(W425:W429),P429*N429-H429+K424,K424))</f>
        <v>0</v>
      </c>
      <c r="L429" s="59">
        <v>0</v>
      </c>
      <c r="M429" s="138">
        <f t="shared" ref="M429" si="5864">IF($AO$1="ADDICTIVE",IF(W429=MAX(W425:W429),$AO$2*S429*R429+G429,0),0)</f>
        <v>0</v>
      </c>
      <c r="N429" s="124">
        <f t="shared" ref="N429" si="5865">IF($AO$1="ADDICTIVE",IF(W429=MAX(W425:W429),$AO$2*T429*R429+H429,0),0)</f>
        <v>0</v>
      </c>
      <c r="O429" s="129">
        <f t="shared" si="5853"/>
        <v>0</v>
      </c>
      <c r="P429" s="59">
        <f t="shared" si="5650"/>
        <v>0</v>
      </c>
      <c r="Q429" s="93">
        <f t="shared" si="5680"/>
        <v>0</v>
      </c>
      <c r="R429" s="58">
        <f t="shared" si="5376"/>
        <v>1.0984369190372396</v>
      </c>
      <c r="S429" s="95">
        <f t="shared" si="5661"/>
        <v>0.63932673100000004</v>
      </c>
      <c r="T429" s="95">
        <f t="shared" si="5662"/>
        <v>0.64812140799999995</v>
      </c>
      <c r="U429" s="119">
        <f t="shared" si="5377"/>
        <v>0</v>
      </c>
      <c r="V429" s="202">
        <f t="shared" si="5361"/>
        <v>1</v>
      </c>
      <c r="W429" s="203">
        <f t="shared" si="5047"/>
        <v>1</v>
      </c>
      <c r="X429" s="203">
        <f>IF(W429&gt;X428,W429,X428)</f>
        <v>1</v>
      </c>
      <c r="Y429" s="75">
        <f t="shared" si="5825"/>
        <v>1</v>
      </c>
      <c r="Z429" s="93">
        <f>IF(MAX(W425:W429)=W429,Q429+1,Q429)</f>
        <v>1</v>
      </c>
      <c r="AA429" s="82">
        <f t="shared" ref="AA429" si="5866">IF(W429=MAX(W425:W429),S429*R429-G429,0)</f>
        <v>0</v>
      </c>
      <c r="AB429" s="82">
        <f t="shared" ref="AB429" si="5867">IF(W429=MAX(W425:W429),T429*R429-H429,0)</f>
        <v>0</v>
      </c>
      <c r="AC429" s="211">
        <f t="shared" ref="AC429" si="5868">IF(W429=MAX(W425:W429),U429-I429,0)</f>
        <v>0</v>
      </c>
      <c r="AD429" s="211">
        <f>Hoja1!$AA429^2+Hoja1!$AB429^2+AC429^2</f>
        <v>0</v>
      </c>
      <c r="AE429" s="75">
        <f t="shared" si="5829"/>
        <v>9.9574490567994316E-3</v>
      </c>
      <c r="AF429" s="75">
        <f t="shared" si="5829"/>
        <v>9.9787018478354347E-2</v>
      </c>
      <c r="AG429" s="78">
        <f t="shared" si="5829"/>
        <v>0</v>
      </c>
      <c r="AH429" s="78">
        <f t="shared" si="5830"/>
        <v>0</v>
      </c>
      <c r="AI429" s="80">
        <f>IF(AG425&gt;0,IF(AH425=Hoja1!$W429,Hoja1!$E429,Hoja1!$G429),0)</f>
        <v>0</v>
      </c>
      <c r="AJ429" s="54">
        <f>IF(AG425&gt;0,IF(AH425=Hoja1!$W429,Hoja1!$F429,Hoja1!$H429),0)</f>
        <v>0</v>
      </c>
      <c r="AK429" s="52">
        <f>IF(AG425&gt;0,IF(AH425=Hoja1!$W429,Hoja1!$E429*Hoja1!$R429,Hoja1!$G429),0)</f>
        <v>0</v>
      </c>
      <c r="AL429" s="49">
        <f>IF(AG425&gt;0,IF(AH425=Hoja1!$W429,Hoja1!$F429*Hoja1!$R429,Hoja1!$H429),0)</f>
        <v>0</v>
      </c>
      <c r="AM429" s="58">
        <f t="shared" ref="AM429:AN429" si="5869">AM424</f>
        <v>6</v>
      </c>
      <c r="AN429" s="146">
        <f t="shared" si="5869"/>
        <v>0.5</v>
      </c>
      <c r="AO429" s="124">
        <f t="shared" si="5385"/>
        <v>0.16666666666666666</v>
      </c>
      <c r="AP429" s="106">
        <f t="shared" si="5813"/>
        <v>8.3333333333333329E-2</v>
      </c>
      <c r="AQ429" s="58">
        <f t="shared" ref="AQ429:AR429" si="5870">AQ424</f>
        <v>-3.684615897998881E-3</v>
      </c>
      <c r="AR429" s="59">
        <f t="shared" si="5870"/>
        <v>-1.492924481594308E-4</v>
      </c>
      <c r="AS429" s="58">
        <f t="shared" ref="AS429" si="5871">IF(AG425&gt;0,G429+AQ429,0)</f>
        <v>0</v>
      </c>
      <c r="AT429" s="167">
        <f t="shared" ref="AT429" si="5872">IF(AG425&gt;0,H429+AR429,0)</f>
        <v>0</v>
      </c>
    </row>
    <row r="430" spans="3:46" ht="19.5" thickBot="1" x14ac:dyDescent="0.3">
      <c r="C430" s="224"/>
      <c r="D430" s="213" t="s">
        <v>29</v>
      </c>
      <c r="E430" s="24">
        <f>$A$14</f>
        <v>0.37521115300000002</v>
      </c>
      <c r="F430" s="25">
        <f>$B$14</f>
        <v>8.5127809999999998E-2</v>
      </c>
      <c r="G430" s="47">
        <f t="shared" ref="G430:I430" si="5873">G425</f>
        <v>0.90061523871352567</v>
      </c>
      <c r="H430" s="71">
        <f t="shared" si="5873"/>
        <v>0.43461729348586547</v>
      </c>
      <c r="I430" s="71">
        <f t="shared" si="5873"/>
        <v>0</v>
      </c>
      <c r="J430" s="64">
        <f t="shared" ref="J430" si="5874">IF($AO$1="SUBTRACTIVE",AA430+J425,IF(W430=MAX(W430:W434),P430*M430-G430+J425,J425))</f>
        <v>0.11343160621714088</v>
      </c>
      <c r="K430" s="121">
        <f t="shared" ref="K430" si="5875">IF($AO$1="SUBTRACTIVE",AB430+K425,IF(W430=MAX(W430:W434),P430*N430-H430+K425,K425))</f>
        <v>-0.30528224669518417</v>
      </c>
      <c r="L430" s="65">
        <v>0</v>
      </c>
      <c r="M430" s="64">
        <f t="shared" ref="M430" si="5876">IF($AO$1="ADDICTIVE",IF(W430=MAX(W430:W434),$AO$2*S430*R430+G430,0),0)</f>
        <v>0</v>
      </c>
      <c r="N430" s="121">
        <f t="shared" ref="N430" si="5877">IF($AO$1="ADDICTIVE",IF(W430=MAX(W430:W434),$AO$2*T430*R430+H430,0),0)</f>
        <v>0</v>
      </c>
      <c r="O430" s="126">
        <f t="shared" ref="O430" si="5878">IF($AO$1="ADDICTIVE",IF(Y430=MAX(Y430:Y434),$AO$2*U430*R430+I430,0),0)</f>
        <v>0</v>
      </c>
      <c r="P430" s="65">
        <f t="shared" si="5650"/>
        <v>0</v>
      </c>
      <c r="Q430" s="35">
        <f t="shared" si="5680"/>
        <v>2</v>
      </c>
      <c r="R430" s="15">
        <f t="shared" si="5376"/>
        <v>2.5991114678580431</v>
      </c>
      <c r="S430" s="87">
        <f t="shared" si="5661"/>
        <v>0.37521115300000002</v>
      </c>
      <c r="T430" s="87">
        <f t="shared" si="5662"/>
        <v>8.5127809999999998E-2</v>
      </c>
      <c r="U430" s="26">
        <f t="shared" si="5377"/>
        <v>0</v>
      </c>
      <c r="V430" s="197">
        <f t="shared" si="5361"/>
        <v>0.97445601383136315</v>
      </c>
      <c r="W430" s="198">
        <f t="shared" si="5047"/>
        <v>0.98722800691568158</v>
      </c>
      <c r="X430" s="198">
        <f>W430</f>
        <v>0.98722800691568158</v>
      </c>
      <c r="Y430" s="35">
        <f t="shared" ref="Y430" si="5879">X434</f>
        <v>0.98722800691568158</v>
      </c>
      <c r="Z430" s="35">
        <f>IF(MAX(W430:W434)=W430,Q430+1,Q430)</f>
        <v>3</v>
      </c>
      <c r="AA430" s="35">
        <f t="shared" ref="AA430" si="5880">IF(W430=MAX(W430:W434),S430*R430-G430,0)</f>
        <v>7.4600371917013186E-2</v>
      </c>
      <c r="AB430" s="35">
        <f t="shared" ref="AB430" si="5881">IF(W430=MAX(W430:W434),T430*R430-H430,0)</f>
        <v>-0.21336062628122487</v>
      </c>
      <c r="AC430" s="131">
        <f t="shared" ref="AC430" si="5882">IF(W430=MAX(W430:W434),U430-I430,0)</f>
        <v>0</v>
      </c>
      <c r="AD430" s="131">
        <f>Hoja1!$AA430^2+Hoja1!$AB430^2+AC430^2</f>
        <v>5.1087972337273198E-2</v>
      </c>
      <c r="AE430" s="35">
        <f t="shared" ref="AE430" si="5883">IF(MAX(AD430:AD434)&gt;AE425,MAX(AD430:AD434),AE425)</f>
        <v>5.1087972337273198E-2</v>
      </c>
      <c r="AF430" s="35">
        <f t="shared" ref="AF430" si="5884">SQRT(AE430)</f>
        <v>0.22602648591984348</v>
      </c>
      <c r="AG430" s="35">
        <f>IF(Y430=MIN(Y410:Y509),Y430,0)</f>
        <v>0</v>
      </c>
      <c r="AH430" s="88">
        <f>IF(Hoja1!$AG430&gt;0,_xlfn.MAXIFS(W430:W434,Z505:Z509,0),0)</f>
        <v>0</v>
      </c>
      <c r="AI430" s="72">
        <f>IF(AG430&gt;0,IF(AH430=Hoja1!$W430,Hoja1!$E430,Hoja1!$G430),0)</f>
        <v>0</v>
      </c>
      <c r="AJ430" s="73">
        <f>IF(AG430&gt;0,IF(AH430=Hoja1!$W430,Hoja1!$F430,Hoja1!$H430),0)</f>
        <v>0</v>
      </c>
      <c r="AK430" s="52">
        <f>IF(AG430&gt;0,IF(AH430=Hoja1!$W430,Hoja1!$E430*Hoja1!$R430,Hoja1!$G430),0)</f>
        <v>0</v>
      </c>
      <c r="AL430" s="49">
        <f>IF(AG430&gt;0,IF(AH430=Hoja1!$W430,Hoja1!$F430*Hoja1!$R430,Hoja1!$H430),0)</f>
        <v>0</v>
      </c>
      <c r="AM430" s="64">
        <f t="shared" ref="AM430:AN430" si="5885">AM425</f>
        <v>7</v>
      </c>
      <c r="AN430" s="148">
        <f t="shared" si="5885"/>
        <v>0.5</v>
      </c>
      <c r="AO430" s="121">
        <f t="shared" si="5385"/>
        <v>0.14285714285714285</v>
      </c>
      <c r="AP430" s="65">
        <f t="shared" ref="AP430:AP493" si="5886">IF($AO$11="SUBTRACTIVE",AN430*AO430,AO430)</f>
        <v>0.14285714285714285</v>
      </c>
      <c r="AQ430" s="64">
        <f t="shared" ref="AQ430:AR430" si="5887">AQ425</f>
        <v>4.7685805316688501E-3</v>
      </c>
      <c r="AR430" s="65">
        <f t="shared" si="5887"/>
        <v>-2.019261066434104E-2</v>
      </c>
      <c r="AS430" s="64">
        <f t="shared" ref="AS430" si="5888">IF(AG430&gt;0,G430+AQ430,0)</f>
        <v>0</v>
      </c>
      <c r="AT430" s="168">
        <f t="shared" ref="AT430" si="5889">IF(AG430&gt;0,H430+AR430,0)</f>
        <v>0</v>
      </c>
    </row>
    <row r="431" spans="3:46" ht="19.5" thickBot="1" x14ac:dyDescent="0.3">
      <c r="C431" s="224"/>
      <c r="D431" s="214"/>
      <c r="E431" s="27">
        <f t="shared" ref="E431:E434" si="5890">A$14</f>
        <v>0.37521115300000002</v>
      </c>
      <c r="F431" s="28">
        <f t="shared" ref="F431:F434" si="5891">B$14</f>
        <v>8.5127809999999998E-2</v>
      </c>
      <c r="G431" s="61">
        <f t="shared" ref="G431:I431" si="5892">G426</f>
        <v>0.97621461700000001</v>
      </c>
      <c r="H431" s="74">
        <f t="shared" si="5892"/>
        <v>-0.20893725399999999</v>
      </c>
      <c r="I431" s="74">
        <f t="shared" si="5892"/>
        <v>0</v>
      </c>
      <c r="J431" s="2">
        <f t="shared" ref="J431" si="5893">IF($AO$1="SUBTRACTIVE",AA431+J426,IF(W431=MAX(W430:W434),P431*M431-G431+J426,J426))</f>
        <v>0</v>
      </c>
      <c r="K431" s="107">
        <f t="shared" ref="K431" si="5894">IF($AO$1="SUBTRACTIVE",AB431+K426,IF(W431=MAX(W430:W434),P431*N431-H431+K426,K426))</f>
        <v>0</v>
      </c>
      <c r="L431" s="3">
        <v>0</v>
      </c>
      <c r="M431" s="2">
        <f t="shared" ref="M431" si="5895">IF($AO$1="ADDICTIVE",IF(W431=MAX(W430:W434),$AO$2*S431*R431+G431,0),0)</f>
        <v>0</v>
      </c>
      <c r="N431" s="107">
        <f t="shared" ref="N431" si="5896">IF($AO$1="ADDICTIVE",IF(W431=MAX(W430:W434),$AO$2*T431*R431+H431,0),0)</f>
        <v>0</v>
      </c>
      <c r="O431" s="20">
        <f t="shared" ref="O431" si="5897">IF($AO$1="ADDICTIVE",IF(Y431=MAX(Y430:Y434),$AO$2*U431*R431+I431,0),0)</f>
        <v>0</v>
      </c>
      <c r="P431" s="3">
        <f t="shared" si="5650"/>
        <v>0</v>
      </c>
      <c r="Q431" s="63">
        <f>Z426</f>
        <v>0</v>
      </c>
      <c r="R431" s="2">
        <f t="shared" si="5376"/>
        <v>2.5991114678580431</v>
      </c>
      <c r="S431" s="90">
        <f t="shared" si="5661"/>
        <v>0.37521115300000002</v>
      </c>
      <c r="T431" s="90">
        <f t="shared" si="5662"/>
        <v>8.5127809999999998E-2</v>
      </c>
      <c r="U431" s="26">
        <f t="shared" si="5377"/>
        <v>0</v>
      </c>
      <c r="V431" s="199">
        <f t="shared" si="5361"/>
        <v>0.90579097334918324</v>
      </c>
      <c r="W431" s="192">
        <f t="shared" si="5047"/>
        <v>0.95289548667459156</v>
      </c>
      <c r="X431" s="192">
        <f>IF(W431&gt;X430,W431,X430)</f>
        <v>0.98722800691568158</v>
      </c>
      <c r="Y431" s="75">
        <f t="shared" ref="Y431:Y434" si="5898">Y430</f>
        <v>0.98722800691568158</v>
      </c>
      <c r="Z431" s="63">
        <f>IF(MAX(W430:W434)=W431,Q431+1,Q431)</f>
        <v>0</v>
      </c>
      <c r="AA431" s="63">
        <f t="shared" ref="AA431" si="5899">IF(W431=MAX(W430:W434),S431*R431-G431,0)</f>
        <v>0</v>
      </c>
      <c r="AB431" s="63">
        <f t="shared" ref="AB431" si="5900">IF(W431=MAX(W430:W434),T431*R431-H431,0)</f>
        <v>0</v>
      </c>
      <c r="AC431" s="209">
        <f t="shared" ref="AC431" si="5901">IF(W431=MAX(W430:W434),U431-I431,0)</f>
        <v>0</v>
      </c>
      <c r="AD431" s="132">
        <f>Hoja1!$AA431^2+Hoja1!$AB431^2+AC431^2</f>
        <v>0</v>
      </c>
      <c r="AE431" s="75">
        <f t="shared" ref="AE431:AH434" si="5902">AE430</f>
        <v>5.1087972337273198E-2</v>
      </c>
      <c r="AF431" s="76">
        <f t="shared" si="5902"/>
        <v>0.22602648591984348</v>
      </c>
      <c r="AG431" s="77">
        <f t="shared" si="5902"/>
        <v>0</v>
      </c>
      <c r="AH431" s="78">
        <f t="shared" si="5902"/>
        <v>0</v>
      </c>
      <c r="AI431" s="72">
        <f>IF(AG430&gt;0,IF(AH430=Hoja1!$W431,Hoja1!$E431,Hoja1!$G431),0)</f>
        <v>0</v>
      </c>
      <c r="AJ431" s="73">
        <f>IF(AG430&gt;0,IF(AH430=Hoja1!$W431,Hoja1!$F431,Hoja1!$H431),0)</f>
        <v>0</v>
      </c>
      <c r="AK431" s="52">
        <f>IF(AG430&gt;0,IF(AH430=Hoja1!$W431,Hoja1!$E431*Hoja1!$R431,Hoja1!$G431),0)</f>
        <v>0</v>
      </c>
      <c r="AL431" s="49">
        <f>IF(AG430&gt;0,IF(AH430=Hoja1!$W431,Hoja1!$F431*Hoja1!$R431,Hoja1!$H431),0)</f>
        <v>0</v>
      </c>
      <c r="AM431" s="2">
        <f t="shared" ref="AM431:AN431" si="5903">AM426</f>
        <v>1</v>
      </c>
      <c r="AN431" s="143">
        <f t="shared" si="5903"/>
        <v>0.5</v>
      </c>
      <c r="AO431" s="107">
        <f t="shared" si="5385"/>
        <v>1</v>
      </c>
      <c r="AP431" s="3">
        <f t="shared" si="5886"/>
        <v>1</v>
      </c>
      <c r="AQ431" s="2">
        <f t="shared" ref="AQ431:AR431" si="5904">AQ426</f>
        <v>9.8200950552920219E-3</v>
      </c>
      <c r="AR431" s="3">
        <f t="shared" si="5904"/>
        <v>0.14994720205117487</v>
      </c>
      <c r="AS431" s="2">
        <f t="shared" ref="AS431" si="5905">IF(AG430&gt;0,G431+AQ431,0)</f>
        <v>0</v>
      </c>
      <c r="AT431" s="163">
        <f t="shared" ref="AT431" si="5906">IF(AG430&gt;0,H431+AR431,0)</f>
        <v>0</v>
      </c>
    </row>
    <row r="432" spans="3:46" ht="19.5" thickBot="1" x14ac:dyDescent="0.3">
      <c r="C432" s="224"/>
      <c r="D432" s="214"/>
      <c r="E432" s="27">
        <f t="shared" si="5890"/>
        <v>0.37521115300000002</v>
      </c>
      <c r="F432" s="28">
        <f t="shared" si="5891"/>
        <v>8.5127809999999998E-2</v>
      </c>
      <c r="G432" s="61">
        <f t="shared" ref="G432:I432" si="5907">G427</f>
        <v>0.4247616770911497</v>
      </c>
      <c r="H432" s="74">
        <f t="shared" si="5907"/>
        <v>0.90530520691903349</v>
      </c>
      <c r="I432" s="74">
        <f t="shared" si="5907"/>
        <v>0</v>
      </c>
      <c r="J432" s="2">
        <f t="shared" ref="J432" si="5908">IF($AO$1="SUBTRACTIVE",AA432+J427,IF(W432=MAX(W430:W434),P432*M432-G432+J427,J427))</f>
        <v>0</v>
      </c>
      <c r="K432" s="107">
        <f t="shared" ref="K432" si="5909">IF($AO$1="SUBTRACTIVE",AB432+K427,IF(W432=MAX(W430:W434),P432*N432-H432+K427,K427))</f>
        <v>0</v>
      </c>
      <c r="L432" s="3">
        <v>0</v>
      </c>
      <c r="M432" s="2">
        <f t="shared" ref="M432" si="5910">IF($AO$1="ADDICTIVE",IF(W432=MAX(W430:W434),$AO$2*S432*R432+G432,0),0)</f>
        <v>0</v>
      </c>
      <c r="N432" s="107">
        <f t="shared" ref="N432" si="5911">IF($AO$1="ADDICTIVE",IF(W432=MAX(W430:W434),$AO$2*T432*R432+H432,0),0)</f>
        <v>0</v>
      </c>
      <c r="O432" s="20">
        <f t="shared" ref="O432" si="5912">IF($AO$1="ADDICTIVE",IF(Y432=MAX(Y430:Y434),$AO$2*U432*R432+I432,0),0)</f>
        <v>0</v>
      </c>
      <c r="P432" s="3">
        <f t="shared" si="5650"/>
        <v>0</v>
      </c>
      <c r="Q432" s="63">
        <f>Z427</f>
        <v>1</v>
      </c>
      <c r="R432" s="2">
        <f t="shared" si="5376"/>
        <v>2.5991114678580431</v>
      </c>
      <c r="S432" s="90">
        <f t="shared" si="5661"/>
        <v>0.37521115300000002</v>
      </c>
      <c r="T432" s="90">
        <f t="shared" si="5662"/>
        <v>8.5127809999999998E-2</v>
      </c>
      <c r="U432" s="26">
        <f t="shared" si="5377"/>
        <v>0</v>
      </c>
      <c r="V432" s="199">
        <f t="shared" si="5361"/>
        <v>0.61453903118281017</v>
      </c>
      <c r="W432" s="192">
        <f t="shared" si="5047"/>
        <v>0.80726951559140514</v>
      </c>
      <c r="X432" s="192">
        <f>IF(W432&gt;X431,W432,X431)</f>
        <v>0.98722800691568158</v>
      </c>
      <c r="Y432" s="75">
        <f t="shared" si="5898"/>
        <v>0.98722800691568158</v>
      </c>
      <c r="Z432" s="63">
        <f>IF(MAX(W430:W434)=W432,Q432+1,Q432)</f>
        <v>1</v>
      </c>
      <c r="AA432" s="63">
        <f t="shared" ref="AA432" si="5913">IF(W432=MAX(W430:W434),S432*R432-G432,0)</f>
        <v>0</v>
      </c>
      <c r="AB432" s="63">
        <f t="shared" ref="AB432" si="5914">IF(W432=MAX(W430:W434),T432*R432-H432,0)</f>
        <v>0</v>
      </c>
      <c r="AC432" s="209">
        <f t="shared" ref="AC432" si="5915">IF(W432=MAX(W430:W434),U432-I432,0)</f>
        <v>0</v>
      </c>
      <c r="AD432" s="132">
        <f>Hoja1!$AA432^2+Hoja1!$AB432^2+AC432^2</f>
        <v>0</v>
      </c>
      <c r="AE432" s="75">
        <f t="shared" si="5902"/>
        <v>5.1087972337273198E-2</v>
      </c>
      <c r="AF432" s="75">
        <f t="shared" si="5902"/>
        <v>0.22602648591984348</v>
      </c>
      <c r="AG432" s="78">
        <f t="shared" si="5902"/>
        <v>0</v>
      </c>
      <c r="AH432" s="78">
        <f t="shared" si="5902"/>
        <v>0</v>
      </c>
      <c r="AI432" s="72">
        <f>IF(AG430&gt;0,IF(AH430=Hoja1!$W432,Hoja1!$E432,Hoja1!$G432),0)</f>
        <v>0</v>
      </c>
      <c r="AJ432" s="73">
        <f>IF(AG432&gt;0,IF(AH432=Hoja1!$W432,Hoja1!$F432,Hoja1!$H432),0)</f>
        <v>0</v>
      </c>
      <c r="AK432" s="52">
        <f>IF(AG430&gt;0,IF(AH430=Hoja1!$W432,Hoja1!$E432*Hoja1!$R432,Hoja1!$G432),0)</f>
        <v>0</v>
      </c>
      <c r="AL432" s="49">
        <f>IF(AG430&gt;0,IF(AH430=Hoja1!$W432,Hoja1!$F432*Hoja1!$R432,Hoja1!$H432),0)</f>
        <v>0</v>
      </c>
      <c r="AM432" s="2">
        <f t="shared" ref="AM432:AN432" si="5916">AM427</f>
        <v>5</v>
      </c>
      <c r="AN432" s="143">
        <f t="shared" si="5916"/>
        <v>0.5</v>
      </c>
      <c r="AO432" s="107">
        <f t="shared" si="5385"/>
        <v>0.2</v>
      </c>
      <c r="AP432" s="3">
        <f t="shared" si="5886"/>
        <v>0.2</v>
      </c>
      <c r="AQ432" s="2">
        <f t="shared" ref="AQ432:AR432" si="5917">AQ427</f>
        <v>3.1459709263277624E-3</v>
      </c>
      <c r="AR432" s="3">
        <f t="shared" si="5917"/>
        <v>-3.7849322721346004E-3</v>
      </c>
      <c r="AS432" s="2">
        <f t="shared" ref="AS432" si="5918">IF(AG430&gt;0,G432+AQ432,0)</f>
        <v>0</v>
      </c>
      <c r="AT432" s="163">
        <f t="shared" ref="AT432" si="5919">IF(AG430&gt;0,H432+AR432,0)</f>
        <v>0</v>
      </c>
    </row>
    <row r="433" spans="3:46" ht="19.5" thickBot="1" x14ac:dyDescent="0.3">
      <c r="C433" s="224"/>
      <c r="D433" s="214"/>
      <c r="E433" s="27">
        <f t="shared" si="5890"/>
        <v>0.37521115300000002</v>
      </c>
      <c r="F433" s="28">
        <f t="shared" si="5891"/>
        <v>8.5127809999999998E-2</v>
      </c>
      <c r="G433" s="61">
        <f t="shared" ref="G433:I433" si="5920">G428</f>
        <v>5.6386042442791447E-2</v>
      </c>
      <c r="H433" s="74">
        <f t="shared" si="5920"/>
        <v>0.99840904153440013</v>
      </c>
      <c r="I433" s="74">
        <f t="shared" si="5920"/>
        <v>0</v>
      </c>
      <c r="J433" s="2">
        <f t="shared" ref="J433" si="5921">IF($AO$1="SUBTRACTIVE",AA433+J428,IF(W433=MAX(W430:W434),P433*M433-G433+J428,J428))</f>
        <v>0</v>
      </c>
      <c r="K433" s="107">
        <f t="shared" ref="K433" si="5922">IF($AO$1="SUBTRACTIVE",AB433+K428,IF(W433=MAX(W430:W434),P433*N433-H433+K428,K428))</f>
        <v>0</v>
      </c>
      <c r="L433" s="3">
        <v>0</v>
      </c>
      <c r="M433" s="2">
        <f t="shared" ref="M433" si="5923">IF($AO$1="ADDICTIVE",IF(W433=MAX(W430:W434),$AO$2*S433*R433+G433,0),0)</f>
        <v>0</v>
      </c>
      <c r="N433" s="107">
        <f t="shared" ref="N433" si="5924">IF($AO$1="ADDICTIVE",IF(W433=MAX(W430:W434),$AO$2*T433*R433+H433,0),0)</f>
        <v>0</v>
      </c>
      <c r="O433" s="20">
        <f t="shared" ref="O433:O434" si="5925">IF($AO$1="ADDICTIVE",IF(Y433=MAX(Y429:Y433),$AO$2*U433*R433+I433,0),0)</f>
        <v>0</v>
      </c>
      <c r="P433" s="3">
        <f t="shared" si="5650"/>
        <v>0</v>
      </c>
      <c r="Q433" s="63">
        <f>Z428</f>
        <v>0</v>
      </c>
      <c r="R433" s="2">
        <f t="shared" si="5376"/>
        <v>2.5991114678580431</v>
      </c>
      <c r="S433" s="90">
        <f t="shared" si="5661"/>
        <v>0.37521115300000002</v>
      </c>
      <c r="T433" s="90">
        <f t="shared" si="5662"/>
        <v>8.5127809999999998E-2</v>
      </c>
      <c r="U433" s="26">
        <f t="shared" si="5377"/>
        <v>0</v>
      </c>
      <c r="V433" s="199">
        <f t="shared" si="5361"/>
        <v>0.27589320584876731</v>
      </c>
      <c r="W433" s="192">
        <f t="shared" si="5047"/>
        <v>0.63794660292438365</v>
      </c>
      <c r="X433" s="192">
        <f>IF(W433&gt;X432,W433,X432)</f>
        <v>0.98722800691568158</v>
      </c>
      <c r="Y433" s="75">
        <f t="shared" si="5898"/>
        <v>0.98722800691568158</v>
      </c>
      <c r="Z433" s="63">
        <f>IF(MAX(W430:W434)=W433,Q433+1,Q433)</f>
        <v>0</v>
      </c>
      <c r="AA433" s="63">
        <f t="shared" ref="AA433" si="5926">IF(W433=MAX(W430:W434),S433*R433-G433,0)</f>
        <v>0</v>
      </c>
      <c r="AB433" s="63">
        <f t="shared" ref="AB433" si="5927">IF(W433=MAX(W430:W434),T433*R433-H433,0)</f>
        <v>0</v>
      </c>
      <c r="AC433" s="209">
        <f t="shared" ref="AC433" si="5928">IF(W433=MAX(W430:W434),U433-I433,0)</f>
        <v>0</v>
      </c>
      <c r="AD433" s="132">
        <f>Hoja1!$AA433^2+Hoja1!$AB433^2+AC433^2</f>
        <v>0</v>
      </c>
      <c r="AE433" s="75">
        <f t="shared" si="5902"/>
        <v>5.1087972337273198E-2</v>
      </c>
      <c r="AF433" s="75">
        <f t="shared" si="5902"/>
        <v>0.22602648591984348</v>
      </c>
      <c r="AG433" s="78">
        <f t="shared" si="5902"/>
        <v>0</v>
      </c>
      <c r="AH433" s="78">
        <f t="shared" si="5902"/>
        <v>0</v>
      </c>
      <c r="AI433" s="72">
        <f>IF(AG430&gt;0,IF(AH430=Hoja1!$W433,Hoja1!$E433,Hoja1!$G433),0)</f>
        <v>0</v>
      </c>
      <c r="AJ433" s="73">
        <f>IF(AG430&gt;0,IF(AH430=Hoja1!$W433,Hoja1!$F433,Hoja1!$H433),0)</f>
        <v>0</v>
      </c>
      <c r="AK433" s="52">
        <f>IF(AG430&gt;0,IF(AH430=Hoja1!$W433,Hoja1!$E433*Hoja1!$R433,Hoja1!$G433),0)</f>
        <v>0</v>
      </c>
      <c r="AL433" s="49">
        <f>IF(AG430&gt;0,IF(AH430=Hoja1!$W433,Hoja1!$F433*Hoja1!$R433,Hoja1!$H433),0)</f>
        <v>0</v>
      </c>
      <c r="AM433" s="2">
        <f t="shared" ref="AM433:AN433" si="5929">AM428</f>
        <v>1</v>
      </c>
      <c r="AN433" s="143">
        <f t="shared" si="5929"/>
        <v>0.5</v>
      </c>
      <c r="AO433" s="107">
        <f t="shared" si="5385"/>
        <v>1</v>
      </c>
      <c r="AP433" s="3">
        <f t="shared" si="5886"/>
        <v>1</v>
      </c>
      <c r="AQ433" s="2">
        <f t="shared" ref="AQ433:AR433" si="5930">AQ428</f>
        <v>0</v>
      </c>
      <c r="AR433" s="3">
        <f t="shared" si="5930"/>
        <v>0</v>
      </c>
      <c r="AS433" s="2">
        <f t="shared" ref="AS433" si="5931">IF(AG430&gt;0,G433+AQ433,0)</f>
        <v>0</v>
      </c>
      <c r="AT433" s="163">
        <f t="shared" ref="AT433" si="5932">IF(AG430&gt;0,H433+AR433,0)</f>
        <v>0</v>
      </c>
    </row>
    <row r="434" spans="3:46" ht="19.5" thickBot="1" x14ac:dyDescent="0.3">
      <c r="C434" s="224"/>
      <c r="D434" s="215"/>
      <c r="E434" s="29">
        <f t="shared" si="5890"/>
        <v>0.37521115300000002</v>
      </c>
      <c r="F434" s="30">
        <f t="shared" si="5891"/>
        <v>8.5127809999999998E-2</v>
      </c>
      <c r="G434" s="61">
        <f t="shared" ref="G434:I434" si="5933">G429</f>
        <v>0.70226008465779011</v>
      </c>
      <c r="H434" s="74">
        <f t="shared" si="5933"/>
        <v>0.7119204825655977</v>
      </c>
      <c r="I434" s="74">
        <f t="shared" si="5933"/>
        <v>0</v>
      </c>
      <c r="J434" s="4">
        <f t="shared" ref="J434" si="5934">IF($AO$1="SUBTRACTIVE",AA434+J429,IF(W434=MAX(W430:W434),P434*M434-G434+J429,J429))</f>
        <v>0</v>
      </c>
      <c r="K434" s="108">
        <f t="shared" ref="K434" si="5935">IF($AO$1="SUBTRACTIVE",AB434+K429,IF(W434=MAX(W430:W434),P434*N434-H434+K429,K429))</f>
        <v>0</v>
      </c>
      <c r="L434" s="5">
        <v>0</v>
      </c>
      <c r="M434" s="4">
        <f t="shared" ref="M434" si="5936">IF($AO$1="ADDICTIVE",IF(W434=MAX(W430:W434),$AO$2*S434*R434+G434,0),0)</f>
        <v>0</v>
      </c>
      <c r="N434" s="108">
        <f t="shared" ref="N434" si="5937">IF($AO$1="ADDICTIVE",IF(W434=MAX(W430:W434),$AO$2*T434*R434+H434,0),0)</f>
        <v>0</v>
      </c>
      <c r="O434" s="21">
        <f t="shared" si="5925"/>
        <v>0</v>
      </c>
      <c r="P434" s="5">
        <f t="shared" si="5650"/>
        <v>0</v>
      </c>
      <c r="Q434" s="63">
        <f>Z429</f>
        <v>1</v>
      </c>
      <c r="R434" s="4">
        <f t="shared" si="5376"/>
        <v>2.5991114678580431</v>
      </c>
      <c r="S434" s="90">
        <f t="shared" si="5661"/>
        <v>0.37521115300000002</v>
      </c>
      <c r="T434" s="90">
        <f t="shared" si="5662"/>
        <v>8.5127809999999998E-2</v>
      </c>
      <c r="U434" s="118">
        <f t="shared" si="5377"/>
        <v>0</v>
      </c>
      <c r="V434" s="199">
        <f t="shared" si="5361"/>
        <v>0.84237215056818426</v>
      </c>
      <c r="W434" s="192">
        <f t="shared" si="5047"/>
        <v>0.92118607528409213</v>
      </c>
      <c r="X434" s="192">
        <f>IF(W434&gt;X433,W434,X433)</f>
        <v>0.98722800691568158</v>
      </c>
      <c r="Y434" s="75">
        <f t="shared" si="5898"/>
        <v>0.98722800691568158</v>
      </c>
      <c r="Z434" s="63">
        <f>IF(MAX(W430:W434)=W434,Q434+1,Q434)</f>
        <v>1</v>
      </c>
      <c r="AA434" s="63">
        <f t="shared" ref="AA434" si="5938">IF(W434=MAX(W430:W434),S434*R434-G434,0)</f>
        <v>0</v>
      </c>
      <c r="AB434" s="63">
        <f t="shared" ref="AB434" si="5939">IF(W434=MAX(W430:W434),T434*R434-H434,0)</f>
        <v>0</v>
      </c>
      <c r="AC434" s="133">
        <f t="shared" ref="AC434" si="5940">IF(W434=MAX(W430:W434),U434-I434,0)</f>
        <v>0</v>
      </c>
      <c r="AD434" s="133">
        <f>Hoja1!$AA434^2+Hoja1!$AB434^2+AC434^2</f>
        <v>0</v>
      </c>
      <c r="AE434" s="75">
        <f t="shared" si="5902"/>
        <v>5.1087972337273198E-2</v>
      </c>
      <c r="AF434" s="75">
        <f t="shared" si="5902"/>
        <v>0.22602648591984348</v>
      </c>
      <c r="AG434" s="78">
        <f t="shared" si="5902"/>
        <v>0</v>
      </c>
      <c r="AH434" s="78">
        <f t="shared" si="5902"/>
        <v>0</v>
      </c>
      <c r="AI434" s="72">
        <f>IF(AG430&gt;0,IF(AH430=Hoja1!$W434,Hoja1!$E434,Hoja1!$G434),0)</f>
        <v>0</v>
      </c>
      <c r="AJ434" s="73">
        <f>IF(AG430&gt;0,IF(AH430=Hoja1!$W434,Hoja1!$F434,Hoja1!$H434),0)</f>
        <v>0</v>
      </c>
      <c r="AK434" s="52">
        <f>IF(AG430&gt;0,IF(AH430=Hoja1!$W434,Hoja1!$E434*Hoja1!$R434,Hoja1!$G434),0)</f>
        <v>0</v>
      </c>
      <c r="AL434" s="49">
        <f>IF(AG430&gt;0,IF(AH430=Hoja1!$W434,Hoja1!$F434*Hoja1!$R434,Hoja1!$H434),0)</f>
        <v>0</v>
      </c>
      <c r="AM434" s="4">
        <f t="shared" ref="AM434:AN434" si="5941">AM429</f>
        <v>6</v>
      </c>
      <c r="AN434" s="120">
        <f t="shared" si="5941"/>
        <v>0.5</v>
      </c>
      <c r="AO434" s="108">
        <f t="shared" si="5385"/>
        <v>0.16666666666666666</v>
      </c>
      <c r="AP434" s="5">
        <f t="shared" si="5886"/>
        <v>0.16666666666666666</v>
      </c>
      <c r="AQ434" s="4">
        <f t="shared" ref="AQ434:AR434" si="5942">AQ429</f>
        <v>-3.684615897998881E-3</v>
      </c>
      <c r="AR434" s="5">
        <f t="shared" si="5942"/>
        <v>-1.492924481594308E-4</v>
      </c>
      <c r="AS434" s="4">
        <f t="shared" ref="AS434" si="5943">IF(AG430&gt;0,G434+AQ434,0)</f>
        <v>0</v>
      </c>
      <c r="AT434" s="164">
        <f t="shared" ref="AT434" si="5944">IF(AG430&gt;0,H434+AR434,0)</f>
        <v>0</v>
      </c>
    </row>
    <row r="435" spans="3:46" ht="19.5" thickBot="1" x14ac:dyDescent="0.3">
      <c r="C435" s="224"/>
      <c r="D435" s="216" t="s">
        <v>30</v>
      </c>
      <c r="E435" s="101">
        <f>$A$15</f>
        <v>0.429022927</v>
      </c>
      <c r="F435" s="101">
        <f>$B$15</f>
        <v>0.19049585799999999</v>
      </c>
      <c r="G435" s="92">
        <f t="shared" ref="G435:I435" si="5945">G430</f>
        <v>0.90061523871352567</v>
      </c>
      <c r="H435" s="92">
        <f t="shared" si="5945"/>
        <v>0.43461729348586547</v>
      </c>
      <c r="I435" s="92">
        <f t="shared" si="5945"/>
        <v>0</v>
      </c>
      <c r="J435" s="52">
        <f t="shared" ref="J435" si="5946">IF($AO$1="SUBTRACTIVE",AA435+J430,IF(W435=MAX(W435:W439),P435*M435-G435+J430,J430))</f>
        <v>0.12677096272457622</v>
      </c>
      <c r="K435" s="123">
        <f t="shared" ref="K435" si="5947">IF($AO$1="SUBTRACTIVE",AB435+K430,IF(W435=MAX(W435:W439),P435*N435-H435+K430,K430))</f>
        <v>-0.33408308182273061</v>
      </c>
      <c r="L435" s="53">
        <v>0</v>
      </c>
      <c r="M435" s="136">
        <f t="shared" ref="M435" si="5948">IF($AO$1="ADDICTIVE",IF(W435=MAX(W435:W439),$AO$2*S435*R435+G435,0),0)</f>
        <v>0</v>
      </c>
      <c r="N435" s="123">
        <f t="shared" ref="N435" si="5949">IF($AO$1="ADDICTIVE",IF(W435=MAX(W435:W439),$AO$2*T435*R435+H435,0),0)</f>
        <v>0</v>
      </c>
      <c r="O435" s="130">
        <f t="shared" ref="O435" si="5950">IF($AO$1="ADDICTIVE",IF(Y435=MAX(Y435:Y439),$AO$2*U435*R435+I435,0),0)</f>
        <v>0</v>
      </c>
      <c r="P435" s="53">
        <f t="shared" si="5650"/>
        <v>0</v>
      </c>
      <c r="Q435" s="36">
        <f>Z430</f>
        <v>3</v>
      </c>
      <c r="R435" s="114">
        <f t="shared" si="5376"/>
        <v>2.1303164416221536</v>
      </c>
      <c r="S435" s="91">
        <f t="shared" si="5661"/>
        <v>0.429022927</v>
      </c>
      <c r="T435" s="91">
        <f t="shared" si="5662"/>
        <v>0.19049585799999999</v>
      </c>
      <c r="U435" s="115">
        <f t="shared" si="5377"/>
        <v>0</v>
      </c>
      <c r="V435" s="200">
        <f t="shared" si="5361"/>
        <v>0.99949628673196156</v>
      </c>
      <c r="W435" s="201">
        <f t="shared" si="5047"/>
        <v>0.99974814336598072</v>
      </c>
      <c r="X435" s="201">
        <f>W435</f>
        <v>0.99974814336598072</v>
      </c>
      <c r="Y435" s="36">
        <f t="shared" ref="Y435" si="5951">X439</f>
        <v>0.99974814336598072</v>
      </c>
      <c r="Z435" s="36">
        <f>IF(MAX(W435:W439)=W435,Q435+1,Q435)</f>
        <v>4</v>
      </c>
      <c r="AA435" s="80">
        <f t="shared" ref="AA435" si="5952">IF(W435=MAX(W435:W439),S435*R435-G435,0)</f>
        <v>1.333935650743534E-2</v>
      </c>
      <c r="AB435" s="80">
        <f t="shared" ref="AB435" si="5953">IF(W435=MAX(W435:W439),T435*R435-H435,0)</f>
        <v>-2.8800835127546442E-2</v>
      </c>
      <c r="AC435" s="54">
        <f t="shared" ref="AC435" si="5954">IF(W435=MAX(W435:W439),U435-I435,0)</f>
        <v>0</v>
      </c>
      <c r="AD435" s="54">
        <f>Hoja1!$AA435^2+Hoja1!$AB435^2+AC435^2</f>
        <v>1.0074265360765708E-3</v>
      </c>
      <c r="AE435" s="80">
        <f t="shared" ref="AE435" si="5955">IF(MAX(AD435:AD439)&gt;AE430,MAX(AD435:AD439),AE430)</f>
        <v>5.1087972337273198E-2</v>
      </c>
      <c r="AF435" s="80">
        <f t="shared" ref="AF435" si="5956">SQRT(AE435)</f>
        <v>0.22602648591984348</v>
      </c>
      <c r="AG435" s="82">
        <f>IF(Y435=MIN(Y410:Y509),Y435,0)</f>
        <v>0</v>
      </c>
      <c r="AH435" s="83">
        <f>IF(Hoja1!$AG435&gt;0,_xlfn.MAXIFS(W435:W439,Z505:Z509,0),0)</f>
        <v>0</v>
      </c>
      <c r="AI435" s="80">
        <f>IF(AG435&gt;0,IF(AH435=Hoja1!$W435,Hoja1!$E435,Hoja1!$G435),0)</f>
        <v>0</v>
      </c>
      <c r="AJ435" s="54">
        <f>IF(AG435&gt;0,IF(AH435=Hoja1!$W435,Hoja1!$F435,Hoja1!$H435),0)</f>
        <v>0</v>
      </c>
      <c r="AK435" s="52">
        <f>IF(AG435&gt;0,IF(AH435=Hoja1!$W435,Hoja1!$E435*Hoja1!$R435,Hoja1!$G435),0)</f>
        <v>0</v>
      </c>
      <c r="AL435" s="49">
        <f>IF(AG435&gt;0,IF(AH435=Hoja1!$W435,Hoja1!$F435*Hoja1!$R435,Hoja1!$H435),0)</f>
        <v>0</v>
      </c>
      <c r="AM435" s="114">
        <f t="shared" ref="AM435:AN435" si="5957">AM430</f>
        <v>7</v>
      </c>
      <c r="AN435" s="144">
        <f t="shared" si="5957"/>
        <v>0.5</v>
      </c>
      <c r="AO435" s="123">
        <f t="shared" si="5385"/>
        <v>0.14285714285714285</v>
      </c>
      <c r="AP435" s="127">
        <f t="shared" ref="AP435" si="5958">IF($AO$1="SUBTRACTIVE",AN435*AO435,AO435)</f>
        <v>7.1428571428571425E-2</v>
      </c>
      <c r="AQ435" s="52">
        <f t="shared" ref="AQ435:AR435" si="5959">AQ430</f>
        <v>4.7685805316688501E-3</v>
      </c>
      <c r="AR435" s="53">
        <f t="shared" si="5959"/>
        <v>-2.019261066434104E-2</v>
      </c>
      <c r="AS435" s="52">
        <f t="shared" ref="AS435" si="5960">IF(AG435&gt;0,G435+AQ435,0)</f>
        <v>0</v>
      </c>
      <c r="AT435" s="165">
        <f t="shared" ref="AT435" si="5961">IF(AG435&gt;0,H435+AR435,0)</f>
        <v>0</v>
      </c>
    </row>
    <row r="436" spans="3:46" ht="19.5" thickBot="1" x14ac:dyDescent="0.3">
      <c r="C436" s="224"/>
      <c r="D436" s="217"/>
      <c r="E436" s="94">
        <f t="shared" ref="E436:F436" si="5962">E435</f>
        <v>0.429022927</v>
      </c>
      <c r="F436" s="94">
        <f t="shared" si="5962"/>
        <v>0.19049585799999999</v>
      </c>
      <c r="G436" s="46">
        <f t="shared" ref="G436:I436" si="5963">G431</f>
        <v>0.97621461700000001</v>
      </c>
      <c r="H436" s="46">
        <f t="shared" si="5963"/>
        <v>-0.20893725399999999</v>
      </c>
      <c r="I436" s="46">
        <f t="shared" si="5963"/>
        <v>0</v>
      </c>
      <c r="J436" s="56">
        <f t="shared" ref="J436" si="5964">IF($AO$1="SUBTRACTIVE",AA436+J431,IF(W436=MAX(W435:W439),P436*M436-G436+J431,J431))</f>
        <v>0</v>
      </c>
      <c r="K436" s="122">
        <f t="shared" ref="K436" si="5965">IF($AO$1="SUBTRACTIVE",AB436+K431,IF(W436=MAX(W435:W439),P436*N436-H436+K431,K431))</f>
        <v>0</v>
      </c>
      <c r="L436" s="57">
        <v>0</v>
      </c>
      <c r="M436" s="137">
        <f t="shared" ref="M436" si="5966">IF($AO$1="ADDICTIVE",IF(W436=MAX(W435:W439),$AO$2*S436*R436+G436,0),0)</f>
        <v>0</v>
      </c>
      <c r="N436" s="122">
        <f t="shared" ref="N436" si="5967">IF($AO$1="ADDICTIVE",IF(W436=MAX(W435:W439),$AO$2*T436*R436+H436,0),0)</f>
        <v>0</v>
      </c>
      <c r="O436" s="128">
        <f t="shared" ref="O436" si="5968">IF($AO$1="ADDICTIVE",IF(Y436=MAX(Y435:Y439),$AO$2*U436*R436+I436,0),0)</f>
        <v>0</v>
      </c>
      <c r="P436" s="57">
        <f t="shared" si="5650"/>
        <v>0</v>
      </c>
      <c r="Q436" s="93">
        <f t="shared" ref="Q436:Q440" si="5969">Z431</f>
        <v>0</v>
      </c>
      <c r="R436" s="56">
        <f t="shared" si="5376"/>
        <v>2.1303164416221536</v>
      </c>
      <c r="S436" s="95">
        <f t="shared" si="5661"/>
        <v>0.429022927</v>
      </c>
      <c r="T436" s="95">
        <f t="shared" si="5662"/>
        <v>0.19049585799999999</v>
      </c>
      <c r="U436" s="115">
        <f t="shared" si="5377"/>
        <v>0</v>
      </c>
      <c r="V436" s="202">
        <f t="shared" si="5361"/>
        <v>0.80742565869162786</v>
      </c>
      <c r="W436" s="203">
        <f t="shared" si="5047"/>
        <v>0.90371282934581387</v>
      </c>
      <c r="X436" s="203">
        <f>IF(W436&gt;X435,W436,X435)</f>
        <v>0.99974814336598072</v>
      </c>
      <c r="Y436" s="75">
        <f t="shared" ref="Y436:Y439" si="5970">Y435</f>
        <v>0.99974814336598072</v>
      </c>
      <c r="Z436" s="93">
        <f>IF(MAX(W435:W439)=W436,Q436+1,Q436)</f>
        <v>0</v>
      </c>
      <c r="AA436" s="82">
        <f t="shared" ref="AA436" si="5971">IF(W436=MAX(W435:W439),S436*R436-G436,0)</f>
        <v>0</v>
      </c>
      <c r="AB436" s="82">
        <f t="shared" ref="AB436" si="5972">IF(W436=MAX(W435:W439),T436*R436-H436,0)</f>
        <v>0</v>
      </c>
      <c r="AC436" s="210">
        <f t="shared" ref="AC436" si="5973">IF(W436=MAX(W435:W439),U436-I436,0)</f>
        <v>0</v>
      </c>
      <c r="AD436" s="212">
        <f>Hoja1!$AA436^2+Hoja1!$AB436^2+AC436^2</f>
        <v>0</v>
      </c>
      <c r="AE436" s="75">
        <f t="shared" ref="AE436:AH439" si="5974">AE435</f>
        <v>5.1087972337273198E-2</v>
      </c>
      <c r="AF436" s="76">
        <f t="shared" si="5974"/>
        <v>0.22602648591984348</v>
      </c>
      <c r="AG436" s="78">
        <f t="shared" si="5974"/>
        <v>0</v>
      </c>
      <c r="AH436" s="78">
        <f t="shared" si="5974"/>
        <v>0</v>
      </c>
      <c r="AI436" s="80">
        <f>IF(AG435&gt;0,IF(AH435=Hoja1!$W436,Hoja1!$E436,Hoja1!$G436),0)</f>
        <v>0</v>
      </c>
      <c r="AJ436" s="54">
        <f>IF(AG435&gt;0,IF(AH435=Hoja1!$W436,Hoja1!$F436,Hoja1!$H436),0)</f>
        <v>0</v>
      </c>
      <c r="AK436" s="52">
        <f>IF(AG435&gt;0,IF(AH435=Hoja1!$W436,Hoja1!$E436*Hoja1!$R436,Hoja1!$G436),0)</f>
        <v>0</v>
      </c>
      <c r="AL436" s="49">
        <f>IF(AG435&gt;0,IF(AH435=Hoja1!$W436,Hoja1!$F436*Hoja1!$R436,Hoja1!$H436),0)</f>
        <v>0</v>
      </c>
      <c r="AM436" s="56">
        <f t="shared" ref="AM436:AN436" si="5975">AM431</f>
        <v>1</v>
      </c>
      <c r="AN436" s="145">
        <f t="shared" si="5975"/>
        <v>0.5</v>
      </c>
      <c r="AO436" s="122">
        <f t="shared" si="5385"/>
        <v>1</v>
      </c>
      <c r="AP436" s="127">
        <f t="shared" si="5813"/>
        <v>0.5</v>
      </c>
      <c r="AQ436" s="56">
        <f t="shared" ref="AQ436:AR436" si="5976">AQ431</f>
        <v>9.8200950552920219E-3</v>
      </c>
      <c r="AR436" s="57">
        <f t="shared" si="5976"/>
        <v>0.14994720205117487</v>
      </c>
      <c r="AS436" s="56">
        <f t="shared" ref="AS436" si="5977">IF(AG435&gt;0,G436+AQ436,0)</f>
        <v>0</v>
      </c>
      <c r="AT436" s="166">
        <f t="shared" ref="AT436" si="5978">IF(AG435&gt;0,H436+AR436,0)</f>
        <v>0</v>
      </c>
    </row>
    <row r="437" spans="3:46" ht="19.5" thickBot="1" x14ac:dyDescent="0.3">
      <c r="C437" s="224"/>
      <c r="D437" s="217"/>
      <c r="E437" s="94">
        <f t="shared" ref="E437:F437" si="5979">E436</f>
        <v>0.429022927</v>
      </c>
      <c r="F437" s="94">
        <f t="shared" si="5979"/>
        <v>0.19049585799999999</v>
      </c>
      <c r="G437" s="46">
        <f t="shared" ref="G437:I437" si="5980">G432</f>
        <v>0.4247616770911497</v>
      </c>
      <c r="H437" s="46">
        <f t="shared" si="5980"/>
        <v>0.90530520691903349</v>
      </c>
      <c r="I437" s="46">
        <f t="shared" si="5980"/>
        <v>0</v>
      </c>
      <c r="J437" s="56">
        <f t="shared" ref="J437" si="5981">IF($AO$1="SUBTRACTIVE",AA437+J432,IF(W437=MAX(W435:W439),P437*M437-G437+J432,J432))</f>
        <v>0</v>
      </c>
      <c r="K437" s="122">
        <f t="shared" ref="K437" si="5982">IF($AO$1="SUBTRACTIVE",AB437+K432,IF(W437=MAX(W435:W439),P437*N437-H437+K432,K432))</f>
        <v>0</v>
      </c>
      <c r="L437" s="57">
        <v>0</v>
      </c>
      <c r="M437" s="137">
        <f t="shared" ref="M437" si="5983">IF($AO$1="ADDICTIVE",IF(W437=MAX(W435:W439),$AO$2*S437*R437+G437,0),0)</f>
        <v>0</v>
      </c>
      <c r="N437" s="122">
        <f t="shared" ref="N437" si="5984">IF($AO$1="ADDICTIVE",IF(W437=MAX(W435:W439),$AO$2*T437*R437+H437,0),0)</f>
        <v>0</v>
      </c>
      <c r="O437" s="128">
        <f t="shared" ref="O437" si="5985">IF($AO$1="ADDICTIVE",IF(Y437=MAX(Y435:Y439),$AO$2*U437*R437+I437,0),0)</f>
        <v>0</v>
      </c>
      <c r="P437" s="57">
        <f t="shared" si="5650"/>
        <v>0</v>
      </c>
      <c r="Q437" s="93">
        <f t="shared" si="5969"/>
        <v>1</v>
      </c>
      <c r="R437" s="56">
        <f t="shared" si="5376"/>
        <v>2.1303164416221536</v>
      </c>
      <c r="S437" s="95">
        <f t="shared" si="5661"/>
        <v>0.429022927</v>
      </c>
      <c r="T437" s="95">
        <f t="shared" si="5662"/>
        <v>0.19049585799999999</v>
      </c>
      <c r="U437" s="115">
        <f t="shared" si="5377"/>
        <v>0</v>
      </c>
      <c r="V437" s="202">
        <f t="shared" si="5361"/>
        <v>0.75560063945644562</v>
      </c>
      <c r="W437" s="203">
        <f t="shared" ref="W437:W500" si="5986">(V437+1)/2</f>
        <v>0.87780031972822281</v>
      </c>
      <c r="X437" s="203">
        <f>IF(W437&gt;X436,W437,X436)</f>
        <v>0.99974814336598072</v>
      </c>
      <c r="Y437" s="75">
        <f t="shared" si="5970"/>
        <v>0.99974814336598072</v>
      </c>
      <c r="Z437" s="93">
        <f>IF(MAX(W435:W439)=W437,Q437+1,Q437)</f>
        <v>1</v>
      </c>
      <c r="AA437" s="82">
        <f t="shared" ref="AA437" si="5987">IF(W437=MAX(W435:W439),S437*R437-G437,0)</f>
        <v>0</v>
      </c>
      <c r="AB437" s="82">
        <f t="shared" ref="AB437" si="5988">IF(W437=MAX(W435:W439),T437*R437-H437,0)</f>
        <v>0</v>
      </c>
      <c r="AC437" s="210">
        <f t="shared" ref="AC437" si="5989">IF(W437=MAX(W435:W439),U437-I437,0)</f>
        <v>0</v>
      </c>
      <c r="AD437" s="212">
        <f>Hoja1!$AA437^2+Hoja1!$AB437^2+AC437^2</f>
        <v>0</v>
      </c>
      <c r="AE437" s="75">
        <f t="shared" si="5974"/>
        <v>5.1087972337273198E-2</v>
      </c>
      <c r="AF437" s="75">
        <f t="shared" si="5974"/>
        <v>0.22602648591984348</v>
      </c>
      <c r="AG437" s="78">
        <f t="shared" si="5974"/>
        <v>0</v>
      </c>
      <c r="AH437" s="78">
        <f t="shared" si="5974"/>
        <v>0</v>
      </c>
      <c r="AI437" s="80">
        <f>IF(AG435&gt;0,IF(AH435=Hoja1!$W437,Hoja1!$E437,Hoja1!$G437),0)</f>
        <v>0</v>
      </c>
      <c r="AJ437" s="54">
        <f>IF(AG435&gt;0,IF(AH435=Hoja1!$W437,Hoja1!$F437,Hoja1!$H437),0)</f>
        <v>0</v>
      </c>
      <c r="AK437" s="52">
        <f>IF(AG435&gt;0,IF(AH435=Hoja1!$W437,Hoja1!$E437*Hoja1!$R437,Hoja1!$G437),0)</f>
        <v>0</v>
      </c>
      <c r="AL437" s="49">
        <f>IF(AG435&gt;0,IF(AH435=Hoja1!$W437,Hoja1!$F437*Hoja1!$R437,Hoja1!$H437),0)</f>
        <v>0</v>
      </c>
      <c r="AM437" s="56">
        <f t="shared" ref="AM437:AN437" si="5990">AM432</f>
        <v>5</v>
      </c>
      <c r="AN437" s="145">
        <f t="shared" si="5990"/>
        <v>0.5</v>
      </c>
      <c r="AO437" s="122">
        <f t="shared" si="5385"/>
        <v>0.2</v>
      </c>
      <c r="AP437" s="127">
        <f t="shared" si="5813"/>
        <v>0.1</v>
      </c>
      <c r="AQ437" s="56">
        <f t="shared" ref="AQ437:AR437" si="5991">AQ432</f>
        <v>3.1459709263277624E-3</v>
      </c>
      <c r="AR437" s="57">
        <f t="shared" si="5991"/>
        <v>-3.7849322721346004E-3</v>
      </c>
      <c r="AS437" s="56">
        <f t="shared" ref="AS437" si="5992">IF(AG435&gt;0,G437+AQ437,0)</f>
        <v>0</v>
      </c>
      <c r="AT437" s="166">
        <f t="shared" ref="AT437" si="5993">IF(AG435&gt;0,H437+AR437,0)</f>
        <v>0</v>
      </c>
    </row>
    <row r="438" spans="3:46" ht="19.5" thickBot="1" x14ac:dyDescent="0.3">
      <c r="C438" s="224"/>
      <c r="D438" s="217"/>
      <c r="E438" s="94">
        <f t="shared" ref="E438:F438" si="5994">E437</f>
        <v>0.429022927</v>
      </c>
      <c r="F438" s="94">
        <f t="shared" si="5994"/>
        <v>0.19049585799999999</v>
      </c>
      <c r="G438" s="46">
        <f t="shared" ref="G438:I438" si="5995">G433</f>
        <v>5.6386042442791447E-2</v>
      </c>
      <c r="H438" s="46">
        <f t="shared" si="5995"/>
        <v>0.99840904153440013</v>
      </c>
      <c r="I438" s="46">
        <f t="shared" si="5995"/>
        <v>0</v>
      </c>
      <c r="J438" s="56">
        <f t="shared" ref="J438" si="5996">IF($AO$1="SUBTRACTIVE",AA438+J433,IF(W438=MAX(W435:W439),P438*M438-G438+J433,J433))</f>
        <v>0</v>
      </c>
      <c r="K438" s="122">
        <f t="shared" ref="K438" si="5997">IF($AO$1="SUBTRACTIVE",AB438+K433,IF(W438=MAX(W435:W439),P438*N438-H438+K433,K433))</f>
        <v>0</v>
      </c>
      <c r="L438" s="57">
        <v>0</v>
      </c>
      <c r="M438" s="137">
        <f t="shared" ref="M438" si="5998">IF($AO$1="ADDICTIVE",IF(W438=MAX(W435:W439),$AO$2*S438*R438+G438,0),0)</f>
        <v>0</v>
      </c>
      <c r="N438" s="122">
        <f t="shared" ref="N438" si="5999">IF($AO$1="ADDICTIVE",IF(W438=MAX(W435:W439),$AO$2*T438*R438+H438,0),0)</f>
        <v>0</v>
      </c>
      <c r="O438" s="128">
        <f t="shared" ref="O438:O439" si="6000">IF($AO$1="ADDICTIVE",IF(Y438=MAX(Y434:Y438),$AO$2*U438*R438+I438,0),0)</f>
        <v>0</v>
      </c>
      <c r="P438" s="57">
        <f t="shared" si="5650"/>
        <v>0</v>
      </c>
      <c r="Q438" s="93">
        <f t="shared" si="5969"/>
        <v>0</v>
      </c>
      <c r="R438" s="56">
        <f t="shared" si="5376"/>
        <v>2.1303164416221536</v>
      </c>
      <c r="S438" s="95">
        <f t="shared" si="5661"/>
        <v>0.429022927</v>
      </c>
      <c r="T438" s="95">
        <f t="shared" si="5662"/>
        <v>0.19049585799999999</v>
      </c>
      <c r="U438" s="115">
        <f t="shared" si="5377"/>
        <v>0</v>
      </c>
      <c r="V438" s="202">
        <f t="shared" si="5361"/>
        <v>0.45670510382532759</v>
      </c>
      <c r="W438" s="203">
        <f t="shared" si="5986"/>
        <v>0.72835255191266379</v>
      </c>
      <c r="X438" s="203">
        <f>IF(W438&gt;X437,W438,X437)</f>
        <v>0.99974814336598072</v>
      </c>
      <c r="Y438" s="75">
        <f t="shared" si="5970"/>
        <v>0.99974814336598072</v>
      </c>
      <c r="Z438" s="93">
        <f>IF(MAX(W435:W439)=W438,Q438+1,Q438)</f>
        <v>0</v>
      </c>
      <c r="AA438" s="82">
        <f t="shared" ref="AA438" si="6001">IF(W438=MAX(W435:W439),S438*R438-G438,0)</f>
        <v>0</v>
      </c>
      <c r="AB438" s="82">
        <f t="shared" ref="AB438" si="6002">IF(W438=MAX(W435:W439),T438*R438-H438,0)</f>
        <v>0</v>
      </c>
      <c r="AC438" s="210">
        <f t="shared" ref="AC438" si="6003">IF(W438=MAX(W435:W439),U438-I438,0)</f>
        <v>0</v>
      </c>
      <c r="AD438" s="212">
        <f>Hoja1!$AA438^2+Hoja1!$AB438^2+AC438^2</f>
        <v>0</v>
      </c>
      <c r="AE438" s="75">
        <f t="shared" si="5974"/>
        <v>5.1087972337273198E-2</v>
      </c>
      <c r="AF438" s="75">
        <f t="shared" si="5974"/>
        <v>0.22602648591984348</v>
      </c>
      <c r="AG438" s="78">
        <f t="shared" si="5974"/>
        <v>0</v>
      </c>
      <c r="AH438" s="78">
        <f t="shared" si="5974"/>
        <v>0</v>
      </c>
      <c r="AI438" s="80">
        <f>IF(AG435&gt;0,IF(AH435=Hoja1!$W438,Hoja1!$E438,Hoja1!$G438),0)</f>
        <v>0</v>
      </c>
      <c r="AJ438" s="54">
        <f>IF(AG435&gt;0,IF(AH435=Hoja1!$W438,Hoja1!$F438,Hoja1!$H438),0)</f>
        <v>0</v>
      </c>
      <c r="AK438" s="52">
        <f>IF(AG435&gt;0,IF(AH435=Hoja1!$W438,Hoja1!$E438*Hoja1!$R438,Hoja1!$G438),0)</f>
        <v>0</v>
      </c>
      <c r="AL438" s="49">
        <f>IF(AG435&gt;0,IF(AH435=Hoja1!$W438,Hoja1!$F438*Hoja1!$R438,Hoja1!$H438),0)</f>
        <v>0</v>
      </c>
      <c r="AM438" s="56">
        <f t="shared" ref="AM438:AN438" si="6004">AM433</f>
        <v>1</v>
      </c>
      <c r="AN438" s="145">
        <f t="shared" si="6004"/>
        <v>0.5</v>
      </c>
      <c r="AO438" s="122">
        <f t="shared" si="5385"/>
        <v>1</v>
      </c>
      <c r="AP438" s="127">
        <f t="shared" si="5813"/>
        <v>0.5</v>
      </c>
      <c r="AQ438" s="56">
        <f t="shared" ref="AQ438:AR438" si="6005">AQ433</f>
        <v>0</v>
      </c>
      <c r="AR438" s="57">
        <f t="shared" si="6005"/>
        <v>0</v>
      </c>
      <c r="AS438" s="56">
        <f t="shared" ref="AS438" si="6006">IF(AG435&gt;0,G438+AQ438,0)</f>
        <v>0</v>
      </c>
      <c r="AT438" s="166">
        <f t="shared" ref="AT438" si="6007">IF(AG435&gt;0,H438+AR438,0)</f>
        <v>0</v>
      </c>
    </row>
    <row r="439" spans="3:46" ht="19.5" thickBot="1" x14ac:dyDescent="0.3">
      <c r="C439" s="224"/>
      <c r="D439" s="218"/>
      <c r="E439" s="94">
        <f t="shared" ref="E439:F439" si="6008">E438</f>
        <v>0.429022927</v>
      </c>
      <c r="F439" s="94">
        <f t="shared" si="6008"/>
        <v>0.19049585799999999</v>
      </c>
      <c r="G439" s="46">
        <f t="shared" ref="G439:I439" si="6009">G434</f>
        <v>0.70226008465779011</v>
      </c>
      <c r="H439" s="46">
        <f t="shared" si="6009"/>
        <v>0.7119204825655977</v>
      </c>
      <c r="I439" s="46">
        <f t="shared" si="6009"/>
        <v>0</v>
      </c>
      <c r="J439" s="58">
        <f t="shared" ref="J439" si="6010">IF($AO$1="SUBTRACTIVE",AA439+J434,IF(W439=MAX(W435:W439),P439*M439-G439+J434,J434))</f>
        <v>0</v>
      </c>
      <c r="K439" s="124">
        <f t="shared" ref="K439" si="6011">IF($AO$1="SUBTRACTIVE",AB439+K434,IF(W439=MAX(W435:W439),P439*N439-H439+K434,K434))</f>
        <v>0</v>
      </c>
      <c r="L439" s="59">
        <v>0</v>
      </c>
      <c r="M439" s="138">
        <f t="shared" ref="M439" si="6012">IF($AO$1="ADDICTIVE",IF(W439=MAX(W435:W439),$AO$2*S439*R439+G439,0),0)</f>
        <v>0</v>
      </c>
      <c r="N439" s="124">
        <f t="shared" ref="N439" si="6013">IF($AO$1="ADDICTIVE",IF(W439=MAX(W435:W439),$AO$2*T439*R439+H439,0),0)</f>
        <v>0</v>
      </c>
      <c r="O439" s="129">
        <f t="shared" si="6000"/>
        <v>0</v>
      </c>
      <c r="P439" s="59">
        <f t="shared" si="5650"/>
        <v>0</v>
      </c>
      <c r="Q439" s="93">
        <f t="shared" si="5969"/>
        <v>1</v>
      </c>
      <c r="R439" s="58">
        <f t="shared" si="5376"/>
        <v>2.1303164416221536</v>
      </c>
      <c r="S439" s="95">
        <f t="shared" si="5661"/>
        <v>0.429022927</v>
      </c>
      <c r="T439" s="95">
        <f t="shared" si="5662"/>
        <v>0.19049585799999999</v>
      </c>
      <c r="U439" s="119">
        <f t="shared" si="5377"/>
        <v>0</v>
      </c>
      <c r="V439" s="202">
        <f t="shared" si="5361"/>
        <v>0.93074288028076457</v>
      </c>
      <c r="W439" s="203">
        <f t="shared" si="5986"/>
        <v>0.96537144014038234</v>
      </c>
      <c r="X439" s="203">
        <f>IF(W439&gt;X438,W439,X438)</f>
        <v>0.99974814336598072</v>
      </c>
      <c r="Y439" s="75">
        <f t="shared" si="5970"/>
        <v>0.99974814336598072</v>
      </c>
      <c r="Z439" s="93">
        <f>IF(MAX(W435:W439)=W439,Q439+1,Q439)</f>
        <v>1</v>
      </c>
      <c r="AA439" s="82">
        <f t="shared" ref="AA439" si="6014">IF(W439=MAX(W435:W439),S439*R439-G439,0)</f>
        <v>0</v>
      </c>
      <c r="AB439" s="82">
        <f t="shared" ref="AB439" si="6015">IF(W439=MAX(W435:W439),T439*R439-H439,0)</f>
        <v>0</v>
      </c>
      <c r="AC439" s="211">
        <f t="shared" ref="AC439" si="6016">IF(W439=MAX(W435:W439),U439-I439,0)</f>
        <v>0</v>
      </c>
      <c r="AD439" s="211">
        <f>Hoja1!$AA439^2+Hoja1!$AB439^2+AC439^2</f>
        <v>0</v>
      </c>
      <c r="AE439" s="75">
        <f t="shared" si="5974"/>
        <v>5.1087972337273198E-2</v>
      </c>
      <c r="AF439" s="75">
        <f t="shared" si="5974"/>
        <v>0.22602648591984348</v>
      </c>
      <c r="AG439" s="78">
        <f t="shared" si="5974"/>
        <v>0</v>
      </c>
      <c r="AH439" s="78">
        <f t="shared" si="5974"/>
        <v>0</v>
      </c>
      <c r="AI439" s="80">
        <f>IF(AG435&gt;0,IF(AH435=Hoja1!$W439,Hoja1!$E439,Hoja1!$G439),0)</f>
        <v>0</v>
      </c>
      <c r="AJ439" s="54">
        <f>IF(AG435&gt;0,IF(AH435=Hoja1!$W439,Hoja1!$F439,Hoja1!$H439),0)</f>
        <v>0</v>
      </c>
      <c r="AK439" s="52">
        <f>IF(AG435&gt;0,IF(AH435=Hoja1!$W439,Hoja1!$E439*Hoja1!$R439,Hoja1!$G439),0)</f>
        <v>0</v>
      </c>
      <c r="AL439" s="49">
        <f>IF(AG435&gt;0,IF(AH435=Hoja1!$W439,Hoja1!$F439*Hoja1!$R439,Hoja1!$H439),0)</f>
        <v>0</v>
      </c>
      <c r="AM439" s="58">
        <f t="shared" ref="AM439:AN439" si="6017">AM434</f>
        <v>6</v>
      </c>
      <c r="AN439" s="146">
        <f t="shared" si="6017"/>
        <v>0.5</v>
      </c>
      <c r="AO439" s="124">
        <f t="shared" si="5385"/>
        <v>0.16666666666666666</v>
      </c>
      <c r="AP439" s="106">
        <f t="shared" si="5813"/>
        <v>8.3333333333333329E-2</v>
      </c>
      <c r="AQ439" s="58">
        <f t="shared" ref="AQ439:AR439" si="6018">AQ434</f>
        <v>-3.684615897998881E-3</v>
      </c>
      <c r="AR439" s="59">
        <f t="shared" si="6018"/>
        <v>-1.492924481594308E-4</v>
      </c>
      <c r="AS439" s="58">
        <f t="shared" ref="AS439" si="6019">IF(AG435&gt;0,G439+AQ439,0)</f>
        <v>0</v>
      </c>
      <c r="AT439" s="167">
        <f t="shared" ref="AT439" si="6020">IF(AG435&gt;0,H439+AR439,0)</f>
        <v>0</v>
      </c>
    </row>
    <row r="440" spans="3:46" ht="19.5" thickBot="1" x14ac:dyDescent="0.3">
      <c r="C440" s="224"/>
      <c r="D440" s="213" t="s">
        <v>31</v>
      </c>
      <c r="E440" s="86">
        <f>$A$16</f>
        <v>0.24421569700000001</v>
      </c>
      <c r="F440" s="86">
        <f>$B$16</f>
        <v>0.67003739500000004</v>
      </c>
      <c r="G440" s="71">
        <f t="shared" ref="G440:I440" si="6021">G435</f>
        <v>0.90061523871352567</v>
      </c>
      <c r="H440" s="71">
        <f t="shared" si="6021"/>
        <v>0.43461729348586547</v>
      </c>
      <c r="I440" s="71">
        <f t="shared" si="6021"/>
        <v>0</v>
      </c>
      <c r="J440" s="64">
        <f t="shared" ref="J440" si="6022">IF($AO$1="SUBTRACTIVE",AA440+J435,IF(W440=MAX(W440:W444),P440*M440-G440+J435,J435))</f>
        <v>0.12677096272457622</v>
      </c>
      <c r="K440" s="121">
        <f t="shared" ref="K440" si="6023">IF($AO$1="SUBTRACTIVE",AB440+K435,IF(W440=MAX(W440:W444),P440*N440-H440+K435,K435))</f>
        <v>-0.33408308182273061</v>
      </c>
      <c r="L440" s="65">
        <v>0</v>
      </c>
      <c r="M440" s="64">
        <f t="shared" ref="M440" si="6024">IF($AO$1="ADDICTIVE",IF(W440=MAX(W440:W444),$AO$2*S440*R440+G440,0),0)</f>
        <v>0</v>
      </c>
      <c r="N440" s="121">
        <f t="shared" ref="N440" si="6025">IF($AO$1="ADDICTIVE",IF(W440=MAX(W440:W444),$AO$2*T440*R440+H440,0),0)</f>
        <v>0</v>
      </c>
      <c r="O440" s="126">
        <f t="shared" ref="O440" si="6026">IF($AO$1="ADDICTIVE",IF(Y440=MAX(Y440:Y444),$AO$2*U440*R440+I440,0),0)</f>
        <v>0</v>
      </c>
      <c r="P440" s="65">
        <f t="shared" si="5650"/>
        <v>0</v>
      </c>
      <c r="Q440" s="35">
        <f t="shared" si="5969"/>
        <v>4</v>
      </c>
      <c r="R440" s="15">
        <f t="shared" si="5376"/>
        <v>1.4022178344045098</v>
      </c>
      <c r="S440" s="87">
        <f t="shared" si="5661"/>
        <v>0.24421569700000001</v>
      </c>
      <c r="T440" s="87">
        <f t="shared" si="5662"/>
        <v>0.67003739500000004</v>
      </c>
      <c r="U440" s="26">
        <f t="shared" si="5377"/>
        <v>0</v>
      </c>
      <c r="V440" s="197">
        <f t="shared" si="5361"/>
        <v>0.71674955977001176</v>
      </c>
      <c r="W440" s="198">
        <f t="shared" si="5986"/>
        <v>0.85837477988500588</v>
      </c>
      <c r="X440" s="198">
        <f>W440</f>
        <v>0.85837477988500588</v>
      </c>
      <c r="Y440" s="35">
        <f t="shared" ref="Y440" si="6027">X444</f>
        <v>0.99801295616353713</v>
      </c>
      <c r="Z440" s="35">
        <f>IF(MAX(W440:W444)=W440,Q440+1,Q440)</f>
        <v>4</v>
      </c>
      <c r="AA440" s="35">
        <f t="shared" ref="AA440" si="6028">IF(W440=MAX(W440:W444),S440*R440-G440,0)</f>
        <v>0</v>
      </c>
      <c r="AB440" s="35">
        <f t="shared" ref="AB440" si="6029">IF(W440=MAX(W440:W444),T440*R440-H440,0)</f>
        <v>0</v>
      </c>
      <c r="AC440" s="131">
        <f t="shared" ref="AC440" si="6030">IF(W440=MAX(W440:W444),U440-I440,0)</f>
        <v>0</v>
      </c>
      <c r="AD440" s="131">
        <f>Hoja1!$AA440^2+Hoja1!$AB440^2+AC440^2</f>
        <v>0</v>
      </c>
      <c r="AE440" s="35">
        <f t="shared" ref="AE440" si="6031">IF(MAX(AD440:AD444)&gt;AE435,MAX(AD440:AD444),AE435)</f>
        <v>5.1087972337273198E-2</v>
      </c>
      <c r="AF440" s="35">
        <f t="shared" ref="AF440" si="6032">SQRT(AE440)</f>
        <v>0.22602648591984348</v>
      </c>
      <c r="AG440" s="35">
        <f>IF(Y440=MIN(Y410:Y509),Y440,0)</f>
        <v>0</v>
      </c>
      <c r="AH440" s="88">
        <f>IF(Hoja1!$AG440&gt;0,_xlfn.MAXIFS(W440:W444,Z505:Z509,0),0)</f>
        <v>0</v>
      </c>
      <c r="AI440" s="72">
        <f>IF(AG440&gt;0,IF(AH440=Hoja1!$W440,Hoja1!$E440,Hoja1!$G440),0)</f>
        <v>0</v>
      </c>
      <c r="AJ440" s="73">
        <f>IF(AG440&gt;0,IF(AH440=Hoja1!$W440,Hoja1!$F440,Hoja1!$H440),0)</f>
        <v>0</v>
      </c>
      <c r="AK440" s="52">
        <f>IF(AG440&gt;0,IF(AH440=Hoja1!$W440,Hoja1!$E440*Hoja1!$R440,Hoja1!$G440),0)</f>
        <v>0</v>
      </c>
      <c r="AL440" s="49">
        <f>IF(AG440&gt;0,IF(AH440=Hoja1!$W440,Hoja1!$F440*Hoja1!$R440,Hoja1!$H440),0)</f>
        <v>0</v>
      </c>
      <c r="AM440" s="64">
        <f t="shared" ref="AM440:AN440" si="6033">AM435</f>
        <v>7</v>
      </c>
      <c r="AN440" s="148">
        <f t="shared" si="6033"/>
        <v>0.5</v>
      </c>
      <c r="AO440" s="121">
        <f t="shared" si="5385"/>
        <v>0.14285714285714285</v>
      </c>
      <c r="AP440" s="65">
        <f t="shared" ref="AP440" si="6034">IF($AO$11="SUBTRACTIVE",AN440*AO440,AO440)</f>
        <v>0.14285714285714285</v>
      </c>
      <c r="AQ440" s="64">
        <f t="shared" ref="AQ440:AR440" si="6035">AQ435</f>
        <v>4.7685805316688501E-3</v>
      </c>
      <c r="AR440" s="65">
        <f t="shared" si="6035"/>
        <v>-2.019261066434104E-2</v>
      </c>
      <c r="AS440" s="64">
        <f t="shared" ref="AS440" si="6036">IF(AG440&gt;0,G440+AQ440,0)</f>
        <v>0</v>
      </c>
      <c r="AT440" s="168">
        <f t="shared" ref="AT440" si="6037">IF(AG440&gt;0,H440+AR440,0)</f>
        <v>0</v>
      </c>
    </row>
    <row r="441" spans="3:46" ht="19.5" thickBot="1" x14ac:dyDescent="0.3">
      <c r="C441" s="224"/>
      <c r="D441" s="214"/>
      <c r="E441" s="89">
        <f t="shared" ref="E441:F441" si="6038">E440</f>
        <v>0.24421569700000001</v>
      </c>
      <c r="F441" s="89">
        <f t="shared" si="6038"/>
        <v>0.67003739500000004</v>
      </c>
      <c r="G441" s="74">
        <f t="shared" ref="G441:I441" si="6039">G436</f>
        <v>0.97621461700000001</v>
      </c>
      <c r="H441" s="74">
        <f t="shared" si="6039"/>
        <v>-0.20893725399999999</v>
      </c>
      <c r="I441" s="74">
        <f t="shared" si="6039"/>
        <v>0</v>
      </c>
      <c r="J441" s="2">
        <f t="shared" ref="J441" si="6040">IF($AO$1="SUBTRACTIVE",AA441+J436,IF(W441=MAX(W440:W444),P441*M441-G441+J436,J436))</f>
        <v>0</v>
      </c>
      <c r="K441" s="107">
        <f t="shared" ref="K441" si="6041">IF($AO$1="SUBTRACTIVE",AB441+K436,IF(W441=MAX(W440:W444),P441*N441-H441+K436,K436))</f>
        <v>0</v>
      </c>
      <c r="L441" s="3">
        <v>0</v>
      </c>
      <c r="M441" s="2">
        <f t="shared" ref="M441" si="6042">IF($AO$1="ADDICTIVE",IF(W441=MAX(W440:W444),$AO$2*S441*R441+G441,0),0)</f>
        <v>0</v>
      </c>
      <c r="N441" s="107">
        <f t="shared" ref="N441" si="6043">IF($AO$1="ADDICTIVE",IF(W441=MAX(W440:W444),$AO$2*T441*R441+H441,0),0)</f>
        <v>0</v>
      </c>
      <c r="O441" s="20">
        <f t="shared" ref="O441" si="6044">IF($AO$1="ADDICTIVE",IF(Y441=MAX(Y440:Y444),$AO$2*U441*R441+I441,0),0)</f>
        <v>0</v>
      </c>
      <c r="P441" s="3">
        <f t="shared" si="5650"/>
        <v>0</v>
      </c>
      <c r="Q441" s="63">
        <f>Z436</f>
        <v>0</v>
      </c>
      <c r="R441" s="2">
        <f t="shared" si="5376"/>
        <v>1.4022178344045098</v>
      </c>
      <c r="S441" s="90">
        <f t="shared" si="5661"/>
        <v>0.24421569700000001</v>
      </c>
      <c r="T441" s="90">
        <f t="shared" si="5662"/>
        <v>0.67003739500000004</v>
      </c>
      <c r="U441" s="26">
        <f t="shared" si="5377"/>
        <v>0</v>
      </c>
      <c r="V441" s="199">
        <f t="shared" si="5361"/>
        <v>0.13799388326890441</v>
      </c>
      <c r="W441" s="192">
        <f t="shared" si="5986"/>
        <v>0.56899694163445225</v>
      </c>
      <c r="X441" s="192">
        <f>IF(W441&gt;X440,W441,X440)</f>
        <v>0.85837477988500588</v>
      </c>
      <c r="Y441" s="75">
        <f t="shared" ref="Y441:Y444" si="6045">Y440</f>
        <v>0.99801295616353713</v>
      </c>
      <c r="Z441" s="63">
        <f>IF(MAX(W440:W444)=W441,Q441+1,Q441)</f>
        <v>0</v>
      </c>
      <c r="AA441" s="63">
        <f t="shared" ref="AA441" si="6046">IF(W441=MAX(W440:W444),S441*R441-G441,0)</f>
        <v>0</v>
      </c>
      <c r="AB441" s="63">
        <f t="shared" ref="AB441" si="6047">IF(W441=MAX(W440:W444),T441*R441-H441,0)</f>
        <v>0</v>
      </c>
      <c r="AC441" s="209">
        <f t="shared" ref="AC441" si="6048">IF(W441=MAX(W440:W444),U441-I441,0)</f>
        <v>0</v>
      </c>
      <c r="AD441" s="132">
        <f>Hoja1!$AA441^2+Hoja1!$AB441^2+AC441^2</f>
        <v>0</v>
      </c>
      <c r="AE441" s="75">
        <f t="shared" ref="AE441:AH444" si="6049">AE440</f>
        <v>5.1087972337273198E-2</v>
      </c>
      <c r="AF441" s="76">
        <f t="shared" si="6049"/>
        <v>0.22602648591984348</v>
      </c>
      <c r="AG441" s="77">
        <f t="shared" si="6049"/>
        <v>0</v>
      </c>
      <c r="AH441" s="78">
        <f t="shared" si="6049"/>
        <v>0</v>
      </c>
      <c r="AI441" s="72">
        <f>IF(AG440&gt;0,IF(AH440=Hoja1!$W441,Hoja1!$E441,Hoja1!$G441),0)</f>
        <v>0</v>
      </c>
      <c r="AJ441" s="73">
        <f>IF(AG440&gt;0,IF(AH440=Hoja1!$W441,Hoja1!$F441,Hoja1!$H441),0)</f>
        <v>0</v>
      </c>
      <c r="AK441" s="52">
        <f>IF(AG440&gt;0,IF(AH440=Hoja1!$W441,Hoja1!$E441*Hoja1!$R441,Hoja1!$G441),0)</f>
        <v>0</v>
      </c>
      <c r="AL441" s="49">
        <f>IF(AG440&gt;0,IF(AH440=Hoja1!$W441,Hoja1!$F441*Hoja1!$R441,Hoja1!$H441),0)</f>
        <v>0</v>
      </c>
      <c r="AM441" s="2">
        <f t="shared" ref="AM441:AN441" si="6050">AM436</f>
        <v>1</v>
      </c>
      <c r="AN441" s="143">
        <f t="shared" si="6050"/>
        <v>0.5</v>
      </c>
      <c r="AO441" s="107">
        <f t="shared" si="5385"/>
        <v>1</v>
      </c>
      <c r="AP441" s="3">
        <f t="shared" si="5886"/>
        <v>1</v>
      </c>
      <c r="AQ441" s="2">
        <f t="shared" ref="AQ441:AR441" si="6051">AQ436</f>
        <v>9.8200950552920219E-3</v>
      </c>
      <c r="AR441" s="3">
        <f t="shared" si="6051"/>
        <v>0.14994720205117487</v>
      </c>
      <c r="AS441" s="2">
        <f t="shared" ref="AS441" si="6052">IF(AG440&gt;0,G441+AQ441,0)</f>
        <v>0</v>
      </c>
      <c r="AT441" s="163">
        <f t="shared" ref="AT441" si="6053">IF(AG440&gt;0,H441+AR441,0)</f>
        <v>0</v>
      </c>
    </row>
    <row r="442" spans="3:46" ht="19.5" thickBot="1" x14ac:dyDescent="0.3">
      <c r="C442" s="224"/>
      <c r="D442" s="214"/>
      <c r="E442" s="89">
        <f t="shared" ref="E442:F442" si="6054">E441</f>
        <v>0.24421569700000001</v>
      </c>
      <c r="F442" s="89">
        <f t="shared" si="6054"/>
        <v>0.67003739500000004</v>
      </c>
      <c r="G442" s="74">
        <f t="shared" ref="G442:I442" si="6055">G437</f>
        <v>0.4247616770911497</v>
      </c>
      <c r="H442" s="74">
        <f t="shared" si="6055"/>
        <v>0.90530520691903349</v>
      </c>
      <c r="I442" s="74">
        <f t="shared" si="6055"/>
        <v>0</v>
      </c>
      <c r="J442" s="2">
        <f t="shared" ref="J442" si="6056">IF($AO$1="SUBTRACTIVE",AA442+J437,IF(W442=MAX(W440:W444),P442*M442-G442+J437,J437))</f>
        <v>-8.2318071316221764E-2</v>
      </c>
      <c r="K442" s="107">
        <f t="shared" ref="K442" si="6057">IF($AO$1="SUBTRACTIVE",AB442+K437,IF(W442=MAX(W440:W444),P442*N442-H442+K437,K437))</f>
        <v>3.4233178067905601E-2</v>
      </c>
      <c r="L442" s="3">
        <v>0</v>
      </c>
      <c r="M442" s="2">
        <f t="shared" ref="M442" si="6058">IF($AO$1="ADDICTIVE",IF(W442=MAX(W440:W444),$AO$2*S442*R442+G442,0),0)</f>
        <v>0</v>
      </c>
      <c r="N442" s="107">
        <f t="shared" ref="N442" si="6059">IF($AO$1="ADDICTIVE",IF(W442=MAX(W440:W444),$AO$2*T442*R442+H442,0),0)</f>
        <v>0</v>
      </c>
      <c r="O442" s="20">
        <f t="shared" ref="O442" si="6060">IF($AO$1="ADDICTIVE",IF(Y442=MAX(Y440:Y444),$AO$2*U442*R442+I442,0),0)</f>
        <v>0</v>
      </c>
      <c r="P442" s="3">
        <f t="shared" si="5650"/>
        <v>0</v>
      </c>
      <c r="Q442" s="63">
        <f>Z437</f>
        <v>1</v>
      </c>
      <c r="R442" s="2">
        <f t="shared" si="5376"/>
        <v>1.4022178344045098</v>
      </c>
      <c r="S442" s="90">
        <f t="shared" si="5661"/>
        <v>0.24421569700000001</v>
      </c>
      <c r="T442" s="90">
        <f t="shared" si="5662"/>
        <v>0.67003739500000004</v>
      </c>
      <c r="U442" s="26">
        <f t="shared" si="5377"/>
        <v>0</v>
      </c>
      <c r="V442" s="199">
        <f t="shared" si="5361"/>
        <v>0.99602591232707438</v>
      </c>
      <c r="W442" s="192">
        <f t="shared" si="5986"/>
        <v>0.99801295616353713</v>
      </c>
      <c r="X442" s="192">
        <f>IF(W442&gt;X441,W442,X441)</f>
        <v>0.99801295616353713</v>
      </c>
      <c r="Y442" s="75">
        <f t="shared" si="6045"/>
        <v>0.99801295616353713</v>
      </c>
      <c r="Z442" s="63">
        <f>IF(MAX(W440:W444)=W442,Q442+1,Q442)</f>
        <v>2</v>
      </c>
      <c r="AA442" s="63">
        <f t="shared" ref="AA442" si="6061">IF(W442=MAX(W440:W444),S442*R442-G442,0)</f>
        <v>-8.2318071316221764E-2</v>
      </c>
      <c r="AB442" s="63">
        <f t="shared" ref="AB442" si="6062">IF(W442=MAX(W440:W444),T442*R442-H442,0)</f>
        <v>3.4233178067905601E-2</v>
      </c>
      <c r="AC442" s="209">
        <f t="shared" ref="AC442" si="6063">IF(W442=MAX(W440:W444),U442-I442,0)</f>
        <v>0</v>
      </c>
      <c r="AD442" s="132">
        <f>Hoja1!$AA442^2+Hoja1!$AB442^2+AC442^2</f>
        <v>7.9481753458515055E-3</v>
      </c>
      <c r="AE442" s="75">
        <f t="shared" si="6049"/>
        <v>5.1087972337273198E-2</v>
      </c>
      <c r="AF442" s="75">
        <f t="shared" si="6049"/>
        <v>0.22602648591984348</v>
      </c>
      <c r="AG442" s="78">
        <f t="shared" si="6049"/>
        <v>0</v>
      </c>
      <c r="AH442" s="78">
        <f t="shared" si="6049"/>
        <v>0</v>
      </c>
      <c r="AI442" s="72">
        <f>IF(AG440&gt;0,IF(AH440=Hoja1!$W442,Hoja1!$E442,Hoja1!$G442),0)</f>
        <v>0</v>
      </c>
      <c r="AJ442" s="73">
        <f>IF(AG442&gt;0,IF(AH442=Hoja1!$W442,Hoja1!$F442,Hoja1!$H442),0)</f>
        <v>0</v>
      </c>
      <c r="AK442" s="52">
        <f>IF(AG440&gt;0,IF(AH440=Hoja1!$W442,Hoja1!$E442*Hoja1!$R442,Hoja1!$G442),0)</f>
        <v>0</v>
      </c>
      <c r="AL442" s="49">
        <f>IF(AG440&gt;0,IF(AH440=Hoja1!$W442,Hoja1!$F442*Hoja1!$R442,Hoja1!$H442),0)</f>
        <v>0</v>
      </c>
      <c r="AM442" s="2">
        <f t="shared" ref="AM442:AN442" si="6064">AM437</f>
        <v>5</v>
      </c>
      <c r="AN442" s="143">
        <f t="shared" si="6064"/>
        <v>0.5</v>
      </c>
      <c r="AO442" s="107">
        <f t="shared" si="5385"/>
        <v>0.2</v>
      </c>
      <c r="AP442" s="3">
        <f t="shared" si="5886"/>
        <v>0.2</v>
      </c>
      <c r="AQ442" s="2">
        <f t="shared" ref="AQ442:AR442" si="6065">AQ437</f>
        <v>3.1459709263277624E-3</v>
      </c>
      <c r="AR442" s="3">
        <f t="shared" si="6065"/>
        <v>-3.7849322721346004E-3</v>
      </c>
      <c r="AS442" s="2">
        <f t="shared" ref="AS442" si="6066">IF(AG440&gt;0,G442+AQ442,0)</f>
        <v>0</v>
      </c>
      <c r="AT442" s="163">
        <f t="shared" ref="AT442" si="6067">IF(AG440&gt;0,H442+AR442,0)</f>
        <v>0</v>
      </c>
    </row>
    <row r="443" spans="3:46" ht="19.5" thickBot="1" x14ac:dyDescent="0.3">
      <c r="C443" s="224"/>
      <c r="D443" s="214"/>
      <c r="E443" s="89">
        <f t="shared" ref="E443:F443" si="6068">E442</f>
        <v>0.24421569700000001</v>
      </c>
      <c r="F443" s="89">
        <f t="shared" si="6068"/>
        <v>0.67003739500000004</v>
      </c>
      <c r="G443" s="74">
        <f t="shared" ref="G443:I443" si="6069">G438</f>
        <v>5.6386042442791447E-2</v>
      </c>
      <c r="H443" s="74">
        <f t="shared" si="6069"/>
        <v>0.99840904153440013</v>
      </c>
      <c r="I443" s="74">
        <f t="shared" si="6069"/>
        <v>0</v>
      </c>
      <c r="J443" s="2">
        <f t="shared" ref="J443" si="6070">IF($AO$1="SUBTRACTIVE",AA443+J438,IF(W443=MAX(W440:W444),P443*M443-G443+J438,J438))</f>
        <v>0</v>
      </c>
      <c r="K443" s="107">
        <f t="shared" ref="K443" si="6071">IF($AO$1="SUBTRACTIVE",AB443+K438,IF(W443=MAX(W440:W444),P443*N443-H443+K438,K438))</f>
        <v>0</v>
      </c>
      <c r="L443" s="3">
        <v>0</v>
      </c>
      <c r="M443" s="2">
        <f t="shared" ref="M443" si="6072">IF($AO$1="ADDICTIVE",IF(W443=MAX(W440:W444),$AO$2*S443*R443+G443,0),0)</f>
        <v>0</v>
      </c>
      <c r="N443" s="107">
        <f t="shared" ref="N443" si="6073">IF($AO$1="ADDICTIVE",IF(W443=MAX(W440:W444),$AO$2*T443*R443+H443,0),0)</f>
        <v>0</v>
      </c>
      <c r="O443" s="20">
        <f t="shared" ref="O443:O444" si="6074">IF($AO$1="ADDICTIVE",IF(Y443=MAX(Y439:Y443),$AO$2*U443*R443+I443,0),0)</f>
        <v>0</v>
      </c>
      <c r="P443" s="3">
        <f t="shared" si="5650"/>
        <v>0</v>
      </c>
      <c r="Q443" s="63">
        <f>Z438</f>
        <v>0</v>
      </c>
      <c r="R443" s="2">
        <f t="shared" si="5376"/>
        <v>1.4022178344045098</v>
      </c>
      <c r="S443" s="90">
        <f t="shared" si="5661"/>
        <v>0.24421569700000001</v>
      </c>
      <c r="T443" s="90">
        <f t="shared" si="5662"/>
        <v>0.67003739500000004</v>
      </c>
      <c r="U443" s="26">
        <f t="shared" si="5377"/>
        <v>0</v>
      </c>
      <c r="V443" s="199">
        <f t="shared" si="5361"/>
        <v>0.95735265812907588</v>
      </c>
      <c r="W443" s="192">
        <f t="shared" si="5986"/>
        <v>0.97867632906453794</v>
      </c>
      <c r="X443" s="192">
        <f>IF(W443&gt;X442,W443,X442)</f>
        <v>0.99801295616353713</v>
      </c>
      <c r="Y443" s="75">
        <f t="shared" si="6045"/>
        <v>0.99801295616353713</v>
      </c>
      <c r="Z443" s="63">
        <f>IF(MAX(W440:W444)=W443,Q443+1,Q443)</f>
        <v>0</v>
      </c>
      <c r="AA443" s="63">
        <f t="shared" ref="AA443" si="6075">IF(W443=MAX(W440:W444),S443*R443-G443,0)</f>
        <v>0</v>
      </c>
      <c r="AB443" s="63">
        <f t="shared" ref="AB443" si="6076">IF(W443=MAX(W440:W444),T443*R443-H443,0)</f>
        <v>0</v>
      </c>
      <c r="AC443" s="209">
        <f t="shared" ref="AC443" si="6077">IF(W443=MAX(W440:W444),U443-I443,0)</f>
        <v>0</v>
      </c>
      <c r="AD443" s="132">
        <f>Hoja1!$AA443^2+Hoja1!$AB443^2+AC443^2</f>
        <v>0</v>
      </c>
      <c r="AE443" s="75">
        <f t="shared" si="6049"/>
        <v>5.1087972337273198E-2</v>
      </c>
      <c r="AF443" s="75">
        <f t="shared" si="6049"/>
        <v>0.22602648591984348</v>
      </c>
      <c r="AG443" s="78">
        <f t="shared" si="6049"/>
        <v>0</v>
      </c>
      <c r="AH443" s="78">
        <f t="shared" si="6049"/>
        <v>0</v>
      </c>
      <c r="AI443" s="72">
        <f>IF(AG440&gt;0,IF(AH440=Hoja1!$W443,Hoja1!$E443,Hoja1!$G443),0)</f>
        <v>0</v>
      </c>
      <c r="AJ443" s="73">
        <f>IF(AG440&gt;0,IF(AH440=Hoja1!$W443,Hoja1!$F443,Hoja1!$H443),0)</f>
        <v>0</v>
      </c>
      <c r="AK443" s="52">
        <f>IF(AG440&gt;0,IF(AH440=Hoja1!$W443,Hoja1!$E443*Hoja1!$R443,Hoja1!$G443),0)</f>
        <v>0</v>
      </c>
      <c r="AL443" s="49">
        <f>IF(AG440&gt;0,IF(AH440=Hoja1!$W443,Hoja1!$F443*Hoja1!$R443,Hoja1!$H443),0)</f>
        <v>0</v>
      </c>
      <c r="AM443" s="2">
        <f t="shared" ref="AM443:AN443" si="6078">AM438</f>
        <v>1</v>
      </c>
      <c r="AN443" s="143">
        <f t="shared" si="6078"/>
        <v>0.5</v>
      </c>
      <c r="AO443" s="107">
        <f t="shared" si="5385"/>
        <v>1</v>
      </c>
      <c r="AP443" s="3">
        <f t="shared" si="5886"/>
        <v>1</v>
      </c>
      <c r="AQ443" s="2">
        <f t="shared" ref="AQ443:AR443" si="6079">AQ438</f>
        <v>0</v>
      </c>
      <c r="AR443" s="3">
        <f t="shared" si="6079"/>
        <v>0</v>
      </c>
      <c r="AS443" s="2">
        <f t="shared" ref="AS443" si="6080">IF(AG440&gt;0,G443+AQ443,0)</f>
        <v>0</v>
      </c>
      <c r="AT443" s="163">
        <f t="shared" ref="AT443" si="6081">IF(AG440&gt;0,H443+AR443,0)</f>
        <v>0</v>
      </c>
    </row>
    <row r="444" spans="3:46" ht="19.5" thickBot="1" x14ac:dyDescent="0.3">
      <c r="C444" s="224"/>
      <c r="D444" s="215"/>
      <c r="E444" s="89">
        <f t="shared" ref="E444:F444" si="6082">E443</f>
        <v>0.24421569700000001</v>
      </c>
      <c r="F444" s="89">
        <f t="shared" si="6082"/>
        <v>0.67003739500000004</v>
      </c>
      <c r="G444" s="74">
        <f t="shared" ref="G444:I444" si="6083">G439</f>
        <v>0.70226008465779011</v>
      </c>
      <c r="H444" s="74">
        <f t="shared" si="6083"/>
        <v>0.7119204825655977</v>
      </c>
      <c r="I444" s="74">
        <f t="shared" si="6083"/>
        <v>0</v>
      </c>
      <c r="J444" s="4">
        <f t="shared" ref="J444" si="6084">IF($AO$1="SUBTRACTIVE",AA444+J439,IF(W444=MAX(W440:W444),P444*M444-G444+J439,J439))</f>
        <v>0</v>
      </c>
      <c r="K444" s="108">
        <f t="shared" ref="K444" si="6085">IF($AO$1="SUBTRACTIVE",AB444+K439,IF(W444=MAX(W440:W444),P444*N444-H444+K439,K439))</f>
        <v>0</v>
      </c>
      <c r="L444" s="5">
        <v>0</v>
      </c>
      <c r="M444" s="4">
        <f t="shared" ref="M444" si="6086">IF($AO$1="ADDICTIVE",IF(W444=MAX(W440:W444),$AO$2*S444*R444+G444,0),0)</f>
        <v>0</v>
      </c>
      <c r="N444" s="108">
        <f t="shared" ref="N444" si="6087">IF($AO$1="ADDICTIVE",IF(W444=MAX(W440:W444),$AO$2*T444*R444+H444,0),0)</f>
        <v>0</v>
      </c>
      <c r="O444" s="21">
        <f t="shared" si="6074"/>
        <v>0</v>
      </c>
      <c r="P444" s="5">
        <f t="shared" si="5650"/>
        <v>0</v>
      </c>
      <c r="Q444" s="63">
        <f>Z439</f>
        <v>1</v>
      </c>
      <c r="R444" s="4">
        <f t="shared" si="5376"/>
        <v>1.4022178344045098</v>
      </c>
      <c r="S444" s="90">
        <f t="shared" si="5661"/>
        <v>0.24421569700000001</v>
      </c>
      <c r="T444" s="90">
        <f t="shared" si="5662"/>
        <v>0.67003739500000004</v>
      </c>
      <c r="U444" s="118">
        <f t="shared" si="5377"/>
        <v>0</v>
      </c>
      <c r="V444" s="199">
        <f t="shared" si="5361"/>
        <v>0.90936109601082393</v>
      </c>
      <c r="W444" s="192">
        <f t="shared" si="5986"/>
        <v>0.95468054800541191</v>
      </c>
      <c r="X444" s="192">
        <f>IF(W444&gt;X443,W444,X443)</f>
        <v>0.99801295616353713</v>
      </c>
      <c r="Y444" s="75">
        <f t="shared" si="6045"/>
        <v>0.99801295616353713</v>
      </c>
      <c r="Z444" s="63">
        <f>IF(MAX(W440:W444)=W444,Q444+1,Q444)</f>
        <v>1</v>
      </c>
      <c r="AA444" s="63">
        <f t="shared" ref="AA444" si="6088">IF(W444=MAX(W440:W444),S444*R444-G444,0)</f>
        <v>0</v>
      </c>
      <c r="AB444" s="63">
        <f t="shared" ref="AB444" si="6089">IF(W444=MAX(W440:W444),T444*R444-H444,0)</f>
        <v>0</v>
      </c>
      <c r="AC444" s="133">
        <f t="shared" ref="AC444" si="6090">IF(W444=MAX(W440:W444),U444-I444,0)</f>
        <v>0</v>
      </c>
      <c r="AD444" s="133">
        <f>Hoja1!$AA444^2+Hoja1!$AB444^2+AC444^2</f>
        <v>0</v>
      </c>
      <c r="AE444" s="75">
        <f t="shared" si="6049"/>
        <v>5.1087972337273198E-2</v>
      </c>
      <c r="AF444" s="75">
        <f t="shared" si="6049"/>
        <v>0.22602648591984348</v>
      </c>
      <c r="AG444" s="78">
        <f t="shared" si="6049"/>
        <v>0</v>
      </c>
      <c r="AH444" s="78">
        <f t="shared" si="6049"/>
        <v>0</v>
      </c>
      <c r="AI444" s="72">
        <f>IF(AG440&gt;0,IF(AH440=Hoja1!$W444,Hoja1!$E444,Hoja1!$G444),0)</f>
        <v>0</v>
      </c>
      <c r="AJ444" s="73">
        <f>IF(AG440&gt;0,IF(AH440=Hoja1!$W444,Hoja1!$F444,Hoja1!$H444),0)</f>
        <v>0</v>
      </c>
      <c r="AK444" s="52">
        <f>IF(AG440&gt;0,IF(AH440=Hoja1!$W444,Hoja1!$E444*Hoja1!$R444,Hoja1!$G444),0)</f>
        <v>0</v>
      </c>
      <c r="AL444" s="49">
        <f>IF(AG440&gt;0,IF(AH440=Hoja1!$W444,Hoja1!$F444*Hoja1!$R444,Hoja1!$H444),0)</f>
        <v>0</v>
      </c>
      <c r="AM444" s="4">
        <f t="shared" ref="AM444:AN444" si="6091">AM439</f>
        <v>6</v>
      </c>
      <c r="AN444" s="120">
        <f t="shared" si="6091"/>
        <v>0.5</v>
      </c>
      <c r="AO444" s="108">
        <f t="shared" si="5385"/>
        <v>0.16666666666666666</v>
      </c>
      <c r="AP444" s="5">
        <f t="shared" si="5886"/>
        <v>0.16666666666666666</v>
      </c>
      <c r="AQ444" s="4">
        <f t="shared" ref="AQ444:AR444" si="6092">AQ439</f>
        <v>-3.684615897998881E-3</v>
      </c>
      <c r="AR444" s="5">
        <f t="shared" si="6092"/>
        <v>-1.492924481594308E-4</v>
      </c>
      <c r="AS444" s="4">
        <f t="shared" ref="AS444" si="6093">IF(AG440&gt;0,G444+AQ444,0)</f>
        <v>0</v>
      </c>
      <c r="AT444" s="164">
        <f t="shared" ref="AT444" si="6094">IF(AG440&gt;0,H444+AR444,0)</f>
        <v>0</v>
      </c>
    </row>
    <row r="445" spans="3:46" ht="19.5" thickBot="1" x14ac:dyDescent="0.3">
      <c r="C445" s="224"/>
      <c r="D445" s="216" t="s">
        <v>32</v>
      </c>
      <c r="E445" s="116">
        <f>$A$17</f>
        <v>0.31517991899999998</v>
      </c>
      <c r="F445" s="116">
        <f>$B$17</f>
        <v>8.7931176999999999E-2</v>
      </c>
      <c r="G445" s="92">
        <f t="shared" ref="G445:I445" si="6095">G440</f>
        <v>0.90061523871352567</v>
      </c>
      <c r="H445" s="92">
        <f t="shared" si="6095"/>
        <v>0.43461729348586547</v>
      </c>
      <c r="I445" s="92">
        <f t="shared" si="6095"/>
        <v>0</v>
      </c>
      <c r="J445" s="52">
        <f t="shared" ref="J445" si="6096">IF($AO$1="SUBTRACTIVE",AA445+J440,IF(W445=MAX(W445:W449),P445*M445-G445+J440,J440))</f>
        <v>0.18937260242091725</v>
      </c>
      <c r="K445" s="123">
        <f t="shared" ref="K445" si="6097">IF($AO$1="SUBTRACTIVE",AB445+K440,IF(W445=MAX(W445:W449),P445*N445-H445+K440,K440))</f>
        <v>-0.49997515292269445</v>
      </c>
      <c r="L445" s="53">
        <v>0</v>
      </c>
      <c r="M445" s="136">
        <f t="shared" ref="M445" si="6098">IF($AO$1="ADDICTIVE",IF(W445=MAX(W445:W449),$AO$2*S445*R445+G445,0),0)</f>
        <v>0</v>
      </c>
      <c r="N445" s="123">
        <f t="shared" ref="N445" si="6099">IF($AO$1="ADDICTIVE",IF(W445=MAX(W445:W449),$AO$2*T445*R445+H445,0),0)</f>
        <v>0</v>
      </c>
      <c r="O445" s="130">
        <f t="shared" ref="O445" si="6100">IF($AO$1="ADDICTIVE",IF(Y445=MAX(Y445:Y449),$AO$2*U445*R445+I445,0),0)</f>
        <v>0</v>
      </c>
      <c r="P445" s="53">
        <f t="shared" si="5650"/>
        <v>0</v>
      </c>
      <c r="Q445" s="36">
        <f>Z440</f>
        <v>4</v>
      </c>
      <c r="R445" s="114">
        <f t="shared" si="5376"/>
        <v>3.0560858111327414</v>
      </c>
      <c r="S445" s="91">
        <f t="shared" si="5661"/>
        <v>0.31517991899999998</v>
      </c>
      <c r="T445" s="91">
        <f t="shared" si="5662"/>
        <v>8.7931176999999999E-2</v>
      </c>
      <c r="U445" s="115">
        <f t="shared" si="5377"/>
        <v>0</v>
      </c>
      <c r="V445" s="200">
        <f t="shared" si="5361"/>
        <v>0.98428042772674695</v>
      </c>
      <c r="W445" s="201">
        <f t="shared" si="5986"/>
        <v>0.99214021386337348</v>
      </c>
      <c r="X445" s="201">
        <f>W445</f>
        <v>0.99214021386337348</v>
      </c>
      <c r="Y445" s="36">
        <f t="shared" ref="Y445" si="6101">X449</f>
        <v>0.99214021386337348</v>
      </c>
      <c r="Z445" s="36">
        <f>IF(MAX(W445:W449)=W445,Q445+1,Q445)</f>
        <v>5</v>
      </c>
      <c r="AA445" s="80">
        <f t="shared" ref="AA445" si="6102">IF(W445=MAX(W445:W449),S445*R445-G445,0)</f>
        <v>6.2601639696341027E-2</v>
      </c>
      <c r="AB445" s="80">
        <f t="shared" ref="AB445" si="6103">IF(W445=MAX(W445:W449),T445*R445-H445,0)</f>
        <v>-0.16589207109996384</v>
      </c>
      <c r="AC445" s="54">
        <f t="shared" ref="AC445" si="6104">IF(W445=MAX(W445:W449),U445-I445,0)</f>
        <v>0</v>
      </c>
      <c r="AD445" s="54">
        <f>Hoja1!$AA445^2+Hoja1!$AB445^2+AC445^2</f>
        <v>3.1439144546505961E-2</v>
      </c>
      <c r="AE445" s="80">
        <f t="shared" ref="AE445" si="6105">IF(MAX(AD445:AD449)&gt;AE440,MAX(AD445:AD449),AE440)</f>
        <v>5.1087972337273198E-2</v>
      </c>
      <c r="AF445" s="80">
        <f t="shared" ref="AF445" si="6106">SQRT(AE445)</f>
        <v>0.22602648591984348</v>
      </c>
      <c r="AG445" s="82">
        <f>IF(Y445=MIN(Y410:Y509),Y445,0)</f>
        <v>0</v>
      </c>
      <c r="AH445" s="83">
        <f>IF(Hoja1!$AG445&gt;0,_xlfn.MAXIFS(W445:W449,Z505:Z509,0),0)</f>
        <v>0</v>
      </c>
      <c r="AI445" s="80">
        <f>IF(AG445&gt;0,IF(AH445=Hoja1!$W445,Hoja1!$E445,Hoja1!$G445),0)</f>
        <v>0</v>
      </c>
      <c r="AJ445" s="54">
        <f>IF(AG445&gt;0,IF(AH445=Hoja1!$W445,Hoja1!$F445,Hoja1!$H445),0)</f>
        <v>0</v>
      </c>
      <c r="AK445" s="52">
        <f>IF(AG445&gt;0,IF(AH445=Hoja1!$W445,Hoja1!$E445*Hoja1!$R445,Hoja1!$G445),0)</f>
        <v>0</v>
      </c>
      <c r="AL445" s="49">
        <f>IF(AG445&gt;0,IF(AH445=Hoja1!$W445,Hoja1!$F445*Hoja1!$R445,Hoja1!$H445),0)</f>
        <v>0</v>
      </c>
      <c r="AM445" s="114">
        <f t="shared" ref="AM445:AN445" si="6107">AM440</f>
        <v>7</v>
      </c>
      <c r="AN445" s="144">
        <f t="shared" si="6107"/>
        <v>0.5</v>
      </c>
      <c r="AO445" s="123">
        <f t="shared" si="5385"/>
        <v>0.14285714285714285</v>
      </c>
      <c r="AP445" s="127">
        <f t="shared" ref="AP445" si="6108">IF($AO$1="SUBTRACTIVE",AN445*AO445,AO445)</f>
        <v>7.1428571428571425E-2</v>
      </c>
      <c r="AQ445" s="52">
        <f t="shared" ref="AQ445:AR445" si="6109">AQ440</f>
        <v>4.7685805316688501E-3</v>
      </c>
      <c r="AR445" s="53">
        <f t="shared" si="6109"/>
        <v>-2.019261066434104E-2</v>
      </c>
      <c r="AS445" s="52">
        <f t="shared" ref="AS445" si="6110">IF(AG445&gt;0,G445+AQ445,0)</f>
        <v>0</v>
      </c>
      <c r="AT445" s="165">
        <f t="shared" ref="AT445" si="6111">IF(AG445&gt;0,H445+AR445,0)</f>
        <v>0</v>
      </c>
    </row>
    <row r="446" spans="3:46" ht="19.5" thickBot="1" x14ac:dyDescent="0.3">
      <c r="C446" s="224"/>
      <c r="D446" s="217"/>
      <c r="E446" s="94">
        <f t="shared" ref="E446:F446" si="6112">E445</f>
        <v>0.31517991899999998</v>
      </c>
      <c r="F446" s="94">
        <f t="shared" si="6112"/>
        <v>8.7931176999999999E-2</v>
      </c>
      <c r="G446" s="46">
        <f t="shared" ref="G446:I446" si="6113">G441</f>
        <v>0.97621461700000001</v>
      </c>
      <c r="H446" s="46">
        <f t="shared" si="6113"/>
        <v>-0.20893725399999999</v>
      </c>
      <c r="I446" s="46">
        <f t="shared" si="6113"/>
        <v>0</v>
      </c>
      <c r="J446" s="56">
        <f t="shared" ref="J446" si="6114">IF($AO$1="SUBTRACTIVE",AA446+J441,IF(W446=MAX(W445:W449),P446*M446-G446+J441,J441))</f>
        <v>0</v>
      </c>
      <c r="K446" s="122">
        <f t="shared" ref="K446" si="6115">IF($AO$1="SUBTRACTIVE",AB446+K441,IF(W446=MAX(W445:W449),P446*N446-H446+K441,K441))</f>
        <v>0</v>
      </c>
      <c r="L446" s="57">
        <v>0</v>
      </c>
      <c r="M446" s="137">
        <f t="shared" ref="M446" si="6116">IF($AO$1="ADDICTIVE",IF(W446=MAX(W445:W449),$AO$2*S446*R446+G446,0),0)</f>
        <v>0</v>
      </c>
      <c r="N446" s="122">
        <f t="shared" ref="N446" si="6117">IF($AO$1="ADDICTIVE",IF(W446=MAX(W445:W449),$AO$2*T446*R446+H446,0),0)</f>
        <v>0</v>
      </c>
      <c r="O446" s="128">
        <f t="shared" ref="O446" si="6118">IF($AO$1="ADDICTIVE",IF(Y446=MAX(Y445:Y449),$AO$2*U446*R446+I446,0),0)</f>
        <v>0</v>
      </c>
      <c r="P446" s="57">
        <f t="shared" si="5650"/>
        <v>0</v>
      </c>
      <c r="Q446" s="93">
        <f t="shared" ref="Q446:Q450" si="6119">Z441</f>
        <v>0</v>
      </c>
      <c r="R446" s="56">
        <f t="shared" si="5376"/>
        <v>3.0560858111327414</v>
      </c>
      <c r="S446" s="95">
        <f t="shared" si="5661"/>
        <v>0.31517991899999998</v>
      </c>
      <c r="T446" s="95">
        <f t="shared" si="5662"/>
        <v>8.7931176999999999E-2</v>
      </c>
      <c r="U446" s="115">
        <f t="shared" si="5377"/>
        <v>0</v>
      </c>
      <c r="V446" s="202">
        <f t="shared" si="5361"/>
        <v>0.88415968599897388</v>
      </c>
      <c r="W446" s="203">
        <f t="shared" si="5986"/>
        <v>0.94207984299948699</v>
      </c>
      <c r="X446" s="203">
        <f>IF(W446&gt;X445,W446,X445)</f>
        <v>0.99214021386337348</v>
      </c>
      <c r="Y446" s="75">
        <f t="shared" ref="Y446:Y449" si="6120">Y445</f>
        <v>0.99214021386337348</v>
      </c>
      <c r="Z446" s="93">
        <f>IF(MAX(W445:W449)=W446,Q446+1,Q446)</f>
        <v>0</v>
      </c>
      <c r="AA446" s="82">
        <f t="shared" ref="AA446" si="6121">IF(W446=MAX(W445:W449),S446*R446-G446,0)</f>
        <v>0</v>
      </c>
      <c r="AB446" s="82">
        <f t="shared" ref="AB446" si="6122">IF(W446=MAX(W445:W449),T446*R446-H446,0)</f>
        <v>0</v>
      </c>
      <c r="AC446" s="210">
        <f t="shared" ref="AC446" si="6123">IF(W446=MAX(W445:W449),U446-I446,0)</f>
        <v>0</v>
      </c>
      <c r="AD446" s="212">
        <f>Hoja1!$AA446^2+Hoja1!$AB446^2+AC446^2</f>
        <v>0</v>
      </c>
      <c r="AE446" s="75">
        <f t="shared" ref="AE446:AH449" si="6124">AE445</f>
        <v>5.1087972337273198E-2</v>
      </c>
      <c r="AF446" s="76">
        <f t="shared" si="6124"/>
        <v>0.22602648591984348</v>
      </c>
      <c r="AG446" s="78">
        <f t="shared" si="6124"/>
        <v>0</v>
      </c>
      <c r="AH446" s="78">
        <f t="shared" si="6124"/>
        <v>0</v>
      </c>
      <c r="AI446" s="80">
        <f>IF(AG445&gt;0,IF(AH445=Hoja1!$W446,Hoja1!$E446,Hoja1!$G446),0)</f>
        <v>0</v>
      </c>
      <c r="AJ446" s="54">
        <f>IF(AG445&gt;0,IF(AH445=Hoja1!$W446,Hoja1!$F446,Hoja1!$H446),0)</f>
        <v>0</v>
      </c>
      <c r="AK446" s="52">
        <f>IF(AG445&gt;0,IF(AH445=Hoja1!$W446,Hoja1!$E446*Hoja1!$R446,Hoja1!$G446),0)</f>
        <v>0</v>
      </c>
      <c r="AL446" s="49">
        <f>IF(AG445&gt;0,IF(AH445=Hoja1!$W446,Hoja1!$F446*Hoja1!$R446,Hoja1!$H446),0)</f>
        <v>0</v>
      </c>
      <c r="AM446" s="56">
        <f t="shared" ref="AM446:AN446" si="6125">AM441</f>
        <v>1</v>
      </c>
      <c r="AN446" s="145">
        <f t="shared" si="6125"/>
        <v>0.5</v>
      </c>
      <c r="AO446" s="122">
        <f t="shared" si="5385"/>
        <v>1</v>
      </c>
      <c r="AP446" s="127">
        <f t="shared" si="5813"/>
        <v>0.5</v>
      </c>
      <c r="AQ446" s="56">
        <f t="shared" ref="AQ446:AR446" si="6126">AQ441</f>
        <v>9.8200950552920219E-3</v>
      </c>
      <c r="AR446" s="57">
        <f t="shared" si="6126"/>
        <v>0.14994720205117487</v>
      </c>
      <c r="AS446" s="56">
        <f t="shared" ref="AS446" si="6127">IF(AG445&gt;0,G446+AQ446,0)</f>
        <v>0</v>
      </c>
      <c r="AT446" s="166">
        <f t="shared" ref="AT446" si="6128">IF(AG445&gt;0,H446+AR446,0)</f>
        <v>0</v>
      </c>
    </row>
    <row r="447" spans="3:46" ht="19.5" thickBot="1" x14ac:dyDescent="0.3">
      <c r="C447" s="224"/>
      <c r="D447" s="217"/>
      <c r="E447" s="94">
        <f t="shared" ref="E447:F447" si="6129">E446</f>
        <v>0.31517991899999998</v>
      </c>
      <c r="F447" s="94">
        <f t="shared" si="6129"/>
        <v>8.7931176999999999E-2</v>
      </c>
      <c r="G447" s="46">
        <f t="shared" ref="G447:I447" si="6130">G442</f>
        <v>0.4247616770911497</v>
      </c>
      <c r="H447" s="46">
        <f t="shared" si="6130"/>
        <v>0.90530520691903349</v>
      </c>
      <c r="I447" s="46">
        <f t="shared" si="6130"/>
        <v>0</v>
      </c>
      <c r="J447" s="56">
        <f t="shared" ref="J447" si="6131">IF($AO$1="SUBTRACTIVE",AA447+J442,IF(W447=MAX(W445:W449),P447*M447-G447+J442,J442))</f>
        <v>-8.2318071316221764E-2</v>
      </c>
      <c r="K447" s="122">
        <f t="shared" ref="K447" si="6132">IF($AO$1="SUBTRACTIVE",AB447+K442,IF(W447=MAX(W445:W449),P447*N447-H447+K442,K442))</f>
        <v>3.4233178067905601E-2</v>
      </c>
      <c r="L447" s="57">
        <v>0</v>
      </c>
      <c r="M447" s="137">
        <f t="shared" ref="M447" si="6133">IF($AO$1="ADDICTIVE",IF(W447=MAX(W445:W449),$AO$2*S447*R447+G447,0),0)</f>
        <v>0</v>
      </c>
      <c r="N447" s="122">
        <f t="shared" ref="N447" si="6134">IF($AO$1="ADDICTIVE",IF(W447=MAX(W445:W449),$AO$2*T447*R447+H447,0),0)</f>
        <v>0</v>
      </c>
      <c r="O447" s="128">
        <f t="shared" ref="O447" si="6135">IF($AO$1="ADDICTIVE",IF(Y447=MAX(Y445:Y449),$AO$2*U447*R447+I447,0),0)</f>
        <v>0</v>
      </c>
      <c r="P447" s="57">
        <f t="shared" si="5650"/>
        <v>0</v>
      </c>
      <c r="Q447" s="93">
        <f t="shared" si="6119"/>
        <v>2</v>
      </c>
      <c r="R447" s="56">
        <f t="shared" si="5376"/>
        <v>3.0560858111327414</v>
      </c>
      <c r="S447" s="95">
        <f t="shared" ref="S447:S478" si="6136">E447</f>
        <v>0.31517991899999998</v>
      </c>
      <c r="T447" s="95">
        <f t="shared" ref="T447:T478" si="6137">F447</f>
        <v>8.7931176999999999E-2</v>
      </c>
      <c r="U447" s="115">
        <f t="shared" si="5377"/>
        <v>0</v>
      </c>
      <c r="V447" s="202">
        <f t="shared" si="5361"/>
        <v>0.65241595973230893</v>
      </c>
      <c r="W447" s="203">
        <f t="shared" si="5986"/>
        <v>0.82620797986615446</v>
      </c>
      <c r="X447" s="203">
        <f>IF(W447&gt;X446,W447,X446)</f>
        <v>0.99214021386337348</v>
      </c>
      <c r="Y447" s="75">
        <f t="shared" si="6120"/>
        <v>0.99214021386337348</v>
      </c>
      <c r="Z447" s="93">
        <f>IF(MAX(W445:W449)=W447,Q447+1,Q447)</f>
        <v>2</v>
      </c>
      <c r="AA447" s="82">
        <f t="shared" ref="AA447" si="6138">IF(W447=MAX(W445:W449),S447*R447-G447,0)</f>
        <v>0</v>
      </c>
      <c r="AB447" s="82">
        <f t="shared" ref="AB447" si="6139">IF(W447=MAX(W445:W449),T447*R447-H447,0)</f>
        <v>0</v>
      </c>
      <c r="AC447" s="210">
        <f t="shared" ref="AC447" si="6140">IF(W447=MAX(W445:W449),U447-I447,0)</f>
        <v>0</v>
      </c>
      <c r="AD447" s="212">
        <f>Hoja1!$AA447^2+Hoja1!$AB447^2+AC447^2</f>
        <v>0</v>
      </c>
      <c r="AE447" s="75">
        <f t="shared" si="6124"/>
        <v>5.1087972337273198E-2</v>
      </c>
      <c r="AF447" s="75">
        <f t="shared" si="6124"/>
        <v>0.22602648591984348</v>
      </c>
      <c r="AG447" s="78">
        <f t="shared" si="6124"/>
        <v>0</v>
      </c>
      <c r="AH447" s="78">
        <f t="shared" si="6124"/>
        <v>0</v>
      </c>
      <c r="AI447" s="80">
        <f>IF(AG445&gt;0,IF(AH445=Hoja1!$W447,Hoja1!$E447,Hoja1!$G447),0)</f>
        <v>0</v>
      </c>
      <c r="AJ447" s="54">
        <f>IF(AG445&gt;0,IF(AH445=Hoja1!$W447,Hoja1!$F447,Hoja1!$H447),0)</f>
        <v>0</v>
      </c>
      <c r="AK447" s="52">
        <f>IF(AG445&gt;0,IF(AH445=Hoja1!$W447,Hoja1!$E447*Hoja1!$R447,Hoja1!$G447),0)</f>
        <v>0</v>
      </c>
      <c r="AL447" s="49">
        <f>IF(AG445&gt;0,IF(AH445=Hoja1!$W447,Hoja1!$F447*Hoja1!$R447,Hoja1!$H447),0)</f>
        <v>0</v>
      </c>
      <c r="AM447" s="56">
        <f t="shared" ref="AM447:AN447" si="6141">AM442</f>
        <v>5</v>
      </c>
      <c r="AN447" s="145">
        <f t="shared" si="6141"/>
        <v>0.5</v>
      </c>
      <c r="AO447" s="122">
        <f t="shared" si="5385"/>
        <v>0.2</v>
      </c>
      <c r="AP447" s="127">
        <f t="shared" si="5813"/>
        <v>0.1</v>
      </c>
      <c r="AQ447" s="56">
        <f t="shared" ref="AQ447:AR447" si="6142">AQ442</f>
        <v>3.1459709263277624E-3</v>
      </c>
      <c r="AR447" s="57">
        <f t="shared" si="6142"/>
        <v>-3.7849322721346004E-3</v>
      </c>
      <c r="AS447" s="56">
        <f t="shared" ref="AS447" si="6143">IF(AG445&gt;0,G447+AQ447,0)</f>
        <v>0</v>
      </c>
      <c r="AT447" s="166">
        <f t="shared" ref="AT447" si="6144">IF(AG445&gt;0,H447+AR447,0)</f>
        <v>0</v>
      </c>
    </row>
    <row r="448" spans="3:46" ht="19.5" thickBot="1" x14ac:dyDescent="0.3">
      <c r="C448" s="224"/>
      <c r="D448" s="217"/>
      <c r="E448" s="94">
        <f t="shared" ref="E448:F448" si="6145">E447</f>
        <v>0.31517991899999998</v>
      </c>
      <c r="F448" s="94">
        <f t="shared" si="6145"/>
        <v>8.7931176999999999E-2</v>
      </c>
      <c r="G448" s="46">
        <f t="shared" ref="G448:I448" si="6146">G443</f>
        <v>5.6386042442791447E-2</v>
      </c>
      <c r="H448" s="46">
        <f t="shared" si="6146"/>
        <v>0.99840904153440013</v>
      </c>
      <c r="I448" s="46">
        <f t="shared" si="6146"/>
        <v>0</v>
      </c>
      <c r="J448" s="56">
        <f t="shared" ref="J448" si="6147">IF($AO$1="SUBTRACTIVE",AA448+J443,IF(W448=MAX(W445:W449),P448*M448-G448+J443,J443))</f>
        <v>0</v>
      </c>
      <c r="K448" s="122">
        <f t="shared" ref="K448" si="6148">IF($AO$1="SUBTRACTIVE",AB448+K443,IF(W448=MAX(W445:W449),P448*N448-H448+K443,K443))</f>
        <v>0</v>
      </c>
      <c r="L448" s="57">
        <v>0</v>
      </c>
      <c r="M448" s="137">
        <f t="shared" ref="M448" si="6149">IF($AO$1="ADDICTIVE",IF(W448=MAX(W445:W449),$AO$2*S448*R448+G448,0),0)</f>
        <v>0</v>
      </c>
      <c r="N448" s="122">
        <f t="shared" ref="N448" si="6150">IF($AO$1="ADDICTIVE",IF(W448=MAX(W445:W449),$AO$2*T448*R448+H448,0),0)</f>
        <v>0</v>
      </c>
      <c r="O448" s="128">
        <f t="shared" ref="O448:O449" si="6151">IF($AO$1="ADDICTIVE",IF(Y448=MAX(Y444:Y448),$AO$2*U448*R448+I448,0),0)</f>
        <v>0</v>
      </c>
      <c r="P448" s="57">
        <f t="shared" si="5650"/>
        <v>0</v>
      </c>
      <c r="Q448" s="93">
        <f t="shared" si="6119"/>
        <v>0</v>
      </c>
      <c r="R448" s="56">
        <f t="shared" si="5376"/>
        <v>3.0560858111327414</v>
      </c>
      <c r="S448" s="95">
        <f t="shared" si="6136"/>
        <v>0.31517991899999998</v>
      </c>
      <c r="T448" s="95">
        <f t="shared" si="6137"/>
        <v>8.7931176999999999E-2</v>
      </c>
      <c r="U448" s="115">
        <f t="shared" si="5377"/>
        <v>0</v>
      </c>
      <c r="V448" s="202">
        <f t="shared" si="5361"/>
        <v>0.3226096795060584</v>
      </c>
      <c r="W448" s="203">
        <f t="shared" si="5986"/>
        <v>0.66130483975302923</v>
      </c>
      <c r="X448" s="203">
        <f>IF(W448&gt;X447,W448,X447)</f>
        <v>0.99214021386337348</v>
      </c>
      <c r="Y448" s="75">
        <f t="shared" si="6120"/>
        <v>0.99214021386337348</v>
      </c>
      <c r="Z448" s="93">
        <f>IF(MAX(W445:W449)=W448,Q448+1,Q448)</f>
        <v>0</v>
      </c>
      <c r="AA448" s="82">
        <f t="shared" ref="AA448" si="6152">IF(W448=MAX(W445:W449),S448*R448-G448,0)</f>
        <v>0</v>
      </c>
      <c r="AB448" s="82">
        <f t="shared" ref="AB448" si="6153">IF(W448=MAX(W445:W449),T448*R448-H448,0)</f>
        <v>0</v>
      </c>
      <c r="AC448" s="210">
        <f t="shared" ref="AC448" si="6154">IF(W448=MAX(W445:W449),U448-I448,0)</f>
        <v>0</v>
      </c>
      <c r="AD448" s="212">
        <f>Hoja1!$AA448^2+Hoja1!$AB448^2+AC448^2</f>
        <v>0</v>
      </c>
      <c r="AE448" s="75">
        <f t="shared" si="6124"/>
        <v>5.1087972337273198E-2</v>
      </c>
      <c r="AF448" s="75">
        <f t="shared" si="6124"/>
        <v>0.22602648591984348</v>
      </c>
      <c r="AG448" s="78">
        <f t="shared" si="6124"/>
        <v>0</v>
      </c>
      <c r="AH448" s="78">
        <f t="shared" si="6124"/>
        <v>0</v>
      </c>
      <c r="AI448" s="80">
        <f>IF(AG445&gt;0,IF(AH445=Hoja1!$W448,Hoja1!$E448,Hoja1!$G448),0)</f>
        <v>0</v>
      </c>
      <c r="AJ448" s="54">
        <f>IF(AG445&gt;0,IF(AH445=Hoja1!$W448,Hoja1!$F448,Hoja1!$H448),0)</f>
        <v>0</v>
      </c>
      <c r="AK448" s="52">
        <f>IF(AG445&gt;0,IF(AH445=Hoja1!$W448,Hoja1!$E448*Hoja1!$R448,Hoja1!$G448),0)</f>
        <v>0</v>
      </c>
      <c r="AL448" s="49">
        <f>IF(AG445&gt;0,IF(AH445=Hoja1!$W448,Hoja1!$F448*Hoja1!$R448,Hoja1!$H448),0)</f>
        <v>0</v>
      </c>
      <c r="AM448" s="56">
        <f t="shared" ref="AM448:AN448" si="6155">AM443</f>
        <v>1</v>
      </c>
      <c r="AN448" s="145">
        <f t="shared" si="6155"/>
        <v>0.5</v>
      </c>
      <c r="AO448" s="122">
        <f t="shared" si="5385"/>
        <v>1</v>
      </c>
      <c r="AP448" s="127">
        <f t="shared" si="5813"/>
        <v>0.5</v>
      </c>
      <c r="AQ448" s="56">
        <f t="shared" ref="AQ448:AR448" si="6156">AQ443</f>
        <v>0</v>
      </c>
      <c r="AR448" s="57">
        <f t="shared" si="6156"/>
        <v>0</v>
      </c>
      <c r="AS448" s="56">
        <f t="shared" ref="AS448" si="6157">IF(AG445&gt;0,G448+AQ448,0)</f>
        <v>0</v>
      </c>
      <c r="AT448" s="166">
        <f t="shared" ref="AT448" si="6158">IF(AG445&gt;0,H448+AR448,0)</f>
        <v>0</v>
      </c>
    </row>
    <row r="449" spans="3:46" ht="19.5" thickBot="1" x14ac:dyDescent="0.3">
      <c r="C449" s="224"/>
      <c r="D449" s="218"/>
      <c r="E449" s="94">
        <f t="shared" ref="E449:F449" si="6159">E448</f>
        <v>0.31517991899999998</v>
      </c>
      <c r="F449" s="94">
        <f t="shared" si="6159"/>
        <v>8.7931176999999999E-2</v>
      </c>
      <c r="G449" s="46">
        <f t="shared" ref="G449:I449" si="6160">G444</f>
        <v>0.70226008465779011</v>
      </c>
      <c r="H449" s="46">
        <f t="shared" si="6160"/>
        <v>0.7119204825655977</v>
      </c>
      <c r="I449" s="46">
        <f t="shared" si="6160"/>
        <v>0</v>
      </c>
      <c r="J449" s="58">
        <f t="shared" ref="J449" si="6161">IF($AO$1="SUBTRACTIVE",AA449+J444,IF(W449=MAX(W445:W449),P449*M449-G449+J444,J444))</f>
        <v>0</v>
      </c>
      <c r="K449" s="124">
        <f t="shared" ref="K449" si="6162">IF($AO$1="SUBTRACTIVE",AB449+K444,IF(W449=MAX(W445:W449),P449*N449-H449+K444,K444))</f>
        <v>0</v>
      </c>
      <c r="L449" s="59">
        <v>0</v>
      </c>
      <c r="M449" s="138">
        <f t="shared" ref="M449" si="6163">IF($AO$1="ADDICTIVE",IF(W449=MAX(W445:W449),$AO$2*S449*R449+G449,0),0)</f>
        <v>0</v>
      </c>
      <c r="N449" s="124">
        <f t="shared" ref="N449" si="6164">IF($AO$1="ADDICTIVE",IF(W449=MAX(W445:W449),$AO$2*T449*R449+H449,0),0)</f>
        <v>0</v>
      </c>
      <c r="O449" s="129">
        <f t="shared" si="6151"/>
        <v>0</v>
      </c>
      <c r="P449" s="59">
        <f t="shared" si="5650"/>
        <v>0</v>
      </c>
      <c r="Q449" s="93">
        <f t="shared" si="6119"/>
        <v>1</v>
      </c>
      <c r="R449" s="58">
        <f t="shared" si="5376"/>
        <v>3.0560858111327414</v>
      </c>
      <c r="S449" s="95">
        <f t="shared" si="6136"/>
        <v>0.31517991899999998</v>
      </c>
      <c r="T449" s="95">
        <f t="shared" si="6137"/>
        <v>8.7931176999999999E-2</v>
      </c>
      <c r="U449" s="119">
        <f t="shared" si="5377"/>
        <v>0</v>
      </c>
      <c r="V449" s="202">
        <f t="shared" si="5361"/>
        <v>0.86773975657444391</v>
      </c>
      <c r="W449" s="203">
        <f t="shared" si="5986"/>
        <v>0.9338698782872219</v>
      </c>
      <c r="X449" s="203">
        <f>IF(W449&gt;X448,W449,X448)</f>
        <v>0.99214021386337348</v>
      </c>
      <c r="Y449" s="75">
        <f t="shared" si="6120"/>
        <v>0.99214021386337348</v>
      </c>
      <c r="Z449" s="93">
        <f>IF(MAX(W445:W449)=W449,Q449+1,Q449)</f>
        <v>1</v>
      </c>
      <c r="AA449" s="82">
        <f t="shared" ref="AA449" si="6165">IF(W449=MAX(W445:W449),S449*R449-G449,0)</f>
        <v>0</v>
      </c>
      <c r="AB449" s="82">
        <f t="shared" ref="AB449" si="6166">IF(W449=MAX(W445:W449),T449*R449-H449,0)</f>
        <v>0</v>
      </c>
      <c r="AC449" s="211">
        <f t="shared" ref="AC449" si="6167">IF(W449=MAX(W445:W449),U449-I449,0)</f>
        <v>0</v>
      </c>
      <c r="AD449" s="211">
        <f>Hoja1!$AA449^2+Hoja1!$AB449^2+AC449^2</f>
        <v>0</v>
      </c>
      <c r="AE449" s="75">
        <f t="shared" si="6124"/>
        <v>5.1087972337273198E-2</v>
      </c>
      <c r="AF449" s="75">
        <f t="shared" si="6124"/>
        <v>0.22602648591984348</v>
      </c>
      <c r="AG449" s="78">
        <f t="shared" si="6124"/>
        <v>0</v>
      </c>
      <c r="AH449" s="78">
        <f t="shared" si="6124"/>
        <v>0</v>
      </c>
      <c r="AI449" s="80">
        <f>IF(AG445&gt;0,IF(AH445=Hoja1!$W449,Hoja1!$E449,Hoja1!$G449),0)</f>
        <v>0</v>
      </c>
      <c r="AJ449" s="54">
        <f>IF(AG445&gt;0,IF(AH445=Hoja1!$W449,Hoja1!$F449,Hoja1!$H449),0)</f>
        <v>0</v>
      </c>
      <c r="AK449" s="52">
        <f>IF(AG445&gt;0,IF(AH445=Hoja1!$W449,Hoja1!$E449*Hoja1!$R449,Hoja1!$G449),0)</f>
        <v>0</v>
      </c>
      <c r="AL449" s="49">
        <f>IF(AG445&gt;0,IF(AH445=Hoja1!$W449,Hoja1!$F449*Hoja1!$R449,Hoja1!$H449),0)</f>
        <v>0</v>
      </c>
      <c r="AM449" s="58">
        <f t="shared" ref="AM449:AN449" si="6168">AM444</f>
        <v>6</v>
      </c>
      <c r="AN449" s="146">
        <f t="shared" si="6168"/>
        <v>0.5</v>
      </c>
      <c r="AO449" s="124">
        <f t="shared" si="5385"/>
        <v>0.16666666666666666</v>
      </c>
      <c r="AP449" s="106">
        <f t="shared" si="5813"/>
        <v>8.3333333333333329E-2</v>
      </c>
      <c r="AQ449" s="58">
        <f t="shared" ref="AQ449:AR449" si="6169">AQ444</f>
        <v>-3.684615897998881E-3</v>
      </c>
      <c r="AR449" s="59">
        <f t="shared" si="6169"/>
        <v>-1.492924481594308E-4</v>
      </c>
      <c r="AS449" s="58">
        <f t="shared" ref="AS449" si="6170">IF(AG445&gt;0,G449+AQ449,0)</f>
        <v>0</v>
      </c>
      <c r="AT449" s="167">
        <f t="shared" ref="AT449" si="6171">IF(AG445&gt;0,H449+AR449,0)</f>
        <v>0</v>
      </c>
    </row>
    <row r="450" spans="3:46" ht="19.5" thickBot="1" x14ac:dyDescent="0.3">
      <c r="C450" s="224"/>
      <c r="D450" s="213" t="s">
        <v>33</v>
      </c>
      <c r="E450" s="86">
        <f>$A$18</f>
        <v>0.34952639800000002</v>
      </c>
      <c r="F450" s="86">
        <f>$B$18</f>
        <v>0.54555937899999996</v>
      </c>
      <c r="G450" s="71">
        <f t="shared" ref="G450:I450" si="6172">G445</f>
        <v>0.90061523871352567</v>
      </c>
      <c r="H450" s="71">
        <f t="shared" si="6172"/>
        <v>0.43461729348586547</v>
      </c>
      <c r="I450" s="71">
        <f t="shared" si="6172"/>
        <v>0</v>
      </c>
      <c r="J450" s="64">
        <f t="shared" ref="J450" si="6173">IF($AO$1="SUBTRACTIVE",AA450+J445,IF(W450=MAX(W450:W454),P450*M450-G450+J445,J445))</f>
        <v>0.18937260242091725</v>
      </c>
      <c r="K450" s="121">
        <f t="shared" ref="K450" si="6174">IF($AO$1="SUBTRACTIVE",AB450+K445,IF(W450=MAX(W450:W454),P450*N450-H450+K445,K445))</f>
        <v>-0.49997515292269445</v>
      </c>
      <c r="L450" s="65">
        <v>0</v>
      </c>
      <c r="M450" s="64">
        <f t="shared" ref="M450" si="6175">IF($AO$1="ADDICTIVE",IF(W450=MAX(W450:W454),$AO$2*S450*R450+G450,0),0)</f>
        <v>0</v>
      </c>
      <c r="N450" s="121">
        <f t="shared" ref="N450" si="6176">IF($AO$1="ADDICTIVE",IF(W450=MAX(W450:W454),$AO$2*T450*R450+H450,0),0)</f>
        <v>0</v>
      </c>
      <c r="O450" s="126">
        <f t="shared" ref="O450" si="6177">IF($AO$1="ADDICTIVE",IF(Y450=MAX(Y450:Y454),$AO$2*U450*R450+I450,0),0)</f>
        <v>0</v>
      </c>
      <c r="P450" s="65">
        <f t="shared" si="5650"/>
        <v>0</v>
      </c>
      <c r="Q450" s="35">
        <f t="shared" si="6119"/>
        <v>5</v>
      </c>
      <c r="R450" s="15">
        <f t="shared" si="5376"/>
        <v>1.5433941467714427</v>
      </c>
      <c r="S450" s="87">
        <f t="shared" si="6136"/>
        <v>0.34952639800000002</v>
      </c>
      <c r="T450" s="87">
        <f t="shared" si="6137"/>
        <v>0.54555937899999996</v>
      </c>
      <c r="U450" s="26">
        <f t="shared" si="5377"/>
        <v>0</v>
      </c>
      <c r="V450" s="197">
        <f t="shared" si="5361"/>
        <v>0.85179666927935493</v>
      </c>
      <c r="W450" s="198">
        <f t="shared" si="5986"/>
        <v>0.92589833463967741</v>
      </c>
      <c r="X450" s="198">
        <f>W450</f>
        <v>0.92589833463967741</v>
      </c>
      <c r="Y450" s="35">
        <f t="shared" ref="Y450" si="6178">X454</f>
        <v>0.9957097748627568</v>
      </c>
      <c r="Z450" s="35">
        <f>IF(MAX(W450:W454)=W450,Q450+1,Q450)</f>
        <v>5</v>
      </c>
      <c r="AA450" s="35">
        <f t="shared" ref="AA450" si="6179">IF(W450=MAX(W450:W454),S450*R450-G450,0)</f>
        <v>0</v>
      </c>
      <c r="AB450" s="35">
        <f t="shared" ref="AB450" si="6180">IF(W450=MAX(W450:W454),T450*R450-H450,0)</f>
        <v>0</v>
      </c>
      <c r="AC450" s="131">
        <f t="shared" ref="AC450" si="6181">IF(W450=MAX(W450:W454),U450-I450,0)</f>
        <v>0</v>
      </c>
      <c r="AD450" s="131">
        <f>Hoja1!$AA450^2+Hoja1!$AB450^2+AC450^2</f>
        <v>0</v>
      </c>
      <c r="AE450" s="35">
        <f t="shared" ref="AE450" si="6182">IF(MAX(AD450:AD454)&gt;AE445,MAX(AD450:AD454),AE445)</f>
        <v>5.1087972337273198E-2</v>
      </c>
      <c r="AF450" s="35">
        <f t="shared" ref="AF450" si="6183">SQRT(AE450)</f>
        <v>0.22602648591984348</v>
      </c>
      <c r="AG450" s="35">
        <f>IF(Y450=MIN(Y410:Y509),Y450,0)</f>
        <v>0</v>
      </c>
      <c r="AH450" s="88">
        <f>IF(Hoja1!$AG450&gt;0,_xlfn.MAXIFS(W450:W454,Z505:Z509,0),0)</f>
        <v>0</v>
      </c>
      <c r="AI450" s="72">
        <f>IF(AG450&gt;0,IF(AH450=Hoja1!$W450,Hoja1!$E450,Hoja1!$G450),0)</f>
        <v>0</v>
      </c>
      <c r="AJ450" s="73">
        <f>IF(AG450&gt;0,IF(AH450=Hoja1!$W450,Hoja1!$F450,Hoja1!$H450),0)</f>
        <v>0</v>
      </c>
      <c r="AK450" s="52">
        <f>IF(AG450&gt;0,IF(AH450=Hoja1!$W450,Hoja1!$E450*Hoja1!$R450,Hoja1!$G450),0)</f>
        <v>0</v>
      </c>
      <c r="AL450" s="49">
        <f>IF(AG450&gt;0,IF(AH450=Hoja1!$W450,Hoja1!$F450*Hoja1!$R450,Hoja1!$H450),0)</f>
        <v>0</v>
      </c>
      <c r="AM450" s="64">
        <f t="shared" ref="AM450:AN450" si="6184">AM445</f>
        <v>7</v>
      </c>
      <c r="AN450" s="148">
        <f t="shared" si="6184"/>
        <v>0.5</v>
      </c>
      <c r="AO450" s="121">
        <f t="shared" si="5385"/>
        <v>0.14285714285714285</v>
      </c>
      <c r="AP450" s="65">
        <f t="shared" ref="AP450" si="6185">IF($AO$11="SUBTRACTIVE",AN450*AO450,AO450)</f>
        <v>0.14285714285714285</v>
      </c>
      <c r="AQ450" s="64">
        <f t="shared" ref="AQ450:AR450" si="6186">AQ445</f>
        <v>4.7685805316688501E-3</v>
      </c>
      <c r="AR450" s="65">
        <f t="shared" si="6186"/>
        <v>-2.019261066434104E-2</v>
      </c>
      <c r="AS450" s="64">
        <f t="shared" ref="AS450" si="6187">IF(AG450&gt;0,G450+AQ450,0)</f>
        <v>0</v>
      </c>
      <c r="AT450" s="168">
        <f t="shared" ref="AT450" si="6188">IF(AG450&gt;0,H450+AR450,0)</f>
        <v>0</v>
      </c>
    </row>
    <row r="451" spans="3:46" ht="19.5" thickBot="1" x14ac:dyDescent="0.3">
      <c r="C451" s="224"/>
      <c r="D451" s="214"/>
      <c r="E451" s="89">
        <f t="shared" ref="E451:F451" si="6189">E450</f>
        <v>0.34952639800000002</v>
      </c>
      <c r="F451" s="89">
        <f t="shared" si="6189"/>
        <v>0.54555937899999996</v>
      </c>
      <c r="G451" s="74">
        <f t="shared" ref="G451:I451" si="6190">G446</f>
        <v>0.97621461700000001</v>
      </c>
      <c r="H451" s="74">
        <f t="shared" si="6190"/>
        <v>-0.20893725399999999</v>
      </c>
      <c r="I451" s="74">
        <f t="shared" si="6190"/>
        <v>0</v>
      </c>
      <c r="J451" s="2">
        <f t="shared" ref="J451" si="6191">IF($AO$1="SUBTRACTIVE",AA451+J446,IF(W451=MAX(W450:W454),P451*M451-G451+J446,J446))</f>
        <v>0</v>
      </c>
      <c r="K451" s="107">
        <f t="shared" ref="K451" si="6192">IF($AO$1="SUBTRACTIVE",AB451+K446,IF(W451=MAX(W450:W454),P451*N451-H451+K446,K446))</f>
        <v>0</v>
      </c>
      <c r="L451" s="3">
        <v>0</v>
      </c>
      <c r="M451" s="2">
        <f t="shared" ref="M451" si="6193">IF($AO$1="ADDICTIVE",IF(W451=MAX(W450:W454),$AO$2*S451*R451+G451,0),0)</f>
        <v>0</v>
      </c>
      <c r="N451" s="107">
        <f t="shared" ref="N451" si="6194">IF($AO$1="ADDICTIVE",IF(W451=MAX(W450:W454),$AO$2*T451*R451+H451,0),0)</f>
        <v>0</v>
      </c>
      <c r="O451" s="20">
        <f t="shared" ref="O451" si="6195">IF($AO$1="ADDICTIVE",IF(Y451=MAX(Y450:Y454),$AO$2*U451*R451+I451,0),0)</f>
        <v>0</v>
      </c>
      <c r="P451" s="3">
        <f t="shared" si="5650"/>
        <v>0</v>
      </c>
      <c r="Q451" s="63">
        <f>Z446</f>
        <v>0</v>
      </c>
      <c r="R451" s="2">
        <f t="shared" si="5376"/>
        <v>1.5433941467714427</v>
      </c>
      <c r="S451" s="90">
        <f t="shared" si="6136"/>
        <v>0.34952639800000002</v>
      </c>
      <c r="T451" s="90">
        <f t="shared" si="6137"/>
        <v>0.54555937899999996</v>
      </c>
      <c r="U451" s="26">
        <f t="shared" si="5377"/>
        <v>0</v>
      </c>
      <c r="V451" s="199">
        <f t="shared" si="5361"/>
        <v>0.35069788966791954</v>
      </c>
      <c r="W451" s="192">
        <f t="shared" si="5986"/>
        <v>0.6753489448339598</v>
      </c>
      <c r="X451" s="192">
        <f>IF(W451&gt;X450,W451,X450)</f>
        <v>0.92589833463967741</v>
      </c>
      <c r="Y451" s="75">
        <f t="shared" ref="Y451:Y454" si="6196">Y450</f>
        <v>0.9957097748627568</v>
      </c>
      <c r="Z451" s="63">
        <f>IF(MAX(W450:W454)=W451,Q451+1,Q451)</f>
        <v>0</v>
      </c>
      <c r="AA451" s="63">
        <f t="shared" ref="AA451" si="6197">IF(W451=MAX(W450:W454),S451*R451-G451,0)</f>
        <v>0</v>
      </c>
      <c r="AB451" s="63">
        <f t="shared" ref="AB451" si="6198">IF(W451=MAX(W450:W454),T451*R451-H451,0)</f>
        <v>0</v>
      </c>
      <c r="AC451" s="209">
        <f t="shared" ref="AC451" si="6199">IF(W451=MAX(W450:W454),U451-I451,0)</f>
        <v>0</v>
      </c>
      <c r="AD451" s="132">
        <f>Hoja1!$AA451^2+Hoja1!$AB451^2+AC451^2</f>
        <v>0</v>
      </c>
      <c r="AE451" s="75">
        <f t="shared" ref="AE451:AH454" si="6200">AE450</f>
        <v>5.1087972337273198E-2</v>
      </c>
      <c r="AF451" s="76">
        <f t="shared" si="6200"/>
        <v>0.22602648591984348</v>
      </c>
      <c r="AG451" s="77">
        <f t="shared" si="6200"/>
        <v>0</v>
      </c>
      <c r="AH451" s="78">
        <f t="shared" si="6200"/>
        <v>0</v>
      </c>
      <c r="AI451" s="72">
        <f>IF(AG450&gt;0,IF(AH450=Hoja1!$W451,Hoja1!$E451,Hoja1!$G451),0)</f>
        <v>0</v>
      </c>
      <c r="AJ451" s="73">
        <f>IF(AG450&gt;0,IF(AH450=Hoja1!$W451,Hoja1!$F451,Hoja1!$H451),0)</f>
        <v>0</v>
      </c>
      <c r="AK451" s="52">
        <f>IF(AG450&gt;0,IF(AH450=Hoja1!$W451,Hoja1!$E451*Hoja1!$R451,Hoja1!$G451),0)</f>
        <v>0</v>
      </c>
      <c r="AL451" s="49">
        <f>IF(AG450&gt;0,IF(AH450=Hoja1!$W451,Hoja1!$F451*Hoja1!$R451,Hoja1!$H451),0)</f>
        <v>0</v>
      </c>
      <c r="AM451" s="2">
        <f t="shared" ref="AM451:AN451" si="6201">AM446</f>
        <v>1</v>
      </c>
      <c r="AN451" s="143">
        <f t="shared" si="6201"/>
        <v>0.5</v>
      </c>
      <c r="AO451" s="107">
        <f t="shared" si="5385"/>
        <v>1</v>
      </c>
      <c r="AP451" s="3">
        <f t="shared" si="5886"/>
        <v>1</v>
      </c>
      <c r="AQ451" s="2">
        <f t="shared" ref="AQ451:AR451" si="6202">AQ446</f>
        <v>9.8200950552920219E-3</v>
      </c>
      <c r="AR451" s="3">
        <f t="shared" si="6202"/>
        <v>0.14994720205117487</v>
      </c>
      <c r="AS451" s="2">
        <f t="shared" ref="AS451" si="6203">IF(AG450&gt;0,G451+AQ451,0)</f>
        <v>0</v>
      </c>
      <c r="AT451" s="163">
        <f t="shared" ref="AT451" si="6204">IF(AG450&gt;0,H451+AR451,0)</f>
        <v>0</v>
      </c>
    </row>
    <row r="452" spans="3:46" ht="19.5" thickBot="1" x14ac:dyDescent="0.3">
      <c r="C452" s="224"/>
      <c r="D452" s="214"/>
      <c r="E452" s="89">
        <f t="shared" ref="E452:F452" si="6205">E451</f>
        <v>0.34952639800000002</v>
      </c>
      <c r="F452" s="89">
        <f t="shared" si="6205"/>
        <v>0.54555937899999996</v>
      </c>
      <c r="G452" s="74">
        <f t="shared" ref="G452:I452" si="6206">G447</f>
        <v>0.4247616770911497</v>
      </c>
      <c r="H452" s="74">
        <f t="shared" si="6206"/>
        <v>0.90530520691903349</v>
      </c>
      <c r="I452" s="74">
        <f t="shared" si="6206"/>
        <v>0</v>
      </c>
      <c r="J452" s="2">
        <f t="shared" ref="J452" si="6207">IF($AO$1="SUBTRACTIVE",AA452+J447,IF(W452=MAX(W450:W454),P452*M452-G452+J447,J447))</f>
        <v>3.2377248407934212E-2</v>
      </c>
      <c r="K452" s="107">
        <f t="shared" ref="K452" si="6208">IF($AO$1="SUBTRACTIVE",AB452+K447,IF(W452=MAX(W450:W454),P452*N452-H452+K447,K447))</f>
        <v>-2.9058876586264826E-2</v>
      </c>
      <c r="L452" s="3">
        <v>0</v>
      </c>
      <c r="M452" s="2">
        <f t="shared" ref="M452" si="6209">IF($AO$1="ADDICTIVE",IF(W452=MAX(W450:W454),$AO$2*S452*R452+G452,0),0)</f>
        <v>0</v>
      </c>
      <c r="N452" s="107">
        <f t="shared" ref="N452" si="6210">IF($AO$1="ADDICTIVE",IF(W452=MAX(W450:W454),$AO$2*T452*R452+H452,0),0)</f>
        <v>0</v>
      </c>
      <c r="O452" s="20">
        <f t="shared" ref="O452" si="6211">IF($AO$1="ADDICTIVE",IF(Y452=MAX(Y450:Y454),$AO$2*U452*R452+I452,0),0)</f>
        <v>0</v>
      </c>
      <c r="P452" s="3">
        <f t="shared" si="5650"/>
        <v>0</v>
      </c>
      <c r="Q452" s="63">
        <f>Z447</f>
        <v>2</v>
      </c>
      <c r="R452" s="2">
        <f t="shared" si="5376"/>
        <v>1.5433941467714427</v>
      </c>
      <c r="S452" s="90">
        <f t="shared" si="6136"/>
        <v>0.34952639800000002</v>
      </c>
      <c r="T452" s="90">
        <f t="shared" si="6137"/>
        <v>0.54555937899999996</v>
      </c>
      <c r="U452" s="26">
        <f t="shared" si="5377"/>
        <v>0</v>
      </c>
      <c r="V452" s="199">
        <f t="shared" si="5361"/>
        <v>0.99141954972551372</v>
      </c>
      <c r="W452" s="192">
        <f t="shared" si="5986"/>
        <v>0.9957097748627568</v>
      </c>
      <c r="X452" s="192">
        <f>IF(W452&gt;X451,W452,X451)</f>
        <v>0.9957097748627568</v>
      </c>
      <c r="Y452" s="75">
        <f t="shared" si="6196"/>
        <v>0.9957097748627568</v>
      </c>
      <c r="Z452" s="63">
        <f>IF(MAX(W450:W454)=W452,Q452+1,Q452)</f>
        <v>3</v>
      </c>
      <c r="AA452" s="63">
        <f t="shared" ref="AA452" si="6212">IF(W452=MAX(W450:W454),S452*R452-G452,0)</f>
        <v>0.11469531972415598</v>
      </c>
      <c r="AB452" s="63">
        <f t="shared" ref="AB452" si="6213">IF(W452=MAX(W450:W454),T452*R452-H452,0)</f>
        <v>-6.3292054654170427E-2</v>
      </c>
      <c r="AC452" s="209">
        <f t="shared" ref="AC452" si="6214">IF(W452=MAX(W450:W454),U452-I452,0)</f>
        <v>0</v>
      </c>
      <c r="AD452" s="132">
        <f>Hoja1!$AA452^2+Hoja1!$AB452^2+AC452^2</f>
        <v>1.716090054897286E-2</v>
      </c>
      <c r="AE452" s="75">
        <f t="shared" si="6200"/>
        <v>5.1087972337273198E-2</v>
      </c>
      <c r="AF452" s="75">
        <f t="shared" si="6200"/>
        <v>0.22602648591984348</v>
      </c>
      <c r="AG452" s="78">
        <f t="shared" si="6200"/>
        <v>0</v>
      </c>
      <c r="AH452" s="78">
        <f t="shared" si="6200"/>
        <v>0</v>
      </c>
      <c r="AI452" s="72">
        <f>IF(AG450&gt;0,IF(AH450=Hoja1!$W452,Hoja1!$E452,Hoja1!$G452),0)</f>
        <v>0</v>
      </c>
      <c r="AJ452" s="73">
        <f>IF(AG452&gt;0,IF(AH452=Hoja1!$W452,Hoja1!$F452,Hoja1!$H452),0)</f>
        <v>0</v>
      </c>
      <c r="AK452" s="52">
        <f>IF(AG450&gt;0,IF(AH450=Hoja1!$W452,Hoja1!$E452*Hoja1!$R452,Hoja1!$G452),0)</f>
        <v>0</v>
      </c>
      <c r="AL452" s="49">
        <f>IF(AG450&gt;0,IF(AH450=Hoja1!$W452,Hoja1!$F452*Hoja1!$R452,Hoja1!$H452),0)</f>
        <v>0</v>
      </c>
      <c r="AM452" s="2">
        <f t="shared" ref="AM452:AN452" si="6215">AM447</f>
        <v>5</v>
      </c>
      <c r="AN452" s="143">
        <f t="shared" si="6215"/>
        <v>0.5</v>
      </c>
      <c r="AO452" s="107">
        <f t="shared" si="5385"/>
        <v>0.2</v>
      </c>
      <c r="AP452" s="3">
        <f t="shared" si="5886"/>
        <v>0.2</v>
      </c>
      <c r="AQ452" s="2">
        <f t="shared" ref="AQ452:AR452" si="6216">AQ447</f>
        <v>3.1459709263277624E-3</v>
      </c>
      <c r="AR452" s="3">
        <f t="shared" si="6216"/>
        <v>-3.7849322721346004E-3</v>
      </c>
      <c r="AS452" s="2">
        <f t="shared" ref="AS452" si="6217">IF(AG450&gt;0,G452+AQ452,0)</f>
        <v>0</v>
      </c>
      <c r="AT452" s="163">
        <f t="shared" ref="AT452" si="6218">IF(AG450&gt;0,H452+AR452,0)</f>
        <v>0</v>
      </c>
    </row>
    <row r="453" spans="3:46" ht="19.5" thickBot="1" x14ac:dyDescent="0.3">
      <c r="C453" s="224"/>
      <c r="D453" s="214"/>
      <c r="E453" s="89">
        <f t="shared" ref="E453:F453" si="6219">E452</f>
        <v>0.34952639800000002</v>
      </c>
      <c r="F453" s="89">
        <f t="shared" si="6219"/>
        <v>0.54555937899999996</v>
      </c>
      <c r="G453" s="74">
        <f t="shared" ref="G453:I453" si="6220">G448</f>
        <v>5.6386042442791447E-2</v>
      </c>
      <c r="H453" s="74">
        <f t="shared" si="6220"/>
        <v>0.99840904153440013</v>
      </c>
      <c r="I453" s="74">
        <f t="shared" si="6220"/>
        <v>0</v>
      </c>
      <c r="J453" s="2">
        <f t="shared" ref="J453" si="6221">IF($AO$1="SUBTRACTIVE",AA453+J448,IF(W453=MAX(W450:W454),P453*M453-G453+J448,J448))</f>
        <v>0</v>
      </c>
      <c r="K453" s="107">
        <f t="shared" ref="K453" si="6222">IF($AO$1="SUBTRACTIVE",AB453+K448,IF(W453=MAX(W450:W454),P453*N453-H453+K448,K448))</f>
        <v>0</v>
      </c>
      <c r="L453" s="3">
        <v>0</v>
      </c>
      <c r="M453" s="2">
        <f t="shared" ref="M453" si="6223">IF($AO$1="ADDICTIVE",IF(W453=MAX(W450:W454),$AO$2*S453*R453+G453,0),0)</f>
        <v>0</v>
      </c>
      <c r="N453" s="107">
        <f t="shared" ref="N453" si="6224">IF($AO$1="ADDICTIVE",IF(W453=MAX(W450:W454),$AO$2*T453*R453+H453,0),0)</f>
        <v>0</v>
      </c>
      <c r="O453" s="20">
        <f t="shared" ref="O453:O454" si="6225">IF($AO$1="ADDICTIVE",IF(Y453=MAX(Y449:Y453),$AO$2*U453*R453+I453,0),0)</f>
        <v>0</v>
      </c>
      <c r="P453" s="3">
        <f t="shared" si="5650"/>
        <v>0</v>
      </c>
      <c r="Q453" s="63">
        <f>Z448</f>
        <v>0</v>
      </c>
      <c r="R453" s="2">
        <f t="shared" si="5376"/>
        <v>1.5433941467714427</v>
      </c>
      <c r="S453" s="90">
        <f t="shared" si="6136"/>
        <v>0.34952639800000002</v>
      </c>
      <c r="T453" s="90">
        <f t="shared" si="6137"/>
        <v>0.54555937899999996</v>
      </c>
      <c r="U453" s="26">
        <f t="shared" si="5377"/>
        <v>0</v>
      </c>
      <c r="V453" s="199">
        <f t="shared" si="5361"/>
        <v>0.8710913894306096</v>
      </c>
      <c r="W453" s="192">
        <f t="shared" si="5986"/>
        <v>0.9355456947153048</v>
      </c>
      <c r="X453" s="192">
        <f>IF(W453&gt;X452,W453,X452)</f>
        <v>0.9957097748627568</v>
      </c>
      <c r="Y453" s="75">
        <f t="shared" si="6196"/>
        <v>0.9957097748627568</v>
      </c>
      <c r="Z453" s="63">
        <f>IF(MAX(W450:W454)=W453,Q453+1,Q453)</f>
        <v>0</v>
      </c>
      <c r="AA453" s="63">
        <f t="shared" ref="AA453" si="6226">IF(W453=MAX(W450:W454),S453*R453-G453,0)</f>
        <v>0</v>
      </c>
      <c r="AB453" s="63">
        <f t="shared" ref="AB453" si="6227">IF(W453=MAX(W450:W454),T453*R453-H453,0)</f>
        <v>0</v>
      </c>
      <c r="AC453" s="209">
        <f t="shared" ref="AC453" si="6228">IF(W453=MAX(W450:W454),U453-I453,0)</f>
        <v>0</v>
      </c>
      <c r="AD453" s="132">
        <f>Hoja1!$AA453^2+Hoja1!$AB453^2+AC453^2</f>
        <v>0</v>
      </c>
      <c r="AE453" s="75">
        <f t="shared" si="6200"/>
        <v>5.1087972337273198E-2</v>
      </c>
      <c r="AF453" s="75">
        <f t="shared" si="6200"/>
        <v>0.22602648591984348</v>
      </c>
      <c r="AG453" s="78">
        <f t="shared" si="6200"/>
        <v>0</v>
      </c>
      <c r="AH453" s="78">
        <f t="shared" si="6200"/>
        <v>0</v>
      </c>
      <c r="AI453" s="72">
        <f>IF(AG450&gt;0,IF(AH450=Hoja1!$W453,Hoja1!$E453,Hoja1!$G453),0)</f>
        <v>0</v>
      </c>
      <c r="AJ453" s="73">
        <f>IF(AG450&gt;0,IF(AH450=Hoja1!$W453,Hoja1!$F453,Hoja1!$H453),0)</f>
        <v>0</v>
      </c>
      <c r="AK453" s="52">
        <f>IF(AG450&gt;0,IF(AH450=Hoja1!$W453,Hoja1!$E453*Hoja1!$R453,Hoja1!$G453),0)</f>
        <v>0</v>
      </c>
      <c r="AL453" s="49">
        <f>IF(AG450&gt;0,IF(AH450=Hoja1!$W453,Hoja1!$F453*Hoja1!$R453,Hoja1!$H453),0)</f>
        <v>0</v>
      </c>
      <c r="AM453" s="2">
        <f t="shared" ref="AM453:AN453" si="6229">AM448</f>
        <v>1</v>
      </c>
      <c r="AN453" s="143">
        <f t="shared" si="6229"/>
        <v>0.5</v>
      </c>
      <c r="AO453" s="107">
        <f t="shared" si="5385"/>
        <v>1</v>
      </c>
      <c r="AP453" s="3">
        <f t="shared" si="5886"/>
        <v>1</v>
      </c>
      <c r="AQ453" s="2">
        <f t="shared" ref="AQ453:AR453" si="6230">AQ448</f>
        <v>0</v>
      </c>
      <c r="AR453" s="3">
        <f t="shared" si="6230"/>
        <v>0</v>
      </c>
      <c r="AS453" s="2">
        <f t="shared" ref="AS453" si="6231">IF(AG450&gt;0,G453+AQ453,0)</f>
        <v>0</v>
      </c>
      <c r="AT453" s="163">
        <f t="shared" ref="AT453" si="6232">IF(AG450&gt;0,H453+AR453,0)</f>
        <v>0</v>
      </c>
    </row>
    <row r="454" spans="3:46" ht="19.5" thickBot="1" x14ac:dyDescent="0.3">
      <c r="C454" s="224"/>
      <c r="D454" s="215"/>
      <c r="E454" s="89">
        <f t="shared" ref="E454:F454" si="6233">E453</f>
        <v>0.34952639800000002</v>
      </c>
      <c r="F454" s="89">
        <f t="shared" si="6233"/>
        <v>0.54555937899999996</v>
      </c>
      <c r="G454" s="74">
        <f t="shared" ref="G454:I454" si="6234">G449</f>
        <v>0.70226008465779011</v>
      </c>
      <c r="H454" s="74">
        <f t="shared" si="6234"/>
        <v>0.7119204825655977</v>
      </c>
      <c r="I454" s="74">
        <f t="shared" si="6234"/>
        <v>0</v>
      </c>
      <c r="J454" s="4">
        <f t="shared" ref="J454" si="6235">IF($AO$1="SUBTRACTIVE",AA454+J449,IF(W454=MAX(W450:W454),P454*M454-G454+J449,J449))</f>
        <v>0</v>
      </c>
      <c r="K454" s="108">
        <f t="shared" ref="K454" si="6236">IF($AO$1="SUBTRACTIVE",AB454+K449,IF(W454=MAX(W450:W454),P454*N454-H454+K449,K449))</f>
        <v>0</v>
      </c>
      <c r="L454" s="5">
        <v>0</v>
      </c>
      <c r="M454" s="4">
        <f t="shared" ref="M454" si="6237">IF($AO$1="ADDICTIVE",IF(W454=MAX(W450:W454),$AO$2*S454*R454+G454,0),0)</f>
        <v>0</v>
      </c>
      <c r="N454" s="108">
        <f t="shared" ref="N454" si="6238">IF($AO$1="ADDICTIVE",IF(W454=MAX(W450:W454),$AO$2*T454*R454+H454,0),0)</f>
        <v>0</v>
      </c>
      <c r="O454" s="21">
        <f t="shared" si="6225"/>
        <v>0</v>
      </c>
      <c r="P454" s="5">
        <f t="shared" si="5650"/>
        <v>0</v>
      </c>
      <c r="Q454" s="63">
        <f>Z449</f>
        <v>1</v>
      </c>
      <c r="R454" s="4">
        <f t="shared" si="5376"/>
        <v>1.5433941467714427</v>
      </c>
      <c r="S454" s="90">
        <f t="shared" si="6136"/>
        <v>0.34952639800000002</v>
      </c>
      <c r="T454" s="90">
        <f t="shared" si="6137"/>
        <v>0.54555937899999996</v>
      </c>
      <c r="U454" s="118">
        <f t="shared" si="5377"/>
        <v>0</v>
      </c>
      <c r="V454" s="199">
        <f t="shared" si="5361"/>
        <v>0.97828552593973517</v>
      </c>
      <c r="W454" s="192">
        <f t="shared" si="5986"/>
        <v>0.98914276296986758</v>
      </c>
      <c r="X454" s="192">
        <f>IF(W454&gt;X453,W454,X453)</f>
        <v>0.9957097748627568</v>
      </c>
      <c r="Y454" s="75">
        <f t="shared" si="6196"/>
        <v>0.9957097748627568</v>
      </c>
      <c r="Z454" s="63">
        <f>IF(MAX(W450:W454)=W454,Q454+1,Q454)</f>
        <v>1</v>
      </c>
      <c r="AA454" s="63">
        <f t="shared" ref="AA454" si="6239">IF(W454=MAX(W450:W454),S454*R454-G454,0)</f>
        <v>0</v>
      </c>
      <c r="AB454" s="63">
        <f t="shared" ref="AB454" si="6240">IF(W454=MAX(W450:W454),T454*R454-H454,0)</f>
        <v>0</v>
      </c>
      <c r="AC454" s="133">
        <f t="shared" ref="AC454" si="6241">IF(W454=MAX(W450:W454),U454-I454,0)</f>
        <v>0</v>
      </c>
      <c r="AD454" s="133">
        <f>Hoja1!$AA454^2+Hoja1!$AB454^2+AC454^2</f>
        <v>0</v>
      </c>
      <c r="AE454" s="75">
        <f t="shared" si="6200"/>
        <v>5.1087972337273198E-2</v>
      </c>
      <c r="AF454" s="75">
        <f t="shared" si="6200"/>
        <v>0.22602648591984348</v>
      </c>
      <c r="AG454" s="78">
        <f t="shared" si="6200"/>
        <v>0</v>
      </c>
      <c r="AH454" s="78">
        <f t="shared" si="6200"/>
        <v>0</v>
      </c>
      <c r="AI454" s="72">
        <f>IF(AG450&gt;0,IF(AH450=Hoja1!$W454,Hoja1!$E454,Hoja1!$G454),0)</f>
        <v>0</v>
      </c>
      <c r="AJ454" s="73">
        <f>IF(AG450&gt;0,IF(AH450=Hoja1!$W454,Hoja1!$F454,Hoja1!$H454),0)</f>
        <v>0</v>
      </c>
      <c r="AK454" s="52">
        <f>IF(AG450&gt;0,IF(AH450=Hoja1!$W454,Hoja1!$E454*Hoja1!$R454,Hoja1!$G454),0)</f>
        <v>0</v>
      </c>
      <c r="AL454" s="49">
        <f>IF(AG450&gt;0,IF(AH450=Hoja1!$W454,Hoja1!$F454*Hoja1!$R454,Hoja1!$H454),0)</f>
        <v>0</v>
      </c>
      <c r="AM454" s="4">
        <f t="shared" ref="AM454:AN454" si="6242">AM449</f>
        <v>6</v>
      </c>
      <c r="AN454" s="120">
        <f t="shared" si="6242"/>
        <v>0.5</v>
      </c>
      <c r="AO454" s="108">
        <f t="shared" si="5385"/>
        <v>0.16666666666666666</v>
      </c>
      <c r="AP454" s="5">
        <f t="shared" si="5886"/>
        <v>0.16666666666666666</v>
      </c>
      <c r="AQ454" s="4">
        <f t="shared" ref="AQ454:AR454" si="6243">AQ449</f>
        <v>-3.684615897998881E-3</v>
      </c>
      <c r="AR454" s="5">
        <f t="shared" si="6243"/>
        <v>-1.492924481594308E-4</v>
      </c>
      <c r="AS454" s="4">
        <f t="shared" ref="AS454" si="6244">IF(AG450&gt;0,G454+AQ454,0)</f>
        <v>0</v>
      </c>
      <c r="AT454" s="164">
        <f t="shared" ref="AT454" si="6245">IF(AG450&gt;0,H454+AR454,0)</f>
        <v>0</v>
      </c>
    </row>
    <row r="455" spans="3:46" ht="19.5" thickBot="1" x14ac:dyDescent="0.3">
      <c r="C455" s="224"/>
      <c r="D455" s="216" t="s">
        <v>34</v>
      </c>
      <c r="E455" s="116">
        <f>$A$19</f>
        <v>0.67010127399999997</v>
      </c>
      <c r="F455" s="116">
        <f>$B$19</f>
        <v>0.83871511700000001</v>
      </c>
      <c r="G455" s="92">
        <f t="shared" ref="G455:I455" si="6246">G450</f>
        <v>0.90061523871352567</v>
      </c>
      <c r="H455" s="92">
        <f t="shared" si="6246"/>
        <v>0.43461729348586547</v>
      </c>
      <c r="I455" s="92">
        <f t="shared" si="6246"/>
        <v>0</v>
      </c>
      <c r="J455" s="52">
        <f t="shared" ref="J455" si="6247">IF($AO$1="SUBTRACTIVE",AA455+J450,IF(W455=MAX(W455:W459),P455*M455-G455+J450,J450))</f>
        <v>0.18937260242091725</v>
      </c>
      <c r="K455" s="123">
        <f t="shared" ref="K455" si="6248">IF($AO$1="SUBTRACTIVE",AB455+K450,IF(W455=MAX(W455:W459),P455*N455-H455+K450,K450))</f>
        <v>-0.49997515292269445</v>
      </c>
      <c r="L455" s="53">
        <v>0</v>
      </c>
      <c r="M455" s="136">
        <f t="shared" ref="M455" si="6249">IF($AO$1="ADDICTIVE",IF(W455=MAX(W455:W459),$AO$2*S455*R455+G455,0),0)</f>
        <v>0</v>
      </c>
      <c r="N455" s="123">
        <f t="shared" ref="N455" si="6250">IF($AO$1="ADDICTIVE",IF(W455=MAX(W455:W459),$AO$2*T455*R455+H455,0),0)</f>
        <v>0</v>
      </c>
      <c r="O455" s="130">
        <f t="shared" ref="O455" si="6251">IF($AO$1="ADDICTIVE",IF(Y455=MAX(Y455:Y459),$AO$2*U455*R455+I455,0),0)</f>
        <v>0</v>
      </c>
      <c r="P455" s="53">
        <f t="shared" si="5650"/>
        <v>0</v>
      </c>
      <c r="Q455" s="36">
        <f>Z450</f>
        <v>5</v>
      </c>
      <c r="R455" s="114">
        <f t="shared" si="5376"/>
        <v>0.93150144727774076</v>
      </c>
      <c r="S455" s="91">
        <f t="shared" si="6136"/>
        <v>0.67010127399999997</v>
      </c>
      <c r="T455" s="91">
        <f t="shared" si="6137"/>
        <v>0.83871511700000001</v>
      </c>
      <c r="U455" s="115">
        <f t="shared" si="5377"/>
        <v>0</v>
      </c>
      <c r="V455" s="200">
        <f t="shared" si="5361"/>
        <v>0.90171530336021666</v>
      </c>
      <c r="W455" s="201">
        <f t="shared" si="5986"/>
        <v>0.95085765168010838</v>
      </c>
      <c r="X455" s="201">
        <f>W455</f>
        <v>0.95085765168010838</v>
      </c>
      <c r="Y455" s="36">
        <f t="shared" ref="Y455" si="6252">X459</f>
        <v>0.99727452493449165</v>
      </c>
      <c r="Z455" s="36">
        <f>IF(MAX(W455:W459)=W455,Q455+1,Q455)</f>
        <v>5</v>
      </c>
      <c r="AA455" s="80">
        <f t="shared" ref="AA455" si="6253">IF(W455=MAX(W455:W459),S455*R455-G455,0)</f>
        <v>0</v>
      </c>
      <c r="AB455" s="80">
        <f t="shared" ref="AB455" si="6254">IF(W455=MAX(W455:W459),T455*R455-H455,0)</f>
        <v>0</v>
      </c>
      <c r="AC455" s="54">
        <f t="shared" ref="AC455" si="6255">IF(W455=MAX(W455:W459),U455-I455,0)</f>
        <v>0</v>
      </c>
      <c r="AD455" s="54">
        <f>Hoja1!$AA455^2+Hoja1!$AB455^2+AC455^2</f>
        <v>0</v>
      </c>
      <c r="AE455" s="80">
        <f t="shared" ref="AE455" si="6256">IF(MAX(AD455:AD459)&gt;AE450,MAX(AD455:AD459),AE450)</f>
        <v>5.1087972337273198E-2</v>
      </c>
      <c r="AF455" s="80">
        <f t="shared" ref="AF455" si="6257">SQRT(AE455)</f>
        <v>0.22602648591984348</v>
      </c>
      <c r="AG455" s="82">
        <f>IF(Y455=MIN(Y410:Y509),Y455,0)</f>
        <v>0</v>
      </c>
      <c r="AH455" s="83">
        <f>IF(Hoja1!$AG455&gt;0,_xlfn.MAXIFS(W455:W459,Z505:Z509,0),0)</f>
        <v>0</v>
      </c>
      <c r="AI455" s="80">
        <f>IF(AG455&gt;0,IF(AH455=Hoja1!$W455,Hoja1!$E455,Hoja1!$G455),0)</f>
        <v>0</v>
      </c>
      <c r="AJ455" s="54">
        <f>IF(AG455&gt;0,IF(AH455=Hoja1!$W455,Hoja1!$F455,Hoja1!$H455),0)</f>
        <v>0</v>
      </c>
      <c r="AK455" s="52">
        <f>IF(AG455&gt;0,IF(AH455=Hoja1!$W455,Hoja1!$E455*Hoja1!$R455,Hoja1!$G455),0)</f>
        <v>0</v>
      </c>
      <c r="AL455" s="49">
        <f>IF(AG455&gt;0,IF(AH455=Hoja1!$W455,Hoja1!$F455*Hoja1!$R455,Hoja1!$H455),0)</f>
        <v>0</v>
      </c>
      <c r="AM455" s="114">
        <f t="shared" ref="AM455:AN455" si="6258">AM450</f>
        <v>7</v>
      </c>
      <c r="AN455" s="144">
        <f t="shared" si="6258"/>
        <v>0.5</v>
      </c>
      <c r="AO455" s="123">
        <f t="shared" si="5385"/>
        <v>0.14285714285714285</v>
      </c>
      <c r="AP455" s="127">
        <f t="shared" ref="AP455" si="6259">IF($AO$1="SUBTRACTIVE",AN455*AO455,AO455)</f>
        <v>7.1428571428571425E-2</v>
      </c>
      <c r="AQ455" s="52">
        <f t="shared" ref="AQ455:AR455" si="6260">AQ450</f>
        <v>4.7685805316688501E-3</v>
      </c>
      <c r="AR455" s="53">
        <f t="shared" si="6260"/>
        <v>-2.019261066434104E-2</v>
      </c>
      <c r="AS455" s="52">
        <f t="shared" ref="AS455" si="6261">IF(AG455&gt;0,G455+AQ455,0)</f>
        <v>0</v>
      </c>
      <c r="AT455" s="165">
        <f t="shared" ref="AT455" si="6262">IF(AG455&gt;0,H455+AR455,0)</f>
        <v>0</v>
      </c>
    </row>
    <row r="456" spans="3:46" ht="19.5" thickBot="1" x14ac:dyDescent="0.3">
      <c r="C456" s="224"/>
      <c r="D456" s="217"/>
      <c r="E456" s="94">
        <f t="shared" ref="E456:F456" si="6263">E455</f>
        <v>0.67010127399999997</v>
      </c>
      <c r="F456" s="94">
        <f t="shared" si="6263"/>
        <v>0.83871511700000001</v>
      </c>
      <c r="G456" s="46">
        <f t="shared" ref="G456:I456" si="6264">G451</f>
        <v>0.97621461700000001</v>
      </c>
      <c r="H456" s="46">
        <f t="shared" si="6264"/>
        <v>-0.20893725399999999</v>
      </c>
      <c r="I456" s="46">
        <f t="shared" si="6264"/>
        <v>0</v>
      </c>
      <c r="J456" s="56">
        <f t="shared" ref="J456" si="6265">IF($AO$1="SUBTRACTIVE",AA456+J451,IF(W456=MAX(W455:W459),P456*M456-G456+J451,J451))</f>
        <v>0</v>
      </c>
      <c r="K456" s="122">
        <f t="shared" ref="K456" si="6266">IF($AO$1="SUBTRACTIVE",AB456+K451,IF(W456=MAX(W455:W459),P456*N456-H456+K451,K451))</f>
        <v>0</v>
      </c>
      <c r="L456" s="57">
        <v>0</v>
      </c>
      <c r="M456" s="137">
        <f t="shared" ref="M456" si="6267">IF($AO$1="ADDICTIVE",IF(W456=MAX(W455:W459),$AO$2*S456*R456+G456,0),0)</f>
        <v>0</v>
      </c>
      <c r="N456" s="122">
        <f t="shared" ref="N456" si="6268">IF($AO$1="ADDICTIVE",IF(W456=MAX(W455:W459),$AO$2*T456*R456+H456,0),0)</f>
        <v>0</v>
      </c>
      <c r="O456" s="128">
        <f t="shared" ref="O456" si="6269">IF($AO$1="ADDICTIVE",IF(Y456=MAX(Y455:Y459),$AO$2*U456*R456+I456,0),0)</f>
        <v>0</v>
      </c>
      <c r="P456" s="57">
        <f t="shared" si="5650"/>
        <v>0</v>
      </c>
      <c r="Q456" s="93">
        <f t="shared" ref="Q456:Q460" si="6270">Z451</f>
        <v>0</v>
      </c>
      <c r="R456" s="56">
        <f t="shared" si="5376"/>
        <v>0.93150144727774076</v>
      </c>
      <c r="S456" s="95">
        <f t="shared" si="6136"/>
        <v>0.67010127399999997</v>
      </c>
      <c r="T456" s="95">
        <f t="shared" si="6137"/>
        <v>0.83871511700000001</v>
      </c>
      <c r="U456" s="115">
        <f t="shared" si="5377"/>
        <v>0</v>
      </c>
      <c r="V456" s="202">
        <f t="shared" si="5361"/>
        <v>0.44611823623027747</v>
      </c>
      <c r="W456" s="203">
        <f t="shared" si="5986"/>
        <v>0.72305911811513868</v>
      </c>
      <c r="X456" s="203">
        <f>IF(W456&gt;X455,W456,X455)</f>
        <v>0.95085765168010838</v>
      </c>
      <c r="Y456" s="75">
        <f t="shared" ref="Y456:Y459" si="6271">Y455</f>
        <v>0.99727452493449165</v>
      </c>
      <c r="Z456" s="93">
        <f>IF(MAX(W455:W459)=W456,Q456+1,Q456)</f>
        <v>0</v>
      </c>
      <c r="AA456" s="82">
        <f t="shared" ref="AA456" si="6272">IF(W456=MAX(W455:W459),S456*R456-G456,0)</f>
        <v>0</v>
      </c>
      <c r="AB456" s="82">
        <f t="shared" ref="AB456" si="6273">IF(W456=MAX(W455:W459),T456*R456-H456,0)</f>
        <v>0</v>
      </c>
      <c r="AC456" s="210">
        <f t="shared" ref="AC456" si="6274">IF(W456=MAX(W455:W459),U456-I456,0)</f>
        <v>0</v>
      </c>
      <c r="AD456" s="212">
        <f>Hoja1!$AA456^2+Hoja1!$AB456^2+AC456^2</f>
        <v>0</v>
      </c>
      <c r="AE456" s="75">
        <f t="shared" ref="AE456:AH459" si="6275">AE455</f>
        <v>5.1087972337273198E-2</v>
      </c>
      <c r="AF456" s="76">
        <f t="shared" si="6275"/>
        <v>0.22602648591984348</v>
      </c>
      <c r="AG456" s="78">
        <f t="shared" si="6275"/>
        <v>0</v>
      </c>
      <c r="AH456" s="78">
        <f t="shared" si="6275"/>
        <v>0</v>
      </c>
      <c r="AI456" s="80">
        <f>IF(AG455&gt;0,IF(AH455=Hoja1!$W456,Hoja1!$E456,Hoja1!$G456),0)</f>
        <v>0</v>
      </c>
      <c r="AJ456" s="54">
        <f>IF(AG455&gt;0,IF(AH455=Hoja1!$W456,Hoja1!$F456,Hoja1!$H456),0)</f>
        <v>0</v>
      </c>
      <c r="AK456" s="52">
        <f>IF(AG455&gt;0,IF(AH455=Hoja1!$W456,Hoja1!$E456*Hoja1!$R456,Hoja1!$G456),0)</f>
        <v>0</v>
      </c>
      <c r="AL456" s="49">
        <f>IF(AG455&gt;0,IF(AH455=Hoja1!$W456,Hoja1!$F456*Hoja1!$R456,Hoja1!$H456),0)</f>
        <v>0</v>
      </c>
      <c r="AM456" s="56">
        <f t="shared" ref="AM456:AN456" si="6276">AM451</f>
        <v>1</v>
      </c>
      <c r="AN456" s="145">
        <f t="shared" si="6276"/>
        <v>0.5</v>
      </c>
      <c r="AO456" s="122">
        <f t="shared" si="5385"/>
        <v>1</v>
      </c>
      <c r="AP456" s="127">
        <f t="shared" si="5813"/>
        <v>0.5</v>
      </c>
      <c r="AQ456" s="56">
        <f t="shared" ref="AQ456:AR456" si="6277">AQ451</f>
        <v>9.8200950552920219E-3</v>
      </c>
      <c r="AR456" s="57">
        <f t="shared" si="6277"/>
        <v>0.14994720205117487</v>
      </c>
      <c r="AS456" s="56">
        <f t="shared" ref="AS456" si="6278">IF(AG455&gt;0,G456+AQ456,0)</f>
        <v>0</v>
      </c>
      <c r="AT456" s="166">
        <f t="shared" ref="AT456" si="6279">IF(AG455&gt;0,H456+AR456,0)</f>
        <v>0</v>
      </c>
    </row>
    <row r="457" spans="3:46" ht="19.5" thickBot="1" x14ac:dyDescent="0.3">
      <c r="C457" s="224"/>
      <c r="D457" s="217"/>
      <c r="E457" s="94">
        <f t="shared" ref="E457:F457" si="6280">E456</f>
        <v>0.67010127399999997</v>
      </c>
      <c r="F457" s="94">
        <f t="shared" si="6280"/>
        <v>0.83871511700000001</v>
      </c>
      <c r="G457" s="46">
        <f t="shared" ref="G457:I457" si="6281">G452</f>
        <v>0.4247616770911497</v>
      </c>
      <c r="H457" s="46">
        <f t="shared" si="6281"/>
        <v>0.90530520691903349</v>
      </c>
      <c r="I457" s="46">
        <f t="shared" si="6281"/>
        <v>0</v>
      </c>
      <c r="J457" s="56">
        <f t="shared" ref="J457" si="6282">IF($AO$1="SUBTRACTIVE",AA457+J452,IF(W457=MAX(W455:W459),P457*M457-G457+J452,J452))</f>
        <v>3.2377248407934212E-2</v>
      </c>
      <c r="K457" s="122">
        <f t="shared" ref="K457" si="6283">IF($AO$1="SUBTRACTIVE",AB457+K452,IF(W457=MAX(W455:W459),P457*N457-H457+K452,K452))</f>
        <v>-2.9058876586264826E-2</v>
      </c>
      <c r="L457" s="57">
        <v>0</v>
      </c>
      <c r="M457" s="137">
        <f t="shared" ref="M457" si="6284">IF($AO$1="ADDICTIVE",IF(W457=MAX(W455:W459),$AO$2*S457*R457+G457,0),0)</f>
        <v>0</v>
      </c>
      <c r="N457" s="122">
        <f t="shared" ref="N457" si="6285">IF($AO$1="ADDICTIVE",IF(W457=MAX(W455:W459),$AO$2*T457*R457+H457,0),0)</f>
        <v>0</v>
      </c>
      <c r="O457" s="128">
        <f t="shared" ref="O457" si="6286">IF($AO$1="ADDICTIVE",IF(Y457=MAX(Y455:Y459),$AO$2*U457*R457+I457,0),0)</f>
        <v>0</v>
      </c>
      <c r="P457" s="57">
        <f t="shared" si="5650"/>
        <v>0</v>
      </c>
      <c r="Q457" s="93">
        <f t="shared" si="6270"/>
        <v>3</v>
      </c>
      <c r="R457" s="56">
        <f t="shared" si="5376"/>
        <v>0.93150144727774076</v>
      </c>
      <c r="S457" s="95">
        <f t="shared" si="6136"/>
        <v>0.67010127399999997</v>
      </c>
      <c r="T457" s="95">
        <f t="shared" si="6137"/>
        <v>0.83871511700000001</v>
      </c>
      <c r="U457" s="115">
        <f t="shared" si="5377"/>
        <v>0</v>
      </c>
      <c r="V457" s="202">
        <f t="shared" si="5361"/>
        <v>0.97241904886832686</v>
      </c>
      <c r="W457" s="203">
        <f t="shared" si="5986"/>
        <v>0.98620952443416343</v>
      </c>
      <c r="X457" s="203">
        <f>IF(W457&gt;X456,W457,X456)</f>
        <v>0.98620952443416343</v>
      </c>
      <c r="Y457" s="75">
        <f t="shared" si="6271"/>
        <v>0.99727452493449165</v>
      </c>
      <c r="Z457" s="93">
        <f>IF(MAX(W455:W459)=W457,Q457+1,Q457)</f>
        <v>3</v>
      </c>
      <c r="AA457" s="82">
        <f t="shared" ref="AA457" si="6287">IF(W457=MAX(W455:W459),S457*R457-G457,0)</f>
        <v>0</v>
      </c>
      <c r="AB457" s="82">
        <f t="shared" ref="AB457" si="6288">IF(W457=MAX(W455:W459),T457*R457-H457,0)</f>
        <v>0</v>
      </c>
      <c r="AC457" s="210">
        <f t="shared" ref="AC457" si="6289">IF(W457=MAX(W455:W459),U457-I457,0)</f>
        <v>0</v>
      </c>
      <c r="AD457" s="212">
        <f>Hoja1!$AA457^2+Hoja1!$AB457^2+AC457^2</f>
        <v>0</v>
      </c>
      <c r="AE457" s="75">
        <f t="shared" si="6275"/>
        <v>5.1087972337273198E-2</v>
      </c>
      <c r="AF457" s="75">
        <f t="shared" si="6275"/>
        <v>0.22602648591984348</v>
      </c>
      <c r="AG457" s="78">
        <f t="shared" si="6275"/>
        <v>0</v>
      </c>
      <c r="AH457" s="78">
        <f t="shared" si="6275"/>
        <v>0</v>
      </c>
      <c r="AI457" s="80">
        <f>IF(AG455&gt;0,IF(AH455=Hoja1!$W457,Hoja1!$E457,Hoja1!$G457),0)</f>
        <v>0</v>
      </c>
      <c r="AJ457" s="54">
        <f>IF(AG455&gt;0,IF(AH455=Hoja1!$W457,Hoja1!$F457,Hoja1!$H457),0)</f>
        <v>0</v>
      </c>
      <c r="AK457" s="52">
        <f>IF(AG455&gt;0,IF(AH455=Hoja1!$W457,Hoja1!$E457*Hoja1!$R457,Hoja1!$G457),0)</f>
        <v>0</v>
      </c>
      <c r="AL457" s="49">
        <f>IF(AG455&gt;0,IF(AH455=Hoja1!$W457,Hoja1!$F457*Hoja1!$R457,Hoja1!$H457),0)</f>
        <v>0</v>
      </c>
      <c r="AM457" s="56">
        <f t="shared" ref="AM457:AN457" si="6290">AM452</f>
        <v>5</v>
      </c>
      <c r="AN457" s="145">
        <f t="shared" si="6290"/>
        <v>0.5</v>
      </c>
      <c r="AO457" s="122">
        <f t="shared" si="5385"/>
        <v>0.2</v>
      </c>
      <c r="AP457" s="127">
        <f t="shared" si="5813"/>
        <v>0.1</v>
      </c>
      <c r="AQ457" s="56">
        <f t="shared" ref="AQ457:AR457" si="6291">AQ452</f>
        <v>3.1459709263277624E-3</v>
      </c>
      <c r="AR457" s="57">
        <f t="shared" si="6291"/>
        <v>-3.7849322721346004E-3</v>
      </c>
      <c r="AS457" s="56">
        <f t="shared" ref="AS457" si="6292">IF(AG455&gt;0,G457+AQ457,0)</f>
        <v>0</v>
      </c>
      <c r="AT457" s="166">
        <f t="shared" ref="AT457" si="6293">IF(AG455&gt;0,H457+AR457,0)</f>
        <v>0</v>
      </c>
    </row>
    <row r="458" spans="3:46" ht="19.5" thickBot="1" x14ac:dyDescent="0.3">
      <c r="C458" s="224"/>
      <c r="D458" s="217"/>
      <c r="E458" s="94">
        <f t="shared" ref="E458:F458" si="6294">E457</f>
        <v>0.67010127399999997</v>
      </c>
      <c r="F458" s="94">
        <f t="shared" si="6294"/>
        <v>0.83871511700000001</v>
      </c>
      <c r="G458" s="46">
        <f t="shared" ref="G458:I458" si="6295">G453</f>
        <v>5.6386042442791447E-2</v>
      </c>
      <c r="H458" s="46">
        <f t="shared" si="6295"/>
        <v>0.99840904153440013</v>
      </c>
      <c r="I458" s="46">
        <f t="shared" si="6295"/>
        <v>0</v>
      </c>
      <c r="J458" s="56">
        <f t="shared" ref="J458" si="6296">IF($AO$1="SUBTRACTIVE",AA458+J453,IF(W458=MAX(W455:W459),P458*M458-G458+J453,J453))</f>
        <v>0</v>
      </c>
      <c r="K458" s="122">
        <f t="shared" ref="K458" si="6297">IF($AO$1="SUBTRACTIVE",AB458+K453,IF(W458=MAX(W455:W459),P458*N458-H458+K453,K453))</f>
        <v>0</v>
      </c>
      <c r="L458" s="57">
        <v>0</v>
      </c>
      <c r="M458" s="137">
        <f t="shared" ref="M458" si="6298">IF($AO$1="ADDICTIVE",IF(W458=MAX(W455:W459),$AO$2*S458*R458+G458,0),0)</f>
        <v>0</v>
      </c>
      <c r="N458" s="122">
        <f t="shared" ref="N458" si="6299">IF($AO$1="ADDICTIVE",IF(W458=MAX(W455:W459),$AO$2*T458*R458+H458,0),0)</f>
        <v>0</v>
      </c>
      <c r="O458" s="128">
        <f t="shared" ref="O458:O459" si="6300">IF($AO$1="ADDICTIVE",IF(Y458=MAX(Y454:Y458),$AO$2*U458*R458+I458,0),0)</f>
        <v>0</v>
      </c>
      <c r="P458" s="57">
        <f t="shared" si="5650"/>
        <v>0</v>
      </c>
      <c r="Q458" s="93">
        <f t="shared" si="6270"/>
        <v>0</v>
      </c>
      <c r="R458" s="56">
        <f t="shared" si="5376"/>
        <v>0.93150144727774076</v>
      </c>
      <c r="S458" s="95">
        <f t="shared" si="6136"/>
        <v>0.67010127399999997</v>
      </c>
      <c r="T458" s="95">
        <f t="shared" si="6137"/>
        <v>0.83871511700000001</v>
      </c>
      <c r="U458" s="115">
        <f t="shared" si="5377"/>
        <v>0</v>
      </c>
      <c r="V458" s="202">
        <f t="shared" ref="V458:V521" si="6301">SUMPRODUCT(S458:U458,G458:I458)*R458</f>
        <v>0.81521757119326888</v>
      </c>
      <c r="W458" s="203">
        <f t="shared" si="5986"/>
        <v>0.90760878559663438</v>
      </c>
      <c r="X458" s="203">
        <f>IF(W458&gt;X457,W458,X457)</f>
        <v>0.98620952443416343</v>
      </c>
      <c r="Y458" s="75">
        <f t="shared" si="6271"/>
        <v>0.99727452493449165</v>
      </c>
      <c r="Z458" s="93">
        <f>IF(MAX(W455:W459)=W458,Q458+1,Q458)</f>
        <v>0</v>
      </c>
      <c r="AA458" s="82">
        <f t="shared" ref="AA458" si="6302">IF(W458=MAX(W455:W459),S458*R458-G458,0)</f>
        <v>0</v>
      </c>
      <c r="AB458" s="82">
        <f t="shared" ref="AB458" si="6303">IF(W458=MAX(W455:W459),T458*R458-H458,0)</f>
        <v>0</v>
      </c>
      <c r="AC458" s="210">
        <f t="shared" ref="AC458" si="6304">IF(W458=MAX(W455:W459),U458-I458,0)</f>
        <v>0</v>
      </c>
      <c r="AD458" s="212">
        <f>Hoja1!$AA458^2+Hoja1!$AB458^2+AC458^2</f>
        <v>0</v>
      </c>
      <c r="AE458" s="75">
        <f t="shared" si="6275"/>
        <v>5.1087972337273198E-2</v>
      </c>
      <c r="AF458" s="75">
        <f t="shared" si="6275"/>
        <v>0.22602648591984348</v>
      </c>
      <c r="AG458" s="78">
        <f t="shared" si="6275"/>
        <v>0</v>
      </c>
      <c r="AH458" s="78">
        <f t="shared" si="6275"/>
        <v>0</v>
      </c>
      <c r="AI458" s="80">
        <f>IF(AG455&gt;0,IF(AH455=Hoja1!$W458,Hoja1!$E458,Hoja1!$G458),0)</f>
        <v>0</v>
      </c>
      <c r="AJ458" s="54">
        <f>IF(AG455&gt;0,IF(AH455=Hoja1!$W458,Hoja1!$F458,Hoja1!$H458),0)</f>
        <v>0</v>
      </c>
      <c r="AK458" s="52">
        <f>IF(AG455&gt;0,IF(AH455=Hoja1!$W458,Hoja1!$E458*Hoja1!$R458,Hoja1!$G458),0)</f>
        <v>0</v>
      </c>
      <c r="AL458" s="49">
        <f>IF(AG455&gt;0,IF(AH455=Hoja1!$W458,Hoja1!$F458*Hoja1!$R458,Hoja1!$H458),0)</f>
        <v>0</v>
      </c>
      <c r="AM458" s="56">
        <f t="shared" ref="AM458:AN458" si="6305">AM453</f>
        <v>1</v>
      </c>
      <c r="AN458" s="145">
        <f t="shared" si="6305"/>
        <v>0.5</v>
      </c>
      <c r="AO458" s="122">
        <f t="shared" si="5385"/>
        <v>1</v>
      </c>
      <c r="AP458" s="127">
        <f t="shared" si="5813"/>
        <v>0.5</v>
      </c>
      <c r="AQ458" s="56">
        <f t="shared" ref="AQ458:AR458" si="6306">AQ453</f>
        <v>0</v>
      </c>
      <c r="AR458" s="57">
        <f t="shared" si="6306"/>
        <v>0</v>
      </c>
      <c r="AS458" s="56">
        <f t="shared" ref="AS458" si="6307">IF(AG455&gt;0,G458+AQ458,0)</f>
        <v>0</v>
      </c>
      <c r="AT458" s="166">
        <f t="shared" ref="AT458" si="6308">IF(AG455&gt;0,H458+AR458,0)</f>
        <v>0</v>
      </c>
    </row>
    <row r="459" spans="3:46" ht="19.5" thickBot="1" x14ac:dyDescent="0.3">
      <c r="C459" s="224"/>
      <c r="D459" s="218"/>
      <c r="E459" s="94">
        <f t="shared" ref="E459:F459" si="6309">E458</f>
        <v>0.67010127399999997</v>
      </c>
      <c r="F459" s="94">
        <f t="shared" si="6309"/>
        <v>0.83871511700000001</v>
      </c>
      <c r="G459" s="46">
        <f t="shared" ref="G459:I459" si="6310">G454</f>
        <v>0.70226008465779011</v>
      </c>
      <c r="H459" s="46">
        <f t="shared" si="6310"/>
        <v>0.7119204825655977</v>
      </c>
      <c r="I459" s="46">
        <f t="shared" si="6310"/>
        <v>0</v>
      </c>
      <c r="J459" s="58">
        <f t="shared" ref="J459" si="6311">IF($AO$1="SUBTRACTIVE",AA459+J454,IF(W459=MAX(W455:W459),P459*M459-G459+J454,J454))</f>
        <v>-7.8059778104132227E-2</v>
      </c>
      <c r="K459" s="124">
        <f t="shared" ref="K459" si="6312">IF($AO$1="SUBTRACTIVE",AB459+K454,IF(W459=MAX(W455:W459),P459*N459-H459+K454,K454))</f>
        <v>6.9343862773622034E-2</v>
      </c>
      <c r="L459" s="59">
        <v>0</v>
      </c>
      <c r="M459" s="138">
        <f t="shared" ref="M459" si="6313">IF($AO$1="ADDICTIVE",IF(W459=MAX(W455:W459),$AO$2*S459*R459+G459,0),0)</f>
        <v>0</v>
      </c>
      <c r="N459" s="124">
        <f t="shared" ref="N459" si="6314">IF($AO$1="ADDICTIVE",IF(W459=MAX(W455:W459),$AO$2*T459*R459+H459,0),0)</f>
        <v>0</v>
      </c>
      <c r="O459" s="129">
        <f t="shared" si="6300"/>
        <v>0</v>
      </c>
      <c r="P459" s="59">
        <f t="shared" si="5650"/>
        <v>0</v>
      </c>
      <c r="Q459" s="93">
        <f t="shared" si="6270"/>
        <v>1</v>
      </c>
      <c r="R459" s="58">
        <f t="shared" ref="R459:R522" si="6315">IF($AO$3="MULTIPLICATIVE",1/SQRT(S459^2+T459^2),1/SQRT(2))</f>
        <v>0.93150144727774076</v>
      </c>
      <c r="S459" s="95">
        <f t="shared" si="6136"/>
        <v>0.67010127399999997</v>
      </c>
      <c r="T459" s="95">
        <f t="shared" si="6137"/>
        <v>0.83871511700000001</v>
      </c>
      <c r="U459" s="119">
        <f t="shared" ref="U459:U522" si="6316">IF($AO$3="MULTIPLICATIVE",0,IF(2-(S459^2+T459^2)&gt;0,SQRT(2-(S459^2+T459^2))*R459,0))</f>
        <v>0</v>
      </c>
      <c r="V459" s="202">
        <f t="shared" si="6301"/>
        <v>0.99454904986898329</v>
      </c>
      <c r="W459" s="203">
        <f t="shared" si="5986"/>
        <v>0.99727452493449165</v>
      </c>
      <c r="X459" s="203">
        <f>IF(W459&gt;X458,W459,X458)</f>
        <v>0.99727452493449165</v>
      </c>
      <c r="Y459" s="75">
        <f t="shared" si="6271"/>
        <v>0.99727452493449165</v>
      </c>
      <c r="Z459" s="93">
        <f>IF(MAX(W455:W459)=W459,Q459+1,Q459)</f>
        <v>2</v>
      </c>
      <c r="AA459" s="82">
        <f t="shared" ref="AA459" si="6317">IF(W459=MAX(W455:W459),S459*R459-G459,0)</f>
        <v>-7.8059778104132227E-2</v>
      </c>
      <c r="AB459" s="82">
        <f t="shared" ref="AB459" si="6318">IF(W459=MAX(W455:W459),T459*R459-H459,0)</f>
        <v>6.9343862773622034E-2</v>
      </c>
      <c r="AC459" s="211">
        <f t="shared" ref="AC459" si="6319">IF(W459=MAX(W455:W459),U459-I459,0)</f>
        <v>0</v>
      </c>
      <c r="AD459" s="211">
        <f>Hoja1!$AA459^2+Hoja1!$AB459^2+AC459^2</f>
        <v>1.0901900262033285E-2</v>
      </c>
      <c r="AE459" s="75">
        <f t="shared" si="6275"/>
        <v>5.1087972337273198E-2</v>
      </c>
      <c r="AF459" s="75">
        <f t="shared" si="6275"/>
        <v>0.22602648591984348</v>
      </c>
      <c r="AG459" s="78">
        <f t="shared" si="6275"/>
        <v>0</v>
      </c>
      <c r="AH459" s="78">
        <f t="shared" si="6275"/>
        <v>0</v>
      </c>
      <c r="AI459" s="80">
        <f>IF(AG455&gt;0,IF(AH455=Hoja1!$W459,Hoja1!$E459,Hoja1!$G459),0)</f>
        <v>0</v>
      </c>
      <c r="AJ459" s="54">
        <f>IF(AG455&gt;0,IF(AH455=Hoja1!$W459,Hoja1!$F459,Hoja1!$H459),0)</f>
        <v>0</v>
      </c>
      <c r="AK459" s="52">
        <f>IF(AG455&gt;0,IF(AH455=Hoja1!$W459,Hoja1!$E459*Hoja1!$R459,Hoja1!$G459),0)</f>
        <v>0</v>
      </c>
      <c r="AL459" s="49">
        <f>IF(AG455&gt;0,IF(AH455=Hoja1!$W459,Hoja1!$F459*Hoja1!$R459,Hoja1!$H459),0)</f>
        <v>0</v>
      </c>
      <c r="AM459" s="58">
        <f t="shared" ref="AM459:AN459" si="6320">AM454</f>
        <v>6</v>
      </c>
      <c r="AN459" s="146">
        <f t="shared" si="6320"/>
        <v>0.5</v>
      </c>
      <c r="AO459" s="124">
        <f t="shared" ref="AO459:AO522" si="6321">IF(AM459&gt;0,1/AM459,0)</f>
        <v>0.16666666666666666</v>
      </c>
      <c r="AP459" s="106">
        <f t="shared" si="5813"/>
        <v>8.3333333333333329E-2</v>
      </c>
      <c r="AQ459" s="58">
        <f t="shared" ref="AQ459:AR459" si="6322">AQ454</f>
        <v>-3.684615897998881E-3</v>
      </c>
      <c r="AR459" s="59">
        <f t="shared" si="6322"/>
        <v>-1.492924481594308E-4</v>
      </c>
      <c r="AS459" s="58">
        <f t="shared" ref="AS459" si="6323">IF(AG455&gt;0,G459+AQ459,0)</f>
        <v>0</v>
      </c>
      <c r="AT459" s="167">
        <f t="shared" ref="AT459" si="6324">IF(AG455&gt;0,H459+AR459,0)</f>
        <v>0</v>
      </c>
    </row>
    <row r="460" spans="3:46" ht="19.5" thickBot="1" x14ac:dyDescent="0.3">
      <c r="C460" s="224"/>
      <c r="D460" s="213" t="s">
        <v>35</v>
      </c>
      <c r="E460" s="86">
        <f>$A$20</f>
        <v>0.81957016299999996</v>
      </c>
      <c r="F460" s="86">
        <f>$B$20</f>
        <v>0.55500570400000004</v>
      </c>
      <c r="G460" s="71">
        <f t="shared" ref="G460:I460" si="6325">G455</f>
        <v>0.90061523871352567</v>
      </c>
      <c r="H460" s="71">
        <f t="shared" si="6325"/>
        <v>0.43461729348586547</v>
      </c>
      <c r="I460" s="71">
        <f t="shared" si="6325"/>
        <v>0</v>
      </c>
      <c r="J460" s="64">
        <f t="shared" ref="J460" si="6326">IF($AO$1="SUBTRACTIVE",AA460+J455,IF(W460=MAX(W460:W464),P460*M460-G460+J455,J455))</f>
        <v>0.1167637627503868</v>
      </c>
      <c r="K460" s="121">
        <f t="shared" ref="K460" si="6327">IF($AO$1="SUBTRACTIVE",AB460+K455,IF(W460=MAX(W460:W464),P460*N460-H460+K455,K455))</f>
        <v>-0.37387379758024414</v>
      </c>
      <c r="L460" s="65">
        <v>0</v>
      </c>
      <c r="M460" s="64">
        <f t="shared" ref="M460" si="6328">IF($AO$1="ADDICTIVE",IF(W460=MAX(W460:W464),$AO$2*S460*R460+G460,0),0)</f>
        <v>0</v>
      </c>
      <c r="N460" s="121">
        <f t="shared" ref="N460" si="6329">IF($AO$1="ADDICTIVE",IF(W460=MAX(W460:W464),$AO$2*T460*R460+H460,0),0)</f>
        <v>0</v>
      </c>
      <c r="O460" s="126">
        <f t="shared" ref="O460" si="6330">IF($AO$1="ADDICTIVE",IF(Y460=MAX(Y460:Y464),$AO$2*U460*R460+I460,0),0)</f>
        <v>0</v>
      </c>
      <c r="P460" s="65">
        <f t="shared" si="5650"/>
        <v>0</v>
      </c>
      <c r="Q460" s="35">
        <f t="shared" si="6270"/>
        <v>5</v>
      </c>
      <c r="R460" s="15">
        <f t="shared" si="6315"/>
        <v>1.0102934884941575</v>
      </c>
      <c r="S460" s="87">
        <f t="shared" si="6136"/>
        <v>0.81957016299999996</v>
      </c>
      <c r="T460" s="87">
        <f t="shared" si="6137"/>
        <v>0.55500570400000004</v>
      </c>
      <c r="U460" s="26">
        <f t="shared" si="6316"/>
        <v>0</v>
      </c>
      <c r="V460" s="197">
        <f t="shared" si="6301"/>
        <v>0.98941320229124807</v>
      </c>
      <c r="W460" s="198">
        <f t="shared" si="5986"/>
        <v>0.99470660114562404</v>
      </c>
      <c r="X460" s="198">
        <f>W460</f>
        <v>0.99470660114562404</v>
      </c>
      <c r="Y460" s="35">
        <f t="shared" ref="Y460" si="6331">X464</f>
        <v>0.99470660114562404</v>
      </c>
      <c r="Z460" s="35">
        <f>IF(MAX(W460:W464)=W460,Q460+1,Q460)</f>
        <v>6</v>
      </c>
      <c r="AA460" s="35">
        <f t="shared" ref="AA460" si="6332">IF(W460=MAX(W460:W464),S460*R460-G460,0)</f>
        <v>-7.2608839670530445E-2</v>
      </c>
      <c r="AB460" s="35">
        <f t="shared" ref="AB460" si="6333">IF(W460=MAX(W460:W464),T460*R460-H460,0)</f>
        <v>0.12610135534245032</v>
      </c>
      <c r="AC460" s="131">
        <f t="shared" ref="AC460" si="6334">IF(W460=MAX(W460:W464),U460-I460,0)</f>
        <v>0</v>
      </c>
      <c r="AD460" s="131">
        <f>Hoja1!$AA460^2+Hoja1!$AB460^2+AC460^2</f>
        <v>2.1173595417503719E-2</v>
      </c>
      <c r="AE460" s="35">
        <f t="shared" ref="AE460" si="6335">IF(MAX(AD460:AD464)&gt;AE455,MAX(AD460:AD464),AE455)</f>
        <v>5.1087972337273198E-2</v>
      </c>
      <c r="AF460" s="35">
        <f t="shared" ref="AF460" si="6336">SQRT(AE460)</f>
        <v>0.22602648591984348</v>
      </c>
      <c r="AG460" s="35">
        <f>IF(Y460=MIN(Y410:Y509),Y460,0)</f>
        <v>0</v>
      </c>
      <c r="AH460" s="88">
        <f>IF(Hoja1!$AG460&gt;0,_xlfn.MAXIFS(W460:W464,Z505:Z509,0),0)</f>
        <v>0</v>
      </c>
      <c r="AI460" s="72">
        <f>IF(AG460&gt;0,IF(AH460=Hoja1!$W460,Hoja1!$E460,Hoja1!$G460),0)</f>
        <v>0</v>
      </c>
      <c r="AJ460" s="73">
        <f>IF(AG460&gt;0,IF(AH460=Hoja1!$W460,Hoja1!$F460,Hoja1!$H460),0)</f>
        <v>0</v>
      </c>
      <c r="AK460" s="52">
        <f>IF(AG460&gt;0,IF(AH460=Hoja1!$W460,Hoja1!$E460*Hoja1!$R460,Hoja1!$G460),0)</f>
        <v>0</v>
      </c>
      <c r="AL460" s="49">
        <f>IF(AG460&gt;0,IF(AH460=Hoja1!$W460,Hoja1!$F460*Hoja1!$R460,Hoja1!$H460),0)</f>
        <v>0</v>
      </c>
      <c r="AM460" s="64">
        <f t="shared" ref="AM460:AN460" si="6337">AM455</f>
        <v>7</v>
      </c>
      <c r="AN460" s="148">
        <f t="shared" si="6337"/>
        <v>0.5</v>
      </c>
      <c r="AO460" s="121">
        <f t="shared" si="6321"/>
        <v>0.14285714285714285</v>
      </c>
      <c r="AP460" s="65">
        <f t="shared" ref="AP460" si="6338">IF($AO$11="SUBTRACTIVE",AN460*AO460,AO460)</f>
        <v>0.14285714285714285</v>
      </c>
      <c r="AQ460" s="64">
        <f t="shared" ref="AQ460:AR460" si="6339">AQ455</f>
        <v>4.7685805316688501E-3</v>
      </c>
      <c r="AR460" s="65">
        <f t="shared" si="6339"/>
        <v>-2.019261066434104E-2</v>
      </c>
      <c r="AS460" s="64">
        <f t="shared" ref="AS460" si="6340">IF(AG460&gt;0,G460+AQ460,0)</f>
        <v>0</v>
      </c>
      <c r="AT460" s="168">
        <f t="shared" ref="AT460" si="6341">IF(AG460&gt;0,H460+AR460,0)</f>
        <v>0</v>
      </c>
    </row>
    <row r="461" spans="3:46" ht="19.5" thickBot="1" x14ac:dyDescent="0.3">
      <c r="C461" s="224"/>
      <c r="D461" s="214"/>
      <c r="E461" s="89">
        <f t="shared" ref="E461:F461" si="6342">E460</f>
        <v>0.81957016299999996</v>
      </c>
      <c r="F461" s="89">
        <f t="shared" si="6342"/>
        <v>0.55500570400000004</v>
      </c>
      <c r="G461" s="74">
        <f t="shared" ref="G461:I461" si="6343">G456</f>
        <v>0.97621461700000001</v>
      </c>
      <c r="H461" s="74">
        <f t="shared" si="6343"/>
        <v>-0.20893725399999999</v>
      </c>
      <c r="I461" s="74">
        <f t="shared" si="6343"/>
        <v>0</v>
      </c>
      <c r="J461" s="2">
        <f t="shared" ref="J461" si="6344">IF($AO$1="SUBTRACTIVE",AA461+J456,IF(W461=MAX(W460:W464),P461*M461-G461+J456,J456))</f>
        <v>0</v>
      </c>
      <c r="K461" s="107">
        <f t="shared" ref="K461" si="6345">IF($AO$1="SUBTRACTIVE",AB461+K456,IF(W461=MAX(W460:W464),P461*N461-H461+K456,K456))</f>
        <v>0</v>
      </c>
      <c r="L461" s="3">
        <v>0</v>
      </c>
      <c r="M461" s="2">
        <f t="shared" ref="M461" si="6346">IF($AO$1="ADDICTIVE",IF(W461=MAX(W460:W464),$AO$2*S461*R461+G461,0),0)</f>
        <v>0</v>
      </c>
      <c r="N461" s="107">
        <f t="shared" ref="N461" si="6347">IF($AO$1="ADDICTIVE",IF(W461=MAX(W460:W464),$AO$2*T461*R461+H461,0),0)</f>
        <v>0</v>
      </c>
      <c r="O461" s="20">
        <f t="shared" ref="O461" si="6348">IF($AO$1="ADDICTIVE",IF(Y461=MAX(Y460:Y464),$AO$2*U461*R461+I461,0),0)</f>
        <v>0</v>
      </c>
      <c r="P461" s="3">
        <f t="shared" si="5650"/>
        <v>0</v>
      </c>
      <c r="Q461" s="63">
        <f>Z456</f>
        <v>0</v>
      </c>
      <c r="R461" s="2">
        <f t="shared" si="6315"/>
        <v>1.0102934884941575</v>
      </c>
      <c r="S461" s="90">
        <f t="shared" si="6136"/>
        <v>0.81957016299999996</v>
      </c>
      <c r="T461" s="90">
        <f t="shared" si="6137"/>
        <v>0.55500570400000004</v>
      </c>
      <c r="U461" s="26">
        <f t="shared" si="6316"/>
        <v>0</v>
      </c>
      <c r="V461" s="199">
        <f t="shared" si="6301"/>
        <v>0.69115693496252806</v>
      </c>
      <c r="W461" s="192">
        <f t="shared" si="5986"/>
        <v>0.84557846748126408</v>
      </c>
      <c r="X461" s="192">
        <f>IF(W461&gt;X460,W461,X460)</f>
        <v>0.99470660114562404</v>
      </c>
      <c r="Y461" s="75">
        <f t="shared" ref="Y461:Y464" si="6349">Y460</f>
        <v>0.99470660114562404</v>
      </c>
      <c r="Z461" s="63">
        <f>IF(MAX(W460:W464)=W461,Q461+1,Q461)</f>
        <v>0</v>
      </c>
      <c r="AA461" s="63">
        <f t="shared" ref="AA461" si="6350">IF(W461=MAX(W460:W464),S461*R461-G461,0)</f>
        <v>0</v>
      </c>
      <c r="AB461" s="63">
        <f t="shared" ref="AB461" si="6351">IF(W461=MAX(W460:W464),T461*R461-H461,0)</f>
        <v>0</v>
      </c>
      <c r="AC461" s="209">
        <f t="shared" ref="AC461" si="6352">IF(W461=MAX(W460:W464),U461-I461,0)</f>
        <v>0</v>
      </c>
      <c r="AD461" s="132">
        <f>Hoja1!$AA461^2+Hoja1!$AB461^2+AC461^2</f>
        <v>0</v>
      </c>
      <c r="AE461" s="75">
        <f t="shared" ref="AE461:AH464" si="6353">AE460</f>
        <v>5.1087972337273198E-2</v>
      </c>
      <c r="AF461" s="76">
        <f t="shared" si="6353"/>
        <v>0.22602648591984348</v>
      </c>
      <c r="AG461" s="77">
        <f t="shared" si="6353"/>
        <v>0</v>
      </c>
      <c r="AH461" s="78">
        <f t="shared" si="6353"/>
        <v>0</v>
      </c>
      <c r="AI461" s="72">
        <f>IF(AG460&gt;0,IF(AH460=Hoja1!$W461,Hoja1!$E461,Hoja1!$G461),0)</f>
        <v>0</v>
      </c>
      <c r="AJ461" s="73">
        <f>IF(AG460&gt;0,IF(AH460=Hoja1!$W461,Hoja1!$F461,Hoja1!$H461),0)</f>
        <v>0</v>
      </c>
      <c r="AK461" s="52">
        <f>IF(AG460&gt;0,IF(AH460=Hoja1!$W461,Hoja1!$E461*Hoja1!$R461,Hoja1!$G461),0)</f>
        <v>0</v>
      </c>
      <c r="AL461" s="49">
        <f>IF(AG460&gt;0,IF(AH460=Hoja1!$W461,Hoja1!$F461*Hoja1!$R461,Hoja1!$H461),0)</f>
        <v>0</v>
      </c>
      <c r="AM461" s="2">
        <f t="shared" ref="AM461:AN461" si="6354">AM456</f>
        <v>1</v>
      </c>
      <c r="AN461" s="143">
        <f t="shared" si="6354"/>
        <v>0.5</v>
      </c>
      <c r="AO461" s="107">
        <f t="shared" si="6321"/>
        <v>1</v>
      </c>
      <c r="AP461" s="3">
        <f t="shared" si="5886"/>
        <v>1</v>
      </c>
      <c r="AQ461" s="2">
        <f t="shared" ref="AQ461:AR461" si="6355">AQ456</f>
        <v>9.8200950552920219E-3</v>
      </c>
      <c r="AR461" s="3">
        <f t="shared" si="6355"/>
        <v>0.14994720205117487</v>
      </c>
      <c r="AS461" s="2">
        <f t="shared" ref="AS461" si="6356">IF(AG460&gt;0,G461+AQ461,0)</f>
        <v>0</v>
      </c>
      <c r="AT461" s="163">
        <f t="shared" ref="AT461" si="6357">IF(AG460&gt;0,H461+AR461,0)</f>
        <v>0</v>
      </c>
    </row>
    <row r="462" spans="3:46" ht="19.5" thickBot="1" x14ac:dyDescent="0.3">
      <c r="C462" s="224"/>
      <c r="D462" s="214"/>
      <c r="E462" s="89">
        <f t="shared" ref="E462:F462" si="6358">E461</f>
        <v>0.81957016299999996</v>
      </c>
      <c r="F462" s="89">
        <f t="shared" si="6358"/>
        <v>0.55500570400000004</v>
      </c>
      <c r="G462" s="74">
        <f t="shared" ref="G462:I462" si="6359">G457</f>
        <v>0.4247616770911497</v>
      </c>
      <c r="H462" s="74">
        <f t="shared" si="6359"/>
        <v>0.90530520691903349</v>
      </c>
      <c r="I462" s="74">
        <f t="shared" si="6359"/>
        <v>0</v>
      </c>
      <c r="J462" s="2">
        <f t="shared" ref="J462" si="6360">IF($AO$1="SUBTRACTIVE",AA462+J457,IF(W462=MAX(W460:W464),P462*M462-G462+J457,J457))</f>
        <v>3.2377248407934212E-2</v>
      </c>
      <c r="K462" s="107">
        <f t="shared" ref="K462" si="6361">IF($AO$1="SUBTRACTIVE",AB462+K457,IF(W462=MAX(W460:W464),P462*N462-H462+K457,K457))</f>
        <v>-2.9058876586264826E-2</v>
      </c>
      <c r="L462" s="3">
        <v>0</v>
      </c>
      <c r="M462" s="2">
        <f t="shared" ref="M462" si="6362">IF($AO$1="ADDICTIVE",IF(W462=MAX(W460:W464),$AO$2*S462*R462+G462,0),0)</f>
        <v>0</v>
      </c>
      <c r="N462" s="107">
        <f t="shared" ref="N462" si="6363">IF($AO$1="ADDICTIVE",IF(W462=MAX(W460:W464),$AO$2*T462*R462+H462,0),0)</f>
        <v>0</v>
      </c>
      <c r="O462" s="20">
        <f t="shared" ref="O462" si="6364">IF($AO$1="ADDICTIVE",IF(Y462=MAX(Y460:Y464),$AO$2*U462*R462+I462,0),0)</f>
        <v>0</v>
      </c>
      <c r="P462" s="3">
        <f t="shared" si="5650"/>
        <v>0</v>
      </c>
      <c r="Q462" s="63">
        <f>Z457</f>
        <v>3</v>
      </c>
      <c r="R462" s="2">
        <f t="shared" si="6315"/>
        <v>1.0102934884941575</v>
      </c>
      <c r="S462" s="90">
        <f t="shared" si="6136"/>
        <v>0.81957016299999996</v>
      </c>
      <c r="T462" s="90">
        <f t="shared" si="6137"/>
        <v>0.55500570400000004</v>
      </c>
      <c r="U462" s="26">
        <f t="shared" si="6316"/>
        <v>0</v>
      </c>
      <c r="V462" s="199">
        <f t="shared" si="6301"/>
        <v>0.85932689910058568</v>
      </c>
      <c r="W462" s="192">
        <f t="shared" si="5986"/>
        <v>0.9296634495502929</v>
      </c>
      <c r="X462" s="192">
        <f>IF(W462&gt;X461,W462,X461)</f>
        <v>0.99470660114562404</v>
      </c>
      <c r="Y462" s="75">
        <f t="shared" si="6349"/>
        <v>0.99470660114562404</v>
      </c>
      <c r="Z462" s="63">
        <f>IF(MAX(W460:W464)=W462,Q462+1,Q462)</f>
        <v>3</v>
      </c>
      <c r="AA462" s="63">
        <f t="shared" ref="AA462" si="6365">IF(W462=MAX(W460:W464),S462*R462-G462,0)</f>
        <v>0</v>
      </c>
      <c r="AB462" s="63">
        <f t="shared" ref="AB462" si="6366">IF(W462=MAX(W460:W464),T462*R462-H462,0)</f>
        <v>0</v>
      </c>
      <c r="AC462" s="209">
        <f t="shared" ref="AC462" si="6367">IF(W462=MAX(W460:W464),U462-I462,0)</f>
        <v>0</v>
      </c>
      <c r="AD462" s="132">
        <f>Hoja1!$AA462^2+Hoja1!$AB462^2+AC462^2</f>
        <v>0</v>
      </c>
      <c r="AE462" s="75">
        <f t="shared" si="6353"/>
        <v>5.1087972337273198E-2</v>
      </c>
      <c r="AF462" s="75">
        <f t="shared" si="6353"/>
        <v>0.22602648591984348</v>
      </c>
      <c r="AG462" s="78">
        <f t="shared" si="6353"/>
        <v>0</v>
      </c>
      <c r="AH462" s="78">
        <f t="shared" si="6353"/>
        <v>0</v>
      </c>
      <c r="AI462" s="72">
        <f>IF(AG460&gt;0,IF(AH460=Hoja1!$W462,Hoja1!$E462,Hoja1!$G462),0)</f>
        <v>0</v>
      </c>
      <c r="AJ462" s="73">
        <f>IF(AG462&gt;0,IF(AH462=Hoja1!$W462,Hoja1!$F462,Hoja1!$H462),0)</f>
        <v>0</v>
      </c>
      <c r="AK462" s="52">
        <f>IF(AG460&gt;0,IF(AH460=Hoja1!$W462,Hoja1!$E462*Hoja1!$R462,Hoja1!$G462),0)</f>
        <v>0</v>
      </c>
      <c r="AL462" s="49">
        <f>IF(AG460&gt;0,IF(AH460=Hoja1!$W462,Hoja1!$F462*Hoja1!$R462,Hoja1!$H462),0)</f>
        <v>0</v>
      </c>
      <c r="AM462" s="2">
        <f t="shared" ref="AM462:AN462" si="6368">AM457</f>
        <v>5</v>
      </c>
      <c r="AN462" s="143">
        <f t="shared" si="6368"/>
        <v>0.5</v>
      </c>
      <c r="AO462" s="107">
        <f t="shared" si="6321"/>
        <v>0.2</v>
      </c>
      <c r="AP462" s="3">
        <f t="shared" si="5886"/>
        <v>0.2</v>
      </c>
      <c r="AQ462" s="2">
        <f t="shared" ref="AQ462:AR462" si="6369">AQ457</f>
        <v>3.1459709263277624E-3</v>
      </c>
      <c r="AR462" s="3">
        <f t="shared" si="6369"/>
        <v>-3.7849322721346004E-3</v>
      </c>
      <c r="AS462" s="2">
        <f t="shared" ref="AS462" si="6370">IF(AG460&gt;0,G462+AQ462,0)</f>
        <v>0</v>
      </c>
      <c r="AT462" s="163">
        <f t="shared" ref="AT462" si="6371">IF(AG460&gt;0,H462+AR462,0)</f>
        <v>0</v>
      </c>
    </row>
    <row r="463" spans="3:46" ht="19.5" thickBot="1" x14ac:dyDescent="0.3">
      <c r="C463" s="224"/>
      <c r="D463" s="214"/>
      <c r="E463" s="89">
        <f t="shared" ref="E463:F463" si="6372">E462</f>
        <v>0.81957016299999996</v>
      </c>
      <c r="F463" s="89">
        <f t="shared" si="6372"/>
        <v>0.55500570400000004</v>
      </c>
      <c r="G463" s="74">
        <f t="shared" ref="G463:I463" si="6373">G458</f>
        <v>5.6386042442791447E-2</v>
      </c>
      <c r="H463" s="74">
        <f t="shared" si="6373"/>
        <v>0.99840904153440013</v>
      </c>
      <c r="I463" s="74">
        <f t="shared" si="6373"/>
        <v>0</v>
      </c>
      <c r="J463" s="2">
        <f t="shared" ref="J463" si="6374">IF($AO$1="SUBTRACTIVE",AA463+J458,IF(W463=MAX(W460:W464),P463*M463-G463+J458,J458))</f>
        <v>0</v>
      </c>
      <c r="K463" s="107">
        <f t="shared" ref="K463" si="6375">IF($AO$1="SUBTRACTIVE",AB463+K458,IF(W463=MAX(W460:W464),P463*N463-H463+K458,K458))</f>
        <v>0</v>
      </c>
      <c r="L463" s="3">
        <v>0</v>
      </c>
      <c r="M463" s="2">
        <f t="shared" ref="M463" si="6376">IF($AO$1="ADDICTIVE",IF(W463=MAX(W460:W464),$AO$2*S463*R463+G463,0),0)</f>
        <v>0</v>
      </c>
      <c r="N463" s="107">
        <f t="shared" ref="N463" si="6377">IF($AO$1="ADDICTIVE",IF(W463=MAX(W460:W464),$AO$2*T463*R463+H463,0),0)</f>
        <v>0</v>
      </c>
      <c r="O463" s="20">
        <f t="shared" ref="O463:O464" si="6378">IF($AO$1="ADDICTIVE",IF(Y463=MAX(Y459:Y463),$AO$2*U463*R463+I463,0),0)</f>
        <v>0</v>
      </c>
      <c r="P463" s="3">
        <f t="shared" si="5650"/>
        <v>0</v>
      </c>
      <c r="Q463" s="63">
        <f>Z458</f>
        <v>0</v>
      </c>
      <c r="R463" s="2">
        <f t="shared" si="6315"/>
        <v>1.0102934884941575</v>
      </c>
      <c r="S463" s="90">
        <f t="shared" si="6136"/>
        <v>0.81957016299999996</v>
      </c>
      <c r="T463" s="90">
        <f t="shared" si="6137"/>
        <v>0.55500570400000004</v>
      </c>
      <c r="U463" s="26">
        <f t="shared" si="6316"/>
        <v>0</v>
      </c>
      <c r="V463" s="199">
        <f t="shared" si="6301"/>
        <v>0.60651457270648401</v>
      </c>
      <c r="W463" s="192">
        <f t="shared" si="5986"/>
        <v>0.80325728635324201</v>
      </c>
      <c r="X463" s="192">
        <f>IF(W463&gt;X462,W463,X462)</f>
        <v>0.99470660114562404</v>
      </c>
      <c r="Y463" s="75">
        <f t="shared" si="6349"/>
        <v>0.99470660114562404</v>
      </c>
      <c r="Z463" s="63">
        <f>IF(MAX(W460:W464)=W463,Q463+1,Q463)</f>
        <v>0</v>
      </c>
      <c r="AA463" s="63">
        <f t="shared" ref="AA463" si="6379">IF(W463=MAX(W460:W464),S463*R463-G463,0)</f>
        <v>0</v>
      </c>
      <c r="AB463" s="63">
        <f t="shared" ref="AB463" si="6380">IF(W463=MAX(W460:W464),T463*R463-H463,0)</f>
        <v>0</v>
      </c>
      <c r="AC463" s="209">
        <f t="shared" ref="AC463" si="6381">IF(W463=MAX(W460:W464),U463-I463,0)</f>
        <v>0</v>
      </c>
      <c r="AD463" s="132">
        <f>Hoja1!$AA463^2+Hoja1!$AB463^2+AC463^2</f>
        <v>0</v>
      </c>
      <c r="AE463" s="75">
        <f t="shared" si="6353"/>
        <v>5.1087972337273198E-2</v>
      </c>
      <c r="AF463" s="75">
        <f t="shared" si="6353"/>
        <v>0.22602648591984348</v>
      </c>
      <c r="AG463" s="78">
        <f t="shared" si="6353"/>
        <v>0</v>
      </c>
      <c r="AH463" s="78">
        <f t="shared" si="6353"/>
        <v>0</v>
      </c>
      <c r="AI463" s="72">
        <f>IF(AG460&gt;0,IF(AH460=Hoja1!$W463,Hoja1!$E463,Hoja1!$G463),0)</f>
        <v>0</v>
      </c>
      <c r="AJ463" s="73">
        <f>IF(AG460&gt;0,IF(AH460=Hoja1!$W463,Hoja1!$F463,Hoja1!$H463),0)</f>
        <v>0</v>
      </c>
      <c r="AK463" s="52">
        <f>IF(AG460&gt;0,IF(AH460=Hoja1!$W463,Hoja1!$E463*Hoja1!$R463,Hoja1!$G463),0)</f>
        <v>0</v>
      </c>
      <c r="AL463" s="49">
        <f>IF(AG460&gt;0,IF(AH460=Hoja1!$W463,Hoja1!$F463*Hoja1!$R463,Hoja1!$H463),0)</f>
        <v>0</v>
      </c>
      <c r="AM463" s="2">
        <f t="shared" ref="AM463:AN463" si="6382">AM458</f>
        <v>1</v>
      </c>
      <c r="AN463" s="143">
        <f t="shared" si="6382"/>
        <v>0.5</v>
      </c>
      <c r="AO463" s="107">
        <f t="shared" si="6321"/>
        <v>1</v>
      </c>
      <c r="AP463" s="3">
        <f t="shared" si="5886"/>
        <v>1</v>
      </c>
      <c r="AQ463" s="2">
        <f t="shared" ref="AQ463:AR463" si="6383">AQ458</f>
        <v>0</v>
      </c>
      <c r="AR463" s="3">
        <f t="shared" si="6383"/>
        <v>0</v>
      </c>
      <c r="AS463" s="2">
        <f t="shared" ref="AS463" si="6384">IF(AG460&gt;0,G463+AQ463,0)</f>
        <v>0</v>
      </c>
      <c r="AT463" s="163">
        <f t="shared" ref="AT463" si="6385">IF(AG460&gt;0,H463+AR463,0)</f>
        <v>0</v>
      </c>
    </row>
    <row r="464" spans="3:46" ht="19.5" thickBot="1" x14ac:dyDescent="0.3">
      <c r="C464" s="224"/>
      <c r="D464" s="215"/>
      <c r="E464" s="89">
        <f t="shared" ref="E464:F464" si="6386">E463</f>
        <v>0.81957016299999996</v>
      </c>
      <c r="F464" s="89">
        <f t="shared" si="6386"/>
        <v>0.55500570400000004</v>
      </c>
      <c r="G464" s="74">
        <f t="shared" ref="G464:I464" si="6387">G459</f>
        <v>0.70226008465779011</v>
      </c>
      <c r="H464" s="74">
        <f t="shared" si="6387"/>
        <v>0.7119204825655977</v>
      </c>
      <c r="I464" s="74">
        <f t="shared" si="6387"/>
        <v>0</v>
      </c>
      <c r="J464" s="4">
        <f t="shared" ref="J464" si="6388">IF($AO$1="SUBTRACTIVE",AA464+J459,IF(W464=MAX(W460:W464),P464*M464-G464+J459,J459))</f>
        <v>-7.8059778104132227E-2</v>
      </c>
      <c r="K464" s="108">
        <f t="shared" ref="K464" si="6389">IF($AO$1="SUBTRACTIVE",AB464+K459,IF(W464=MAX(W460:W464),P464*N464-H464+K459,K459))</f>
        <v>6.9343862773622034E-2</v>
      </c>
      <c r="L464" s="5">
        <v>0</v>
      </c>
      <c r="M464" s="4">
        <f t="shared" ref="M464" si="6390">IF($AO$1="ADDICTIVE",IF(W464=MAX(W460:W464),$AO$2*S464*R464+G464,0),0)</f>
        <v>0</v>
      </c>
      <c r="N464" s="108">
        <f t="shared" ref="N464" si="6391">IF($AO$1="ADDICTIVE",IF(W464=MAX(W460:W464),$AO$2*T464*R464+H464,0),0)</f>
        <v>0</v>
      </c>
      <c r="O464" s="21">
        <f t="shared" si="6378"/>
        <v>0</v>
      </c>
      <c r="P464" s="5">
        <f t="shared" si="5650"/>
        <v>0</v>
      </c>
      <c r="Q464" s="63">
        <f>Z459</f>
        <v>2</v>
      </c>
      <c r="R464" s="4">
        <f t="shared" si="6315"/>
        <v>1.0102934884941575</v>
      </c>
      <c r="S464" s="90">
        <f t="shared" si="6136"/>
        <v>0.81957016299999996</v>
      </c>
      <c r="T464" s="90">
        <f t="shared" si="6137"/>
        <v>0.55500570400000004</v>
      </c>
      <c r="U464" s="118">
        <f t="shared" si="6316"/>
        <v>0</v>
      </c>
      <c r="V464" s="199">
        <f t="shared" si="6301"/>
        <v>0.98066293494651025</v>
      </c>
      <c r="W464" s="192">
        <f t="shared" si="5986"/>
        <v>0.99033146747325507</v>
      </c>
      <c r="X464" s="192">
        <f>IF(W464&gt;X463,W464,X463)</f>
        <v>0.99470660114562404</v>
      </c>
      <c r="Y464" s="75">
        <f t="shared" si="6349"/>
        <v>0.99470660114562404</v>
      </c>
      <c r="Z464" s="63">
        <f>IF(MAX(W460:W464)=W464,Q464+1,Q464)</f>
        <v>2</v>
      </c>
      <c r="AA464" s="63">
        <f t="shared" ref="AA464" si="6392">IF(W464=MAX(W460:W464),S464*R464-G464,0)</f>
        <v>0</v>
      </c>
      <c r="AB464" s="63">
        <f t="shared" ref="AB464" si="6393">IF(W464=MAX(W460:W464),T464*R464-H464,0)</f>
        <v>0</v>
      </c>
      <c r="AC464" s="133">
        <f t="shared" ref="AC464" si="6394">IF(W464=MAX(W460:W464),U464-I464,0)</f>
        <v>0</v>
      </c>
      <c r="AD464" s="133">
        <f>Hoja1!$AA464^2+Hoja1!$AB464^2+AC464^2</f>
        <v>0</v>
      </c>
      <c r="AE464" s="75">
        <f t="shared" si="6353"/>
        <v>5.1087972337273198E-2</v>
      </c>
      <c r="AF464" s="75">
        <f t="shared" si="6353"/>
        <v>0.22602648591984348</v>
      </c>
      <c r="AG464" s="78">
        <f t="shared" si="6353"/>
        <v>0</v>
      </c>
      <c r="AH464" s="78">
        <f t="shared" si="6353"/>
        <v>0</v>
      </c>
      <c r="AI464" s="72">
        <f>IF(AG460&gt;0,IF(AH460=Hoja1!$W464,Hoja1!$E464,Hoja1!$G464),0)</f>
        <v>0</v>
      </c>
      <c r="AJ464" s="73">
        <f>IF(AG460&gt;0,IF(AH460=Hoja1!$W464,Hoja1!$F464,Hoja1!$H464),0)</f>
        <v>0</v>
      </c>
      <c r="AK464" s="52">
        <f>IF(AG460&gt;0,IF(AH460=Hoja1!$W464,Hoja1!$E464*Hoja1!$R464,Hoja1!$G464),0)</f>
        <v>0</v>
      </c>
      <c r="AL464" s="49">
        <f>IF(AG460&gt;0,IF(AH460=Hoja1!$W464,Hoja1!$F464*Hoja1!$R464,Hoja1!$H464),0)</f>
        <v>0</v>
      </c>
      <c r="AM464" s="4">
        <f t="shared" ref="AM464:AN464" si="6395">AM459</f>
        <v>6</v>
      </c>
      <c r="AN464" s="120">
        <f t="shared" si="6395"/>
        <v>0.5</v>
      </c>
      <c r="AO464" s="108">
        <f t="shared" si="6321"/>
        <v>0.16666666666666666</v>
      </c>
      <c r="AP464" s="5">
        <f t="shared" si="5886"/>
        <v>0.16666666666666666</v>
      </c>
      <c r="AQ464" s="4">
        <f t="shared" ref="AQ464:AR464" si="6396">AQ459</f>
        <v>-3.684615897998881E-3</v>
      </c>
      <c r="AR464" s="5">
        <f t="shared" si="6396"/>
        <v>-1.492924481594308E-4</v>
      </c>
      <c r="AS464" s="4">
        <f t="shared" ref="AS464" si="6397">IF(AG460&gt;0,G464+AQ464,0)</f>
        <v>0</v>
      </c>
      <c r="AT464" s="164">
        <f t="shared" ref="AT464" si="6398">IF(AG460&gt;0,H464+AR464,0)</f>
        <v>0</v>
      </c>
    </row>
    <row r="465" spans="3:46" ht="19.5" thickBot="1" x14ac:dyDescent="0.3">
      <c r="C465" s="224"/>
      <c r="D465" s="216" t="s">
        <v>36</v>
      </c>
      <c r="E465" s="116">
        <f>$A$21</f>
        <v>0.63027812599999999</v>
      </c>
      <c r="F465" s="116">
        <f>$B$21</f>
        <v>0.72559330300000002</v>
      </c>
      <c r="G465" s="92">
        <f t="shared" ref="G465:I465" si="6399">G460</f>
        <v>0.90061523871352567</v>
      </c>
      <c r="H465" s="92">
        <f t="shared" si="6399"/>
        <v>0.43461729348586547</v>
      </c>
      <c r="I465" s="92">
        <f t="shared" si="6399"/>
        <v>0</v>
      </c>
      <c r="J465" s="52">
        <f t="shared" ref="J465" si="6400">IF($AO$1="SUBTRACTIVE",AA465+J460,IF(W465=MAX(W465:W469),P465*M465-G465+J460,J460))</f>
        <v>0.1167637627503868</v>
      </c>
      <c r="K465" s="123">
        <f t="shared" ref="K465" si="6401">IF($AO$1="SUBTRACTIVE",AB465+K460,IF(W465=MAX(W465:W469),P465*N465-H465+K460,K460))</f>
        <v>-0.37387379758024414</v>
      </c>
      <c r="L465" s="53">
        <v>0</v>
      </c>
      <c r="M465" s="136">
        <f t="shared" ref="M465" si="6402">IF($AO$1="ADDICTIVE",IF(W465=MAX(W465:W469),$AO$2*S465*R465+G465,0),0)</f>
        <v>0</v>
      </c>
      <c r="N465" s="123">
        <f t="shared" ref="N465" si="6403">IF($AO$1="ADDICTIVE",IF(W465=MAX(W465:W469),$AO$2*T465*R465+H465,0),0)</f>
        <v>0</v>
      </c>
      <c r="O465" s="130">
        <f t="shared" ref="O465" si="6404">IF($AO$1="ADDICTIVE",IF(Y465=MAX(Y465:Y469),$AO$2*U465*R465+I465,0),0)</f>
        <v>0</v>
      </c>
      <c r="P465" s="53">
        <f t="shared" si="5650"/>
        <v>0</v>
      </c>
      <c r="Q465" s="36">
        <f>Z460</f>
        <v>6</v>
      </c>
      <c r="R465" s="114">
        <f t="shared" si="6315"/>
        <v>1.0404615325279671</v>
      </c>
      <c r="S465" s="91">
        <f t="shared" si="6136"/>
        <v>0.63027812599999999</v>
      </c>
      <c r="T465" s="91">
        <f t="shared" si="6137"/>
        <v>0.72559330300000002</v>
      </c>
      <c r="U465" s="115">
        <f t="shared" si="6316"/>
        <v>0</v>
      </c>
      <c r="V465" s="200">
        <f t="shared" si="6301"/>
        <v>0.91872075193584446</v>
      </c>
      <c r="W465" s="201">
        <f t="shared" si="5986"/>
        <v>0.95936037596792223</v>
      </c>
      <c r="X465" s="201">
        <f>W465</f>
        <v>0.95936037596792223</v>
      </c>
      <c r="Y465" s="36">
        <f t="shared" ref="Y465" si="6405">X469</f>
        <v>0.9989969776473604</v>
      </c>
      <c r="Z465" s="36">
        <f>IF(MAX(W465:W469)=W465,Q465+1,Q465)</f>
        <v>6</v>
      </c>
      <c r="AA465" s="80">
        <f t="shared" ref="AA465" si="6406">IF(W465=MAX(W465:W469),S465*R465-G465,0)</f>
        <v>0</v>
      </c>
      <c r="AB465" s="80">
        <f t="shared" ref="AB465" si="6407">IF(W465=MAX(W465:W469),T465*R465-H465,0)</f>
        <v>0</v>
      </c>
      <c r="AC465" s="54">
        <f t="shared" ref="AC465" si="6408">IF(W465=MAX(W465:W469),U465-I465,0)</f>
        <v>0</v>
      </c>
      <c r="AD465" s="54">
        <f>Hoja1!$AA465^2+Hoja1!$AB465^2+AC465^2</f>
        <v>0</v>
      </c>
      <c r="AE465" s="80">
        <f t="shared" ref="AE465" si="6409">IF(MAX(AD465:AD469)&gt;AE460,MAX(AD465:AD469),AE460)</f>
        <v>5.1087972337273198E-2</v>
      </c>
      <c r="AF465" s="80">
        <f t="shared" ref="AF465" si="6410">SQRT(AE465)</f>
        <v>0.22602648591984348</v>
      </c>
      <c r="AG465" s="82">
        <f>IF(Y465=MIN(Y410:Y509),Y465,0)</f>
        <v>0</v>
      </c>
      <c r="AH465" s="83">
        <f>IF(Hoja1!$AG465&gt;0,_xlfn.MAXIFS(W465:W469,Z505:Z509,0),0)</f>
        <v>0</v>
      </c>
      <c r="AI465" s="80">
        <f>IF(AG465&gt;0,IF(AH465=Hoja1!$W465,Hoja1!$E465,Hoja1!$G465),0)</f>
        <v>0</v>
      </c>
      <c r="AJ465" s="54">
        <f>IF(AG465&gt;0,IF(AH465=Hoja1!$W465,Hoja1!$F465,Hoja1!$H465),0)</f>
        <v>0</v>
      </c>
      <c r="AK465" s="52">
        <f>IF(AG465&gt;0,IF(AH465=Hoja1!$W465,Hoja1!$E465*Hoja1!$R465,Hoja1!$G465),0)</f>
        <v>0</v>
      </c>
      <c r="AL465" s="49">
        <f>IF(AG465&gt;0,IF(AH465=Hoja1!$W465,Hoja1!$F465*Hoja1!$R465,Hoja1!$H465),0)</f>
        <v>0</v>
      </c>
      <c r="AM465" s="114">
        <f t="shared" ref="AM465:AN465" si="6411">AM460</f>
        <v>7</v>
      </c>
      <c r="AN465" s="144">
        <f t="shared" si="6411"/>
        <v>0.5</v>
      </c>
      <c r="AO465" s="123">
        <f t="shared" si="6321"/>
        <v>0.14285714285714285</v>
      </c>
      <c r="AP465" s="127">
        <f t="shared" ref="AP465" si="6412">IF($AO$1="SUBTRACTIVE",AN465*AO465,AO465)</f>
        <v>7.1428571428571425E-2</v>
      </c>
      <c r="AQ465" s="52">
        <f t="shared" ref="AQ465:AR465" si="6413">AQ460</f>
        <v>4.7685805316688501E-3</v>
      </c>
      <c r="AR465" s="53">
        <f t="shared" si="6413"/>
        <v>-2.019261066434104E-2</v>
      </c>
      <c r="AS465" s="52">
        <f t="shared" ref="AS465" si="6414">IF(AG465&gt;0,G465+AQ465,0)</f>
        <v>0</v>
      </c>
      <c r="AT465" s="165">
        <f t="shared" ref="AT465" si="6415">IF(AG465&gt;0,H465+AR465,0)</f>
        <v>0</v>
      </c>
    </row>
    <row r="466" spans="3:46" ht="19.5" thickBot="1" x14ac:dyDescent="0.3">
      <c r="C466" s="224"/>
      <c r="D466" s="217"/>
      <c r="E466" s="94">
        <f t="shared" ref="E466:F466" si="6416">E465</f>
        <v>0.63027812599999999</v>
      </c>
      <c r="F466" s="94">
        <f t="shared" si="6416"/>
        <v>0.72559330300000002</v>
      </c>
      <c r="G466" s="46">
        <f t="shared" ref="G466:I466" si="6417">G461</f>
        <v>0.97621461700000001</v>
      </c>
      <c r="H466" s="46">
        <f t="shared" si="6417"/>
        <v>-0.20893725399999999</v>
      </c>
      <c r="I466" s="46">
        <f t="shared" si="6417"/>
        <v>0</v>
      </c>
      <c r="J466" s="56">
        <f t="shared" ref="J466" si="6418">IF($AO$1="SUBTRACTIVE",AA466+J461,IF(W466=MAX(W465:W469),P466*M466-G466+J461,J461))</f>
        <v>0</v>
      </c>
      <c r="K466" s="122">
        <f t="shared" ref="K466" si="6419">IF($AO$1="SUBTRACTIVE",AB466+K461,IF(W466=MAX(W465:W469),P466*N466-H466+K461,K461))</f>
        <v>0</v>
      </c>
      <c r="L466" s="57">
        <v>0</v>
      </c>
      <c r="M466" s="137">
        <f t="shared" ref="M466" si="6420">IF($AO$1="ADDICTIVE",IF(W466=MAX(W465:W469),$AO$2*S466*R466+G466,0),0)</f>
        <v>0</v>
      </c>
      <c r="N466" s="122">
        <f t="shared" ref="N466" si="6421">IF($AO$1="ADDICTIVE",IF(W466=MAX(W465:W469),$AO$2*T466*R466+H466,0),0)</f>
        <v>0</v>
      </c>
      <c r="O466" s="128">
        <f t="shared" ref="O466" si="6422">IF($AO$1="ADDICTIVE",IF(Y466=MAX(Y465:Y469),$AO$2*U466*R466+I466,0),0)</f>
        <v>0</v>
      </c>
      <c r="P466" s="57">
        <f t="shared" si="5650"/>
        <v>0</v>
      </c>
      <c r="Q466" s="93">
        <f t="shared" ref="Q466:Q470" si="6423">Z461</f>
        <v>0</v>
      </c>
      <c r="R466" s="56">
        <f t="shared" si="6315"/>
        <v>1.0404615325279671</v>
      </c>
      <c r="S466" s="95">
        <f t="shared" si="6136"/>
        <v>0.63027812599999999</v>
      </c>
      <c r="T466" s="95">
        <f t="shared" si="6137"/>
        <v>0.72559330300000002</v>
      </c>
      <c r="U466" s="115">
        <f t="shared" si="6316"/>
        <v>0</v>
      </c>
      <c r="V466" s="202">
        <f t="shared" si="6301"/>
        <v>0.48244458191325862</v>
      </c>
      <c r="W466" s="203">
        <f t="shared" si="5986"/>
        <v>0.74122229095662928</v>
      </c>
      <c r="X466" s="203">
        <f>IF(W466&gt;X465,W466,X465)</f>
        <v>0.95936037596792223</v>
      </c>
      <c r="Y466" s="75">
        <f t="shared" ref="Y466:Y469" si="6424">Y465</f>
        <v>0.9989969776473604</v>
      </c>
      <c r="Z466" s="93">
        <f>IF(MAX(W465:W469)=W466,Q466+1,Q466)</f>
        <v>0</v>
      </c>
      <c r="AA466" s="82">
        <f t="shared" ref="AA466" si="6425">IF(W466=MAX(W465:W469),S466*R466-G466,0)</f>
        <v>0</v>
      </c>
      <c r="AB466" s="82">
        <f t="shared" ref="AB466" si="6426">IF(W466=MAX(W465:W469),T466*R466-H466,0)</f>
        <v>0</v>
      </c>
      <c r="AC466" s="210">
        <f t="shared" ref="AC466" si="6427">IF(W466=MAX(W465:W469),U466-I466,0)</f>
        <v>0</v>
      </c>
      <c r="AD466" s="212">
        <f>Hoja1!$AA466^2+Hoja1!$AB466^2+AC466^2</f>
        <v>0</v>
      </c>
      <c r="AE466" s="75">
        <f t="shared" ref="AE466:AH469" si="6428">AE465</f>
        <v>5.1087972337273198E-2</v>
      </c>
      <c r="AF466" s="76">
        <f t="shared" si="6428"/>
        <v>0.22602648591984348</v>
      </c>
      <c r="AG466" s="78">
        <f t="shared" si="6428"/>
        <v>0</v>
      </c>
      <c r="AH466" s="78">
        <f t="shared" si="6428"/>
        <v>0</v>
      </c>
      <c r="AI466" s="80">
        <f>IF(AG465&gt;0,IF(AH465=Hoja1!$W466,Hoja1!$E466,Hoja1!$G466),0)</f>
        <v>0</v>
      </c>
      <c r="AJ466" s="54">
        <f>IF(AG465&gt;0,IF(AH465=Hoja1!$W466,Hoja1!$F466,Hoja1!$H466),0)</f>
        <v>0</v>
      </c>
      <c r="AK466" s="52">
        <f>IF(AG465&gt;0,IF(AH465=Hoja1!$W466,Hoja1!$E466*Hoja1!$R466,Hoja1!$G466),0)</f>
        <v>0</v>
      </c>
      <c r="AL466" s="49">
        <f>IF(AG465&gt;0,IF(AH465=Hoja1!$W466,Hoja1!$F466*Hoja1!$R466,Hoja1!$H466),0)</f>
        <v>0</v>
      </c>
      <c r="AM466" s="56">
        <f t="shared" ref="AM466:AN466" si="6429">AM461</f>
        <v>1</v>
      </c>
      <c r="AN466" s="145">
        <f t="shared" si="6429"/>
        <v>0.5</v>
      </c>
      <c r="AO466" s="122">
        <f t="shared" si="6321"/>
        <v>1</v>
      </c>
      <c r="AP466" s="127">
        <f t="shared" si="5813"/>
        <v>0.5</v>
      </c>
      <c r="AQ466" s="56">
        <f t="shared" ref="AQ466:AR466" si="6430">AQ461</f>
        <v>9.8200950552920219E-3</v>
      </c>
      <c r="AR466" s="57">
        <f t="shared" si="6430"/>
        <v>0.14994720205117487</v>
      </c>
      <c r="AS466" s="56">
        <f t="shared" ref="AS466" si="6431">IF(AG465&gt;0,G466+AQ466,0)</f>
        <v>0</v>
      </c>
      <c r="AT466" s="166">
        <f t="shared" ref="AT466" si="6432">IF(AG465&gt;0,H466+AR466,0)</f>
        <v>0</v>
      </c>
    </row>
    <row r="467" spans="3:46" ht="19.5" thickBot="1" x14ac:dyDescent="0.3">
      <c r="C467" s="224"/>
      <c r="D467" s="217"/>
      <c r="E467" s="94">
        <f t="shared" ref="E467:F467" si="6433">E466</f>
        <v>0.63027812599999999</v>
      </c>
      <c r="F467" s="94">
        <f t="shared" si="6433"/>
        <v>0.72559330300000002</v>
      </c>
      <c r="G467" s="46">
        <f t="shared" ref="G467:I467" si="6434">G462</f>
        <v>0.4247616770911497</v>
      </c>
      <c r="H467" s="46">
        <f t="shared" si="6434"/>
        <v>0.90530520691903349</v>
      </c>
      <c r="I467" s="46">
        <f t="shared" si="6434"/>
        <v>0</v>
      </c>
      <c r="J467" s="56">
        <f t="shared" ref="J467" si="6435">IF($AO$1="SUBTRACTIVE",AA467+J462,IF(W467=MAX(W465:W469),P467*M467-G467+J462,J462))</f>
        <v>3.2377248407934212E-2</v>
      </c>
      <c r="K467" s="122">
        <f t="shared" ref="K467" si="6436">IF($AO$1="SUBTRACTIVE",AB467+K462,IF(W467=MAX(W465:W469),P467*N467-H467+K462,K462))</f>
        <v>-2.9058876586264826E-2</v>
      </c>
      <c r="L467" s="57">
        <v>0</v>
      </c>
      <c r="M467" s="137">
        <f t="shared" ref="M467" si="6437">IF($AO$1="ADDICTIVE",IF(W467=MAX(W465:W469),$AO$2*S467*R467+G467,0),0)</f>
        <v>0</v>
      </c>
      <c r="N467" s="122">
        <f t="shared" ref="N467" si="6438">IF($AO$1="ADDICTIVE",IF(W467=MAX(W465:W469),$AO$2*T467*R467+H467,0),0)</f>
        <v>0</v>
      </c>
      <c r="O467" s="128">
        <f t="shared" ref="O467" si="6439">IF($AO$1="ADDICTIVE",IF(Y467=MAX(Y465:Y469),$AO$2*U467*R467+I467,0),0)</f>
        <v>0</v>
      </c>
      <c r="P467" s="57">
        <f t="shared" si="5650"/>
        <v>0</v>
      </c>
      <c r="Q467" s="93">
        <f t="shared" si="6423"/>
        <v>3</v>
      </c>
      <c r="R467" s="56">
        <f t="shared" si="6315"/>
        <v>1.0404615325279671</v>
      </c>
      <c r="S467" s="95">
        <f t="shared" si="6136"/>
        <v>0.63027812599999999</v>
      </c>
      <c r="T467" s="95">
        <f t="shared" si="6137"/>
        <v>0.72559330300000002</v>
      </c>
      <c r="U467" s="115">
        <f t="shared" si="6316"/>
        <v>0</v>
      </c>
      <c r="V467" s="202">
        <f t="shared" si="6301"/>
        <v>0.96201217832740538</v>
      </c>
      <c r="W467" s="203">
        <f t="shared" si="5986"/>
        <v>0.98100608916370269</v>
      </c>
      <c r="X467" s="203">
        <f>IF(W467&gt;X466,W467,X466)</f>
        <v>0.98100608916370269</v>
      </c>
      <c r="Y467" s="75">
        <f t="shared" si="6424"/>
        <v>0.9989969776473604</v>
      </c>
      <c r="Z467" s="93">
        <f>IF(MAX(W465:W469)=W467,Q467+1,Q467)</f>
        <v>3</v>
      </c>
      <c r="AA467" s="82">
        <f t="shared" ref="AA467" si="6440">IF(W467=MAX(W465:W469),S467*R467-G467,0)</f>
        <v>0</v>
      </c>
      <c r="AB467" s="82">
        <f t="shared" ref="AB467" si="6441">IF(W467=MAX(W465:W469),T467*R467-H467,0)</f>
        <v>0</v>
      </c>
      <c r="AC467" s="210">
        <f t="shared" ref="AC467" si="6442">IF(W467=MAX(W465:W469),U467-I467,0)</f>
        <v>0</v>
      </c>
      <c r="AD467" s="212">
        <f>Hoja1!$AA467^2+Hoja1!$AB467^2+AC467^2</f>
        <v>0</v>
      </c>
      <c r="AE467" s="75">
        <f t="shared" si="6428"/>
        <v>5.1087972337273198E-2</v>
      </c>
      <c r="AF467" s="75">
        <f t="shared" si="6428"/>
        <v>0.22602648591984348</v>
      </c>
      <c r="AG467" s="78">
        <f t="shared" si="6428"/>
        <v>0</v>
      </c>
      <c r="AH467" s="78">
        <f t="shared" si="6428"/>
        <v>0</v>
      </c>
      <c r="AI467" s="80">
        <f>IF(AG465&gt;0,IF(AH465=Hoja1!$W467,Hoja1!$E467,Hoja1!$G467),0)</f>
        <v>0</v>
      </c>
      <c r="AJ467" s="54">
        <f>IF(AG465&gt;0,IF(AH465=Hoja1!$W467,Hoja1!$F467,Hoja1!$H467),0)</f>
        <v>0</v>
      </c>
      <c r="AK467" s="52">
        <f>IF(AG465&gt;0,IF(AH465=Hoja1!$W467,Hoja1!$E467*Hoja1!$R467,Hoja1!$G467),0)</f>
        <v>0</v>
      </c>
      <c r="AL467" s="49">
        <f>IF(AG465&gt;0,IF(AH465=Hoja1!$W467,Hoja1!$F467*Hoja1!$R467,Hoja1!$H467),0)</f>
        <v>0</v>
      </c>
      <c r="AM467" s="56">
        <f t="shared" ref="AM467:AN467" si="6443">AM462</f>
        <v>5</v>
      </c>
      <c r="AN467" s="145">
        <f t="shared" si="6443"/>
        <v>0.5</v>
      </c>
      <c r="AO467" s="122">
        <f t="shared" si="6321"/>
        <v>0.2</v>
      </c>
      <c r="AP467" s="127">
        <f t="shared" si="5813"/>
        <v>0.1</v>
      </c>
      <c r="AQ467" s="56">
        <f t="shared" ref="AQ467:AR467" si="6444">AQ462</f>
        <v>3.1459709263277624E-3</v>
      </c>
      <c r="AR467" s="57">
        <f t="shared" si="6444"/>
        <v>-3.7849322721346004E-3</v>
      </c>
      <c r="AS467" s="56">
        <f t="shared" ref="AS467" si="6445">IF(AG465&gt;0,G467+AQ467,0)</f>
        <v>0</v>
      </c>
      <c r="AT467" s="166">
        <f t="shared" ref="AT467" si="6446">IF(AG465&gt;0,H467+AR467,0)</f>
        <v>0</v>
      </c>
    </row>
    <row r="468" spans="3:46" ht="19.5" thickBot="1" x14ac:dyDescent="0.3">
      <c r="C468" s="224"/>
      <c r="D468" s="217"/>
      <c r="E468" s="94">
        <f t="shared" ref="E468:F468" si="6447">E467</f>
        <v>0.63027812599999999</v>
      </c>
      <c r="F468" s="94">
        <f t="shared" si="6447"/>
        <v>0.72559330300000002</v>
      </c>
      <c r="G468" s="46">
        <f t="shared" ref="G468:I468" si="6448">G463</f>
        <v>5.6386042442791447E-2</v>
      </c>
      <c r="H468" s="46">
        <f t="shared" si="6448"/>
        <v>0.99840904153440013</v>
      </c>
      <c r="I468" s="46">
        <f t="shared" si="6448"/>
        <v>0</v>
      </c>
      <c r="J468" s="56">
        <f t="shared" ref="J468" si="6449">IF($AO$1="SUBTRACTIVE",AA468+J463,IF(W468=MAX(W465:W469),P468*M468-G468+J463,J463))</f>
        <v>0</v>
      </c>
      <c r="K468" s="122">
        <f t="shared" ref="K468" si="6450">IF($AO$1="SUBTRACTIVE",AB468+K463,IF(W468=MAX(W465:W469),P468*N468-H468+K463,K463))</f>
        <v>0</v>
      </c>
      <c r="L468" s="57">
        <v>0</v>
      </c>
      <c r="M468" s="137">
        <f t="shared" ref="M468" si="6451">IF($AO$1="ADDICTIVE",IF(W468=MAX(W465:W469),$AO$2*S468*R468+G468,0),0)</f>
        <v>0</v>
      </c>
      <c r="N468" s="122">
        <f t="shared" ref="N468" si="6452">IF($AO$1="ADDICTIVE",IF(W468=MAX(W465:W469),$AO$2*T468*R468+H468,0),0)</f>
        <v>0</v>
      </c>
      <c r="O468" s="128">
        <f t="shared" ref="O468:O469" si="6453">IF($AO$1="ADDICTIVE",IF(Y468=MAX(Y464:Y468),$AO$2*U468*R468+I468,0),0)</f>
        <v>0</v>
      </c>
      <c r="P468" s="57">
        <f t="shared" si="5650"/>
        <v>0</v>
      </c>
      <c r="Q468" s="93">
        <f t="shared" si="6423"/>
        <v>0</v>
      </c>
      <c r="R468" s="56">
        <f t="shared" si="6315"/>
        <v>1.0404615325279671</v>
      </c>
      <c r="S468" s="95">
        <f t="shared" si="6136"/>
        <v>0.63027812599999999</v>
      </c>
      <c r="T468" s="95">
        <f t="shared" si="6137"/>
        <v>0.72559330300000002</v>
      </c>
      <c r="U468" s="115">
        <f t="shared" si="6316"/>
        <v>0</v>
      </c>
      <c r="V468" s="202">
        <f t="shared" si="6301"/>
        <v>0.79072766996640653</v>
      </c>
      <c r="W468" s="203">
        <f t="shared" si="5986"/>
        <v>0.89536383498320327</v>
      </c>
      <c r="X468" s="203">
        <f>IF(W468&gt;X467,W468,X467)</f>
        <v>0.98100608916370269</v>
      </c>
      <c r="Y468" s="75">
        <f t="shared" si="6424"/>
        <v>0.9989969776473604</v>
      </c>
      <c r="Z468" s="93">
        <f>IF(MAX(W465:W469)=W468,Q468+1,Q468)</f>
        <v>0</v>
      </c>
      <c r="AA468" s="82">
        <f t="shared" ref="AA468" si="6454">IF(W468=MAX(W465:W469),S468*R468-G468,0)</f>
        <v>0</v>
      </c>
      <c r="AB468" s="82">
        <f t="shared" ref="AB468" si="6455">IF(W468=MAX(W465:W469),T468*R468-H468,0)</f>
        <v>0</v>
      </c>
      <c r="AC468" s="210">
        <f t="shared" ref="AC468" si="6456">IF(W468=MAX(W465:W469),U468-I468,0)</f>
        <v>0</v>
      </c>
      <c r="AD468" s="212">
        <f>Hoja1!$AA468^2+Hoja1!$AB468^2+AC468^2</f>
        <v>0</v>
      </c>
      <c r="AE468" s="75">
        <f t="shared" si="6428"/>
        <v>5.1087972337273198E-2</v>
      </c>
      <c r="AF468" s="75">
        <f t="shared" si="6428"/>
        <v>0.22602648591984348</v>
      </c>
      <c r="AG468" s="78">
        <f t="shared" si="6428"/>
        <v>0</v>
      </c>
      <c r="AH468" s="78">
        <f t="shared" si="6428"/>
        <v>0</v>
      </c>
      <c r="AI468" s="80">
        <f>IF(AG465&gt;0,IF(AH465=Hoja1!$W468,Hoja1!$E468,Hoja1!$G468),0)</f>
        <v>0</v>
      </c>
      <c r="AJ468" s="54">
        <f>IF(AG465&gt;0,IF(AH465=Hoja1!$W468,Hoja1!$F468,Hoja1!$H468),0)</f>
        <v>0</v>
      </c>
      <c r="AK468" s="52">
        <f>IF(AG465&gt;0,IF(AH465=Hoja1!$W468,Hoja1!$E468*Hoja1!$R468,Hoja1!$G468),0)</f>
        <v>0</v>
      </c>
      <c r="AL468" s="49">
        <f>IF(AG465&gt;0,IF(AH465=Hoja1!$W468,Hoja1!$F468*Hoja1!$R468,Hoja1!$H468),0)</f>
        <v>0</v>
      </c>
      <c r="AM468" s="56">
        <f t="shared" ref="AM468:AN468" si="6457">AM463</f>
        <v>1</v>
      </c>
      <c r="AN468" s="145">
        <f t="shared" si="6457"/>
        <v>0.5</v>
      </c>
      <c r="AO468" s="122">
        <f t="shared" si="6321"/>
        <v>1</v>
      </c>
      <c r="AP468" s="127">
        <f t="shared" si="5813"/>
        <v>0.5</v>
      </c>
      <c r="AQ468" s="56">
        <f t="shared" ref="AQ468:AR468" si="6458">AQ463</f>
        <v>0</v>
      </c>
      <c r="AR468" s="57">
        <f t="shared" si="6458"/>
        <v>0</v>
      </c>
      <c r="AS468" s="56">
        <f t="shared" ref="AS468" si="6459">IF(AG465&gt;0,G468+AQ468,0)</f>
        <v>0</v>
      </c>
      <c r="AT468" s="166">
        <f t="shared" ref="AT468" si="6460">IF(AG465&gt;0,H468+AR468,0)</f>
        <v>0</v>
      </c>
    </row>
    <row r="469" spans="3:46" ht="19.5" thickBot="1" x14ac:dyDescent="0.3">
      <c r="C469" s="224"/>
      <c r="D469" s="218"/>
      <c r="E469" s="94">
        <f t="shared" ref="E469:F469" si="6461">E468</f>
        <v>0.63027812599999999</v>
      </c>
      <c r="F469" s="94">
        <f t="shared" si="6461"/>
        <v>0.72559330300000002</v>
      </c>
      <c r="G469" s="46">
        <f t="shared" ref="G469:I469" si="6462">G464</f>
        <v>0.70226008465779011</v>
      </c>
      <c r="H469" s="46">
        <f t="shared" si="6462"/>
        <v>0.7119204825655977</v>
      </c>
      <c r="I469" s="46">
        <f t="shared" si="6462"/>
        <v>0</v>
      </c>
      <c r="J469" s="58">
        <f t="shared" ref="J469" si="6463">IF($AO$1="SUBTRACTIVE",AA469+J464,IF(W469=MAX(W465:W469),P469*M469-G469+J464,J464))</f>
        <v>-0.1245397178651072</v>
      </c>
      <c r="K469" s="124">
        <f t="shared" ref="K469" si="6464">IF($AO$1="SUBTRACTIVE",AB469+K464,IF(W469=MAX(W465:W469),P469*N469-H469+K464,K464))</f>
        <v>0.11237530023943398</v>
      </c>
      <c r="L469" s="59">
        <v>0</v>
      </c>
      <c r="M469" s="138">
        <f t="shared" ref="M469" si="6465">IF($AO$1="ADDICTIVE",IF(W469=MAX(W465:W469),$AO$2*S469*R469+G469,0),0)</f>
        <v>0</v>
      </c>
      <c r="N469" s="124">
        <f t="shared" ref="N469" si="6466">IF($AO$1="ADDICTIVE",IF(W469=MAX(W465:W469),$AO$2*T469*R469+H469,0),0)</f>
        <v>0</v>
      </c>
      <c r="O469" s="129">
        <f t="shared" si="6453"/>
        <v>0</v>
      </c>
      <c r="P469" s="59">
        <f t="shared" si="5650"/>
        <v>0</v>
      </c>
      <c r="Q469" s="93">
        <f t="shared" si="6423"/>
        <v>2</v>
      </c>
      <c r="R469" s="58">
        <f t="shared" si="6315"/>
        <v>1.0404615325279671</v>
      </c>
      <c r="S469" s="95">
        <f t="shared" si="6136"/>
        <v>0.63027812599999999</v>
      </c>
      <c r="T469" s="95">
        <f t="shared" si="6137"/>
        <v>0.72559330300000002</v>
      </c>
      <c r="U469" s="119">
        <f t="shared" si="6316"/>
        <v>0</v>
      </c>
      <c r="V469" s="202">
        <f t="shared" si="6301"/>
        <v>0.9979939552947209</v>
      </c>
      <c r="W469" s="203">
        <f t="shared" si="5986"/>
        <v>0.9989969776473604</v>
      </c>
      <c r="X469" s="203">
        <f>IF(W469&gt;X468,W469,X468)</f>
        <v>0.9989969776473604</v>
      </c>
      <c r="Y469" s="75">
        <f t="shared" si="6424"/>
        <v>0.9989969776473604</v>
      </c>
      <c r="Z469" s="93">
        <f>IF(MAX(W465:W469)=W469,Q469+1,Q469)</f>
        <v>3</v>
      </c>
      <c r="AA469" s="82">
        <f t="shared" ref="AA469" si="6467">IF(W469=MAX(W465:W469),S469*R469-G469,0)</f>
        <v>-4.6479939760974975E-2</v>
      </c>
      <c r="AB469" s="82">
        <f t="shared" ref="AB469" si="6468">IF(W469=MAX(W465:W469),T469*R469-H469,0)</f>
        <v>4.303143746581195E-2</v>
      </c>
      <c r="AC469" s="211">
        <f t="shared" ref="AC469" si="6469">IF(W469=MAX(W465:W469),U469-I469,0)</f>
        <v>0</v>
      </c>
      <c r="AD469" s="211">
        <f>Hoja1!$AA469^2+Hoja1!$AB469^2+AC469^2</f>
        <v>4.0120894105579469E-3</v>
      </c>
      <c r="AE469" s="75">
        <f t="shared" si="6428"/>
        <v>5.1087972337273198E-2</v>
      </c>
      <c r="AF469" s="75">
        <f t="shared" si="6428"/>
        <v>0.22602648591984348</v>
      </c>
      <c r="AG469" s="78">
        <f t="shared" si="6428"/>
        <v>0</v>
      </c>
      <c r="AH469" s="78">
        <f t="shared" si="6428"/>
        <v>0</v>
      </c>
      <c r="AI469" s="80">
        <f>IF(AG465&gt;0,IF(AH465=Hoja1!$W469,Hoja1!$E469,Hoja1!$G469),0)</f>
        <v>0</v>
      </c>
      <c r="AJ469" s="54">
        <f>IF(AG465&gt;0,IF(AH465=Hoja1!$W469,Hoja1!$F469,Hoja1!$H469),0)</f>
        <v>0</v>
      </c>
      <c r="AK469" s="52">
        <f>IF(AG465&gt;0,IF(AH465=Hoja1!$W469,Hoja1!$E469*Hoja1!$R469,Hoja1!$G469),0)</f>
        <v>0</v>
      </c>
      <c r="AL469" s="49">
        <f>IF(AG465&gt;0,IF(AH465=Hoja1!$W469,Hoja1!$F469*Hoja1!$R469,Hoja1!$H469),0)</f>
        <v>0</v>
      </c>
      <c r="AM469" s="58">
        <f t="shared" ref="AM469:AN469" si="6470">AM464</f>
        <v>6</v>
      </c>
      <c r="AN469" s="146">
        <f t="shared" si="6470"/>
        <v>0.5</v>
      </c>
      <c r="AO469" s="124">
        <f t="shared" si="6321"/>
        <v>0.16666666666666666</v>
      </c>
      <c r="AP469" s="106">
        <f t="shared" si="5813"/>
        <v>8.3333333333333329E-2</v>
      </c>
      <c r="AQ469" s="58">
        <f t="shared" ref="AQ469:AR469" si="6471">AQ464</f>
        <v>-3.684615897998881E-3</v>
      </c>
      <c r="AR469" s="59">
        <f t="shared" si="6471"/>
        <v>-1.492924481594308E-4</v>
      </c>
      <c r="AS469" s="58">
        <f t="shared" ref="AS469" si="6472">IF(AG465&gt;0,G469+AQ469,0)</f>
        <v>0</v>
      </c>
      <c r="AT469" s="167">
        <f t="shared" ref="AT469" si="6473">IF(AG465&gt;0,H469+AR469,0)</f>
        <v>0</v>
      </c>
    </row>
    <row r="470" spans="3:46" ht="19.5" thickBot="1" x14ac:dyDescent="0.3">
      <c r="C470" s="224"/>
      <c r="D470" s="213" t="s">
        <v>37</v>
      </c>
      <c r="E470" s="86">
        <f>$A$22</f>
        <v>0.94702351699999998</v>
      </c>
      <c r="F470" s="86">
        <f>$B$22</f>
        <v>0.58539031699999999</v>
      </c>
      <c r="G470" s="71">
        <f t="shared" ref="G470:I470" si="6474">G465</f>
        <v>0.90061523871352567</v>
      </c>
      <c r="H470" s="71">
        <f t="shared" si="6474"/>
        <v>0.43461729348586547</v>
      </c>
      <c r="I470" s="71">
        <f t="shared" si="6474"/>
        <v>0</v>
      </c>
      <c r="J470" s="64">
        <f t="shared" ref="J470" si="6475">IF($AO$1="SUBTRACTIVE",AA470+J465,IF(W470=MAX(W470:W474),P470*M470-G470+J465,J465))</f>
        <v>6.6760127443363904E-2</v>
      </c>
      <c r="K470" s="121">
        <f t="shared" ref="K470" si="6476">IF($AO$1="SUBTRACTIVE",AB470+K465,IF(W470=MAX(W470:W474),P470*N470-H470+K465,K465))</f>
        <v>-0.28269654930077459</v>
      </c>
      <c r="L470" s="65">
        <v>0</v>
      </c>
      <c r="M470" s="64">
        <f t="shared" ref="M470" si="6477">IF($AO$1="ADDICTIVE",IF(W470=MAX(W470:W474),$AO$2*S470*R470+G470,0),0)</f>
        <v>0</v>
      </c>
      <c r="N470" s="121">
        <f t="shared" ref="N470" si="6478">IF($AO$1="ADDICTIVE",IF(W470=MAX(W470:W474),$AO$2*T470*R470+H470,0),0)</f>
        <v>0</v>
      </c>
      <c r="O470" s="126">
        <f t="shared" ref="O470" si="6479">IF($AO$1="ADDICTIVE",IF(Y470=MAX(Y470:Y474),$AO$2*U470*R470+I470,0),0)</f>
        <v>0</v>
      </c>
      <c r="P470" s="65">
        <f t="shared" si="5650"/>
        <v>0</v>
      </c>
      <c r="Q470" s="35">
        <f t="shared" si="6423"/>
        <v>6</v>
      </c>
      <c r="R470" s="15">
        <f t="shared" si="6315"/>
        <v>0.89819480523681949</v>
      </c>
      <c r="S470" s="87">
        <f t="shared" si="6136"/>
        <v>0.94702351699999998</v>
      </c>
      <c r="T470" s="87">
        <f t="shared" si="6137"/>
        <v>0.58539031699999999</v>
      </c>
      <c r="U470" s="26">
        <f t="shared" si="6316"/>
        <v>0</v>
      </c>
      <c r="V470" s="197">
        <f t="shared" si="6301"/>
        <v>0.99459317292613314</v>
      </c>
      <c r="W470" s="198">
        <f t="shared" si="5986"/>
        <v>0.99729658646306651</v>
      </c>
      <c r="X470" s="198">
        <f>W470</f>
        <v>0.99729658646306651</v>
      </c>
      <c r="Y470" s="35">
        <f t="shared" ref="Y470" si="6480">X474</f>
        <v>0.99729658646306651</v>
      </c>
      <c r="Z470" s="35">
        <f>IF(MAX(W470:W474)=W470,Q470+1,Q470)</f>
        <v>7</v>
      </c>
      <c r="AA470" s="35">
        <f t="shared" ref="AA470" si="6481">IF(W470=MAX(W470:W474),S470*R470-G470,0)</f>
        <v>-5.0003635307022898E-2</v>
      </c>
      <c r="AB470" s="35">
        <f t="shared" ref="AB470" si="6482">IF(W470=MAX(W470:W474),T470*R470-H470,0)</f>
        <v>9.1177248279469547E-2</v>
      </c>
      <c r="AC470" s="131">
        <f t="shared" ref="AC470" si="6483">IF(W470=MAX(W470:W474),U470-I470,0)</f>
        <v>0</v>
      </c>
      <c r="AD470" s="131">
        <f>Hoja1!$AA470^2+Hoja1!$AB470^2+AC470^2</f>
        <v>1.0813654147733779E-2</v>
      </c>
      <c r="AE470" s="35">
        <f t="shared" ref="AE470" si="6484">IF(MAX(AD470:AD474)&gt;AE465,MAX(AD470:AD474),AE465)</f>
        <v>5.1087972337273198E-2</v>
      </c>
      <c r="AF470" s="35">
        <f t="shared" ref="AF470" si="6485">SQRT(AE470)</f>
        <v>0.22602648591984348</v>
      </c>
      <c r="AG470" s="35">
        <f>IF(Y470=MIN(Y410:Y509),Y470,0)</f>
        <v>0</v>
      </c>
      <c r="AH470" s="88">
        <f>IF(Hoja1!$AG470&gt;0,_xlfn.MAXIFS(W470:W474,Z505:Z509,0),0)</f>
        <v>0</v>
      </c>
      <c r="AI470" s="72">
        <f>IF(AG470&gt;0,IF(AH470=Hoja1!$W470,Hoja1!$E470,Hoja1!$G470),0)</f>
        <v>0</v>
      </c>
      <c r="AJ470" s="73">
        <f>IF(AG470&gt;0,IF(AH470=Hoja1!$W470,Hoja1!$F470,Hoja1!$H470),0)</f>
        <v>0</v>
      </c>
      <c r="AK470" s="52">
        <f>IF(AG470&gt;0,IF(AH470=Hoja1!$W470,Hoja1!$E470*Hoja1!$R470,Hoja1!$G470),0)</f>
        <v>0</v>
      </c>
      <c r="AL470" s="49">
        <f>IF(AG470&gt;0,IF(AH470=Hoja1!$W470,Hoja1!$F470*Hoja1!$R470,Hoja1!$H470),0)</f>
        <v>0</v>
      </c>
      <c r="AM470" s="64">
        <f t="shared" ref="AM470:AN470" si="6486">AM465</f>
        <v>7</v>
      </c>
      <c r="AN470" s="148">
        <f t="shared" si="6486"/>
        <v>0.5</v>
      </c>
      <c r="AO470" s="121">
        <f t="shared" si="6321"/>
        <v>0.14285714285714285</v>
      </c>
      <c r="AP470" s="65">
        <f t="shared" ref="AP470" si="6487">IF($AO$11="SUBTRACTIVE",AN470*AO470,AO470)</f>
        <v>0.14285714285714285</v>
      </c>
      <c r="AQ470" s="64">
        <f t="shared" ref="AQ470:AR470" si="6488">AQ465</f>
        <v>4.7685805316688501E-3</v>
      </c>
      <c r="AR470" s="65">
        <f t="shared" si="6488"/>
        <v>-2.019261066434104E-2</v>
      </c>
      <c r="AS470" s="64">
        <f t="shared" ref="AS470" si="6489">IF(AG470&gt;0,G470+AQ470,0)</f>
        <v>0</v>
      </c>
      <c r="AT470" s="168">
        <f t="shared" ref="AT470" si="6490">IF(AG470&gt;0,H470+AR470,0)</f>
        <v>0</v>
      </c>
    </row>
    <row r="471" spans="3:46" ht="19.5" thickBot="1" x14ac:dyDescent="0.3">
      <c r="C471" s="224"/>
      <c r="D471" s="214"/>
      <c r="E471" s="89">
        <f t="shared" ref="E471:F471" si="6491">E470</f>
        <v>0.94702351699999998</v>
      </c>
      <c r="F471" s="89">
        <f t="shared" si="6491"/>
        <v>0.58539031699999999</v>
      </c>
      <c r="G471" s="74">
        <f t="shared" ref="G471:I471" si="6492">G466</f>
        <v>0.97621461700000001</v>
      </c>
      <c r="H471" s="74">
        <f t="shared" si="6492"/>
        <v>-0.20893725399999999</v>
      </c>
      <c r="I471" s="74">
        <f t="shared" si="6492"/>
        <v>0</v>
      </c>
      <c r="J471" s="2">
        <f t="shared" ref="J471" si="6493">IF($AO$1="SUBTRACTIVE",AA471+J466,IF(W471=MAX(W470:W474),P471*M471-G471+J466,J466))</f>
        <v>0</v>
      </c>
      <c r="K471" s="107">
        <f t="shared" ref="K471" si="6494">IF($AO$1="SUBTRACTIVE",AB471+K466,IF(W471=MAX(W470:W474),P471*N471-H471+K466,K466))</f>
        <v>0</v>
      </c>
      <c r="L471" s="3">
        <v>0</v>
      </c>
      <c r="M471" s="2">
        <f t="shared" ref="M471" si="6495">IF($AO$1="ADDICTIVE",IF(W471=MAX(W470:W474),$AO$2*S471*R471+G471,0),0)</f>
        <v>0</v>
      </c>
      <c r="N471" s="107">
        <f t="shared" ref="N471" si="6496">IF($AO$1="ADDICTIVE",IF(W471=MAX(W470:W474),$AO$2*T471*R471+H471,0),0)</f>
        <v>0</v>
      </c>
      <c r="O471" s="20">
        <f t="shared" ref="O471" si="6497">IF($AO$1="ADDICTIVE",IF(Y471=MAX(Y470:Y474),$AO$2*U471*R471+I471,0),0)</f>
        <v>0</v>
      </c>
      <c r="P471" s="3">
        <f t="shared" si="5650"/>
        <v>0</v>
      </c>
      <c r="Q471" s="63">
        <f>Z466</f>
        <v>0</v>
      </c>
      <c r="R471" s="2">
        <f t="shared" si="6315"/>
        <v>0.89819480523681949</v>
      </c>
      <c r="S471" s="90">
        <f t="shared" si="6136"/>
        <v>0.94702351699999998</v>
      </c>
      <c r="T471" s="90">
        <f t="shared" si="6137"/>
        <v>0.58539031699999999</v>
      </c>
      <c r="U471" s="26">
        <f t="shared" si="6316"/>
        <v>0</v>
      </c>
      <c r="V471" s="199">
        <f t="shared" si="6301"/>
        <v>0.72052141291059768</v>
      </c>
      <c r="W471" s="192">
        <f t="shared" si="5986"/>
        <v>0.86026070645529884</v>
      </c>
      <c r="X471" s="192">
        <f>IF(W471&gt;X470,W471,X470)</f>
        <v>0.99729658646306651</v>
      </c>
      <c r="Y471" s="75">
        <f t="shared" ref="Y471:Y474" si="6498">Y470</f>
        <v>0.99729658646306651</v>
      </c>
      <c r="Z471" s="63">
        <f>IF(MAX(W470:W474)=W471,Q471+1,Q471)</f>
        <v>0</v>
      </c>
      <c r="AA471" s="63">
        <f t="shared" ref="AA471" si="6499">IF(W471=MAX(W470:W474),S471*R471-G471,0)</f>
        <v>0</v>
      </c>
      <c r="AB471" s="63">
        <f t="shared" ref="AB471" si="6500">IF(W471=MAX(W470:W474),T471*R471-H471,0)</f>
        <v>0</v>
      </c>
      <c r="AC471" s="209">
        <f t="shared" ref="AC471" si="6501">IF(W471=MAX(W470:W474),U471-I471,0)</f>
        <v>0</v>
      </c>
      <c r="AD471" s="132">
        <f>Hoja1!$AA471^2+Hoja1!$AB471^2+AC471^2</f>
        <v>0</v>
      </c>
      <c r="AE471" s="75">
        <f t="shared" ref="AE471:AH474" si="6502">AE470</f>
        <v>5.1087972337273198E-2</v>
      </c>
      <c r="AF471" s="76">
        <f t="shared" si="6502"/>
        <v>0.22602648591984348</v>
      </c>
      <c r="AG471" s="77">
        <f t="shared" si="6502"/>
        <v>0</v>
      </c>
      <c r="AH471" s="78">
        <f t="shared" si="6502"/>
        <v>0</v>
      </c>
      <c r="AI471" s="72">
        <f>IF(AG470&gt;0,IF(AH470=Hoja1!$W471,Hoja1!$E471,Hoja1!$G471),0)</f>
        <v>0</v>
      </c>
      <c r="AJ471" s="73">
        <f>IF(AG470&gt;0,IF(AH470=Hoja1!$W471,Hoja1!$F471,Hoja1!$H471),0)</f>
        <v>0</v>
      </c>
      <c r="AK471" s="52">
        <f>IF(AG470&gt;0,IF(AH470=Hoja1!$W471,Hoja1!$E471*Hoja1!$R471,Hoja1!$G471),0)</f>
        <v>0</v>
      </c>
      <c r="AL471" s="49">
        <f>IF(AG470&gt;0,IF(AH470=Hoja1!$W471,Hoja1!$F471*Hoja1!$R471,Hoja1!$H471),0)</f>
        <v>0</v>
      </c>
      <c r="AM471" s="2">
        <f t="shared" ref="AM471:AN471" si="6503">AM466</f>
        <v>1</v>
      </c>
      <c r="AN471" s="143">
        <f t="shared" si="6503"/>
        <v>0.5</v>
      </c>
      <c r="AO471" s="107">
        <f t="shared" si="6321"/>
        <v>1</v>
      </c>
      <c r="AP471" s="3">
        <f t="shared" si="5886"/>
        <v>1</v>
      </c>
      <c r="AQ471" s="2">
        <f t="shared" ref="AQ471:AR471" si="6504">AQ466</f>
        <v>9.8200950552920219E-3</v>
      </c>
      <c r="AR471" s="3">
        <f t="shared" si="6504"/>
        <v>0.14994720205117487</v>
      </c>
      <c r="AS471" s="2">
        <f t="shared" ref="AS471" si="6505">IF(AG470&gt;0,G471+AQ471,0)</f>
        <v>0</v>
      </c>
      <c r="AT471" s="163">
        <f t="shared" ref="AT471" si="6506">IF(AG470&gt;0,H471+AR471,0)</f>
        <v>0</v>
      </c>
    </row>
    <row r="472" spans="3:46" ht="19.5" thickBot="1" x14ac:dyDescent="0.3">
      <c r="C472" s="224"/>
      <c r="D472" s="214"/>
      <c r="E472" s="89">
        <f t="shared" ref="E472:F472" si="6507">E471</f>
        <v>0.94702351699999998</v>
      </c>
      <c r="F472" s="89">
        <f t="shared" si="6507"/>
        <v>0.58539031699999999</v>
      </c>
      <c r="G472" s="74">
        <f t="shared" ref="G472:I472" si="6508">G467</f>
        <v>0.4247616770911497</v>
      </c>
      <c r="H472" s="74">
        <f t="shared" si="6508"/>
        <v>0.90530520691903349</v>
      </c>
      <c r="I472" s="74">
        <f t="shared" si="6508"/>
        <v>0</v>
      </c>
      <c r="J472" s="2">
        <f t="shared" ref="J472" si="6509">IF($AO$1="SUBTRACTIVE",AA472+J467,IF(W472=MAX(W470:W474),P472*M472-G472+J467,J467))</f>
        <v>3.2377248407934212E-2</v>
      </c>
      <c r="K472" s="107">
        <f t="shared" ref="K472" si="6510">IF($AO$1="SUBTRACTIVE",AB472+K467,IF(W472=MAX(W470:W474),P472*N472-H472+K467,K467))</f>
        <v>-2.9058876586264826E-2</v>
      </c>
      <c r="L472" s="3">
        <v>0</v>
      </c>
      <c r="M472" s="2">
        <f t="shared" ref="M472" si="6511">IF($AO$1="ADDICTIVE",IF(W472=MAX(W470:W474),$AO$2*S472*R472+G472,0),0)</f>
        <v>0</v>
      </c>
      <c r="N472" s="107">
        <f t="shared" ref="N472" si="6512">IF($AO$1="ADDICTIVE",IF(W472=MAX(W470:W474),$AO$2*T472*R472+H472,0),0)</f>
        <v>0</v>
      </c>
      <c r="O472" s="20">
        <f t="shared" ref="O472" si="6513">IF($AO$1="ADDICTIVE",IF(Y472=MAX(Y470:Y474),$AO$2*U472*R472+I472,0),0)</f>
        <v>0</v>
      </c>
      <c r="P472" s="3">
        <f t="shared" si="5650"/>
        <v>0</v>
      </c>
      <c r="Q472" s="63">
        <f>Z467</f>
        <v>3</v>
      </c>
      <c r="R472" s="2">
        <f t="shared" si="6315"/>
        <v>0.89819480523681949</v>
      </c>
      <c r="S472" s="90">
        <f t="shared" si="6136"/>
        <v>0.94702351699999998</v>
      </c>
      <c r="T472" s="90">
        <f t="shared" si="6137"/>
        <v>0.58539031699999999</v>
      </c>
      <c r="U472" s="26">
        <f t="shared" si="6316"/>
        <v>0</v>
      </c>
      <c r="V472" s="199">
        <f t="shared" si="6301"/>
        <v>0.83731174764590299</v>
      </c>
      <c r="W472" s="192">
        <f t="shared" si="5986"/>
        <v>0.91865587382295155</v>
      </c>
      <c r="X472" s="192">
        <f>IF(W472&gt;X471,W472,X471)</f>
        <v>0.99729658646306651</v>
      </c>
      <c r="Y472" s="75">
        <f t="shared" si="6498"/>
        <v>0.99729658646306651</v>
      </c>
      <c r="Z472" s="63">
        <f>IF(MAX(W470:W474)=W472,Q472+1,Q472)</f>
        <v>3</v>
      </c>
      <c r="AA472" s="63">
        <f t="shared" ref="AA472" si="6514">IF(W472=MAX(W470:W474),S472*R472-G472,0)</f>
        <v>0</v>
      </c>
      <c r="AB472" s="63">
        <f t="shared" ref="AB472" si="6515">IF(W472=MAX(W470:W474),T472*R472-H472,0)</f>
        <v>0</v>
      </c>
      <c r="AC472" s="209">
        <f t="shared" ref="AC472" si="6516">IF(W472=MAX(W470:W474),U472-I472,0)</f>
        <v>0</v>
      </c>
      <c r="AD472" s="132">
        <f>Hoja1!$AA472^2+Hoja1!$AB472^2+AC472^2</f>
        <v>0</v>
      </c>
      <c r="AE472" s="75">
        <f t="shared" si="6502"/>
        <v>5.1087972337273198E-2</v>
      </c>
      <c r="AF472" s="75">
        <f t="shared" si="6502"/>
        <v>0.22602648591984348</v>
      </c>
      <c r="AG472" s="78">
        <f t="shared" si="6502"/>
        <v>0</v>
      </c>
      <c r="AH472" s="78">
        <f t="shared" si="6502"/>
        <v>0</v>
      </c>
      <c r="AI472" s="72">
        <f>IF(AG470&gt;0,IF(AH470=Hoja1!$W472,Hoja1!$E472,Hoja1!$G472),0)</f>
        <v>0</v>
      </c>
      <c r="AJ472" s="73">
        <f>IF(AG472&gt;0,IF(AH472=Hoja1!$W472,Hoja1!$F472,Hoja1!$H472),0)</f>
        <v>0</v>
      </c>
      <c r="AK472" s="52">
        <f>IF(AG470&gt;0,IF(AH470=Hoja1!$W472,Hoja1!$E472*Hoja1!$R472,Hoja1!$G472),0)</f>
        <v>0</v>
      </c>
      <c r="AL472" s="49">
        <f>IF(AG470&gt;0,IF(AH470=Hoja1!$W472,Hoja1!$F472*Hoja1!$R472,Hoja1!$H472),0)</f>
        <v>0</v>
      </c>
      <c r="AM472" s="2">
        <f t="shared" ref="AM472:AN472" si="6517">AM467</f>
        <v>5</v>
      </c>
      <c r="AN472" s="143">
        <f t="shared" si="6517"/>
        <v>0.5</v>
      </c>
      <c r="AO472" s="107">
        <f t="shared" si="6321"/>
        <v>0.2</v>
      </c>
      <c r="AP472" s="3">
        <f t="shared" si="5886"/>
        <v>0.2</v>
      </c>
      <c r="AQ472" s="2">
        <f t="shared" ref="AQ472:AR472" si="6518">AQ467</f>
        <v>3.1459709263277624E-3</v>
      </c>
      <c r="AR472" s="3">
        <f t="shared" si="6518"/>
        <v>-3.7849322721346004E-3</v>
      </c>
      <c r="AS472" s="2">
        <f t="shared" ref="AS472" si="6519">IF(AG470&gt;0,G472+AQ472,0)</f>
        <v>0</v>
      </c>
      <c r="AT472" s="163">
        <f t="shared" ref="AT472" si="6520">IF(AG470&gt;0,H472+AR472,0)</f>
        <v>0</v>
      </c>
    </row>
    <row r="473" spans="3:46" ht="19.5" thickBot="1" x14ac:dyDescent="0.3">
      <c r="C473" s="224"/>
      <c r="D473" s="214"/>
      <c r="E473" s="89">
        <f t="shared" ref="E473:F473" si="6521">E472</f>
        <v>0.94702351699999998</v>
      </c>
      <c r="F473" s="89">
        <f t="shared" si="6521"/>
        <v>0.58539031699999999</v>
      </c>
      <c r="G473" s="74">
        <f t="shared" ref="G473:I473" si="6522">G468</f>
        <v>5.6386042442791447E-2</v>
      </c>
      <c r="H473" s="74">
        <f t="shared" si="6522"/>
        <v>0.99840904153440013</v>
      </c>
      <c r="I473" s="74">
        <f t="shared" si="6522"/>
        <v>0</v>
      </c>
      <c r="J473" s="2">
        <f t="shared" ref="J473" si="6523">IF($AO$1="SUBTRACTIVE",AA473+J468,IF(W473=MAX(W470:W474),P473*M473-G473+J468,J468))</f>
        <v>0</v>
      </c>
      <c r="K473" s="107">
        <f t="shared" ref="K473" si="6524">IF($AO$1="SUBTRACTIVE",AB473+K468,IF(W473=MAX(W470:W474),P473*N473-H473+K468,K468))</f>
        <v>0</v>
      </c>
      <c r="L473" s="3">
        <v>0</v>
      </c>
      <c r="M473" s="2">
        <f t="shared" ref="M473" si="6525">IF($AO$1="ADDICTIVE",IF(W473=MAX(W470:W474),$AO$2*S473*R473+G473,0),0)</f>
        <v>0</v>
      </c>
      <c r="N473" s="107">
        <f t="shared" ref="N473" si="6526">IF($AO$1="ADDICTIVE",IF(W473=MAX(W470:W474),$AO$2*T473*R473+H473,0),0)</f>
        <v>0</v>
      </c>
      <c r="O473" s="20">
        <f t="shared" ref="O473:O474" si="6527">IF($AO$1="ADDICTIVE",IF(Y473=MAX(Y469:Y473),$AO$2*U473*R473+I473,0),0)</f>
        <v>0</v>
      </c>
      <c r="P473" s="3">
        <f t="shared" si="5650"/>
        <v>0</v>
      </c>
      <c r="Q473" s="63">
        <f>Z468</f>
        <v>0</v>
      </c>
      <c r="R473" s="2">
        <f t="shared" si="6315"/>
        <v>0.89819480523681949</v>
      </c>
      <c r="S473" s="90">
        <f t="shared" si="6136"/>
        <v>0.94702351699999998</v>
      </c>
      <c r="T473" s="90">
        <f t="shared" si="6137"/>
        <v>0.58539031699999999</v>
      </c>
      <c r="U473" s="26">
        <f t="shared" si="6316"/>
        <v>0</v>
      </c>
      <c r="V473" s="199">
        <f t="shared" si="6301"/>
        <v>0.57292064645995722</v>
      </c>
      <c r="W473" s="192">
        <f t="shared" si="5986"/>
        <v>0.78646032322997861</v>
      </c>
      <c r="X473" s="192">
        <f>IF(W473&gt;X472,W473,X472)</f>
        <v>0.99729658646306651</v>
      </c>
      <c r="Y473" s="75">
        <f t="shared" si="6498"/>
        <v>0.99729658646306651</v>
      </c>
      <c r="Z473" s="63">
        <f>IF(MAX(W470:W474)=W473,Q473+1,Q473)</f>
        <v>0</v>
      </c>
      <c r="AA473" s="63">
        <f t="shared" ref="AA473" si="6528">IF(W473=MAX(W470:W474),S473*R473-G473,0)</f>
        <v>0</v>
      </c>
      <c r="AB473" s="63">
        <f t="shared" ref="AB473" si="6529">IF(W473=MAX(W470:W474),T473*R473-H473,0)</f>
        <v>0</v>
      </c>
      <c r="AC473" s="209">
        <f t="shared" ref="AC473" si="6530">IF(W473=MAX(W470:W474),U473-I473,0)</f>
        <v>0</v>
      </c>
      <c r="AD473" s="132">
        <f>Hoja1!$AA473^2+Hoja1!$AB473^2+AC473^2</f>
        <v>0</v>
      </c>
      <c r="AE473" s="75">
        <f t="shared" si="6502"/>
        <v>5.1087972337273198E-2</v>
      </c>
      <c r="AF473" s="75">
        <f t="shared" si="6502"/>
        <v>0.22602648591984348</v>
      </c>
      <c r="AG473" s="78">
        <f t="shared" si="6502"/>
        <v>0</v>
      </c>
      <c r="AH473" s="78">
        <f t="shared" si="6502"/>
        <v>0</v>
      </c>
      <c r="AI473" s="72">
        <f>IF(AG470&gt;0,IF(AH470=Hoja1!$W473,Hoja1!$E473,Hoja1!$G473),0)</f>
        <v>0</v>
      </c>
      <c r="AJ473" s="73">
        <f>IF(AG470&gt;0,IF(AH470=Hoja1!$W473,Hoja1!$F473,Hoja1!$H473),0)</f>
        <v>0</v>
      </c>
      <c r="AK473" s="52">
        <f>IF(AG470&gt;0,IF(AH470=Hoja1!$W473,Hoja1!$E473*Hoja1!$R473,Hoja1!$G473),0)</f>
        <v>0</v>
      </c>
      <c r="AL473" s="49">
        <f>IF(AG470&gt;0,IF(AH470=Hoja1!$W473,Hoja1!$F473*Hoja1!$R473,Hoja1!$H473),0)</f>
        <v>0</v>
      </c>
      <c r="AM473" s="2">
        <f t="shared" ref="AM473:AN473" si="6531">AM468</f>
        <v>1</v>
      </c>
      <c r="AN473" s="143">
        <f t="shared" si="6531"/>
        <v>0.5</v>
      </c>
      <c r="AO473" s="107">
        <f t="shared" si="6321"/>
        <v>1</v>
      </c>
      <c r="AP473" s="3">
        <f t="shared" si="5886"/>
        <v>1</v>
      </c>
      <c r="AQ473" s="2">
        <f t="shared" ref="AQ473:AR473" si="6532">AQ468</f>
        <v>0</v>
      </c>
      <c r="AR473" s="3">
        <f t="shared" si="6532"/>
        <v>0</v>
      </c>
      <c r="AS473" s="2">
        <f t="shared" ref="AS473" si="6533">IF(AG470&gt;0,G473+AQ473,0)</f>
        <v>0</v>
      </c>
      <c r="AT473" s="163">
        <f t="shared" ref="AT473" si="6534">IF(AG470&gt;0,H473+AR473,0)</f>
        <v>0</v>
      </c>
    </row>
    <row r="474" spans="3:46" ht="19.5" thickBot="1" x14ac:dyDescent="0.3">
      <c r="C474" s="224"/>
      <c r="D474" s="215"/>
      <c r="E474" s="89">
        <f t="shared" ref="E474:F474" si="6535">E473</f>
        <v>0.94702351699999998</v>
      </c>
      <c r="F474" s="89">
        <f t="shared" si="6535"/>
        <v>0.58539031699999999</v>
      </c>
      <c r="G474" s="74">
        <f t="shared" ref="G474:I474" si="6536">G469</f>
        <v>0.70226008465779011</v>
      </c>
      <c r="H474" s="74">
        <f t="shared" si="6536"/>
        <v>0.7119204825655977</v>
      </c>
      <c r="I474" s="74">
        <f t="shared" si="6536"/>
        <v>0</v>
      </c>
      <c r="J474" s="4">
        <f t="shared" ref="J474" si="6537">IF($AO$1="SUBTRACTIVE",AA474+J469,IF(W474=MAX(W470:W474),P474*M474-G474+J469,J469))</f>
        <v>-0.1245397178651072</v>
      </c>
      <c r="K474" s="108">
        <f t="shared" ref="K474" si="6538">IF($AO$1="SUBTRACTIVE",AB474+K469,IF(W474=MAX(W470:W474),P474*N474-H474+K469,K469))</f>
        <v>0.11237530023943398</v>
      </c>
      <c r="L474" s="5">
        <v>0</v>
      </c>
      <c r="M474" s="4">
        <f t="shared" ref="M474" si="6539">IF($AO$1="ADDICTIVE",IF(W474=MAX(W470:W474),$AO$2*S474*R474+G474,0),0)</f>
        <v>0</v>
      </c>
      <c r="N474" s="108">
        <f t="shared" ref="N474" si="6540">IF($AO$1="ADDICTIVE",IF(W474=MAX(W470:W474),$AO$2*T474*R474+H474,0),0)</f>
        <v>0</v>
      </c>
      <c r="O474" s="21">
        <f t="shared" si="6527"/>
        <v>0</v>
      </c>
      <c r="P474" s="5">
        <f t="shared" si="5650"/>
        <v>0</v>
      </c>
      <c r="Q474" s="63">
        <f>Z469</f>
        <v>3</v>
      </c>
      <c r="R474" s="4">
        <f t="shared" si="6315"/>
        <v>0.89819480523681949</v>
      </c>
      <c r="S474" s="90">
        <f t="shared" si="6136"/>
        <v>0.94702351699999998</v>
      </c>
      <c r="T474" s="90">
        <f t="shared" si="6137"/>
        <v>0.58539031699999999</v>
      </c>
      <c r="U474" s="118">
        <f t="shared" si="6316"/>
        <v>0</v>
      </c>
      <c r="V474" s="199">
        <f t="shared" si="6301"/>
        <v>0.97167448052308392</v>
      </c>
      <c r="W474" s="192">
        <f t="shared" si="5986"/>
        <v>0.98583724026154196</v>
      </c>
      <c r="X474" s="192">
        <f>IF(W474&gt;X473,W474,X473)</f>
        <v>0.99729658646306651</v>
      </c>
      <c r="Y474" s="75">
        <f t="shared" si="6498"/>
        <v>0.99729658646306651</v>
      </c>
      <c r="Z474" s="63">
        <f>IF(MAX(W470:W474)=W474,Q474+1,Q474)</f>
        <v>3</v>
      </c>
      <c r="AA474" s="63">
        <f t="shared" ref="AA474" si="6541">IF(W474=MAX(W470:W474),S474*R474-G474,0)</f>
        <v>0</v>
      </c>
      <c r="AB474" s="63">
        <f t="shared" ref="AB474" si="6542">IF(W474=MAX(W470:W474),T474*R474-H474,0)</f>
        <v>0</v>
      </c>
      <c r="AC474" s="133">
        <f t="shared" ref="AC474" si="6543">IF(W474=MAX(W470:W474),U474-I474,0)</f>
        <v>0</v>
      </c>
      <c r="AD474" s="133">
        <f>Hoja1!$AA474^2+Hoja1!$AB474^2+AC474^2</f>
        <v>0</v>
      </c>
      <c r="AE474" s="75">
        <f t="shared" si="6502"/>
        <v>5.1087972337273198E-2</v>
      </c>
      <c r="AF474" s="75">
        <f t="shared" si="6502"/>
        <v>0.22602648591984348</v>
      </c>
      <c r="AG474" s="78">
        <f t="shared" si="6502"/>
        <v>0</v>
      </c>
      <c r="AH474" s="78">
        <f t="shared" si="6502"/>
        <v>0</v>
      </c>
      <c r="AI474" s="72">
        <f>IF(AG470&gt;0,IF(AH470=Hoja1!$W474,Hoja1!$E474,Hoja1!$G474),0)</f>
        <v>0</v>
      </c>
      <c r="AJ474" s="73">
        <f>IF(AG470&gt;0,IF(AH470=Hoja1!$W474,Hoja1!$F474,Hoja1!$H474),0)</f>
        <v>0</v>
      </c>
      <c r="AK474" s="52">
        <f>IF(AG470&gt;0,IF(AH470=Hoja1!$W474,Hoja1!$E474*Hoja1!$R474,Hoja1!$G474),0)</f>
        <v>0</v>
      </c>
      <c r="AL474" s="49">
        <f>IF(AG470&gt;0,IF(AH470=Hoja1!$W474,Hoja1!$F474*Hoja1!$R474,Hoja1!$H474),0)</f>
        <v>0</v>
      </c>
      <c r="AM474" s="4">
        <f t="shared" ref="AM474:AN474" si="6544">AM469</f>
        <v>6</v>
      </c>
      <c r="AN474" s="120">
        <f t="shared" si="6544"/>
        <v>0.5</v>
      </c>
      <c r="AO474" s="108">
        <f t="shared" si="6321"/>
        <v>0.16666666666666666</v>
      </c>
      <c r="AP474" s="5">
        <f t="shared" si="5886"/>
        <v>0.16666666666666666</v>
      </c>
      <c r="AQ474" s="4">
        <f t="shared" ref="AQ474:AR474" si="6545">AQ469</f>
        <v>-3.684615897998881E-3</v>
      </c>
      <c r="AR474" s="5">
        <f t="shared" si="6545"/>
        <v>-1.492924481594308E-4</v>
      </c>
      <c r="AS474" s="4">
        <f t="shared" ref="AS474" si="6546">IF(AG470&gt;0,G474+AQ474,0)</f>
        <v>0</v>
      </c>
      <c r="AT474" s="164">
        <f t="shared" ref="AT474" si="6547">IF(AG470&gt;0,H474+AR474,0)</f>
        <v>0</v>
      </c>
    </row>
    <row r="475" spans="3:46" ht="19.5" thickBot="1" x14ac:dyDescent="0.3">
      <c r="C475" s="224"/>
      <c r="D475" s="216" t="s">
        <v>38</v>
      </c>
      <c r="E475" s="116">
        <f>$A$23</f>
        <v>0.2257258</v>
      </c>
      <c r="F475" s="116">
        <f>$B$23</f>
        <v>0.18537577099999999</v>
      </c>
      <c r="G475" s="92">
        <f t="shared" ref="G475:I475" si="6548">G470</f>
        <v>0.90061523871352567</v>
      </c>
      <c r="H475" s="92">
        <f t="shared" si="6548"/>
        <v>0.43461729348586547</v>
      </c>
      <c r="I475" s="92">
        <f t="shared" si="6548"/>
        <v>0</v>
      </c>
      <c r="J475" s="52">
        <f t="shared" ref="J475" si="6549">IF($AO$1="SUBTRACTIVE",AA475+J470,IF(W475=MAX(W475:W479),P475*M475-G475+J470,J470))</f>
        <v>6.6760127443363904E-2</v>
      </c>
      <c r="K475" s="123">
        <f t="shared" ref="K475" si="6550">IF($AO$1="SUBTRACTIVE",AB475+K470,IF(W475=MAX(W475:W479),P475*N475-H475+K470,K470))</f>
        <v>-0.28269654930077459</v>
      </c>
      <c r="L475" s="53">
        <v>0</v>
      </c>
      <c r="M475" s="136">
        <f t="shared" ref="M475" si="6551">IF($AO$1="ADDICTIVE",IF(W475=MAX(W475:W479),$AO$2*S475*R475+G475,0),0)</f>
        <v>0</v>
      </c>
      <c r="N475" s="123">
        <f t="shared" ref="N475" si="6552">IF($AO$1="ADDICTIVE",IF(W475=MAX(W475:W479),$AO$2*T475*R475+H475,0),0)</f>
        <v>0</v>
      </c>
      <c r="O475" s="130">
        <f t="shared" ref="O475" si="6553">IF($AO$1="ADDICTIVE",IF(Y475=MAX(Y475:Y479),$AO$2*U475*R475+I475,0),0)</f>
        <v>0</v>
      </c>
      <c r="P475" s="53">
        <f t="shared" si="5650"/>
        <v>0</v>
      </c>
      <c r="Q475" s="36">
        <f>Z470</f>
        <v>7</v>
      </c>
      <c r="R475" s="114">
        <f t="shared" si="6315"/>
        <v>3.4236074275152042</v>
      </c>
      <c r="S475" s="91">
        <f t="shared" si="6136"/>
        <v>0.2257258</v>
      </c>
      <c r="T475" s="91">
        <f t="shared" si="6137"/>
        <v>0.18537577099999999</v>
      </c>
      <c r="U475" s="115">
        <f t="shared" si="6316"/>
        <v>0</v>
      </c>
      <c r="V475" s="200">
        <f t="shared" si="6301"/>
        <v>0.97182387300432771</v>
      </c>
      <c r="W475" s="201">
        <f t="shared" si="5986"/>
        <v>0.9859119365021638</v>
      </c>
      <c r="X475" s="201">
        <f>W475</f>
        <v>0.9859119365021638</v>
      </c>
      <c r="Y475" s="36">
        <f t="shared" ref="Y475" si="6554">X479</f>
        <v>0.99726362013922798</v>
      </c>
      <c r="Z475" s="36">
        <f>IF(MAX(W475:W479)=W475,Q475+1,Q475)</f>
        <v>7</v>
      </c>
      <c r="AA475" s="80">
        <f t="shared" ref="AA475" si="6555">IF(W475=MAX(W475:W479),S475*R475-G475,0)</f>
        <v>0</v>
      </c>
      <c r="AB475" s="80">
        <f t="shared" ref="AB475" si="6556">IF(W475=MAX(W475:W479),T475*R475-H475,0)</f>
        <v>0</v>
      </c>
      <c r="AC475" s="54">
        <f t="shared" ref="AC475" si="6557">IF(W475=MAX(W475:W479),U475-I475,0)</f>
        <v>0</v>
      </c>
      <c r="AD475" s="54">
        <f>Hoja1!$AA475^2+Hoja1!$AB475^2+AC475^2</f>
        <v>0</v>
      </c>
      <c r="AE475" s="80">
        <f t="shared" ref="AE475" si="6558">IF(MAX(AD475:AD479)&gt;AE470,MAX(AD475:AD479),AE470)</f>
        <v>5.1087972337273198E-2</v>
      </c>
      <c r="AF475" s="80">
        <f t="shared" ref="AF475" si="6559">SQRT(AE475)</f>
        <v>0.22602648591984348</v>
      </c>
      <c r="AG475" s="82">
        <f>IF(Y475=MIN(Y410:Y509),Y475,0)</f>
        <v>0</v>
      </c>
      <c r="AH475" s="83">
        <f>IF(Hoja1!$AG475&gt;0,_xlfn.MAXIFS(W475:W479,Z505:Z509,0),0)</f>
        <v>0</v>
      </c>
      <c r="AI475" s="80">
        <f>IF(AG475&gt;0,IF(AH475=Hoja1!$W475,Hoja1!$E475,Hoja1!$G475),0)</f>
        <v>0</v>
      </c>
      <c r="AJ475" s="54">
        <f>IF(AG475&gt;0,IF(AH475=Hoja1!$W475,Hoja1!$F475,Hoja1!$H475),0)</f>
        <v>0</v>
      </c>
      <c r="AK475" s="52">
        <f>IF(AG475&gt;0,IF(AH475=Hoja1!$W475,Hoja1!$E475*Hoja1!$R475,Hoja1!$G475),0)</f>
        <v>0</v>
      </c>
      <c r="AL475" s="49">
        <f>IF(AG475&gt;0,IF(AH475=Hoja1!$W475,Hoja1!$F475*Hoja1!$R475,Hoja1!$H475),0)</f>
        <v>0</v>
      </c>
      <c r="AM475" s="114">
        <f t="shared" ref="AM475:AN475" si="6560">AM470</f>
        <v>7</v>
      </c>
      <c r="AN475" s="144">
        <f t="shared" si="6560"/>
        <v>0.5</v>
      </c>
      <c r="AO475" s="123">
        <f t="shared" si="6321"/>
        <v>0.14285714285714285</v>
      </c>
      <c r="AP475" s="127">
        <f t="shared" ref="AP475" si="6561">IF($AO$1="SUBTRACTIVE",AN475*AO475,AO475)</f>
        <v>7.1428571428571425E-2</v>
      </c>
      <c r="AQ475" s="52">
        <f t="shared" ref="AQ475:AR475" si="6562">AQ470</f>
        <v>4.7685805316688501E-3</v>
      </c>
      <c r="AR475" s="53">
        <f t="shared" si="6562"/>
        <v>-2.019261066434104E-2</v>
      </c>
      <c r="AS475" s="52">
        <f t="shared" ref="AS475" si="6563">IF(AG475&gt;0,G475+AQ475,0)</f>
        <v>0</v>
      </c>
      <c r="AT475" s="165">
        <f t="shared" ref="AT475" si="6564">IF(AG475&gt;0,H475+AR475,0)</f>
        <v>0</v>
      </c>
    </row>
    <row r="476" spans="3:46" ht="19.5" thickBot="1" x14ac:dyDescent="0.3">
      <c r="C476" s="224"/>
      <c r="D476" s="217"/>
      <c r="E476" s="94">
        <f t="shared" ref="E476:F476" si="6565">E475</f>
        <v>0.2257258</v>
      </c>
      <c r="F476" s="94">
        <f t="shared" si="6565"/>
        <v>0.18537577099999999</v>
      </c>
      <c r="G476" s="46">
        <f t="shared" ref="G476:I476" si="6566">G471</f>
        <v>0.97621461700000001</v>
      </c>
      <c r="H476" s="46">
        <f t="shared" si="6566"/>
        <v>-0.20893725399999999</v>
      </c>
      <c r="I476" s="46">
        <f t="shared" si="6566"/>
        <v>0</v>
      </c>
      <c r="J476" s="56">
        <f t="shared" ref="J476" si="6567">IF($AO$1="SUBTRACTIVE",AA476+J471,IF(W476=MAX(W475:W479),P476*M476-G476+J471,J471))</f>
        <v>0</v>
      </c>
      <c r="K476" s="122">
        <f t="shared" ref="K476" si="6568">IF($AO$1="SUBTRACTIVE",AB476+K471,IF(W476=MAX(W475:W479),P476*N476-H476+K471,K471))</f>
        <v>0</v>
      </c>
      <c r="L476" s="57">
        <v>0</v>
      </c>
      <c r="M476" s="137">
        <f t="shared" ref="M476" si="6569">IF($AO$1="ADDICTIVE",IF(W476=MAX(W475:W479),$AO$2*S476*R476+G476,0),0)</f>
        <v>0</v>
      </c>
      <c r="N476" s="122">
        <f t="shared" ref="N476" si="6570">IF($AO$1="ADDICTIVE",IF(W476=MAX(W475:W479),$AO$2*T476*R476+H476,0),0)</f>
        <v>0</v>
      </c>
      <c r="O476" s="128">
        <f t="shared" ref="O476" si="6571">IF($AO$1="ADDICTIVE",IF(Y476=MAX(Y475:Y479),$AO$2*U476*R476+I476,0),0)</f>
        <v>0</v>
      </c>
      <c r="P476" s="57">
        <f t="shared" si="5650"/>
        <v>0</v>
      </c>
      <c r="Q476" s="93">
        <f t="shared" ref="Q476:Q509" si="6572">Z471</f>
        <v>0</v>
      </c>
      <c r="R476" s="56">
        <f t="shared" si="6315"/>
        <v>3.4236074275152042</v>
      </c>
      <c r="S476" s="95">
        <f t="shared" si="6136"/>
        <v>0.2257258</v>
      </c>
      <c r="T476" s="95">
        <f t="shared" si="6137"/>
        <v>0.18537577099999999</v>
      </c>
      <c r="U476" s="115">
        <f t="shared" si="6316"/>
        <v>0</v>
      </c>
      <c r="V476" s="202">
        <f t="shared" si="6301"/>
        <v>0.62181242802045489</v>
      </c>
      <c r="W476" s="203">
        <f t="shared" si="5986"/>
        <v>0.81090621401022744</v>
      </c>
      <c r="X476" s="203">
        <f>IF(W476&gt;X475,W476,X475)</f>
        <v>0.9859119365021638</v>
      </c>
      <c r="Y476" s="75">
        <f t="shared" ref="Y476:Y479" si="6573">Y475</f>
        <v>0.99726362013922798</v>
      </c>
      <c r="Z476" s="93">
        <f>IF(MAX(W475:W479)=W476,Q476+1,Q476)</f>
        <v>0</v>
      </c>
      <c r="AA476" s="82">
        <f t="shared" ref="AA476" si="6574">IF(W476=MAX(W475:W479),S476*R476-G476,0)</f>
        <v>0</v>
      </c>
      <c r="AB476" s="82">
        <f t="shared" ref="AB476" si="6575">IF(W476=MAX(W475:W479),T476*R476-H476,0)</f>
        <v>0</v>
      </c>
      <c r="AC476" s="210">
        <f t="shared" ref="AC476" si="6576">IF(W476=MAX(W475:W479),U476-I476,0)</f>
        <v>0</v>
      </c>
      <c r="AD476" s="212">
        <f>Hoja1!$AA476^2+Hoja1!$AB476^2+AC476^2</f>
        <v>0</v>
      </c>
      <c r="AE476" s="75">
        <f t="shared" ref="AE476:AH479" si="6577">AE475</f>
        <v>5.1087972337273198E-2</v>
      </c>
      <c r="AF476" s="76">
        <f t="shared" si="6577"/>
        <v>0.22602648591984348</v>
      </c>
      <c r="AG476" s="78">
        <f t="shared" si="6577"/>
        <v>0</v>
      </c>
      <c r="AH476" s="78">
        <f t="shared" si="6577"/>
        <v>0</v>
      </c>
      <c r="AI476" s="80">
        <f>IF(AG475&gt;0,IF(AH475=Hoja1!$W476,Hoja1!$E476,Hoja1!$G476),0)</f>
        <v>0</v>
      </c>
      <c r="AJ476" s="54">
        <f>IF(AG475&gt;0,IF(AH475=Hoja1!$W476,Hoja1!$F476,Hoja1!$H476),0)</f>
        <v>0</v>
      </c>
      <c r="AK476" s="52">
        <f>IF(AG475&gt;0,IF(AH475=Hoja1!$W476,Hoja1!$E476*Hoja1!$R476,Hoja1!$G476),0)</f>
        <v>0</v>
      </c>
      <c r="AL476" s="49">
        <f>IF(AG475&gt;0,IF(AH475=Hoja1!$W476,Hoja1!$F476*Hoja1!$R476,Hoja1!$H476),0)</f>
        <v>0</v>
      </c>
      <c r="AM476" s="56">
        <f t="shared" ref="AM476:AN476" si="6578">AM471</f>
        <v>1</v>
      </c>
      <c r="AN476" s="145">
        <f t="shared" si="6578"/>
        <v>0.5</v>
      </c>
      <c r="AO476" s="122">
        <f t="shared" si="6321"/>
        <v>1</v>
      </c>
      <c r="AP476" s="127">
        <f t="shared" si="5813"/>
        <v>0.5</v>
      </c>
      <c r="AQ476" s="56">
        <f t="shared" ref="AQ476:AR476" si="6579">AQ471</f>
        <v>9.8200950552920219E-3</v>
      </c>
      <c r="AR476" s="57">
        <f t="shared" si="6579"/>
        <v>0.14994720205117487</v>
      </c>
      <c r="AS476" s="56">
        <f t="shared" ref="AS476" si="6580">IF(AG475&gt;0,G476+AQ476,0)</f>
        <v>0</v>
      </c>
      <c r="AT476" s="166">
        <f t="shared" ref="AT476" si="6581">IF(AG475&gt;0,H476+AR476,0)</f>
        <v>0</v>
      </c>
    </row>
    <row r="477" spans="3:46" ht="19.5" thickBot="1" x14ac:dyDescent="0.3">
      <c r="C477" s="224"/>
      <c r="D477" s="217"/>
      <c r="E477" s="94">
        <f t="shared" ref="E477:F477" si="6582">E476</f>
        <v>0.2257258</v>
      </c>
      <c r="F477" s="94">
        <f t="shared" si="6582"/>
        <v>0.18537577099999999</v>
      </c>
      <c r="G477" s="46">
        <f t="shared" ref="G477:I477" si="6583">G472</f>
        <v>0.4247616770911497</v>
      </c>
      <c r="H477" s="46">
        <f t="shared" si="6583"/>
        <v>0.90530520691903349</v>
      </c>
      <c r="I477" s="46">
        <f t="shared" si="6583"/>
        <v>0</v>
      </c>
      <c r="J477" s="56">
        <f t="shared" ref="J477" si="6584">IF($AO$1="SUBTRACTIVE",AA477+J472,IF(W477=MAX(W475:W479),P477*M477-G477+J472,J472))</f>
        <v>3.2377248407934212E-2</v>
      </c>
      <c r="K477" s="122">
        <f t="shared" ref="K477" si="6585">IF($AO$1="SUBTRACTIVE",AB477+K472,IF(W477=MAX(W475:W479),P477*N477-H477+K472,K472))</f>
        <v>-2.9058876586264826E-2</v>
      </c>
      <c r="L477" s="57">
        <v>0</v>
      </c>
      <c r="M477" s="137">
        <f t="shared" ref="M477" si="6586">IF($AO$1="ADDICTIVE",IF(W477=MAX(W475:W479),$AO$2*S477*R477+G477,0),0)</f>
        <v>0</v>
      </c>
      <c r="N477" s="122">
        <f t="shared" ref="N477" si="6587">IF($AO$1="ADDICTIVE",IF(W477=MAX(W475:W479),$AO$2*T477*R477+H477,0),0)</f>
        <v>0</v>
      </c>
      <c r="O477" s="128">
        <f t="shared" ref="O477" si="6588">IF($AO$1="ADDICTIVE",IF(Y477=MAX(Y475:Y479),$AO$2*U477*R477+I477,0),0)</f>
        <v>0</v>
      </c>
      <c r="P477" s="57">
        <f t="shared" si="5650"/>
        <v>0</v>
      </c>
      <c r="Q477" s="93">
        <f t="shared" si="6572"/>
        <v>3</v>
      </c>
      <c r="R477" s="56">
        <f t="shared" si="6315"/>
        <v>3.4236074275152042</v>
      </c>
      <c r="S477" s="95">
        <f t="shared" si="6136"/>
        <v>0.2257258</v>
      </c>
      <c r="T477" s="95">
        <f t="shared" si="6137"/>
        <v>0.18537577099999999</v>
      </c>
      <c r="U477" s="115">
        <f t="shared" si="6316"/>
        <v>0</v>
      </c>
      <c r="V477" s="202">
        <f t="shared" si="6301"/>
        <v>0.90280979811825912</v>
      </c>
      <c r="W477" s="203">
        <f t="shared" si="5986"/>
        <v>0.95140489905912951</v>
      </c>
      <c r="X477" s="203">
        <f>IF(W477&gt;X476,W477,X476)</f>
        <v>0.9859119365021638</v>
      </c>
      <c r="Y477" s="75">
        <f t="shared" si="6573"/>
        <v>0.99726362013922798</v>
      </c>
      <c r="Z477" s="93">
        <f>IF(MAX(W475:W479)=W477,Q477+1,Q477)</f>
        <v>3</v>
      </c>
      <c r="AA477" s="82">
        <f t="shared" ref="AA477" si="6589">IF(W477=MAX(W475:W479),S477*R477-G477,0)</f>
        <v>0</v>
      </c>
      <c r="AB477" s="82">
        <f t="shared" ref="AB477" si="6590">IF(W477=MAX(W475:W479),T477*R477-H477,0)</f>
        <v>0</v>
      </c>
      <c r="AC477" s="210">
        <f t="shared" ref="AC477" si="6591">IF(W477=MAX(W475:W479),U477-I477,0)</f>
        <v>0</v>
      </c>
      <c r="AD477" s="212">
        <f>Hoja1!$AA477^2+Hoja1!$AB477^2+AC477^2</f>
        <v>0</v>
      </c>
      <c r="AE477" s="75">
        <f t="shared" si="6577"/>
        <v>5.1087972337273198E-2</v>
      </c>
      <c r="AF477" s="75">
        <f t="shared" si="6577"/>
        <v>0.22602648591984348</v>
      </c>
      <c r="AG477" s="78">
        <f t="shared" si="6577"/>
        <v>0</v>
      </c>
      <c r="AH477" s="78">
        <f t="shared" si="6577"/>
        <v>0</v>
      </c>
      <c r="AI477" s="80">
        <f>IF(AG475&gt;0,IF(AH475=Hoja1!$W477,Hoja1!$E477,Hoja1!$G477),0)</f>
        <v>0</v>
      </c>
      <c r="AJ477" s="54">
        <f>IF(AG475&gt;0,IF(AH475=Hoja1!$W477,Hoja1!$F477,Hoja1!$H477),0)</f>
        <v>0</v>
      </c>
      <c r="AK477" s="52">
        <f>IF(AG475&gt;0,IF(AH475=Hoja1!$W477,Hoja1!$E477*Hoja1!$R477,Hoja1!$G477),0)</f>
        <v>0</v>
      </c>
      <c r="AL477" s="49">
        <f>IF(AG475&gt;0,IF(AH475=Hoja1!$W477,Hoja1!$F477*Hoja1!$R477,Hoja1!$H477),0)</f>
        <v>0</v>
      </c>
      <c r="AM477" s="56">
        <f t="shared" ref="AM477:AN477" si="6592">AM472</f>
        <v>5</v>
      </c>
      <c r="AN477" s="145">
        <f t="shared" si="6592"/>
        <v>0.5</v>
      </c>
      <c r="AO477" s="122">
        <f t="shared" si="6321"/>
        <v>0.2</v>
      </c>
      <c r="AP477" s="127">
        <f t="shared" si="5813"/>
        <v>0.1</v>
      </c>
      <c r="AQ477" s="56">
        <f t="shared" ref="AQ477:AR477" si="6593">AQ472</f>
        <v>3.1459709263277624E-3</v>
      </c>
      <c r="AR477" s="57">
        <f t="shared" si="6593"/>
        <v>-3.7849322721346004E-3</v>
      </c>
      <c r="AS477" s="56">
        <f t="shared" ref="AS477" si="6594">IF(AG475&gt;0,G477+AQ477,0)</f>
        <v>0</v>
      </c>
      <c r="AT477" s="166">
        <f t="shared" ref="AT477" si="6595">IF(AG475&gt;0,H477+AR477,0)</f>
        <v>0</v>
      </c>
    </row>
    <row r="478" spans="3:46" ht="19.5" thickBot="1" x14ac:dyDescent="0.3">
      <c r="C478" s="224"/>
      <c r="D478" s="217"/>
      <c r="E478" s="94">
        <f t="shared" ref="E478:F478" si="6596">E477</f>
        <v>0.2257258</v>
      </c>
      <c r="F478" s="94">
        <f t="shared" si="6596"/>
        <v>0.18537577099999999</v>
      </c>
      <c r="G478" s="46">
        <f t="shared" ref="G478:I478" si="6597">G473</f>
        <v>5.6386042442791447E-2</v>
      </c>
      <c r="H478" s="46">
        <f t="shared" si="6597"/>
        <v>0.99840904153440013</v>
      </c>
      <c r="I478" s="46">
        <f t="shared" si="6597"/>
        <v>0</v>
      </c>
      <c r="J478" s="56">
        <f t="shared" ref="J478" si="6598">IF($AO$1="SUBTRACTIVE",AA478+J473,IF(W478=MAX(W475:W479),P478*M478-G478+J473,J473))</f>
        <v>0</v>
      </c>
      <c r="K478" s="122">
        <f t="shared" ref="K478" si="6599">IF($AO$1="SUBTRACTIVE",AB478+K473,IF(W478=MAX(W475:W479),P478*N478-H478+K473,K473))</f>
        <v>0</v>
      </c>
      <c r="L478" s="57">
        <v>0</v>
      </c>
      <c r="M478" s="137">
        <f t="shared" ref="M478" si="6600">IF($AO$1="ADDICTIVE",IF(W478=MAX(W475:W479),$AO$2*S478*R478+G478,0),0)</f>
        <v>0</v>
      </c>
      <c r="N478" s="122">
        <f t="shared" ref="N478" si="6601">IF($AO$1="ADDICTIVE",IF(W478=MAX(W475:W479),$AO$2*T478*R478+H478,0),0)</f>
        <v>0</v>
      </c>
      <c r="O478" s="128">
        <f t="shared" ref="O478:O479" si="6602">IF($AO$1="ADDICTIVE",IF(Y478=MAX(Y474:Y478),$AO$2*U478*R478+I478,0),0)</f>
        <v>0</v>
      </c>
      <c r="P478" s="57">
        <f t="shared" ref="P478:P541" si="6603">IF(SQRT(M478^2+N478^2+O478^2) &lt;=0,0,1/SQRT(M478^2+N478^2+O478^2))</f>
        <v>0</v>
      </c>
      <c r="Q478" s="93">
        <f t="shared" si="6572"/>
        <v>0</v>
      </c>
      <c r="R478" s="56">
        <f t="shared" si="6315"/>
        <v>3.4236074275152042</v>
      </c>
      <c r="S478" s="95">
        <f t="shared" si="6136"/>
        <v>0.2257258</v>
      </c>
      <c r="T478" s="95">
        <f t="shared" si="6137"/>
        <v>0.18537577099999999</v>
      </c>
      <c r="U478" s="115">
        <f t="shared" si="6316"/>
        <v>0</v>
      </c>
      <c r="V478" s="202">
        <f t="shared" si="6301"/>
        <v>0.67721909621969179</v>
      </c>
      <c r="W478" s="203">
        <f t="shared" si="5986"/>
        <v>0.83860954810984589</v>
      </c>
      <c r="X478" s="203">
        <f>IF(W478&gt;X477,W478,X477)</f>
        <v>0.9859119365021638</v>
      </c>
      <c r="Y478" s="75">
        <f t="shared" si="6573"/>
        <v>0.99726362013922798</v>
      </c>
      <c r="Z478" s="93">
        <f>IF(MAX(W475:W479)=W478,Q478+1,Q478)</f>
        <v>0</v>
      </c>
      <c r="AA478" s="82">
        <f t="shared" ref="AA478" si="6604">IF(W478=MAX(W475:W479),S478*R478-G478,0)</f>
        <v>0</v>
      </c>
      <c r="AB478" s="82">
        <f t="shared" ref="AB478" si="6605">IF(W478=MAX(W475:W479),T478*R478-H478,0)</f>
        <v>0</v>
      </c>
      <c r="AC478" s="210">
        <f t="shared" ref="AC478" si="6606">IF(W478=MAX(W475:W479),U478-I478,0)</f>
        <v>0</v>
      </c>
      <c r="AD478" s="212">
        <f>Hoja1!$AA478^2+Hoja1!$AB478^2+AC478^2</f>
        <v>0</v>
      </c>
      <c r="AE478" s="75">
        <f t="shared" si="6577"/>
        <v>5.1087972337273198E-2</v>
      </c>
      <c r="AF478" s="75">
        <f t="shared" si="6577"/>
        <v>0.22602648591984348</v>
      </c>
      <c r="AG478" s="78">
        <f t="shared" si="6577"/>
        <v>0</v>
      </c>
      <c r="AH478" s="78">
        <f t="shared" si="6577"/>
        <v>0</v>
      </c>
      <c r="AI478" s="80">
        <f>IF(AG475&gt;0,IF(AH475=Hoja1!$W478,Hoja1!$E478,Hoja1!$G478),0)</f>
        <v>0</v>
      </c>
      <c r="AJ478" s="54">
        <f>IF(AG475&gt;0,IF(AH475=Hoja1!$W478,Hoja1!$F478,Hoja1!$H478),0)</f>
        <v>0</v>
      </c>
      <c r="AK478" s="52">
        <f>IF(AG475&gt;0,IF(AH475=Hoja1!$W478,Hoja1!$E478*Hoja1!$R478,Hoja1!$G478),0)</f>
        <v>0</v>
      </c>
      <c r="AL478" s="49">
        <f>IF(AG475&gt;0,IF(AH475=Hoja1!$W478,Hoja1!$F478*Hoja1!$R478,Hoja1!$H478),0)</f>
        <v>0</v>
      </c>
      <c r="AM478" s="56">
        <f t="shared" ref="AM478:AN478" si="6607">AM473</f>
        <v>1</v>
      </c>
      <c r="AN478" s="145">
        <f t="shared" si="6607"/>
        <v>0.5</v>
      </c>
      <c r="AO478" s="122">
        <f t="shared" si="6321"/>
        <v>1</v>
      </c>
      <c r="AP478" s="127">
        <f t="shared" si="5813"/>
        <v>0.5</v>
      </c>
      <c r="AQ478" s="56">
        <f t="shared" ref="AQ478:AR478" si="6608">AQ473</f>
        <v>0</v>
      </c>
      <c r="AR478" s="57">
        <f t="shared" si="6608"/>
        <v>0</v>
      </c>
      <c r="AS478" s="56">
        <f t="shared" ref="AS478" si="6609">IF(AG475&gt;0,G478+AQ478,0)</f>
        <v>0</v>
      </c>
      <c r="AT478" s="166">
        <f t="shared" ref="AT478" si="6610">IF(AG475&gt;0,H478+AR478,0)</f>
        <v>0</v>
      </c>
    </row>
    <row r="479" spans="3:46" ht="19.5" thickBot="1" x14ac:dyDescent="0.3">
      <c r="C479" s="224"/>
      <c r="D479" s="218"/>
      <c r="E479" s="94">
        <f t="shared" ref="E479:F479" si="6611">E478</f>
        <v>0.2257258</v>
      </c>
      <c r="F479" s="94">
        <f t="shared" si="6611"/>
        <v>0.18537577099999999</v>
      </c>
      <c r="G479" s="46">
        <f t="shared" ref="G479:I479" si="6612">G474</f>
        <v>0.70226008465779011</v>
      </c>
      <c r="H479" s="46">
        <f t="shared" si="6612"/>
        <v>0.7119204825655977</v>
      </c>
      <c r="I479" s="46">
        <f t="shared" si="6612"/>
        <v>0</v>
      </c>
      <c r="J479" s="58">
        <f t="shared" ref="J479" si="6613">IF($AO$1="SUBTRACTIVE",AA479+J474,IF(W479=MAX(W475:W479),P479*M479-G479+J474,J474))</f>
        <v>-5.4003277061085764E-2</v>
      </c>
      <c r="K479" s="124">
        <f t="shared" ref="K479" si="6614">IF($AO$1="SUBTRACTIVE",AB479+K474,IF(W479=MAX(W475:W479),P479*N479-H479+K474,K474))</f>
        <v>3.5108684150793823E-2</v>
      </c>
      <c r="L479" s="59">
        <v>0</v>
      </c>
      <c r="M479" s="138">
        <f t="shared" ref="M479" si="6615">IF($AO$1="ADDICTIVE",IF(W479=MAX(W475:W479),$AO$2*S479*R479+G479,0),0)</f>
        <v>0</v>
      </c>
      <c r="N479" s="124">
        <f t="shared" ref="N479" si="6616">IF($AO$1="ADDICTIVE",IF(W479=MAX(W475:W479),$AO$2*T479*R479+H479,0),0)</f>
        <v>0</v>
      </c>
      <c r="O479" s="129">
        <f t="shared" si="6602"/>
        <v>0</v>
      </c>
      <c r="P479" s="59">
        <f t="shared" si="6603"/>
        <v>0</v>
      </c>
      <c r="Q479" s="93">
        <f t="shared" si="6572"/>
        <v>3</v>
      </c>
      <c r="R479" s="58">
        <f t="shared" si="6315"/>
        <v>3.4236074275152042</v>
      </c>
      <c r="S479" s="95">
        <f t="shared" ref="S479:S509" si="6617">E479</f>
        <v>0.2257258</v>
      </c>
      <c r="T479" s="95">
        <f t="shared" ref="T479:T509" si="6618">F479</f>
        <v>0.18537577099999999</v>
      </c>
      <c r="U479" s="119">
        <f t="shared" si="6316"/>
        <v>0</v>
      </c>
      <c r="V479" s="202">
        <f t="shared" si="6301"/>
        <v>0.99452724027845585</v>
      </c>
      <c r="W479" s="203">
        <f t="shared" si="5986"/>
        <v>0.99726362013922798</v>
      </c>
      <c r="X479" s="203">
        <f>IF(W479&gt;X478,W479,X478)</f>
        <v>0.99726362013922798</v>
      </c>
      <c r="Y479" s="75">
        <f t="shared" si="6573"/>
        <v>0.99726362013922798</v>
      </c>
      <c r="Z479" s="93">
        <f>IF(MAX(W475:W479)=W479,Q479+1,Q479)</f>
        <v>4</v>
      </c>
      <c r="AA479" s="82">
        <f t="shared" ref="AA479" si="6619">IF(W479=MAX(W475:W479),S479*R479-G479,0)</f>
        <v>7.0536440804021439E-2</v>
      </c>
      <c r="AB479" s="82">
        <f t="shared" ref="AB479" si="6620">IF(W479=MAX(W475:W479),T479*R479-H479,0)</f>
        <v>-7.7266616088640161E-2</v>
      </c>
      <c r="AC479" s="211">
        <f t="shared" ref="AC479" si="6621">IF(W479=MAX(W475:W479),U479-I479,0)</f>
        <v>0</v>
      </c>
      <c r="AD479" s="211">
        <f>Hoja1!$AA479^2+Hoja1!$AB479^2+AC479^2</f>
        <v>1.0945519443088527E-2</v>
      </c>
      <c r="AE479" s="75">
        <f t="shared" si="6577"/>
        <v>5.1087972337273198E-2</v>
      </c>
      <c r="AF479" s="75">
        <f t="shared" si="6577"/>
        <v>0.22602648591984348</v>
      </c>
      <c r="AG479" s="78">
        <f t="shared" si="6577"/>
        <v>0</v>
      </c>
      <c r="AH479" s="78">
        <f t="shared" si="6577"/>
        <v>0</v>
      </c>
      <c r="AI479" s="80">
        <f>IF(AG475&gt;0,IF(AH475=Hoja1!$W479,Hoja1!$E479,Hoja1!$G479),0)</f>
        <v>0</v>
      </c>
      <c r="AJ479" s="54">
        <f>IF(AG475&gt;0,IF(AH475=Hoja1!$W479,Hoja1!$F479,Hoja1!$H479),0)</f>
        <v>0</v>
      </c>
      <c r="AK479" s="52">
        <f>IF(AG475&gt;0,IF(AH475=Hoja1!$W479,Hoja1!$E479*Hoja1!$R479,Hoja1!$G479),0)</f>
        <v>0</v>
      </c>
      <c r="AL479" s="49">
        <f>IF(AG475&gt;0,IF(AH475=Hoja1!$W479,Hoja1!$F479*Hoja1!$R479,Hoja1!$H479),0)</f>
        <v>0</v>
      </c>
      <c r="AM479" s="58">
        <f t="shared" ref="AM479:AN479" si="6622">AM474</f>
        <v>6</v>
      </c>
      <c r="AN479" s="146">
        <f t="shared" si="6622"/>
        <v>0.5</v>
      </c>
      <c r="AO479" s="124">
        <f t="shared" si="6321"/>
        <v>0.16666666666666666</v>
      </c>
      <c r="AP479" s="106">
        <f t="shared" si="5813"/>
        <v>8.3333333333333329E-2</v>
      </c>
      <c r="AQ479" s="58">
        <f t="shared" ref="AQ479:AR479" si="6623">AQ474</f>
        <v>-3.684615897998881E-3</v>
      </c>
      <c r="AR479" s="59">
        <f t="shared" si="6623"/>
        <v>-1.492924481594308E-4</v>
      </c>
      <c r="AS479" s="58">
        <f t="shared" ref="AS479" si="6624">IF(AG475&gt;0,G479+AQ479,0)</f>
        <v>0</v>
      </c>
      <c r="AT479" s="167">
        <f t="shared" ref="AT479" si="6625">IF(AG475&gt;0,H479+AR479,0)</f>
        <v>0</v>
      </c>
    </row>
    <row r="480" spans="3:46" ht="19.5" thickBot="1" x14ac:dyDescent="0.3">
      <c r="C480" s="224"/>
      <c r="D480" s="213" t="s">
        <v>39</v>
      </c>
      <c r="E480" s="86">
        <f>$A$24</f>
        <v>0.37770105900000001</v>
      </c>
      <c r="F480" s="86">
        <f>$B$24</f>
        <v>0.64235842099999996</v>
      </c>
      <c r="G480" s="71">
        <f t="shared" ref="G480:I480" si="6626">G475</f>
        <v>0.90061523871352567</v>
      </c>
      <c r="H480" s="71">
        <f t="shared" si="6626"/>
        <v>0.43461729348586547</v>
      </c>
      <c r="I480" s="71">
        <f t="shared" si="6626"/>
        <v>0</v>
      </c>
      <c r="J480" s="64">
        <f t="shared" ref="J480" si="6627">IF($AO$1="SUBTRACTIVE",AA480+J475,IF(W480=MAX(W480:W484),P480*M480-G480+J475,J475))</f>
        <v>6.6760127443363904E-2</v>
      </c>
      <c r="K480" s="121">
        <f t="shared" ref="K480" si="6628">IF($AO$1="SUBTRACTIVE",AB480+K475,IF(W480=MAX(W480:W484),P480*N480-H480+K475,K475))</f>
        <v>-0.28269654930077459</v>
      </c>
      <c r="L480" s="65">
        <v>0</v>
      </c>
      <c r="M480" s="64">
        <f t="shared" ref="M480" si="6629">IF($AO$1="ADDICTIVE",IF(W480=MAX(W480:W484),$AO$2*S480*R480+G480,0),0)</f>
        <v>0</v>
      </c>
      <c r="N480" s="121">
        <f t="shared" ref="N480" si="6630">IF($AO$1="ADDICTIVE",IF(W480=MAX(W480:W484),$AO$2*T480*R480+H480,0),0)</f>
        <v>0</v>
      </c>
      <c r="O480" s="126">
        <f t="shared" ref="O480" si="6631">IF($AO$1="ADDICTIVE",IF(Y480=MAX(Y480:Y484),$AO$2*U480*R480+I480,0),0)</f>
        <v>0</v>
      </c>
      <c r="P480" s="65">
        <f t="shared" si="6603"/>
        <v>0</v>
      </c>
      <c r="Q480" s="35">
        <f t="shared" si="6572"/>
        <v>7</v>
      </c>
      <c r="R480" s="15">
        <f t="shared" si="6315"/>
        <v>1.3419706996898186</v>
      </c>
      <c r="S480" s="87">
        <f t="shared" si="6617"/>
        <v>0.37770105900000001</v>
      </c>
      <c r="T480" s="87">
        <f t="shared" si="6618"/>
        <v>0.64235842099999996</v>
      </c>
      <c r="U480" s="26">
        <f t="shared" si="6316"/>
        <v>0</v>
      </c>
      <c r="V480" s="197">
        <f t="shared" si="6301"/>
        <v>0.83114070630895986</v>
      </c>
      <c r="W480" s="198">
        <f t="shared" si="5986"/>
        <v>0.91557035315447988</v>
      </c>
      <c r="X480" s="198">
        <f>W480</f>
        <v>0.91557035315447988</v>
      </c>
      <c r="Y480" s="35">
        <f t="shared" ref="Y480" si="6632">X484</f>
        <v>0.99784654367491221</v>
      </c>
      <c r="Z480" s="35">
        <f>IF(MAX(W480:W484)=W480,Q480+1,Q480)</f>
        <v>7</v>
      </c>
      <c r="AA480" s="35">
        <f t="shared" ref="AA480" si="6633">IF(W480=MAX(W480:W484),S480*R480-G480,0)</f>
        <v>0</v>
      </c>
      <c r="AB480" s="35">
        <f t="shared" ref="AB480" si="6634">IF(W480=MAX(W480:W484),T480*R480-H480,0)</f>
        <v>0</v>
      </c>
      <c r="AC480" s="131">
        <f t="shared" ref="AC480" si="6635">IF(W480=MAX(W480:W484),U480-I480,0)</f>
        <v>0</v>
      </c>
      <c r="AD480" s="131">
        <f>Hoja1!$AA480^2+Hoja1!$AB480^2+AC480^2</f>
        <v>0</v>
      </c>
      <c r="AE480" s="35">
        <f t="shared" ref="AE480" si="6636">IF(MAX(AD480:AD484)&gt;AE475,MAX(AD480:AD484),AE475)</f>
        <v>5.1087972337273198E-2</v>
      </c>
      <c r="AF480" s="35">
        <f t="shared" ref="AF480" si="6637">SQRT(AE480)</f>
        <v>0.22602648591984348</v>
      </c>
      <c r="AG480" s="35">
        <f>IF(Y480=MIN(Y410:Y509),Y480,0)</f>
        <v>0</v>
      </c>
      <c r="AH480" s="88">
        <f>IF(Hoja1!$AG480&gt;0,_xlfn.MAXIFS(W480:W484,Z505:Z509,0),0)</f>
        <v>0</v>
      </c>
      <c r="AI480" s="72">
        <f>IF(AG480&gt;0,IF(AH480=Hoja1!$W480,Hoja1!$E480,Hoja1!$G480),0)</f>
        <v>0</v>
      </c>
      <c r="AJ480" s="73">
        <f>IF(AG480&gt;0,IF(AH480=Hoja1!$W480,Hoja1!$F480,Hoja1!$H480),0)</f>
        <v>0</v>
      </c>
      <c r="AK480" s="52">
        <f>IF(AG480&gt;0,IF(AH480=Hoja1!$W480,Hoja1!$E480*Hoja1!$R480,Hoja1!$G480),0)</f>
        <v>0</v>
      </c>
      <c r="AL480" s="49">
        <f>IF(AG480&gt;0,IF(AH480=Hoja1!$W480,Hoja1!$F480*Hoja1!$R480,Hoja1!$H480),0)</f>
        <v>0</v>
      </c>
      <c r="AM480" s="64">
        <f t="shared" ref="AM480:AN480" si="6638">AM475</f>
        <v>7</v>
      </c>
      <c r="AN480" s="148">
        <f t="shared" si="6638"/>
        <v>0.5</v>
      </c>
      <c r="AO480" s="121">
        <f t="shared" si="6321"/>
        <v>0.14285714285714285</v>
      </c>
      <c r="AP480" s="65">
        <f t="shared" ref="AP480" si="6639">IF($AO$11="SUBTRACTIVE",AN480*AO480,AO480)</f>
        <v>0.14285714285714285</v>
      </c>
      <c r="AQ480" s="64">
        <f t="shared" ref="AQ480:AR480" si="6640">AQ475</f>
        <v>4.7685805316688501E-3</v>
      </c>
      <c r="AR480" s="65">
        <f t="shared" si="6640"/>
        <v>-2.019261066434104E-2</v>
      </c>
      <c r="AS480" s="64">
        <f t="shared" ref="AS480" si="6641">IF(AG480&gt;0,G480+AQ480,0)</f>
        <v>0</v>
      </c>
      <c r="AT480" s="168">
        <f t="shared" ref="AT480" si="6642">IF(AG480&gt;0,H480+AR480,0)</f>
        <v>0</v>
      </c>
    </row>
    <row r="481" spans="3:46" ht="19.5" thickBot="1" x14ac:dyDescent="0.3">
      <c r="C481" s="224"/>
      <c r="D481" s="214"/>
      <c r="E481" s="89">
        <f t="shared" ref="E481:F481" si="6643">E480</f>
        <v>0.37770105900000001</v>
      </c>
      <c r="F481" s="89">
        <f t="shared" si="6643"/>
        <v>0.64235842099999996</v>
      </c>
      <c r="G481" s="74">
        <f t="shared" ref="G481:I481" si="6644">G476</f>
        <v>0.97621461700000001</v>
      </c>
      <c r="H481" s="74">
        <f t="shared" si="6644"/>
        <v>-0.20893725399999999</v>
      </c>
      <c r="I481" s="74">
        <f t="shared" si="6644"/>
        <v>0</v>
      </c>
      <c r="J481" s="2">
        <f t="shared" ref="J481" si="6645">IF($AO$1="SUBTRACTIVE",AA481+J476,IF(W481=MAX(W480:W484),P481*M481-G481+J476,J476))</f>
        <v>0</v>
      </c>
      <c r="K481" s="107">
        <f t="shared" ref="K481" si="6646">IF($AO$1="SUBTRACTIVE",AB481+K476,IF(W481=MAX(W480:W484),P481*N481-H481+K476,K476))</f>
        <v>0</v>
      </c>
      <c r="L481" s="3">
        <v>0</v>
      </c>
      <c r="M481" s="2">
        <f t="shared" ref="M481" si="6647">IF($AO$1="ADDICTIVE",IF(W481=MAX(W480:W484),$AO$2*S481*R481+G481,0),0)</f>
        <v>0</v>
      </c>
      <c r="N481" s="107">
        <f t="shared" ref="N481" si="6648">IF($AO$1="ADDICTIVE",IF(W481=MAX(W480:W484),$AO$2*T481*R481+H481,0),0)</f>
        <v>0</v>
      </c>
      <c r="O481" s="20">
        <f t="shared" ref="O481" si="6649">IF($AO$1="ADDICTIVE",IF(Y481=MAX(Y480:Y484),$AO$2*U481*R481+I481,0),0)</f>
        <v>0</v>
      </c>
      <c r="P481" s="3">
        <f t="shared" si="6603"/>
        <v>0</v>
      </c>
      <c r="Q481" s="63">
        <f t="shared" si="6572"/>
        <v>0</v>
      </c>
      <c r="R481" s="2">
        <f t="shared" si="6315"/>
        <v>1.3419706996898186</v>
      </c>
      <c r="S481" s="90">
        <f t="shared" si="6617"/>
        <v>0.37770105900000001</v>
      </c>
      <c r="T481" s="90">
        <f t="shared" si="6618"/>
        <v>0.64235842099999996</v>
      </c>
      <c r="U481" s="26">
        <f t="shared" si="6316"/>
        <v>0</v>
      </c>
      <c r="V481" s="199">
        <f t="shared" si="6301"/>
        <v>0.31469842303345991</v>
      </c>
      <c r="W481" s="192">
        <f t="shared" si="5986"/>
        <v>0.65734921151672998</v>
      </c>
      <c r="X481" s="192">
        <f>IF(W481&gt;X480,W481,X480)</f>
        <v>0.91557035315447988</v>
      </c>
      <c r="Y481" s="75">
        <f t="shared" ref="Y481:Y484" si="6650">Y480</f>
        <v>0.99784654367491221</v>
      </c>
      <c r="Z481" s="63">
        <f>IF(MAX(W480:W484)=W481,Q481+1,Q481)</f>
        <v>0</v>
      </c>
      <c r="AA481" s="63">
        <f t="shared" ref="AA481" si="6651">IF(W481=MAX(W480:W484),S481*R481-G481,0)</f>
        <v>0</v>
      </c>
      <c r="AB481" s="63">
        <f t="shared" ref="AB481" si="6652">IF(W481=MAX(W480:W484),T481*R481-H481,0)</f>
        <v>0</v>
      </c>
      <c r="AC481" s="209">
        <f t="shared" ref="AC481" si="6653">IF(W481=MAX(W480:W484),U481-I481,0)</f>
        <v>0</v>
      </c>
      <c r="AD481" s="132">
        <f>Hoja1!$AA481^2+Hoja1!$AB481^2+AC481^2</f>
        <v>0</v>
      </c>
      <c r="AE481" s="75">
        <f t="shared" ref="AE481:AH484" si="6654">AE480</f>
        <v>5.1087972337273198E-2</v>
      </c>
      <c r="AF481" s="76">
        <f t="shared" si="6654"/>
        <v>0.22602648591984348</v>
      </c>
      <c r="AG481" s="77">
        <f t="shared" si="6654"/>
        <v>0</v>
      </c>
      <c r="AH481" s="78">
        <f t="shared" si="6654"/>
        <v>0</v>
      </c>
      <c r="AI481" s="72">
        <f>IF(AG480&gt;0,IF(AH480=Hoja1!$W481,Hoja1!$E481,Hoja1!$G481),0)</f>
        <v>0</v>
      </c>
      <c r="AJ481" s="73">
        <f>IF(AG480&gt;0,IF(AH480=Hoja1!$W481,Hoja1!$F481,Hoja1!$H481),0)</f>
        <v>0</v>
      </c>
      <c r="AK481" s="52">
        <f>IF(AG480&gt;0,IF(AH480=Hoja1!$W481,Hoja1!$E481*Hoja1!$R481,Hoja1!$G481),0)</f>
        <v>0</v>
      </c>
      <c r="AL481" s="49">
        <f>IF(AG480&gt;0,IF(AH480=Hoja1!$W481,Hoja1!$F481*Hoja1!$R481,Hoja1!$H481),0)</f>
        <v>0</v>
      </c>
      <c r="AM481" s="2">
        <f t="shared" ref="AM481:AN481" si="6655">AM476</f>
        <v>1</v>
      </c>
      <c r="AN481" s="143">
        <f t="shared" si="6655"/>
        <v>0.5</v>
      </c>
      <c r="AO481" s="107">
        <f t="shared" si="6321"/>
        <v>1</v>
      </c>
      <c r="AP481" s="3">
        <f t="shared" si="5886"/>
        <v>1</v>
      </c>
      <c r="AQ481" s="2">
        <f t="shared" ref="AQ481:AR481" si="6656">AQ476</f>
        <v>9.8200950552920219E-3</v>
      </c>
      <c r="AR481" s="3">
        <f t="shared" si="6656"/>
        <v>0.14994720205117487</v>
      </c>
      <c r="AS481" s="2">
        <f t="shared" ref="AS481" si="6657">IF(AG480&gt;0,G481+AQ481,0)</f>
        <v>0</v>
      </c>
      <c r="AT481" s="163">
        <f t="shared" ref="AT481" si="6658">IF(AG480&gt;0,H481+AR481,0)</f>
        <v>0</v>
      </c>
    </row>
    <row r="482" spans="3:46" ht="19.5" thickBot="1" x14ac:dyDescent="0.3">
      <c r="C482" s="224"/>
      <c r="D482" s="214"/>
      <c r="E482" s="89">
        <f t="shared" ref="E482:F482" si="6659">E481</f>
        <v>0.37770105900000001</v>
      </c>
      <c r="F482" s="89">
        <f t="shared" si="6659"/>
        <v>0.64235842099999996</v>
      </c>
      <c r="G482" s="74">
        <f t="shared" ref="G482:I482" si="6660">G477</f>
        <v>0.4247616770911497</v>
      </c>
      <c r="H482" s="74">
        <f t="shared" si="6660"/>
        <v>0.90530520691903349</v>
      </c>
      <c r="I482" s="74">
        <f t="shared" si="6660"/>
        <v>0</v>
      </c>
      <c r="J482" s="2">
        <f t="shared" ref="J482" si="6661">IF($AO$1="SUBTRACTIVE",AA482+J477,IF(W482=MAX(W480:W484),P482*M482-G482+J477,J477))</f>
        <v>0.11447932573659997</v>
      </c>
      <c r="K482" s="107">
        <f t="shared" ref="K482" si="6662">IF($AO$1="SUBTRACTIVE",AB482+K477,IF(W482=MAX(W480:W484),P482*N482-H482+K477,K477))</f>
        <v>-7.2337903824281291E-2</v>
      </c>
      <c r="L482" s="3">
        <v>0</v>
      </c>
      <c r="M482" s="2">
        <f t="shared" ref="M482" si="6663">IF($AO$1="ADDICTIVE",IF(W482=MAX(W480:W484),$AO$2*S482*R482+G482,0),0)</f>
        <v>0</v>
      </c>
      <c r="N482" s="107">
        <f t="shared" ref="N482" si="6664">IF($AO$1="ADDICTIVE",IF(W482=MAX(W480:W484),$AO$2*T482*R482+H482,0),0)</f>
        <v>0</v>
      </c>
      <c r="O482" s="20">
        <f t="shared" ref="O482" si="6665">IF($AO$1="ADDICTIVE",IF(Y482=MAX(Y480:Y484),$AO$2*U482*R482+I482,0),0)</f>
        <v>0</v>
      </c>
      <c r="P482" s="3">
        <f t="shared" si="6603"/>
        <v>0</v>
      </c>
      <c r="Q482" s="63">
        <f t="shared" si="6572"/>
        <v>3</v>
      </c>
      <c r="R482" s="2">
        <f t="shared" si="6315"/>
        <v>1.3419706996898186</v>
      </c>
      <c r="S482" s="90">
        <f t="shared" si="6617"/>
        <v>0.37770105900000001</v>
      </c>
      <c r="T482" s="90">
        <f t="shared" si="6618"/>
        <v>0.64235842099999996</v>
      </c>
      <c r="U482" s="26">
        <f t="shared" si="6316"/>
        <v>0</v>
      </c>
      <c r="V482" s="199">
        <f t="shared" si="6301"/>
        <v>0.99569308734982453</v>
      </c>
      <c r="W482" s="192">
        <f t="shared" si="5986"/>
        <v>0.99784654367491221</v>
      </c>
      <c r="X482" s="192">
        <f>IF(W482&gt;X481,W482,X481)</f>
        <v>0.99784654367491221</v>
      </c>
      <c r="Y482" s="75">
        <f t="shared" si="6650"/>
        <v>0.99784654367491221</v>
      </c>
      <c r="Z482" s="63">
        <f>IF(MAX(W480:W484)=W482,Q482+1,Q482)</f>
        <v>4</v>
      </c>
      <c r="AA482" s="63">
        <f t="shared" ref="AA482" si="6666">IF(W482=MAX(W480:W484),S482*R482-G482,0)</f>
        <v>8.2102077328665757E-2</v>
      </c>
      <c r="AB482" s="63">
        <f t="shared" ref="AB482" si="6667">IF(W482=MAX(W480:W484),T482*R482-H482,0)</f>
        <v>-4.3279027238016465E-2</v>
      </c>
      <c r="AC482" s="209">
        <f t="shared" ref="AC482" si="6668">IF(W482=MAX(W480:W484),U482-I482,0)</f>
        <v>0</v>
      </c>
      <c r="AD482" s="132">
        <f>Hoja1!$AA482^2+Hoja1!$AB482^2+AC482^2</f>
        <v>8.6138253003511835E-3</v>
      </c>
      <c r="AE482" s="75">
        <f t="shared" si="6654"/>
        <v>5.1087972337273198E-2</v>
      </c>
      <c r="AF482" s="75">
        <f t="shared" si="6654"/>
        <v>0.22602648591984348</v>
      </c>
      <c r="AG482" s="78">
        <f t="shared" si="6654"/>
        <v>0</v>
      </c>
      <c r="AH482" s="78">
        <f t="shared" si="6654"/>
        <v>0</v>
      </c>
      <c r="AI482" s="72">
        <f>IF(AG480&gt;0,IF(AH480=Hoja1!$W482,Hoja1!$E482,Hoja1!$G482),0)</f>
        <v>0</v>
      </c>
      <c r="AJ482" s="73">
        <f>IF(AG482&gt;0,IF(AH482=Hoja1!$W482,Hoja1!$F482,Hoja1!$H482),0)</f>
        <v>0</v>
      </c>
      <c r="AK482" s="52">
        <f>IF(AG480&gt;0,IF(AH480=Hoja1!$W482,Hoja1!$E482*Hoja1!$R482,Hoja1!$G482),0)</f>
        <v>0</v>
      </c>
      <c r="AL482" s="49">
        <f>IF(AG480&gt;0,IF(AH480=Hoja1!$W482,Hoja1!$F482*Hoja1!$R482,Hoja1!$H482),0)</f>
        <v>0</v>
      </c>
      <c r="AM482" s="2">
        <f t="shared" ref="AM482:AN482" si="6669">AM477</f>
        <v>5</v>
      </c>
      <c r="AN482" s="143">
        <f t="shared" si="6669"/>
        <v>0.5</v>
      </c>
      <c r="AO482" s="107">
        <f t="shared" si="6321"/>
        <v>0.2</v>
      </c>
      <c r="AP482" s="3">
        <f t="shared" si="5886"/>
        <v>0.2</v>
      </c>
      <c r="AQ482" s="2">
        <f t="shared" ref="AQ482:AR482" si="6670">AQ477</f>
        <v>3.1459709263277624E-3</v>
      </c>
      <c r="AR482" s="3">
        <f t="shared" si="6670"/>
        <v>-3.7849322721346004E-3</v>
      </c>
      <c r="AS482" s="2">
        <f t="shared" ref="AS482" si="6671">IF(AG480&gt;0,G482+AQ482,0)</f>
        <v>0</v>
      </c>
      <c r="AT482" s="163">
        <f t="shared" ref="AT482" si="6672">IF(AG480&gt;0,H482+AR482,0)</f>
        <v>0</v>
      </c>
    </row>
    <row r="483" spans="3:46" ht="19.5" thickBot="1" x14ac:dyDescent="0.3">
      <c r="C483" s="224"/>
      <c r="D483" s="214"/>
      <c r="E483" s="89">
        <f t="shared" ref="E483:F483" si="6673">E482</f>
        <v>0.37770105900000001</v>
      </c>
      <c r="F483" s="89">
        <f t="shared" si="6673"/>
        <v>0.64235842099999996</v>
      </c>
      <c r="G483" s="74">
        <f t="shared" ref="G483:I483" si="6674">G478</f>
        <v>5.6386042442791447E-2</v>
      </c>
      <c r="H483" s="74">
        <f t="shared" si="6674"/>
        <v>0.99840904153440013</v>
      </c>
      <c r="I483" s="74">
        <f t="shared" si="6674"/>
        <v>0</v>
      </c>
      <c r="J483" s="2">
        <f t="shared" ref="J483" si="6675">IF($AO$1="SUBTRACTIVE",AA483+J478,IF(W483=MAX(W480:W484),P483*M483-G483+J478,J478))</f>
        <v>0</v>
      </c>
      <c r="K483" s="107">
        <f t="shared" ref="K483" si="6676">IF($AO$1="SUBTRACTIVE",AB483+K478,IF(W483=MAX(W480:W484),P483*N483-H483+K478,K478))</f>
        <v>0</v>
      </c>
      <c r="L483" s="3">
        <v>0</v>
      </c>
      <c r="M483" s="2">
        <f t="shared" ref="M483" si="6677">IF($AO$1="ADDICTIVE",IF(W483=MAX(W480:W484),$AO$2*S483*R483+G483,0),0)</f>
        <v>0</v>
      </c>
      <c r="N483" s="107">
        <f t="shared" ref="N483" si="6678">IF($AO$1="ADDICTIVE",IF(W483=MAX(W480:W484),$AO$2*T483*R483+H483,0),0)</f>
        <v>0</v>
      </c>
      <c r="O483" s="20">
        <f t="shared" ref="O483:O484" si="6679">IF($AO$1="ADDICTIVE",IF(Y483=MAX(Y479:Y483),$AO$2*U483*R483+I483,0),0)</f>
        <v>0</v>
      </c>
      <c r="P483" s="3">
        <f t="shared" si="6603"/>
        <v>0</v>
      </c>
      <c r="Q483" s="63">
        <f t="shared" si="6572"/>
        <v>0</v>
      </c>
      <c r="R483" s="2">
        <f t="shared" si="6315"/>
        <v>1.3419706996898186</v>
      </c>
      <c r="S483" s="90">
        <f t="shared" si="6617"/>
        <v>0.37770105900000001</v>
      </c>
      <c r="T483" s="90">
        <f t="shared" si="6618"/>
        <v>0.64235842099999996</v>
      </c>
      <c r="U483" s="26">
        <f t="shared" si="6316"/>
        <v>0</v>
      </c>
      <c r="V483" s="199">
        <f t="shared" si="6301"/>
        <v>0.88923477300231324</v>
      </c>
      <c r="W483" s="192">
        <f t="shared" si="5986"/>
        <v>0.94461738650115668</v>
      </c>
      <c r="X483" s="192">
        <f>IF(W483&gt;X482,W483,X482)</f>
        <v>0.99784654367491221</v>
      </c>
      <c r="Y483" s="75">
        <f t="shared" si="6650"/>
        <v>0.99784654367491221</v>
      </c>
      <c r="Z483" s="63">
        <f>IF(MAX(W480:W484)=W483,Q483+1,Q483)</f>
        <v>0</v>
      </c>
      <c r="AA483" s="63">
        <f t="shared" ref="AA483" si="6680">IF(W483=MAX(W480:W484),S483*R483-G483,0)</f>
        <v>0</v>
      </c>
      <c r="AB483" s="63">
        <f t="shared" ref="AB483" si="6681">IF(W483=MAX(W480:W484),T483*R483-H483,0)</f>
        <v>0</v>
      </c>
      <c r="AC483" s="209">
        <f t="shared" ref="AC483" si="6682">IF(W483=MAX(W480:W484),U483-I483,0)</f>
        <v>0</v>
      </c>
      <c r="AD483" s="132">
        <f>Hoja1!$AA483^2+Hoja1!$AB483^2+AC483^2</f>
        <v>0</v>
      </c>
      <c r="AE483" s="75">
        <f t="shared" si="6654"/>
        <v>5.1087972337273198E-2</v>
      </c>
      <c r="AF483" s="75">
        <f t="shared" si="6654"/>
        <v>0.22602648591984348</v>
      </c>
      <c r="AG483" s="78">
        <f t="shared" si="6654"/>
        <v>0</v>
      </c>
      <c r="AH483" s="78">
        <f t="shared" si="6654"/>
        <v>0</v>
      </c>
      <c r="AI483" s="72">
        <f>IF(AG480&gt;0,IF(AH480=Hoja1!$W483,Hoja1!$E483,Hoja1!$G483),0)</f>
        <v>0</v>
      </c>
      <c r="AJ483" s="73">
        <f>IF(AG480&gt;0,IF(AH480=Hoja1!$W483,Hoja1!$F483,Hoja1!$H483),0)</f>
        <v>0</v>
      </c>
      <c r="AK483" s="52">
        <f>IF(AG480&gt;0,IF(AH480=Hoja1!$W483,Hoja1!$E483*Hoja1!$R483,Hoja1!$G483),0)</f>
        <v>0</v>
      </c>
      <c r="AL483" s="49">
        <f>IF(AG480&gt;0,IF(AH480=Hoja1!$W483,Hoja1!$F483*Hoja1!$R483,Hoja1!$H483),0)</f>
        <v>0</v>
      </c>
      <c r="AM483" s="2">
        <f t="shared" ref="AM483:AN483" si="6683">AM478</f>
        <v>1</v>
      </c>
      <c r="AN483" s="143">
        <f t="shared" si="6683"/>
        <v>0.5</v>
      </c>
      <c r="AO483" s="107">
        <f t="shared" si="6321"/>
        <v>1</v>
      </c>
      <c r="AP483" s="3">
        <f t="shared" si="5886"/>
        <v>1</v>
      </c>
      <c r="AQ483" s="2">
        <f t="shared" ref="AQ483:AR483" si="6684">AQ478</f>
        <v>0</v>
      </c>
      <c r="AR483" s="3">
        <f t="shared" si="6684"/>
        <v>0</v>
      </c>
      <c r="AS483" s="2">
        <f t="shared" ref="AS483" si="6685">IF(AG480&gt;0,G483+AQ483,0)</f>
        <v>0</v>
      </c>
      <c r="AT483" s="163">
        <f t="shared" ref="AT483" si="6686">IF(AG480&gt;0,H483+AR483,0)</f>
        <v>0</v>
      </c>
    </row>
    <row r="484" spans="3:46" ht="19.5" thickBot="1" x14ac:dyDescent="0.3">
      <c r="C484" s="224"/>
      <c r="D484" s="215"/>
      <c r="E484" s="89">
        <f t="shared" ref="E484:F484" si="6687">E483</f>
        <v>0.37770105900000001</v>
      </c>
      <c r="F484" s="89">
        <f t="shared" si="6687"/>
        <v>0.64235842099999996</v>
      </c>
      <c r="G484" s="74">
        <f t="shared" ref="G484:I484" si="6688">G479</f>
        <v>0.70226008465779011</v>
      </c>
      <c r="H484" s="74">
        <f t="shared" si="6688"/>
        <v>0.7119204825655977</v>
      </c>
      <c r="I484" s="74">
        <f t="shared" si="6688"/>
        <v>0</v>
      </c>
      <c r="J484" s="4">
        <f t="shared" ref="J484" si="6689">IF($AO$1="SUBTRACTIVE",AA484+J479,IF(W484=MAX(W480:W484),P484*M484-G484+J479,J479))</f>
        <v>-5.4003277061085764E-2</v>
      </c>
      <c r="K484" s="108">
        <f t="shared" ref="K484" si="6690">IF($AO$1="SUBTRACTIVE",AB484+K479,IF(W484=MAX(W480:W484),P484*N484-H484+K479,K479))</f>
        <v>3.5108684150793823E-2</v>
      </c>
      <c r="L484" s="5">
        <v>0</v>
      </c>
      <c r="M484" s="4">
        <f t="shared" ref="M484" si="6691">IF($AO$1="ADDICTIVE",IF(W484=MAX(W480:W484),$AO$2*S484*R484+G484,0),0)</f>
        <v>0</v>
      </c>
      <c r="N484" s="108">
        <f t="shared" ref="N484" si="6692">IF($AO$1="ADDICTIVE",IF(W484=MAX(W480:W484),$AO$2*T484*R484+H484,0),0)</f>
        <v>0</v>
      </c>
      <c r="O484" s="21">
        <f t="shared" si="6679"/>
        <v>0</v>
      </c>
      <c r="P484" s="5">
        <f t="shared" si="6603"/>
        <v>0</v>
      </c>
      <c r="Q484" s="63">
        <f t="shared" si="6572"/>
        <v>4</v>
      </c>
      <c r="R484" s="4">
        <f t="shared" si="6315"/>
        <v>1.3419706996898186</v>
      </c>
      <c r="S484" s="90">
        <f t="shared" si="6617"/>
        <v>0.37770105900000001</v>
      </c>
      <c r="T484" s="90">
        <f t="shared" si="6618"/>
        <v>0.64235842099999996</v>
      </c>
      <c r="U484" s="118">
        <f t="shared" si="6316"/>
        <v>0</v>
      </c>
      <c r="V484" s="199">
        <f t="shared" si="6301"/>
        <v>0.96964427691151323</v>
      </c>
      <c r="W484" s="192">
        <f t="shared" si="5986"/>
        <v>0.98482213845575661</v>
      </c>
      <c r="X484" s="192">
        <f>IF(W484&gt;X483,W484,X483)</f>
        <v>0.99784654367491221</v>
      </c>
      <c r="Y484" s="75">
        <f t="shared" si="6650"/>
        <v>0.99784654367491221</v>
      </c>
      <c r="Z484" s="63">
        <f>IF(MAX(W480:W484)=W484,Q484+1,Q484)</f>
        <v>4</v>
      </c>
      <c r="AA484" s="63">
        <f t="shared" ref="AA484" si="6693">IF(W484=MAX(W480:W484),S484*R484-G484,0)</f>
        <v>0</v>
      </c>
      <c r="AB484" s="63">
        <f t="shared" ref="AB484" si="6694">IF(W484=MAX(W480:W484),T484*R484-H484,0)</f>
        <v>0</v>
      </c>
      <c r="AC484" s="133">
        <f t="shared" ref="AC484" si="6695">IF(W484=MAX(W480:W484),U484-I484,0)</f>
        <v>0</v>
      </c>
      <c r="AD484" s="133">
        <f>Hoja1!$AA484^2+Hoja1!$AB484^2+AC484^2</f>
        <v>0</v>
      </c>
      <c r="AE484" s="75">
        <f t="shared" si="6654"/>
        <v>5.1087972337273198E-2</v>
      </c>
      <c r="AF484" s="75">
        <f t="shared" si="6654"/>
        <v>0.22602648591984348</v>
      </c>
      <c r="AG484" s="78">
        <f t="shared" si="6654"/>
        <v>0</v>
      </c>
      <c r="AH484" s="78">
        <f t="shared" si="6654"/>
        <v>0</v>
      </c>
      <c r="AI484" s="72">
        <f>IF(AG480&gt;0,IF(AH480=Hoja1!$W484,Hoja1!$E484,Hoja1!$G484),0)</f>
        <v>0</v>
      </c>
      <c r="AJ484" s="73">
        <f>IF(AG480&gt;0,IF(AH480=Hoja1!$W484,Hoja1!$F484,Hoja1!$H484),0)</f>
        <v>0</v>
      </c>
      <c r="AK484" s="52">
        <f>IF(AG480&gt;0,IF(AH480=Hoja1!$W484,Hoja1!$E484*Hoja1!$R484,Hoja1!$G484),0)</f>
        <v>0</v>
      </c>
      <c r="AL484" s="49">
        <f>IF(AG480&gt;0,IF(AH480=Hoja1!$W484,Hoja1!$F484*Hoja1!$R484,Hoja1!$H484),0)</f>
        <v>0</v>
      </c>
      <c r="AM484" s="4">
        <f t="shared" ref="AM484:AN484" si="6696">AM479</f>
        <v>6</v>
      </c>
      <c r="AN484" s="120">
        <f t="shared" si="6696"/>
        <v>0.5</v>
      </c>
      <c r="AO484" s="108">
        <f t="shared" si="6321"/>
        <v>0.16666666666666666</v>
      </c>
      <c r="AP484" s="5">
        <f t="shared" si="5886"/>
        <v>0.16666666666666666</v>
      </c>
      <c r="AQ484" s="4">
        <f t="shared" ref="AQ484:AR484" si="6697">AQ479</f>
        <v>-3.684615897998881E-3</v>
      </c>
      <c r="AR484" s="5">
        <f t="shared" si="6697"/>
        <v>-1.492924481594308E-4</v>
      </c>
      <c r="AS484" s="4">
        <f t="shared" ref="AS484" si="6698">IF(AG480&gt;0,G484+AQ484,0)</f>
        <v>0</v>
      </c>
      <c r="AT484" s="164">
        <f t="shared" ref="AT484" si="6699">IF(AG480&gt;0,H484+AR484,0)</f>
        <v>0</v>
      </c>
    </row>
    <row r="485" spans="3:46" ht="19.5" thickBot="1" x14ac:dyDescent="0.3">
      <c r="C485" s="224"/>
      <c r="D485" s="216" t="s">
        <v>40</v>
      </c>
      <c r="E485" s="116">
        <f>$A$25</f>
        <v>0.25398081500000003</v>
      </c>
      <c r="F485" s="116">
        <f>$B$25</f>
        <v>0.698449561</v>
      </c>
      <c r="G485" s="92">
        <f t="shared" ref="G485:I485" si="6700">G480</f>
        <v>0.90061523871352567</v>
      </c>
      <c r="H485" s="92">
        <f t="shared" si="6700"/>
        <v>0.43461729348586547</v>
      </c>
      <c r="I485" s="92">
        <f t="shared" si="6700"/>
        <v>0</v>
      </c>
      <c r="J485" s="52">
        <f t="shared" ref="J485" si="6701">IF($AO$1="SUBTRACTIVE",AA485+J480,IF(W485=MAX(W485:W489),P485*M485-G485+J480,J480))</f>
        <v>6.6760127443363904E-2</v>
      </c>
      <c r="K485" s="123">
        <f t="shared" ref="K485" si="6702">IF($AO$1="SUBTRACTIVE",AB485+K480,IF(W485=MAX(W485:W489),P485*N485-H485+K480,K480))</f>
        <v>-0.28269654930077459</v>
      </c>
      <c r="L485" s="53">
        <v>0</v>
      </c>
      <c r="M485" s="136">
        <f t="shared" ref="M485" si="6703">IF($AO$1="ADDICTIVE",IF(W485=MAX(W485:W489),$AO$2*S485*R485+G485,0),0)</f>
        <v>0</v>
      </c>
      <c r="N485" s="123">
        <f t="shared" ref="N485" si="6704">IF($AO$1="ADDICTIVE",IF(W485=MAX(W485:W489),$AO$2*T485*R485+H485,0),0)</f>
        <v>0</v>
      </c>
      <c r="O485" s="130">
        <f t="shared" ref="O485" si="6705">IF($AO$1="ADDICTIVE",IF(Y485=MAX(Y485:Y489),$AO$2*U485*R485+I485,0),0)</f>
        <v>0</v>
      </c>
      <c r="P485" s="53">
        <f t="shared" si="6603"/>
        <v>0</v>
      </c>
      <c r="Q485" s="36">
        <f t="shared" si="6572"/>
        <v>7</v>
      </c>
      <c r="R485" s="114">
        <f t="shared" si="6315"/>
        <v>1.3455428143965413</v>
      </c>
      <c r="S485" s="91">
        <f t="shared" si="6617"/>
        <v>0.25398081500000003</v>
      </c>
      <c r="T485" s="91">
        <f t="shared" si="6618"/>
        <v>0.698449561</v>
      </c>
      <c r="U485" s="115">
        <f t="shared" si="6316"/>
        <v>0</v>
      </c>
      <c r="V485" s="200">
        <f t="shared" si="6301"/>
        <v>0.716228740086714</v>
      </c>
      <c r="W485" s="201">
        <f t="shared" si="5986"/>
        <v>0.858114370043357</v>
      </c>
      <c r="X485" s="201">
        <f>W485</f>
        <v>0.858114370043357</v>
      </c>
      <c r="Y485" s="36">
        <f t="shared" ref="Y485" si="6706">X489</f>
        <v>0.99797957026353212</v>
      </c>
      <c r="Z485" s="36">
        <f>IF(MAX(W485:W489)=W485,Q485+1,Q485)</f>
        <v>7</v>
      </c>
      <c r="AA485" s="80">
        <f t="shared" ref="AA485" si="6707">IF(W485=MAX(W485:W489),S485*R485-G485,0)</f>
        <v>0</v>
      </c>
      <c r="AB485" s="80">
        <f t="shared" ref="AB485" si="6708">IF(W485=MAX(W485:W489),T485*R485-H485,0)</f>
        <v>0</v>
      </c>
      <c r="AC485" s="54">
        <f t="shared" ref="AC485" si="6709">IF(W485=MAX(W485:W489),U485-I485,0)</f>
        <v>0</v>
      </c>
      <c r="AD485" s="54">
        <f>Hoja1!$AA485^2+Hoja1!$AB485^2+AC485^2</f>
        <v>0</v>
      </c>
      <c r="AE485" s="80">
        <f t="shared" ref="AE485" si="6710">IF(MAX(AD485:AD489)&gt;AE480,MAX(AD485:AD489),AE480)</f>
        <v>5.1087972337273198E-2</v>
      </c>
      <c r="AF485" s="80">
        <f t="shared" ref="AF485" si="6711">SQRT(AE485)</f>
        <v>0.22602648591984348</v>
      </c>
      <c r="AG485" s="82">
        <f>IF(Y485=MIN(Y410:Y509),Y485,0)</f>
        <v>0</v>
      </c>
      <c r="AH485" s="83">
        <f>IF(Hoja1!$AG485&gt;0,_xlfn.MAXIFS(W485:W489,Z505:Z509,0),0)</f>
        <v>0</v>
      </c>
      <c r="AI485" s="80">
        <f>IF(AG485&gt;0,IF(AH485=Hoja1!$W485,Hoja1!$E485,Hoja1!$G485),0)</f>
        <v>0</v>
      </c>
      <c r="AJ485" s="54">
        <f>IF(AG485&gt;0,IF(AH485=Hoja1!$W485,Hoja1!$F485,Hoja1!$H485),0)</f>
        <v>0</v>
      </c>
      <c r="AK485" s="52">
        <f>IF(AG485&gt;0,IF(AH485=Hoja1!$W485,Hoja1!$E485*Hoja1!$R485,Hoja1!$G485),0)</f>
        <v>0</v>
      </c>
      <c r="AL485" s="49">
        <f>IF(AG485&gt;0,IF(AH485=Hoja1!$W485,Hoja1!$F485*Hoja1!$R485,Hoja1!$H485),0)</f>
        <v>0</v>
      </c>
      <c r="AM485" s="114">
        <f t="shared" ref="AM485:AN485" si="6712">AM480</f>
        <v>7</v>
      </c>
      <c r="AN485" s="144">
        <f t="shared" si="6712"/>
        <v>0.5</v>
      </c>
      <c r="AO485" s="123">
        <f t="shared" si="6321"/>
        <v>0.14285714285714285</v>
      </c>
      <c r="AP485" s="127">
        <f t="shared" ref="AP485" si="6713">IF($AO$1="SUBTRACTIVE",AN485*AO485,AO485)</f>
        <v>7.1428571428571425E-2</v>
      </c>
      <c r="AQ485" s="52">
        <f t="shared" ref="AQ485:AR485" si="6714">AQ480</f>
        <v>4.7685805316688501E-3</v>
      </c>
      <c r="AR485" s="53">
        <f t="shared" si="6714"/>
        <v>-2.019261066434104E-2</v>
      </c>
      <c r="AS485" s="52">
        <f t="shared" ref="AS485" si="6715">IF(AG485&gt;0,G485+AQ485,0)</f>
        <v>0</v>
      </c>
      <c r="AT485" s="165">
        <f t="shared" ref="AT485" si="6716">IF(AG485&gt;0,H485+AR485,0)</f>
        <v>0</v>
      </c>
    </row>
    <row r="486" spans="3:46" ht="19.5" thickBot="1" x14ac:dyDescent="0.3">
      <c r="C486" s="224"/>
      <c r="D486" s="217"/>
      <c r="E486" s="94">
        <f t="shared" ref="E486:F486" si="6717">E485</f>
        <v>0.25398081500000003</v>
      </c>
      <c r="F486" s="94">
        <f t="shared" si="6717"/>
        <v>0.698449561</v>
      </c>
      <c r="G486" s="46">
        <f t="shared" ref="G486:I486" si="6718">G481</f>
        <v>0.97621461700000001</v>
      </c>
      <c r="H486" s="46">
        <f t="shared" si="6718"/>
        <v>-0.20893725399999999</v>
      </c>
      <c r="I486" s="46">
        <f t="shared" si="6718"/>
        <v>0</v>
      </c>
      <c r="J486" s="56">
        <f t="shared" ref="J486" si="6719">IF($AO$1="SUBTRACTIVE",AA486+J481,IF(W486=MAX(W485:W489),P486*M486-G486+J481,J481))</f>
        <v>0</v>
      </c>
      <c r="K486" s="122">
        <f t="shared" ref="K486" si="6720">IF($AO$1="SUBTRACTIVE",AB486+K481,IF(W486=MAX(W485:W489),P486*N486-H486+K481,K481))</f>
        <v>0</v>
      </c>
      <c r="L486" s="57">
        <v>0</v>
      </c>
      <c r="M486" s="137">
        <f t="shared" ref="M486" si="6721">IF($AO$1="ADDICTIVE",IF(W486=MAX(W485:W489),$AO$2*S486*R486+G486,0),0)</f>
        <v>0</v>
      </c>
      <c r="N486" s="122">
        <f t="shared" ref="N486" si="6722">IF($AO$1="ADDICTIVE",IF(W486=MAX(W485:W489),$AO$2*T486*R486+H486,0),0)</f>
        <v>0</v>
      </c>
      <c r="O486" s="128">
        <f t="shared" ref="O486" si="6723">IF($AO$1="ADDICTIVE",IF(Y486=MAX(Y485:Y489),$AO$2*U486*R486+I486,0),0)</f>
        <v>0</v>
      </c>
      <c r="P486" s="57">
        <f t="shared" si="6603"/>
        <v>0</v>
      </c>
      <c r="Q486" s="93">
        <f t="shared" si="6572"/>
        <v>0</v>
      </c>
      <c r="R486" s="56">
        <f t="shared" si="6315"/>
        <v>1.3455428143965413</v>
      </c>
      <c r="S486" s="95">
        <f t="shared" si="6617"/>
        <v>0.25398081500000003</v>
      </c>
      <c r="T486" s="95">
        <f t="shared" si="6618"/>
        <v>0.698449561</v>
      </c>
      <c r="U486" s="115">
        <f t="shared" si="6316"/>
        <v>0</v>
      </c>
      <c r="V486" s="202">
        <f t="shared" si="6301"/>
        <v>0.13725566142325485</v>
      </c>
      <c r="W486" s="203">
        <f t="shared" si="5986"/>
        <v>0.56862783071162748</v>
      </c>
      <c r="X486" s="203">
        <f>IF(W486&gt;X485,W486,X485)</f>
        <v>0.858114370043357</v>
      </c>
      <c r="Y486" s="75">
        <f t="shared" ref="Y486:Y489" si="6724">Y485</f>
        <v>0.99797957026353212</v>
      </c>
      <c r="Z486" s="93">
        <f>IF(MAX(W485:W489)=W486,Q486+1,Q486)</f>
        <v>0</v>
      </c>
      <c r="AA486" s="82">
        <f t="shared" ref="AA486" si="6725">IF(W486=MAX(W485:W489),S486*R486-G486,0)</f>
        <v>0</v>
      </c>
      <c r="AB486" s="82">
        <f t="shared" ref="AB486" si="6726">IF(W486=MAX(W485:W489),T486*R486-H486,0)</f>
        <v>0</v>
      </c>
      <c r="AC486" s="210">
        <f t="shared" ref="AC486" si="6727">IF(W486=MAX(W485:W489),U486-I486,0)</f>
        <v>0</v>
      </c>
      <c r="AD486" s="212">
        <f>Hoja1!$AA486^2+Hoja1!$AB486^2+AC486^2</f>
        <v>0</v>
      </c>
      <c r="AE486" s="75">
        <f t="shared" ref="AE486:AH489" si="6728">AE485</f>
        <v>5.1087972337273198E-2</v>
      </c>
      <c r="AF486" s="76">
        <f t="shared" si="6728"/>
        <v>0.22602648591984348</v>
      </c>
      <c r="AG486" s="78">
        <f t="shared" si="6728"/>
        <v>0</v>
      </c>
      <c r="AH486" s="78">
        <f t="shared" si="6728"/>
        <v>0</v>
      </c>
      <c r="AI486" s="80">
        <f>IF(AG485&gt;0,IF(AH485=Hoja1!$W486,Hoja1!$E486,Hoja1!$G486),0)</f>
        <v>0</v>
      </c>
      <c r="AJ486" s="54">
        <f>IF(AG485&gt;0,IF(AH485=Hoja1!$W486,Hoja1!$F486,Hoja1!$H486),0)</f>
        <v>0</v>
      </c>
      <c r="AK486" s="52">
        <f>IF(AG485&gt;0,IF(AH485=Hoja1!$W486,Hoja1!$E486*Hoja1!$R486,Hoja1!$G486),0)</f>
        <v>0</v>
      </c>
      <c r="AL486" s="49">
        <f>IF(AG485&gt;0,IF(AH485=Hoja1!$W486,Hoja1!$F486*Hoja1!$R486,Hoja1!$H486),0)</f>
        <v>0</v>
      </c>
      <c r="AM486" s="56">
        <f t="shared" ref="AM486:AN486" si="6729">AM481</f>
        <v>1</v>
      </c>
      <c r="AN486" s="145">
        <f t="shared" si="6729"/>
        <v>0.5</v>
      </c>
      <c r="AO486" s="122">
        <f t="shared" si="6321"/>
        <v>1</v>
      </c>
      <c r="AP486" s="127">
        <f t="shared" si="5813"/>
        <v>0.5</v>
      </c>
      <c r="AQ486" s="56">
        <f t="shared" ref="AQ486:AR486" si="6730">AQ481</f>
        <v>9.8200950552920219E-3</v>
      </c>
      <c r="AR486" s="57">
        <f t="shared" si="6730"/>
        <v>0.14994720205117487</v>
      </c>
      <c r="AS486" s="56">
        <f t="shared" ref="AS486" si="6731">IF(AG485&gt;0,G486+AQ486,0)</f>
        <v>0</v>
      </c>
      <c r="AT486" s="166">
        <f t="shared" ref="AT486" si="6732">IF(AG485&gt;0,H486+AR486,0)</f>
        <v>0</v>
      </c>
    </row>
    <row r="487" spans="3:46" ht="19.5" thickBot="1" x14ac:dyDescent="0.3">
      <c r="C487" s="224"/>
      <c r="D487" s="217"/>
      <c r="E487" s="94">
        <f t="shared" ref="E487:F487" si="6733">E486</f>
        <v>0.25398081500000003</v>
      </c>
      <c r="F487" s="94">
        <f t="shared" si="6733"/>
        <v>0.698449561</v>
      </c>
      <c r="G487" s="46">
        <f t="shared" ref="G487:I487" si="6734">G482</f>
        <v>0.4247616770911497</v>
      </c>
      <c r="H487" s="46">
        <f t="shared" si="6734"/>
        <v>0.90530520691903349</v>
      </c>
      <c r="I487" s="46">
        <f t="shared" si="6734"/>
        <v>0</v>
      </c>
      <c r="J487" s="56">
        <f t="shared" ref="J487" si="6735">IF($AO$1="SUBTRACTIVE",AA487+J482,IF(W487=MAX(W485:W489),P487*M487-G487+J482,J482))</f>
        <v>3.1459709263277624E-2</v>
      </c>
      <c r="K487" s="122">
        <f t="shared" ref="K487" si="6736">IF($AO$1="SUBTRACTIVE",AB487+K482,IF(W487=MAX(W485:W489),P487*N487-H487+K482,K482))</f>
        <v>-3.7849322721346002E-2</v>
      </c>
      <c r="L487" s="57">
        <v>0</v>
      </c>
      <c r="M487" s="137">
        <f t="shared" ref="M487" si="6737">IF($AO$1="ADDICTIVE",IF(W487=MAX(W485:W489),$AO$2*S487*R487+G487,0),0)</f>
        <v>0</v>
      </c>
      <c r="N487" s="122">
        <f t="shared" ref="N487" si="6738">IF($AO$1="ADDICTIVE",IF(W487=MAX(W485:W489),$AO$2*T487*R487+H487,0),0)</f>
        <v>0</v>
      </c>
      <c r="O487" s="128">
        <f t="shared" ref="O487" si="6739">IF($AO$1="ADDICTIVE",IF(Y487=MAX(Y485:Y489),$AO$2*U487*R487+I487,0),0)</f>
        <v>0</v>
      </c>
      <c r="P487" s="57">
        <f t="shared" si="6603"/>
        <v>0</v>
      </c>
      <c r="Q487" s="93">
        <f t="shared" si="6572"/>
        <v>4</v>
      </c>
      <c r="R487" s="56">
        <f t="shared" si="6315"/>
        <v>1.3455428143965413</v>
      </c>
      <c r="S487" s="95">
        <f t="shared" si="6617"/>
        <v>0.25398081500000003</v>
      </c>
      <c r="T487" s="95">
        <f t="shared" si="6618"/>
        <v>0.698449561</v>
      </c>
      <c r="U487" s="115">
        <f t="shared" si="6316"/>
        <v>0</v>
      </c>
      <c r="V487" s="202">
        <f t="shared" si="6301"/>
        <v>0.99595914052706425</v>
      </c>
      <c r="W487" s="203">
        <f t="shared" si="5986"/>
        <v>0.99797957026353212</v>
      </c>
      <c r="X487" s="203">
        <f>IF(W487&gt;X486,W487,X486)</f>
        <v>0.99797957026353212</v>
      </c>
      <c r="Y487" s="75">
        <f t="shared" si="6724"/>
        <v>0.99797957026353212</v>
      </c>
      <c r="Z487" s="93">
        <f>IF(MAX(W485:W489)=W487,Q487+1,Q487)</f>
        <v>5</v>
      </c>
      <c r="AA487" s="82">
        <f t="shared" ref="AA487" si="6740">IF(W487=MAX(W485:W489),S487*R487-G487,0)</f>
        <v>-8.3019616473322344E-2</v>
      </c>
      <c r="AB487" s="82">
        <f t="shared" ref="AB487" si="6741">IF(W487=MAX(W485:W489),T487*R487-H487,0)</f>
        <v>3.448858110293529E-2</v>
      </c>
      <c r="AC487" s="210">
        <f t="shared" ref="AC487" si="6742">IF(W487=MAX(W485:W489),U487-I487,0)</f>
        <v>0</v>
      </c>
      <c r="AD487" s="212">
        <f>Hoja1!$AA487^2+Hoja1!$AB487^2+AC487^2</f>
        <v>8.0817189458712788E-3</v>
      </c>
      <c r="AE487" s="75">
        <f t="shared" si="6728"/>
        <v>5.1087972337273198E-2</v>
      </c>
      <c r="AF487" s="75">
        <f t="shared" si="6728"/>
        <v>0.22602648591984348</v>
      </c>
      <c r="AG487" s="78">
        <f t="shared" si="6728"/>
        <v>0</v>
      </c>
      <c r="AH487" s="78">
        <f t="shared" si="6728"/>
        <v>0</v>
      </c>
      <c r="AI487" s="80">
        <f>IF(AG485&gt;0,IF(AH485=Hoja1!$W487,Hoja1!$E487,Hoja1!$G487),0)</f>
        <v>0</v>
      </c>
      <c r="AJ487" s="54">
        <f>IF(AG485&gt;0,IF(AH485=Hoja1!$W487,Hoja1!$F487,Hoja1!$H487),0)</f>
        <v>0</v>
      </c>
      <c r="AK487" s="52">
        <f>IF(AG485&gt;0,IF(AH485=Hoja1!$W487,Hoja1!$E487*Hoja1!$R487,Hoja1!$G487),0)</f>
        <v>0</v>
      </c>
      <c r="AL487" s="49">
        <f>IF(AG485&gt;0,IF(AH485=Hoja1!$W487,Hoja1!$F487*Hoja1!$R487,Hoja1!$H487),0)</f>
        <v>0</v>
      </c>
      <c r="AM487" s="56">
        <f t="shared" ref="AM487:AN487" si="6743">AM482</f>
        <v>5</v>
      </c>
      <c r="AN487" s="145">
        <f t="shared" si="6743"/>
        <v>0.5</v>
      </c>
      <c r="AO487" s="122">
        <f t="shared" si="6321"/>
        <v>0.2</v>
      </c>
      <c r="AP487" s="127">
        <f t="shared" si="5813"/>
        <v>0.1</v>
      </c>
      <c r="AQ487" s="56">
        <f t="shared" ref="AQ487:AR487" si="6744">AQ482</f>
        <v>3.1459709263277624E-3</v>
      </c>
      <c r="AR487" s="57">
        <f t="shared" si="6744"/>
        <v>-3.7849322721346004E-3</v>
      </c>
      <c r="AS487" s="56">
        <f t="shared" ref="AS487" si="6745">IF(AG485&gt;0,G487+AQ487,0)</f>
        <v>0</v>
      </c>
      <c r="AT487" s="166">
        <f t="shared" ref="AT487" si="6746">IF(AG485&gt;0,H487+AR487,0)</f>
        <v>0</v>
      </c>
    </row>
    <row r="488" spans="3:46" ht="19.5" thickBot="1" x14ac:dyDescent="0.3">
      <c r="C488" s="224"/>
      <c r="D488" s="217"/>
      <c r="E488" s="94">
        <f t="shared" ref="E488:F488" si="6747">E487</f>
        <v>0.25398081500000003</v>
      </c>
      <c r="F488" s="94">
        <f t="shared" si="6747"/>
        <v>0.698449561</v>
      </c>
      <c r="G488" s="46">
        <f t="shared" ref="G488:I488" si="6748">G483</f>
        <v>5.6386042442791447E-2</v>
      </c>
      <c r="H488" s="46">
        <f t="shared" si="6748"/>
        <v>0.99840904153440013</v>
      </c>
      <c r="I488" s="46">
        <f t="shared" si="6748"/>
        <v>0</v>
      </c>
      <c r="J488" s="56">
        <f t="shared" ref="J488" si="6749">IF($AO$1="SUBTRACTIVE",AA488+J483,IF(W488=MAX(W485:W489),P488*M488-G488+J483,J483))</f>
        <v>0</v>
      </c>
      <c r="K488" s="122">
        <f t="shared" ref="K488" si="6750">IF($AO$1="SUBTRACTIVE",AB488+K483,IF(W488=MAX(W485:W489),P488*N488-H488+K483,K483))</f>
        <v>0</v>
      </c>
      <c r="L488" s="57">
        <v>0</v>
      </c>
      <c r="M488" s="137">
        <f t="shared" ref="M488" si="6751">IF($AO$1="ADDICTIVE",IF(W488=MAX(W485:W489),$AO$2*S488*R488+G488,0),0)</f>
        <v>0</v>
      </c>
      <c r="N488" s="122">
        <f t="shared" ref="N488" si="6752">IF($AO$1="ADDICTIVE",IF(W488=MAX(W485:W489),$AO$2*T488*R488+H488,0),0)</f>
        <v>0</v>
      </c>
      <c r="O488" s="128">
        <f t="shared" ref="O488:O489" si="6753">IF($AO$1="ADDICTIVE",IF(Y488=MAX(Y484:Y488),$AO$2*U488*R488+I488,0),0)</f>
        <v>0</v>
      </c>
      <c r="P488" s="57">
        <f t="shared" si="6603"/>
        <v>0</v>
      </c>
      <c r="Q488" s="93">
        <f t="shared" si="6572"/>
        <v>0</v>
      </c>
      <c r="R488" s="56">
        <f t="shared" si="6315"/>
        <v>1.3455428143965413</v>
      </c>
      <c r="S488" s="95">
        <f t="shared" si="6617"/>
        <v>0.25398081500000003</v>
      </c>
      <c r="T488" s="95">
        <f t="shared" si="6618"/>
        <v>0.698449561</v>
      </c>
      <c r="U488" s="115">
        <f t="shared" si="6316"/>
        <v>0</v>
      </c>
      <c r="V488" s="202">
        <f t="shared" si="6301"/>
        <v>0.95756809747348082</v>
      </c>
      <c r="W488" s="203">
        <f t="shared" si="5986"/>
        <v>0.97878404873674041</v>
      </c>
      <c r="X488" s="203">
        <f>IF(W488&gt;X487,W488,X487)</f>
        <v>0.99797957026353212</v>
      </c>
      <c r="Y488" s="75">
        <f t="shared" si="6724"/>
        <v>0.99797957026353212</v>
      </c>
      <c r="Z488" s="93">
        <f>IF(MAX(W485:W489)=W488,Q488+1,Q488)</f>
        <v>0</v>
      </c>
      <c r="AA488" s="82">
        <f t="shared" ref="AA488" si="6754">IF(W488=MAX(W485:W489),S488*R488-G488,0)</f>
        <v>0</v>
      </c>
      <c r="AB488" s="82">
        <f t="shared" ref="AB488" si="6755">IF(W488=MAX(W485:W489),T488*R488-H488,0)</f>
        <v>0</v>
      </c>
      <c r="AC488" s="210">
        <f t="shared" ref="AC488" si="6756">IF(W488=MAX(W485:W489),U488-I488,0)</f>
        <v>0</v>
      </c>
      <c r="AD488" s="212">
        <f>Hoja1!$AA488^2+Hoja1!$AB488^2+AC488^2</f>
        <v>0</v>
      </c>
      <c r="AE488" s="75">
        <f t="shared" si="6728"/>
        <v>5.1087972337273198E-2</v>
      </c>
      <c r="AF488" s="75">
        <f t="shared" si="6728"/>
        <v>0.22602648591984348</v>
      </c>
      <c r="AG488" s="78">
        <f t="shared" si="6728"/>
        <v>0</v>
      </c>
      <c r="AH488" s="78">
        <f t="shared" si="6728"/>
        <v>0</v>
      </c>
      <c r="AI488" s="80">
        <f>IF(AG485&gt;0,IF(AH485=Hoja1!$W488,Hoja1!$E488,Hoja1!$G488),0)</f>
        <v>0</v>
      </c>
      <c r="AJ488" s="54">
        <f>IF(AG485&gt;0,IF(AH485=Hoja1!$W488,Hoja1!$F488,Hoja1!$H488),0)</f>
        <v>0</v>
      </c>
      <c r="AK488" s="52">
        <f>IF(AG485&gt;0,IF(AH485=Hoja1!$W488,Hoja1!$E488*Hoja1!$R488,Hoja1!$G488),0)</f>
        <v>0</v>
      </c>
      <c r="AL488" s="49">
        <f>IF(AG485&gt;0,IF(AH485=Hoja1!$W488,Hoja1!$F488*Hoja1!$R488,Hoja1!$H488),0)</f>
        <v>0</v>
      </c>
      <c r="AM488" s="56">
        <f t="shared" ref="AM488:AN488" si="6757">AM483</f>
        <v>1</v>
      </c>
      <c r="AN488" s="145">
        <f t="shared" si="6757"/>
        <v>0.5</v>
      </c>
      <c r="AO488" s="122">
        <f t="shared" si="6321"/>
        <v>1</v>
      </c>
      <c r="AP488" s="127">
        <f t="shared" si="5813"/>
        <v>0.5</v>
      </c>
      <c r="AQ488" s="56">
        <f t="shared" ref="AQ488:AR488" si="6758">AQ483</f>
        <v>0</v>
      </c>
      <c r="AR488" s="57">
        <f t="shared" si="6758"/>
        <v>0</v>
      </c>
      <c r="AS488" s="56">
        <f t="shared" ref="AS488" si="6759">IF(AG485&gt;0,G488+AQ488,0)</f>
        <v>0</v>
      </c>
      <c r="AT488" s="166">
        <f t="shared" ref="AT488" si="6760">IF(AG485&gt;0,H488+AR488,0)</f>
        <v>0</v>
      </c>
    </row>
    <row r="489" spans="3:46" ht="19.5" thickBot="1" x14ac:dyDescent="0.3">
      <c r="C489" s="224"/>
      <c r="D489" s="218"/>
      <c r="E489" s="94">
        <f t="shared" ref="E489:F489" si="6761">E488</f>
        <v>0.25398081500000003</v>
      </c>
      <c r="F489" s="94">
        <f t="shared" si="6761"/>
        <v>0.698449561</v>
      </c>
      <c r="G489" s="46">
        <f t="shared" ref="G489:I489" si="6762">G484</f>
        <v>0.70226008465779011</v>
      </c>
      <c r="H489" s="46">
        <f t="shared" si="6762"/>
        <v>0.7119204825655977</v>
      </c>
      <c r="I489" s="46">
        <f t="shared" si="6762"/>
        <v>0</v>
      </c>
      <c r="J489" s="58">
        <f t="shared" ref="J489" si="6763">IF($AO$1="SUBTRACTIVE",AA489+J484,IF(W489=MAX(W485:W489),P489*M489-G489+J484,J484))</f>
        <v>-5.4003277061085764E-2</v>
      </c>
      <c r="K489" s="124">
        <f t="shared" ref="K489" si="6764">IF($AO$1="SUBTRACTIVE",AB489+K484,IF(W489=MAX(W485:W489),P489*N489-H489+K484,K484))</f>
        <v>3.5108684150793823E-2</v>
      </c>
      <c r="L489" s="59">
        <v>0</v>
      </c>
      <c r="M489" s="138">
        <f t="shared" ref="M489" si="6765">IF($AO$1="ADDICTIVE",IF(W489=MAX(W485:W489),$AO$2*S489*R489+G489,0),0)</f>
        <v>0</v>
      </c>
      <c r="N489" s="124">
        <f t="shared" ref="N489" si="6766">IF($AO$1="ADDICTIVE",IF(W489=MAX(W485:W489),$AO$2*T489*R489+H489,0),0)</f>
        <v>0</v>
      </c>
      <c r="O489" s="129">
        <f t="shared" si="6753"/>
        <v>0</v>
      </c>
      <c r="P489" s="59">
        <f t="shared" si="6603"/>
        <v>0</v>
      </c>
      <c r="Q489" s="93">
        <f t="shared" si="6572"/>
        <v>4</v>
      </c>
      <c r="R489" s="58">
        <f t="shared" si="6315"/>
        <v>1.3455428143965413</v>
      </c>
      <c r="S489" s="95">
        <f t="shared" si="6617"/>
        <v>0.25398081500000003</v>
      </c>
      <c r="T489" s="95">
        <f t="shared" si="6618"/>
        <v>0.698449561</v>
      </c>
      <c r="U489" s="119">
        <f t="shared" si="6316"/>
        <v>0</v>
      </c>
      <c r="V489" s="202">
        <f t="shared" si="6301"/>
        <v>0.90905025550135421</v>
      </c>
      <c r="W489" s="203">
        <f t="shared" si="5986"/>
        <v>0.9545251277506771</v>
      </c>
      <c r="X489" s="203">
        <f>IF(W489&gt;X488,W489,X488)</f>
        <v>0.99797957026353212</v>
      </c>
      <c r="Y489" s="75">
        <f t="shared" si="6724"/>
        <v>0.99797957026353212</v>
      </c>
      <c r="Z489" s="93">
        <f>IF(MAX(W485:W489)=W489,Q489+1,Q489)</f>
        <v>4</v>
      </c>
      <c r="AA489" s="82">
        <f t="shared" ref="AA489" si="6767">IF(W489=MAX(W485:W489),S489*R489-G489,0)</f>
        <v>0</v>
      </c>
      <c r="AB489" s="82">
        <f t="shared" ref="AB489" si="6768">IF(W489=MAX(W485:W489),T489*R489-H489,0)</f>
        <v>0</v>
      </c>
      <c r="AC489" s="211">
        <f t="shared" ref="AC489" si="6769">IF(W489=MAX(W485:W489),U489-I489,0)</f>
        <v>0</v>
      </c>
      <c r="AD489" s="211">
        <f>Hoja1!$AA489^2+Hoja1!$AB489^2+AC489^2</f>
        <v>0</v>
      </c>
      <c r="AE489" s="75">
        <f t="shared" si="6728"/>
        <v>5.1087972337273198E-2</v>
      </c>
      <c r="AF489" s="75">
        <f t="shared" si="6728"/>
        <v>0.22602648591984348</v>
      </c>
      <c r="AG489" s="78">
        <f t="shared" si="6728"/>
        <v>0</v>
      </c>
      <c r="AH489" s="78">
        <f t="shared" si="6728"/>
        <v>0</v>
      </c>
      <c r="AI489" s="80">
        <f>IF(AG485&gt;0,IF(AH485=Hoja1!$W489,Hoja1!$E489,Hoja1!$G489),0)</f>
        <v>0</v>
      </c>
      <c r="AJ489" s="54">
        <f>IF(AG485&gt;0,IF(AH485=Hoja1!$W489,Hoja1!$F489,Hoja1!$H489),0)</f>
        <v>0</v>
      </c>
      <c r="AK489" s="52">
        <f>IF(AG485&gt;0,IF(AH485=Hoja1!$W489,Hoja1!$E489*Hoja1!$R489,Hoja1!$G489),0)</f>
        <v>0</v>
      </c>
      <c r="AL489" s="49">
        <f>IF(AG485&gt;0,IF(AH485=Hoja1!$W489,Hoja1!$F489*Hoja1!$R489,Hoja1!$H489),0)</f>
        <v>0</v>
      </c>
      <c r="AM489" s="58">
        <f t="shared" ref="AM489:AN489" si="6770">AM484</f>
        <v>6</v>
      </c>
      <c r="AN489" s="146">
        <f t="shared" si="6770"/>
        <v>0.5</v>
      </c>
      <c r="AO489" s="124">
        <f t="shared" si="6321"/>
        <v>0.16666666666666666</v>
      </c>
      <c r="AP489" s="106">
        <f t="shared" ref="AP489:AP519" si="6771">IF($AO$1="SUBTRACTIVE",AN489*AO489,AO489)</f>
        <v>8.3333333333333329E-2</v>
      </c>
      <c r="AQ489" s="58">
        <f t="shared" ref="AQ489:AR489" si="6772">AQ484</f>
        <v>-3.684615897998881E-3</v>
      </c>
      <c r="AR489" s="59">
        <f t="shared" si="6772"/>
        <v>-1.492924481594308E-4</v>
      </c>
      <c r="AS489" s="58">
        <f t="shared" ref="AS489" si="6773">IF(AG485&gt;0,G489+AQ489,0)</f>
        <v>0</v>
      </c>
      <c r="AT489" s="167">
        <f t="shared" ref="AT489" si="6774">IF(AG485&gt;0,H489+AR489,0)</f>
        <v>0</v>
      </c>
    </row>
    <row r="490" spans="3:46" ht="19.5" thickBot="1" x14ac:dyDescent="0.3">
      <c r="C490" s="224"/>
      <c r="D490" s="213" t="s">
        <v>41</v>
      </c>
      <c r="E490" s="86">
        <f>$A$26</f>
        <v>0.84905092999999998</v>
      </c>
      <c r="F490" s="86">
        <f>$B$26</f>
        <v>0.62850867499999996</v>
      </c>
      <c r="G490" s="71">
        <f t="shared" ref="G490:I490" si="6775">G485</f>
        <v>0.90061523871352567</v>
      </c>
      <c r="H490" s="71">
        <f t="shared" si="6775"/>
        <v>0.43461729348586547</v>
      </c>
      <c r="I490" s="71">
        <f t="shared" si="6775"/>
        <v>0</v>
      </c>
      <c r="J490" s="64">
        <f t="shared" ref="J490" si="6776">IF($AO$1="SUBTRACTIVE",AA490+J485,IF(W490=MAX(W490:W494),P490*M490-G490+J485,J485))</f>
        <v>6.6760127443363904E-2</v>
      </c>
      <c r="K490" s="121">
        <f t="shared" ref="K490" si="6777">IF($AO$1="SUBTRACTIVE",AB490+K485,IF(W490=MAX(W490:W494),P490*N490-H490+K485,K485))</f>
        <v>-0.28269654930077459</v>
      </c>
      <c r="L490" s="65">
        <v>0</v>
      </c>
      <c r="M490" s="64">
        <f t="shared" ref="M490" si="6778">IF($AO$1="ADDICTIVE",IF(W490=MAX(W490:W494),$AO$2*S490*R490+G490,0),0)</f>
        <v>0</v>
      </c>
      <c r="N490" s="121">
        <f t="shared" ref="N490" si="6779">IF($AO$1="ADDICTIVE",IF(W490=MAX(W490:W494),$AO$2*T490*R490+H490,0),0)</f>
        <v>0</v>
      </c>
      <c r="O490" s="126">
        <f t="shared" ref="O490" si="6780">IF($AO$1="ADDICTIVE",IF(Y490=MAX(Y490:Y494),$AO$2*U490*R490+I490,0),0)</f>
        <v>0</v>
      </c>
      <c r="P490" s="65">
        <f t="shared" si="6603"/>
        <v>0</v>
      </c>
      <c r="Q490" s="35">
        <f t="shared" si="6572"/>
        <v>7</v>
      </c>
      <c r="R490" s="15">
        <f t="shared" si="6315"/>
        <v>0.94664095898133549</v>
      </c>
      <c r="S490" s="87">
        <f t="shared" si="6617"/>
        <v>0.84905092999999998</v>
      </c>
      <c r="T490" s="87">
        <f t="shared" si="6618"/>
        <v>0.62850867499999996</v>
      </c>
      <c r="U490" s="26">
        <f t="shared" si="6316"/>
        <v>0</v>
      </c>
      <c r="V490" s="197">
        <f t="shared" si="6301"/>
        <v>0.9824513880021446</v>
      </c>
      <c r="W490" s="198">
        <f t="shared" si="5986"/>
        <v>0.9912256940010723</v>
      </c>
      <c r="X490" s="198">
        <f>W490</f>
        <v>0.9912256940010723</v>
      </c>
      <c r="Y490" s="35">
        <f t="shared" ref="Y490" si="6781">X494</f>
        <v>0.99400589894211266</v>
      </c>
      <c r="Z490" s="35">
        <f>IF(MAX(W490:W494)=W490,Q490+1,Q490)</f>
        <v>7</v>
      </c>
      <c r="AA490" s="35">
        <f t="shared" ref="AA490" si="6782">IF(W490=MAX(W490:W494),S490*R490-G490,0)</f>
        <v>0</v>
      </c>
      <c r="AB490" s="35">
        <f t="shared" ref="AB490" si="6783">IF(W490=MAX(W490:W494),T490*R490-H490,0)</f>
        <v>0</v>
      </c>
      <c r="AC490" s="131">
        <f t="shared" ref="AC490" si="6784">IF(W490=MAX(W490:W494),U490-I490,0)</f>
        <v>0</v>
      </c>
      <c r="AD490" s="131">
        <f>Hoja1!$AA490^2+Hoja1!$AB490^2+AC490^2</f>
        <v>0</v>
      </c>
      <c r="AE490" s="35">
        <f t="shared" ref="AE490" si="6785">IF(MAX(AD490:AD494)&gt;AE485,MAX(AD490:AD494),AE485)</f>
        <v>5.1087972337273198E-2</v>
      </c>
      <c r="AF490" s="35">
        <f t="shared" ref="AF490" si="6786">SQRT(AE490)</f>
        <v>0.22602648591984348</v>
      </c>
      <c r="AG490" s="35">
        <f>IF(Y490=MIN(Y410:Y509),Y490,0)</f>
        <v>0</v>
      </c>
      <c r="AH490" s="88">
        <f>IF(Hoja1!$AG490&gt;0,_xlfn.MAXIFS(W490:W494,Z505:Z509,0),0)</f>
        <v>0</v>
      </c>
      <c r="AI490" s="72">
        <f>IF(AG490&gt;0,IF(AH490=Hoja1!$W490,Hoja1!$E490,Hoja1!$G490),0)</f>
        <v>0</v>
      </c>
      <c r="AJ490" s="73">
        <f>IF(AG490&gt;0,IF(AH490=Hoja1!$W490,Hoja1!$F490,Hoja1!$H490),0)</f>
        <v>0</v>
      </c>
      <c r="AK490" s="52">
        <f>IF(AG490&gt;0,IF(AH490=Hoja1!$W490,Hoja1!$E490*Hoja1!$R490,Hoja1!$G490),0)</f>
        <v>0</v>
      </c>
      <c r="AL490" s="49">
        <f>IF(AG490&gt;0,IF(AH490=Hoja1!$W490,Hoja1!$F490*Hoja1!$R490,Hoja1!$H490),0)</f>
        <v>0</v>
      </c>
      <c r="AM490" s="64">
        <f t="shared" ref="AM490:AN490" si="6787">AM485</f>
        <v>7</v>
      </c>
      <c r="AN490" s="148">
        <f t="shared" si="6787"/>
        <v>0.5</v>
      </c>
      <c r="AO490" s="121">
        <f t="shared" si="6321"/>
        <v>0.14285714285714285</v>
      </c>
      <c r="AP490" s="65">
        <f t="shared" ref="AP490" si="6788">IF($AO$11="SUBTRACTIVE",AN490*AO490,AO490)</f>
        <v>0.14285714285714285</v>
      </c>
      <c r="AQ490" s="64">
        <f t="shared" ref="AQ490:AR490" si="6789">AQ485</f>
        <v>4.7685805316688501E-3</v>
      </c>
      <c r="AR490" s="65">
        <f t="shared" si="6789"/>
        <v>-2.019261066434104E-2</v>
      </c>
      <c r="AS490" s="64">
        <f t="shared" ref="AS490" si="6790">IF(AG490&gt;0,G490+AQ490,0)</f>
        <v>0</v>
      </c>
      <c r="AT490" s="168">
        <f t="shared" ref="AT490" si="6791">IF(AG490&gt;0,H490+AR490,0)</f>
        <v>0</v>
      </c>
    </row>
    <row r="491" spans="3:46" ht="19.5" thickBot="1" x14ac:dyDescent="0.3">
      <c r="C491" s="224"/>
      <c r="D491" s="214"/>
      <c r="E491" s="89">
        <f t="shared" ref="E491:F491" si="6792">E490</f>
        <v>0.84905092999999998</v>
      </c>
      <c r="F491" s="89">
        <f t="shared" si="6792"/>
        <v>0.62850867499999996</v>
      </c>
      <c r="G491" s="74">
        <f t="shared" ref="G491:I491" si="6793">G486</f>
        <v>0.97621461700000001</v>
      </c>
      <c r="H491" s="74">
        <f t="shared" si="6793"/>
        <v>-0.20893725399999999</v>
      </c>
      <c r="I491" s="74">
        <f t="shared" si="6793"/>
        <v>0</v>
      </c>
      <c r="J491" s="2">
        <f t="shared" ref="J491" si="6794">IF($AO$1="SUBTRACTIVE",AA491+J486,IF(W491=MAX(W490:W494),P491*M491-G491+J486,J486))</f>
        <v>0</v>
      </c>
      <c r="K491" s="107">
        <f t="shared" ref="K491" si="6795">IF($AO$1="SUBTRACTIVE",AB491+K486,IF(W491=MAX(W490:W494),P491*N491-H491+K486,K486))</f>
        <v>0</v>
      </c>
      <c r="L491" s="3">
        <v>0</v>
      </c>
      <c r="M491" s="2">
        <f t="shared" ref="M491" si="6796">IF($AO$1="ADDICTIVE",IF(W491=MAX(W490:W494),$AO$2*S491*R491+G491,0),0)</f>
        <v>0</v>
      </c>
      <c r="N491" s="107">
        <f t="shared" ref="N491" si="6797">IF($AO$1="ADDICTIVE",IF(W491=MAX(W490:W494),$AO$2*T491*R491+H491,0),0)</f>
        <v>0</v>
      </c>
      <c r="O491" s="20">
        <f t="shared" ref="O491" si="6798">IF($AO$1="ADDICTIVE",IF(Y491=MAX(Y490:Y494),$AO$2*U491*R491+I491,0),0)</f>
        <v>0</v>
      </c>
      <c r="P491" s="3">
        <f t="shared" si="6603"/>
        <v>0</v>
      </c>
      <c r="Q491" s="63">
        <f t="shared" si="6572"/>
        <v>0</v>
      </c>
      <c r="R491" s="2">
        <f t="shared" si="6315"/>
        <v>0.94664095898133549</v>
      </c>
      <c r="S491" s="90">
        <f t="shared" si="6617"/>
        <v>0.84905092999999998</v>
      </c>
      <c r="T491" s="90">
        <f t="shared" si="6618"/>
        <v>0.62850867499999996</v>
      </c>
      <c r="U491" s="26">
        <f t="shared" si="6316"/>
        <v>0</v>
      </c>
      <c r="V491" s="199">
        <f t="shared" si="6301"/>
        <v>0.6603171436161307</v>
      </c>
      <c r="W491" s="192">
        <f t="shared" si="5986"/>
        <v>0.83015857180806529</v>
      </c>
      <c r="X491" s="192">
        <f>IF(W491&gt;X490,W491,X490)</f>
        <v>0.9912256940010723</v>
      </c>
      <c r="Y491" s="75">
        <f t="shared" ref="Y491:Y494" si="6799">Y490</f>
        <v>0.99400589894211266</v>
      </c>
      <c r="Z491" s="63">
        <f>IF(MAX(W490:W494)=W491,Q491+1,Q491)</f>
        <v>0</v>
      </c>
      <c r="AA491" s="63">
        <f t="shared" ref="AA491" si="6800">IF(W491=MAX(W490:W494),S491*R491-G491,0)</f>
        <v>0</v>
      </c>
      <c r="AB491" s="63">
        <f t="shared" ref="AB491" si="6801">IF(W491=MAX(W490:W494),T491*R491-H491,0)</f>
        <v>0</v>
      </c>
      <c r="AC491" s="209">
        <f t="shared" ref="AC491" si="6802">IF(W491=MAX(W490:W494),U491-I491,0)</f>
        <v>0</v>
      </c>
      <c r="AD491" s="132">
        <f>Hoja1!$AA491^2+Hoja1!$AB491^2+AC491^2</f>
        <v>0</v>
      </c>
      <c r="AE491" s="75">
        <f t="shared" ref="AE491:AH494" si="6803">AE490</f>
        <v>5.1087972337273198E-2</v>
      </c>
      <c r="AF491" s="76">
        <f t="shared" si="6803"/>
        <v>0.22602648591984348</v>
      </c>
      <c r="AG491" s="77">
        <f t="shared" si="6803"/>
        <v>0</v>
      </c>
      <c r="AH491" s="78">
        <f t="shared" si="6803"/>
        <v>0</v>
      </c>
      <c r="AI491" s="72">
        <f>IF(AG490&gt;0,IF(AH490=Hoja1!$W491,Hoja1!$E491,Hoja1!$G491),0)</f>
        <v>0</v>
      </c>
      <c r="AJ491" s="73">
        <f>IF(AG490&gt;0,IF(AH490=Hoja1!$W491,Hoja1!$F491,Hoja1!$H491),0)</f>
        <v>0</v>
      </c>
      <c r="AK491" s="52">
        <f>IF(AG490&gt;0,IF(AH490=Hoja1!$W491,Hoja1!$E491*Hoja1!$R491,Hoja1!$G491),0)</f>
        <v>0</v>
      </c>
      <c r="AL491" s="49">
        <f>IF(AG490&gt;0,IF(AH490=Hoja1!$W491,Hoja1!$F491*Hoja1!$R491,Hoja1!$H491),0)</f>
        <v>0</v>
      </c>
      <c r="AM491" s="2">
        <f t="shared" ref="AM491:AN491" si="6804">AM486</f>
        <v>1</v>
      </c>
      <c r="AN491" s="143">
        <f t="shared" si="6804"/>
        <v>0.5</v>
      </c>
      <c r="AO491" s="107">
        <f t="shared" si="6321"/>
        <v>1</v>
      </c>
      <c r="AP491" s="3">
        <f t="shared" si="5886"/>
        <v>1</v>
      </c>
      <c r="AQ491" s="2">
        <f t="shared" ref="AQ491:AR491" si="6805">AQ486</f>
        <v>9.8200950552920219E-3</v>
      </c>
      <c r="AR491" s="3">
        <f t="shared" si="6805"/>
        <v>0.14994720205117487</v>
      </c>
      <c r="AS491" s="2">
        <f t="shared" ref="AS491" si="6806">IF(AG490&gt;0,G491+AQ491,0)</f>
        <v>0</v>
      </c>
      <c r="AT491" s="163">
        <f t="shared" ref="AT491" si="6807">IF(AG490&gt;0,H491+AR491,0)</f>
        <v>0</v>
      </c>
    </row>
    <row r="492" spans="3:46" ht="19.5" thickBot="1" x14ac:dyDescent="0.3">
      <c r="C492" s="224"/>
      <c r="D492" s="214"/>
      <c r="E492" s="89">
        <f t="shared" ref="E492:F492" si="6808">E491</f>
        <v>0.84905092999999998</v>
      </c>
      <c r="F492" s="89">
        <f t="shared" si="6808"/>
        <v>0.62850867499999996</v>
      </c>
      <c r="G492" s="74">
        <f t="shared" ref="G492:I492" si="6809">G487</f>
        <v>0.4247616770911497</v>
      </c>
      <c r="H492" s="74">
        <f t="shared" si="6809"/>
        <v>0.90530520691903349</v>
      </c>
      <c r="I492" s="74">
        <f t="shared" si="6809"/>
        <v>0</v>
      </c>
      <c r="J492" s="2">
        <f t="shared" ref="J492" si="6810">IF($AO$1="SUBTRACTIVE",AA492+J487,IF(W492=MAX(W490:W494),P492*M492-G492+J487,J487))</f>
        <v>3.1459709263277624E-2</v>
      </c>
      <c r="K492" s="107">
        <f t="shared" ref="K492" si="6811">IF($AO$1="SUBTRACTIVE",AB492+K487,IF(W492=MAX(W490:W494),P492*N492-H492+K487,K487))</f>
        <v>-3.7849322721346002E-2</v>
      </c>
      <c r="L492" s="3">
        <v>0</v>
      </c>
      <c r="M492" s="2">
        <f t="shared" ref="M492" si="6812">IF($AO$1="ADDICTIVE",IF(W492=MAX(W490:W494),$AO$2*S492*R492+G492,0),0)</f>
        <v>0</v>
      </c>
      <c r="N492" s="107">
        <f t="shared" ref="N492" si="6813">IF($AO$1="ADDICTIVE",IF(W492=MAX(W490:W494),$AO$2*T492*R492+H492,0),0)</f>
        <v>0</v>
      </c>
      <c r="O492" s="20">
        <f t="shared" ref="O492" si="6814">IF($AO$1="ADDICTIVE",IF(Y492=MAX(Y490:Y494),$AO$2*U492*R492+I492,0),0)</f>
        <v>0</v>
      </c>
      <c r="P492" s="3">
        <f t="shared" si="6603"/>
        <v>0</v>
      </c>
      <c r="Q492" s="63">
        <f t="shared" si="6572"/>
        <v>5</v>
      </c>
      <c r="R492" s="2">
        <f t="shared" si="6315"/>
        <v>0.94664095898133549</v>
      </c>
      <c r="S492" s="90">
        <f t="shared" si="6617"/>
        <v>0.84905092999999998</v>
      </c>
      <c r="T492" s="90">
        <f t="shared" si="6618"/>
        <v>0.62850867499999996</v>
      </c>
      <c r="U492" s="26">
        <f t="shared" si="6316"/>
        <v>0</v>
      </c>
      <c r="V492" s="199">
        <f t="shared" si="6301"/>
        <v>0.88003196233682135</v>
      </c>
      <c r="W492" s="192">
        <f t="shared" si="5986"/>
        <v>0.94001598116841067</v>
      </c>
      <c r="X492" s="192">
        <f>IF(W492&gt;X491,W492,X491)</f>
        <v>0.9912256940010723</v>
      </c>
      <c r="Y492" s="75">
        <f t="shared" si="6799"/>
        <v>0.99400589894211266</v>
      </c>
      <c r="Z492" s="63">
        <f>IF(MAX(W490:W494)=W492,Q492+1,Q492)</f>
        <v>5</v>
      </c>
      <c r="AA492" s="63">
        <f t="shared" ref="AA492" si="6815">IF(W492=MAX(W490:W494),S492*R492-G492,0)</f>
        <v>0</v>
      </c>
      <c r="AB492" s="63">
        <f t="shared" ref="AB492" si="6816">IF(W492=MAX(W490:W494),T492*R492-H492,0)</f>
        <v>0</v>
      </c>
      <c r="AC492" s="209">
        <f t="shared" ref="AC492" si="6817">IF(W492=MAX(W490:W494),U492-I492,0)</f>
        <v>0</v>
      </c>
      <c r="AD492" s="132">
        <f>Hoja1!$AA492^2+Hoja1!$AB492^2+AC492^2</f>
        <v>0</v>
      </c>
      <c r="AE492" s="75">
        <f t="shared" si="6803"/>
        <v>5.1087972337273198E-2</v>
      </c>
      <c r="AF492" s="75">
        <f t="shared" si="6803"/>
        <v>0.22602648591984348</v>
      </c>
      <c r="AG492" s="78">
        <f t="shared" si="6803"/>
        <v>0</v>
      </c>
      <c r="AH492" s="78">
        <f t="shared" si="6803"/>
        <v>0</v>
      </c>
      <c r="AI492" s="72">
        <f>IF(AG490&gt;0,IF(AH490=Hoja1!$W492,Hoja1!$E492,Hoja1!$G492),0)</f>
        <v>0</v>
      </c>
      <c r="AJ492" s="73">
        <f>IF(AG492&gt;0,IF(AH492=Hoja1!$W492,Hoja1!$F492,Hoja1!$H492),0)</f>
        <v>0</v>
      </c>
      <c r="AK492" s="52">
        <f>IF(AG490&gt;0,IF(AH490=Hoja1!$W492,Hoja1!$E492*Hoja1!$R492,Hoja1!$G492),0)</f>
        <v>0</v>
      </c>
      <c r="AL492" s="49">
        <f>IF(AG490&gt;0,IF(AH490=Hoja1!$W492,Hoja1!$F492*Hoja1!$R492,Hoja1!$H492),0)</f>
        <v>0</v>
      </c>
      <c r="AM492" s="2">
        <f t="shared" ref="AM492:AN492" si="6818">AM487</f>
        <v>5</v>
      </c>
      <c r="AN492" s="143">
        <f t="shared" si="6818"/>
        <v>0.5</v>
      </c>
      <c r="AO492" s="107">
        <f t="shared" si="6321"/>
        <v>0.2</v>
      </c>
      <c r="AP492" s="3">
        <f t="shared" si="5886"/>
        <v>0.2</v>
      </c>
      <c r="AQ492" s="2">
        <f t="shared" ref="AQ492:AR492" si="6819">AQ487</f>
        <v>3.1459709263277624E-3</v>
      </c>
      <c r="AR492" s="3">
        <f t="shared" si="6819"/>
        <v>-3.7849322721346004E-3</v>
      </c>
      <c r="AS492" s="2">
        <f t="shared" ref="AS492" si="6820">IF(AG490&gt;0,G492+AQ492,0)</f>
        <v>0</v>
      </c>
      <c r="AT492" s="163">
        <f t="shared" ref="AT492" si="6821">IF(AG490&gt;0,H492+AR492,0)</f>
        <v>0</v>
      </c>
    </row>
    <row r="493" spans="3:46" ht="19.5" thickBot="1" x14ac:dyDescent="0.3">
      <c r="C493" s="224"/>
      <c r="D493" s="214"/>
      <c r="E493" s="89">
        <f t="shared" ref="E493:F493" si="6822">E492</f>
        <v>0.84905092999999998</v>
      </c>
      <c r="F493" s="89">
        <f t="shared" si="6822"/>
        <v>0.62850867499999996</v>
      </c>
      <c r="G493" s="74">
        <f t="shared" ref="G493:I493" si="6823">G488</f>
        <v>5.6386042442791447E-2</v>
      </c>
      <c r="H493" s="74">
        <f t="shared" si="6823"/>
        <v>0.99840904153440013</v>
      </c>
      <c r="I493" s="74">
        <f t="shared" si="6823"/>
        <v>0</v>
      </c>
      <c r="J493" s="2">
        <f t="shared" ref="J493" si="6824">IF($AO$1="SUBTRACTIVE",AA493+J488,IF(W493=MAX(W490:W494),P493*M493-G493+J488,J488))</f>
        <v>0</v>
      </c>
      <c r="K493" s="107">
        <f t="shared" ref="K493" si="6825">IF($AO$1="SUBTRACTIVE",AB493+K488,IF(W493=MAX(W490:W494),P493*N493-H493+K488,K488))</f>
        <v>0</v>
      </c>
      <c r="L493" s="3">
        <v>0</v>
      </c>
      <c r="M493" s="2">
        <f t="shared" ref="M493" si="6826">IF($AO$1="ADDICTIVE",IF(W493=MAX(W490:W494),$AO$2*S493*R493+G493,0),0)</f>
        <v>0</v>
      </c>
      <c r="N493" s="107">
        <f t="shared" ref="N493" si="6827">IF($AO$1="ADDICTIVE",IF(W493=MAX(W490:W494),$AO$2*T493*R493+H493,0),0)</f>
        <v>0</v>
      </c>
      <c r="O493" s="20">
        <f t="shared" ref="O493:O494" si="6828">IF($AO$1="ADDICTIVE",IF(Y493=MAX(Y489:Y493),$AO$2*U493*R493+I493,0),0)</f>
        <v>0</v>
      </c>
      <c r="P493" s="3">
        <f t="shared" si="6603"/>
        <v>0</v>
      </c>
      <c r="Q493" s="63">
        <f t="shared" si="6572"/>
        <v>0</v>
      </c>
      <c r="R493" s="2">
        <f t="shared" si="6315"/>
        <v>0.94664095898133549</v>
      </c>
      <c r="S493" s="90">
        <f t="shared" si="6617"/>
        <v>0.84905092999999998</v>
      </c>
      <c r="T493" s="90">
        <f t="shared" si="6618"/>
        <v>0.62850867499999996</v>
      </c>
      <c r="U493" s="26">
        <f t="shared" si="6316"/>
        <v>0</v>
      </c>
      <c r="V493" s="199">
        <f t="shared" si="6301"/>
        <v>0.63934555687068362</v>
      </c>
      <c r="W493" s="192">
        <f t="shared" si="5986"/>
        <v>0.81967277843534181</v>
      </c>
      <c r="X493" s="192">
        <f>IF(W493&gt;X492,W493,X492)</f>
        <v>0.9912256940010723</v>
      </c>
      <c r="Y493" s="75">
        <f t="shared" si="6799"/>
        <v>0.99400589894211266</v>
      </c>
      <c r="Z493" s="63">
        <f>IF(MAX(W490:W494)=W493,Q493+1,Q493)</f>
        <v>0</v>
      </c>
      <c r="AA493" s="63">
        <f t="shared" ref="AA493" si="6829">IF(W493=MAX(W490:W494),S493*R493-G493,0)</f>
        <v>0</v>
      </c>
      <c r="AB493" s="63">
        <f t="shared" ref="AB493" si="6830">IF(W493=MAX(W490:W494),T493*R493-H493,0)</f>
        <v>0</v>
      </c>
      <c r="AC493" s="209">
        <f t="shared" ref="AC493" si="6831">IF(W493=MAX(W490:W494),U493-I493,0)</f>
        <v>0</v>
      </c>
      <c r="AD493" s="132">
        <f>Hoja1!$AA493^2+Hoja1!$AB493^2+AC493^2</f>
        <v>0</v>
      </c>
      <c r="AE493" s="75">
        <f t="shared" si="6803"/>
        <v>5.1087972337273198E-2</v>
      </c>
      <c r="AF493" s="75">
        <f t="shared" si="6803"/>
        <v>0.22602648591984348</v>
      </c>
      <c r="AG493" s="78">
        <f t="shared" si="6803"/>
        <v>0</v>
      </c>
      <c r="AH493" s="78">
        <f t="shared" si="6803"/>
        <v>0</v>
      </c>
      <c r="AI493" s="72">
        <f>IF(AG490&gt;0,IF(AH490=Hoja1!$W493,Hoja1!$E493,Hoja1!$G493),0)</f>
        <v>0</v>
      </c>
      <c r="AJ493" s="73">
        <f>IF(AG490&gt;0,IF(AH490=Hoja1!$W493,Hoja1!$F493,Hoja1!$H493),0)</f>
        <v>0</v>
      </c>
      <c r="AK493" s="52">
        <f>IF(AG490&gt;0,IF(AH490=Hoja1!$W493,Hoja1!$E493*Hoja1!$R493,Hoja1!$G493),0)</f>
        <v>0</v>
      </c>
      <c r="AL493" s="49">
        <f>IF(AG490&gt;0,IF(AH490=Hoja1!$W493,Hoja1!$F493*Hoja1!$R493,Hoja1!$H493),0)</f>
        <v>0</v>
      </c>
      <c r="AM493" s="2">
        <f t="shared" ref="AM493:AN493" si="6832">AM488</f>
        <v>1</v>
      </c>
      <c r="AN493" s="143">
        <f t="shared" si="6832"/>
        <v>0.5</v>
      </c>
      <c r="AO493" s="107">
        <f t="shared" si="6321"/>
        <v>1</v>
      </c>
      <c r="AP493" s="3">
        <f t="shared" si="5886"/>
        <v>1</v>
      </c>
      <c r="AQ493" s="2">
        <f t="shared" ref="AQ493:AR493" si="6833">AQ488</f>
        <v>0</v>
      </c>
      <c r="AR493" s="3">
        <f t="shared" si="6833"/>
        <v>0</v>
      </c>
      <c r="AS493" s="2">
        <f t="shared" ref="AS493" si="6834">IF(AG490&gt;0,G493+AQ493,0)</f>
        <v>0</v>
      </c>
      <c r="AT493" s="163">
        <f t="shared" ref="AT493" si="6835">IF(AG490&gt;0,H493+AR493,0)</f>
        <v>0</v>
      </c>
    </row>
    <row r="494" spans="3:46" ht="19.5" thickBot="1" x14ac:dyDescent="0.3">
      <c r="C494" s="224"/>
      <c r="D494" s="215"/>
      <c r="E494" s="89">
        <f t="shared" ref="E494:F494" si="6836">E493</f>
        <v>0.84905092999999998</v>
      </c>
      <c r="F494" s="89">
        <f t="shared" si="6836"/>
        <v>0.62850867499999996</v>
      </c>
      <c r="G494" s="74">
        <f t="shared" ref="G494:I494" si="6837">G489</f>
        <v>0.70226008465779011</v>
      </c>
      <c r="H494" s="74">
        <f t="shared" si="6837"/>
        <v>0.7119204825655977</v>
      </c>
      <c r="I494" s="74">
        <f t="shared" si="6837"/>
        <v>0</v>
      </c>
      <c r="J494" s="4">
        <f t="shared" ref="J494" si="6838">IF($AO$1="SUBTRACTIVE",AA494+J489,IF(W494=MAX(W490:W494),P494*M494-G494+J489,J489))</f>
        <v>4.7483024880318858E-2</v>
      </c>
      <c r="K494" s="108">
        <f t="shared" ref="K494" si="6839">IF($AO$1="SUBTRACTIVE",AB494+K489,IF(W494=MAX(W490:W494),P494*N494-H494+K489,K489))</f>
        <v>-8.1839743584715352E-2</v>
      </c>
      <c r="L494" s="5">
        <v>0</v>
      </c>
      <c r="M494" s="4">
        <f t="shared" ref="M494" si="6840">IF($AO$1="ADDICTIVE",IF(W494=MAX(W490:W494),$AO$2*S494*R494+G494,0),0)</f>
        <v>0</v>
      </c>
      <c r="N494" s="108">
        <f t="shared" ref="N494" si="6841">IF($AO$1="ADDICTIVE",IF(W494=MAX(W490:W494),$AO$2*T494*R494+H494,0),0)</f>
        <v>0</v>
      </c>
      <c r="O494" s="21">
        <f t="shared" si="6828"/>
        <v>0</v>
      </c>
      <c r="P494" s="5">
        <f t="shared" si="6603"/>
        <v>0</v>
      </c>
      <c r="Q494" s="63">
        <f t="shared" si="6572"/>
        <v>4</v>
      </c>
      <c r="R494" s="4">
        <f t="shared" si="6315"/>
        <v>0.94664095898133549</v>
      </c>
      <c r="S494" s="90">
        <f t="shared" si="6617"/>
        <v>0.84905092999999998</v>
      </c>
      <c r="T494" s="90">
        <f t="shared" si="6618"/>
        <v>0.62850867499999996</v>
      </c>
      <c r="U494" s="118">
        <f t="shared" si="6316"/>
        <v>0</v>
      </c>
      <c r="V494" s="199">
        <f t="shared" si="6301"/>
        <v>0.98801179788422533</v>
      </c>
      <c r="W494" s="192">
        <f t="shared" si="5986"/>
        <v>0.99400589894211266</v>
      </c>
      <c r="X494" s="192">
        <f>IF(W494&gt;X493,W494,X493)</f>
        <v>0.99400589894211266</v>
      </c>
      <c r="Y494" s="75">
        <f t="shared" si="6799"/>
        <v>0.99400589894211266</v>
      </c>
      <c r="Z494" s="63">
        <f>IF(MAX(W490:W494)=W494,Q494+1,Q494)</f>
        <v>5</v>
      </c>
      <c r="AA494" s="63">
        <f t="shared" ref="AA494" si="6842">IF(W494=MAX(W490:W494),S494*R494-G494,0)</f>
        <v>0.10148630194140462</v>
      </c>
      <c r="AB494" s="63">
        <f t="shared" ref="AB494" si="6843">IF(W494=MAX(W490:W494),T494*R494-H494,0)</f>
        <v>-0.11694842773550918</v>
      </c>
      <c r="AC494" s="133">
        <f t="shared" ref="AC494" si="6844">IF(W494=MAX(W490:W494),U494-I494,0)</f>
        <v>0</v>
      </c>
      <c r="AD494" s="133">
        <f>Hoja1!$AA494^2+Hoja1!$AB494^2+AC494^2</f>
        <v>2.3976404231549557E-2</v>
      </c>
      <c r="AE494" s="75">
        <f t="shared" si="6803"/>
        <v>5.1087972337273198E-2</v>
      </c>
      <c r="AF494" s="75">
        <f t="shared" si="6803"/>
        <v>0.22602648591984348</v>
      </c>
      <c r="AG494" s="78">
        <f t="shared" si="6803"/>
        <v>0</v>
      </c>
      <c r="AH494" s="78">
        <f t="shared" si="6803"/>
        <v>0</v>
      </c>
      <c r="AI494" s="72">
        <f>IF(AG490&gt;0,IF(AH490=Hoja1!$W494,Hoja1!$E494,Hoja1!$G494),0)</f>
        <v>0</v>
      </c>
      <c r="AJ494" s="73">
        <f>IF(AG490&gt;0,IF(AH490=Hoja1!$W494,Hoja1!$F494,Hoja1!$H494),0)</f>
        <v>0</v>
      </c>
      <c r="AK494" s="52">
        <f>IF(AG490&gt;0,IF(AH490=Hoja1!$W494,Hoja1!$E494*Hoja1!$R494,Hoja1!$G494),0)</f>
        <v>0</v>
      </c>
      <c r="AL494" s="49">
        <f>IF(AG490&gt;0,IF(AH490=Hoja1!$W494,Hoja1!$F494*Hoja1!$R494,Hoja1!$H494),0)</f>
        <v>0</v>
      </c>
      <c r="AM494" s="4">
        <f t="shared" ref="AM494:AN494" si="6845">AM489</f>
        <v>6</v>
      </c>
      <c r="AN494" s="120">
        <f t="shared" si="6845"/>
        <v>0.5</v>
      </c>
      <c r="AO494" s="108">
        <f t="shared" si="6321"/>
        <v>0.16666666666666666</v>
      </c>
      <c r="AP494" s="5">
        <f t="shared" ref="AP494:AP504" si="6846">IF($AO$11="SUBTRACTIVE",AN494*AO494,AO494)</f>
        <v>0.16666666666666666</v>
      </c>
      <c r="AQ494" s="4">
        <f t="shared" ref="AQ494:AR494" si="6847">AQ489</f>
        <v>-3.684615897998881E-3</v>
      </c>
      <c r="AR494" s="5">
        <f t="shared" si="6847"/>
        <v>-1.492924481594308E-4</v>
      </c>
      <c r="AS494" s="4">
        <f t="shared" ref="AS494" si="6848">IF(AG490&gt;0,G494+AQ494,0)</f>
        <v>0</v>
      </c>
      <c r="AT494" s="164">
        <f t="shared" ref="AT494" si="6849">IF(AG490&gt;0,H494+AR494,0)</f>
        <v>0</v>
      </c>
    </row>
    <row r="495" spans="3:46" ht="19.5" thickBot="1" x14ac:dyDescent="0.3">
      <c r="C495" s="224"/>
      <c r="D495" s="216" t="s">
        <v>42</v>
      </c>
      <c r="E495" s="116">
        <f>$A$27</f>
        <v>0.69639613300000003</v>
      </c>
      <c r="F495" s="116">
        <f>$B$27</f>
        <v>0.90330588999999994</v>
      </c>
      <c r="G495" s="92">
        <f t="shared" ref="G495:I495" si="6850">G490</f>
        <v>0.90061523871352567</v>
      </c>
      <c r="H495" s="92">
        <f t="shared" si="6850"/>
        <v>0.43461729348586547</v>
      </c>
      <c r="I495" s="92">
        <f t="shared" si="6850"/>
        <v>0</v>
      </c>
      <c r="J495" s="52">
        <f t="shared" ref="J495" si="6851">IF($AO$1="SUBTRACTIVE",AA495+J490,IF(W495=MAX(W495:W499),P495*M495-G495+J490,J490))</f>
        <v>6.6760127443363904E-2</v>
      </c>
      <c r="K495" s="123">
        <f t="shared" ref="K495" si="6852">IF($AO$1="SUBTRACTIVE",AB495+K490,IF(W495=MAX(W495:W499),P495*N495-H495+K490,K490))</f>
        <v>-0.28269654930077459</v>
      </c>
      <c r="L495" s="53">
        <v>0</v>
      </c>
      <c r="M495" s="136">
        <f t="shared" ref="M495" si="6853">IF($AO$1="ADDICTIVE",IF(W495=MAX(W495:W499),$AO$2*S495*R495+G495,0),0)</f>
        <v>0</v>
      </c>
      <c r="N495" s="123">
        <f t="shared" ref="N495" si="6854">IF($AO$1="ADDICTIVE",IF(W495=MAX(W495:W499),$AO$2*T495*R495+H495,0),0)</f>
        <v>0</v>
      </c>
      <c r="O495" s="130">
        <f t="shared" ref="O495" si="6855">IF($AO$1="ADDICTIVE",IF(Y495=MAX(Y495:Y499),$AO$2*U495*R495+I495,0),0)</f>
        <v>0</v>
      </c>
      <c r="P495" s="53">
        <f t="shared" si="6603"/>
        <v>0</v>
      </c>
      <c r="Q495" s="36">
        <f t="shared" si="6572"/>
        <v>7</v>
      </c>
      <c r="R495" s="114">
        <f t="shared" si="6315"/>
        <v>0.87674477221929759</v>
      </c>
      <c r="S495" s="91">
        <f t="shared" si="6617"/>
        <v>0.69639613300000003</v>
      </c>
      <c r="T495" s="91">
        <f t="shared" si="6618"/>
        <v>0.90330588999999994</v>
      </c>
      <c r="U495" s="115">
        <f t="shared" si="6316"/>
        <v>0</v>
      </c>
      <c r="V495" s="200">
        <f t="shared" si="6301"/>
        <v>0.8940844434861952</v>
      </c>
      <c r="W495" s="201">
        <f t="shared" si="5986"/>
        <v>0.9470422217430976</v>
      </c>
      <c r="X495" s="201">
        <f>W495</f>
        <v>0.9470422217430976</v>
      </c>
      <c r="Y495" s="36">
        <f t="shared" ref="Y495" si="6856">X499</f>
        <v>0.99629592019162416</v>
      </c>
      <c r="Z495" s="36">
        <f>IF(MAX(W495:W499)=W495,Q495+1,Q495)</f>
        <v>7</v>
      </c>
      <c r="AA495" s="80">
        <f t="shared" ref="AA495" si="6857">IF(W495=MAX(W495:W499),S495*R495-G495,0)</f>
        <v>0</v>
      </c>
      <c r="AB495" s="80">
        <f t="shared" ref="AB495" si="6858">IF(W495=MAX(W495:W499),T495*R495-H495,0)</f>
        <v>0</v>
      </c>
      <c r="AC495" s="54">
        <f t="shared" ref="AC495" si="6859">IF(W495=MAX(W495:W499),U495-I495,0)</f>
        <v>0</v>
      </c>
      <c r="AD495" s="54">
        <f>Hoja1!$AA495^2+Hoja1!$AB495^2+AC495^2</f>
        <v>0</v>
      </c>
      <c r="AE495" s="80">
        <f t="shared" ref="AE495" si="6860">IF(MAX(AD495:AD499)&gt;AE490,MAX(AD495:AD499),AE490)</f>
        <v>5.1087972337273198E-2</v>
      </c>
      <c r="AF495" s="80">
        <f t="shared" ref="AF495" si="6861">SQRT(AE495)</f>
        <v>0.22602648591984348</v>
      </c>
      <c r="AG495" s="82">
        <f>IF(Y495=MIN(Y410:Y509),Y495,0)</f>
        <v>0</v>
      </c>
      <c r="AH495" s="83">
        <f>IF(Hoja1!$AG495&gt;0,_xlfn.MAXIFS(W495:W499,Z505:Z509,0),0)</f>
        <v>0</v>
      </c>
      <c r="AI495" s="80">
        <f>IF(AG495&gt;0,IF(AH495=Hoja1!$W495,Hoja1!$E495,Hoja1!$G495),0)</f>
        <v>0</v>
      </c>
      <c r="AJ495" s="54">
        <f>IF(AG495&gt;0,IF(AH495=Hoja1!$W495,Hoja1!$F495,Hoja1!$H495),0)</f>
        <v>0</v>
      </c>
      <c r="AK495" s="52">
        <f>IF(AG495&gt;0,IF(AH495=Hoja1!$W495,Hoja1!$E495*Hoja1!$R495,Hoja1!$G495),0)</f>
        <v>0</v>
      </c>
      <c r="AL495" s="49">
        <f>IF(AG495&gt;0,IF(AH495=Hoja1!$W495,Hoja1!$F495*Hoja1!$R495,Hoja1!$H495),0)</f>
        <v>0</v>
      </c>
      <c r="AM495" s="114">
        <f t="shared" ref="AM495:AN495" si="6862">AM490</f>
        <v>7</v>
      </c>
      <c r="AN495" s="144">
        <f t="shared" si="6862"/>
        <v>0.5</v>
      </c>
      <c r="AO495" s="123">
        <f t="shared" si="6321"/>
        <v>0.14285714285714285</v>
      </c>
      <c r="AP495" s="127">
        <f t="shared" ref="AP495" si="6863">IF($AO$1="SUBTRACTIVE",AN495*AO495,AO495)</f>
        <v>7.1428571428571425E-2</v>
      </c>
      <c r="AQ495" s="52">
        <f t="shared" ref="AQ495:AR495" si="6864">AQ490</f>
        <v>4.7685805316688501E-3</v>
      </c>
      <c r="AR495" s="53">
        <f t="shared" si="6864"/>
        <v>-2.019261066434104E-2</v>
      </c>
      <c r="AS495" s="52">
        <f t="shared" ref="AS495" si="6865">IF(AG495&gt;0,G495+AQ495,0)</f>
        <v>0</v>
      </c>
      <c r="AT495" s="165">
        <f t="shared" ref="AT495" si="6866">IF(AG495&gt;0,H495+AR495,0)</f>
        <v>0</v>
      </c>
    </row>
    <row r="496" spans="3:46" ht="19.5" thickBot="1" x14ac:dyDescent="0.3">
      <c r="C496" s="224"/>
      <c r="D496" s="217"/>
      <c r="E496" s="94">
        <f t="shared" ref="E496:F496" si="6867">E495</f>
        <v>0.69639613300000003</v>
      </c>
      <c r="F496" s="94">
        <f t="shared" si="6867"/>
        <v>0.90330588999999994</v>
      </c>
      <c r="G496" s="46">
        <f t="shared" ref="G496:I496" si="6868">G491</f>
        <v>0.97621461700000001</v>
      </c>
      <c r="H496" s="46">
        <f t="shared" si="6868"/>
        <v>-0.20893725399999999</v>
      </c>
      <c r="I496" s="46">
        <f t="shared" si="6868"/>
        <v>0</v>
      </c>
      <c r="J496" s="56">
        <f t="shared" ref="J496" si="6869">IF($AO$1="SUBTRACTIVE",AA496+J491,IF(W496=MAX(W495:W499),P496*M496-G496+J491,J491))</f>
        <v>0</v>
      </c>
      <c r="K496" s="122">
        <f t="shared" ref="K496" si="6870">IF($AO$1="SUBTRACTIVE",AB496+K491,IF(W496=MAX(W495:W499),P496*N496-H496+K491,K491))</f>
        <v>0</v>
      </c>
      <c r="L496" s="57">
        <v>0</v>
      </c>
      <c r="M496" s="137">
        <f t="shared" ref="M496" si="6871">IF($AO$1="ADDICTIVE",IF(W496=MAX(W495:W499),$AO$2*S496*R496+G496,0),0)</f>
        <v>0</v>
      </c>
      <c r="N496" s="122">
        <f t="shared" ref="N496" si="6872">IF($AO$1="ADDICTIVE",IF(W496=MAX(W495:W499),$AO$2*T496*R496+H496,0),0)</f>
        <v>0</v>
      </c>
      <c r="O496" s="128">
        <f t="shared" ref="O496" si="6873">IF($AO$1="ADDICTIVE",IF(Y496=MAX(Y495:Y499),$AO$2*U496*R496+I496,0),0)</f>
        <v>0</v>
      </c>
      <c r="P496" s="57">
        <f t="shared" si="6603"/>
        <v>0</v>
      </c>
      <c r="Q496" s="93">
        <f t="shared" si="6572"/>
        <v>0</v>
      </c>
      <c r="R496" s="56">
        <f t="shared" si="6315"/>
        <v>0.87674477221929759</v>
      </c>
      <c r="S496" s="95">
        <f t="shared" si="6617"/>
        <v>0.69639613300000003</v>
      </c>
      <c r="T496" s="95">
        <f t="shared" si="6618"/>
        <v>0.90330588999999994</v>
      </c>
      <c r="U496" s="115">
        <f t="shared" si="6316"/>
        <v>0</v>
      </c>
      <c r="V496" s="202">
        <f t="shared" si="6301"/>
        <v>0.43056745692283621</v>
      </c>
      <c r="W496" s="203">
        <f t="shared" si="5986"/>
        <v>0.71528372846141808</v>
      </c>
      <c r="X496" s="203">
        <f>IF(W496&gt;X495,W496,X495)</f>
        <v>0.9470422217430976</v>
      </c>
      <c r="Y496" s="75">
        <f t="shared" ref="Y496:Y499" si="6874">Y495</f>
        <v>0.99629592019162416</v>
      </c>
      <c r="Z496" s="93">
        <f>IF(MAX(W495:W499)=W496,Q496+1,Q496)</f>
        <v>0</v>
      </c>
      <c r="AA496" s="82">
        <f t="shared" ref="AA496" si="6875">IF(W496=MAX(W495:W499),S496*R496-G496,0)</f>
        <v>0</v>
      </c>
      <c r="AB496" s="82">
        <f t="shared" ref="AB496" si="6876">IF(W496=MAX(W495:W499),T496*R496-H496,0)</f>
        <v>0</v>
      </c>
      <c r="AC496" s="210">
        <f t="shared" ref="AC496" si="6877">IF(W496=MAX(W495:W499),U496-I496,0)</f>
        <v>0</v>
      </c>
      <c r="AD496" s="212">
        <f>Hoja1!$AA496^2+Hoja1!$AB496^2+AC496^2</f>
        <v>0</v>
      </c>
      <c r="AE496" s="75">
        <f t="shared" ref="AE496:AH499" si="6878">AE495</f>
        <v>5.1087972337273198E-2</v>
      </c>
      <c r="AF496" s="76">
        <f t="shared" si="6878"/>
        <v>0.22602648591984348</v>
      </c>
      <c r="AG496" s="78">
        <f t="shared" si="6878"/>
        <v>0</v>
      </c>
      <c r="AH496" s="78">
        <f t="shared" si="6878"/>
        <v>0</v>
      </c>
      <c r="AI496" s="80">
        <f>IF(AG495&gt;0,IF(AH495=Hoja1!$W496,Hoja1!$E496,Hoja1!$G496),0)</f>
        <v>0</v>
      </c>
      <c r="AJ496" s="54">
        <f>IF(AG495&gt;0,IF(AH495=Hoja1!$W496,Hoja1!$F496,Hoja1!$H496),0)</f>
        <v>0</v>
      </c>
      <c r="AK496" s="52">
        <f>IF(AG495&gt;0,IF(AH495=Hoja1!$W496,Hoja1!$E496*Hoja1!$R496,Hoja1!$G496),0)</f>
        <v>0</v>
      </c>
      <c r="AL496" s="49">
        <f>IF(AG495&gt;0,IF(AH495=Hoja1!$W496,Hoja1!$F496*Hoja1!$R496,Hoja1!$H496),0)</f>
        <v>0</v>
      </c>
      <c r="AM496" s="56">
        <f t="shared" ref="AM496:AN496" si="6879">AM491</f>
        <v>1</v>
      </c>
      <c r="AN496" s="145">
        <f t="shared" si="6879"/>
        <v>0.5</v>
      </c>
      <c r="AO496" s="122">
        <f t="shared" si="6321"/>
        <v>1</v>
      </c>
      <c r="AP496" s="127">
        <f t="shared" si="6771"/>
        <v>0.5</v>
      </c>
      <c r="AQ496" s="56">
        <f t="shared" ref="AQ496:AR496" si="6880">AQ491</f>
        <v>9.8200950552920219E-3</v>
      </c>
      <c r="AR496" s="57">
        <f t="shared" si="6880"/>
        <v>0.14994720205117487</v>
      </c>
      <c r="AS496" s="56">
        <f t="shared" ref="AS496" si="6881">IF(AG495&gt;0,G496+AQ496,0)</f>
        <v>0</v>
      </c>
      <c r="AT496" s="166">
        <f t="shared" ref="AT496" si="6882">IF(AG495&gt;0,H496+AR496,0)</f>
        <v>0</v>
      </c>
    </row>
    <row r="497" spans="3:46" ht="19.5" thickBot="1" x14ac:dyDescent="0.3">
      <c r="C497" s="224"/>
      <c r="D497" s="217"/>
      <c r="E497" s="94">
        <f t="shared" ref="E497:F497" si="6883">E496</f>
        <v>0.69639613300000003</v>
      </c>
      <c r="F497" s="94">
        <f t="shared" si="6883"/>
        <v>0.90330588999999994</v>
      </c>
      <c r="G497" s="46">
        <f t="shared" ref="G497:I497" si="6884">G492</f>
        <v>0.4247616770911497</v>
      </c>
      <c r="H497" s="46">
        <f t="shared" si="6884"/>
        <v>0.90530520691903349</v>
      </c>
      <c r="I497" s="46">
        <f t="shared" si="6884"/>
        <v>0</v>
      </c>
      <c r="J497" s="56">
        <f t="shared" ref="J497" si="6885">IF($AO$1="SUBTRACTIVE",AA497+J492,IF(W497=MAX(W495:W499),P497*M497-G497+J492,J492))</f>
        <v>3.1459709263277624E-2</v>
      </c>
      <c r="K497" s="122">
        <f t="shared" ref="K497" si="6886">IF($AO$1="SUBTRACTIVE",AB497+K492,IF(W497=MAX(W495:W499),P497*N497-H497+K492,K492))</f>
        <v>-3.7849322721346002E-2</v>
      </c>
      <c r="L497" s="57">
        <v>0</v>
      </c>
      <c r="M497" s="137">
        <f t="shared" ref="M497" si="6887">IF($AO$1="ADDICTIVE",IF(W497=MAX(W495:W499),$AO$2*S497*R497+G497,0),0)</f>
        <v>0</v>
      </c>
      <c r="N497" s="122">
        <f t="shared" ref="N497" si="6888">IF($AO$1="ADDICTIVE",IF(W497=MAX(W495:W499),$AO$2*T497*R497+H497,0),0)</f>
        <v>0</v>
      </c>
      <c r="O497" s="128">
        <f t="shared" ref="O497" si="6889">IF($AO$1="ADDICTIVE",IF(Y497=MAX(Y495:Y499),$AO$2*U497*R497+I497,0),0)</f>
        <v>0</v>
      </c>
      <c r="P497" s="57">
        <f t="shared" si="6603"/>
        <v>0</v>
      </c>
      <c r="Q497" s="93">
        <f t="shared" si="6572"/>
        <v>5</v>
      </c>
      <c r="R497" s="56">
        <f t="shared" si="6315"/>
        <v>0.87674477221929759</v>
      </c>
      <c r="S497" s="95">
        <f t="shared" si="6617"/>
        <v>0.69639613300000003</v>
      </c>
      <c r="T497" s="95">
        <f t="shared" si="6618"/>
        <v>0.90330588999999994</v>
      </c>
      <c r="U497" s="115">
        <f t="shared" si="6316"/>
        <v>0</v>
      </c>
      <c r="V497" s="202">
        <f t="shared" si="6301"/>
        <v>0.97631660150368083</v>
      </c>
      <c r="W497" s="203">
        <f t="shared" si="5986"/>
        <v>0.98815830075184041</v>
      </c>
      <c r="X497" s="203">
        <f>IF(W497&gt;X496,W497,X496)</f>
        <v>0.98815830075184041</v>
      </c>
      <c r="Y497" s="75">
        <f t="shared" si="6874"/>
        <v>0.99629592019162416</v>
      </c>
      <c r="Z497" s="93">
        <f>IF(MAX(W495:W499)=W497,Q497+1,Q497)</f>
        <v>5</v>
      </c>
      <c r="AA497" s="82">
        <f t="shared" ref="AA497" si="6890">IF(W497=MAX(W495:W499),S497*R497-G497,0)</f>
        <v>0</v>
      </c>
      <c r="AB497" s="82">
        <f t="shared" ref="AB497" si="6891">IF(W497=MAX(W495:W499),T497*R497-H497,0)</f>
        <v>0</v>
      </c>
      <c r="AC497" s="210">
        <f t="shared" ref="AC497" si="6892">IF(W497=MAX(W495:W499),U497-I497,0)</f>
        <v>0</v>
      </c>
      <c r="AD497" s="212">
        <f>Hoja1!$AA497^2+Hoja1!$AB497^2+AC497^2</f>
        <v>0</v>
      </c>
      <c r="AE497" s="75">
        <f t="shared" si="6878"/>
        <v>5.1087972337273198E-2</v>
      </c>
      <c r="AF497" s="75">
        <f t="shared" si="6878"/>
        <v>0.22602648591984348</v>
      </c>
      <c r="AG497" s="78">
        <f t="shared" si="6878"/>
        <v>0</v>
      </c>
      <c r="AH497" s="78">
        <f t="shared" si="6878"/>
        <v>0</v>
      </c>
      <c r="AI497" s="80">
        <f>IF(AG495&gt;0,IF(AH495=Hoja1!$W497,Hoja1!$E497,Hoja1!$G497),0)</f>
        <v>0</v>
      </c>
      <c r="AJ497" s="54">
        <f>IF(AG495&gt;0,IF(AH495=Hoja1!$W497,Hoja1!$F497,Hoja1!$H497),0)</f>
        <v>0</v>
      </c>
      <c r="AK497" s="52">
        <f>IF(AG495&gt;0,IF(AH495=Hoja1!$W497,Hoja1!$E497*Hoja1!$R497,Hoja1!$G497),0)</f>
        <v>0</v>
      </c>
      <c r="AL497" s="49">
        <f>IF(AG495&gt;0,IF(AH495=Hoja1!$W497,Hoja1!$F497*Hoja1!$R497,Hoja1!$H497),0)</f>
        <v>0</v>
      </c>
      <c r="AM497" s="56">
        <f t="shared" ref="AM497:AN497" si="6893">AM492</f>
        <v>5</v>
      </c>
      <c r="AN497" s="145">
        <f t="shared" si="6893"/>
        <v>0.5</v>
      </c>
      <c r="AO497" s="122">
        <f t="shared" si="6321"/>
        <v>0.2</v>
      </c>
      <c r="AP497" s="127">
        <f t="shared" si="6771"/>
        <v>0.1</v>
      </c>
      <c r="AQ497" s="56">
        <f t="shared" ref="AQ497:AR497" si="6894">AQ492</f>
        <v>3.1459709263277624E-3</v>
      </c>
      <c r="AR497" s="57">
        <f t="shared" si="6894"/>
        <v>-3.7849322721346004E-3</v>
      </c>
      <c r="AS497" s="56">
        <f t="shared" ref="AS497" si="6895">IF(AG495&gt;0,G497+AQ497,0)</f>
        <v>0</v>
      </c>
      <c r="AT497" s="166">
        <f t="shared" ref="AT497" si="6896">IF(AG495&gt;0,H497+AR497,0)</f>
        <v>0</v>
      </c>
    </row>
    <row r="498" spans="3:46" ht="19.5" thickBot="1" x14ac:dyDescent="0.3">
      <c r="C498" s="224"/>
      <c r="D498" s="217"/>
      <c r="E498" s="94">
        <f t="shared" ref="E498:F498" si="6897">E497</f>
        <v>0.69639613300000003</v>
      </c>
      <c r="F498" s="94">
        <f t="shared" si="6897"/>
        <v>0.90330588999999994</v>
      </c>
      <c r="G498" s="46">
        <f t="shared" ref="G498:I498" si="6898">G493</f>
        <v>5.6386042442791447E-2</v>
      </c>
      <c r="H498" s="46">
        <f t="shared" si="6898"/>
        <v>0.99840904153440013</v>
      </c>
      <c r="I498" s="46">
        <f t="shared" si="6898"/>
        <v>0</v>
      </c>
      <c r="J498" s="56">
        <f t="shared" ref="J498" si="6899">IF($AO$1="SUBTRACTIVE",AA498+J493,IF(W498=MAX(W495:W499),P498*M498-G498+J493,J493))</f>
        <v>0</v>
      </c>
      <c r="K498" s="122">
        <f t="shared" ref="K498" si="6900">IF($AO$1="SUBTRACTIVE",AB498+K493,IF(W498=MAX(W495:W499),P498*N498-H498+K493,K493))</f>
        <v>0</v>
      </c>
      <c r="L498" s="57">
        <v>0</v>
      </c>
      <c r="M498" s="137">
        <f t="shared" ref="M498" si="6901">IF($AO$1="ADDICTIVE",IF(W498=MAX(W495:W499),$AO$2*S498*R498+G498,0),0)</f>
        <v>0</v>
      </c>
      <c r="N498" s="122">
        <f t="shared" ref="N498" si="6902">IF($AO$1="ADDICTIVE",IF(W498=MAX(W495:W499),$AO$2*T498*R498+H498,0),0)</f>
        <v>0</v>
      </c>
      <c r="O498" s="128">
        <f t="shared" ref="O498:O499" si="6903">IF($AO$1="ADDICTIVE",IF(Y498=MAX(Y494:Y498),$AO$2*U498*R498+I498,0),0)</f>
        <v>0</v>
      </c>
      <c r="P498" s="57">
        <f t="shared" si="6603"/>
        <v>0</v>
      </c>
      <c r="Q498" s="93">
        <f t="shared" si="6572"/>
        <v>0</v>
      </c>
      <c r="R498" s="56">
        <f t="shared" si="6315"/>
        <v>0.87674477221929759</v>
      </c>
      <c r="S498" s="95">
        <f t="shared" si="6617"/>
        <v>0.69639613300000003</v>
      </c>
      <c r="T498" s="95">
        <f t="shared" si="6618"/>
        <v>0.90330588999999994</v>
      </c>
      <c r="U498" s="115">
        <f t="shared" si="6316"/>
        <v>0</v>
      </c>
      <c r="V498" s="202">
        <f t="shared" si="6301"/>
        <v>0.82513588362021983</v>
      </c>
      <c r="W498" s="203">
        <f t="shared" si="5986"/>
        <v>0.91256794181010992</v>
      </c>
      <c r="X498" s="203">
        <f>IF(W498&gt;X497,W498,X497)</f>
        <v>0.98815830075184041</v>
      </c>
      <c r="Y498" s="75">
        <f t="shared" si="6874"/>
        <v>0.99629592019162416</v>
      </c>
      <c r="Z498" s="93">
        <f>IF(MAX(W495:W499)=W498,Q498+1,Q498)</f>
        <v>0</v>
      </c>
      <c r="AA498" s="82">
        <f t="shared" ref="AA498" si="6904">IF(W498=MAX(W495:W499),S498*R498-G498,0)</f>
        <v>0</v>
      </c>
      <c r="AB498" s="82">
        <f t="shared" ref="AB498" si="6905">IF(W498=MAX(W495:W499),T498*R498-H498,0)</f>
        <v>0</v>
      </c>
      <c r="AC498" s="210">
        <f t="shared" ref="AC498" si="6906">IF(W498=MAX(W495:W499),U498-I498,0)</f>
        <v>0</v>
      </c>
      <c r="AD498" s="212">
        <f>Hoja1!$AA498^2+Hoja1!$AB498^2+AC498^2</f>
        <v>0</v>
      </c>
      <c r="AE498" s="75">
        <f t="shared" si="6878"/>
        <v>5.1087972337273198E-2</v>
      </c>
      <c r="AF498" s="75">
        <f t="shared" si="6878"/>
        <v>0.22602648591984348</v>
      </c>
      <c r="AG498" s="78">
        <f t="shared" si="6878"/>
        <v>0</v>
      </c>
      <c r="AH498" s="78">
        <f t="shared" si="6878"/>
        <v>0</v>
      </c>
      <c r="AI498" s="80">
        <f>IF(AG495&gt;0,IF(AH495=Hoja1!$W498,Hoja1!$E498,Hoja1!$G498),0)</f>
        <v>0</v>
      </c>
      <c r="AJ498" s="54">
        <f>IF(AG495&gt;0,IF(AH495=Hoja1!$W498,Hoja1!$F498,Hoja1!$H498),0)</f>
        <v>0</v>
      </c>
      <c r="AK498" s="52">
        <f>IF(AG495&gt;0,IF(AH495=Hoja1!$W498,Hoja1!$E498*Hoja1!$R498,Hoja1!$G498),0)</f>
        <v>0</v>
      </c>
      <c r="AL498" s="49">
        <f>IF(AG495&gt;0,IF(AH495=Hoja1!$W498,Hoja1!$F498*Hoja1!$R498,Hoja1!$H498),0)</f>
        <v>0</v>
      </c>
      <c r="AM498" s="56">
        <f t="shared" ref="AM498:AN498" si="6907">AM493</f>
        <v>1</v>
      </c>
      <c r="AN498" s="145">
        <f t="shared" si="6907"/>
        <v>0.5</v>
      </c>
      <c r="AO498" s="122">
        <f t="shared" si="6321"/>
        <v>1</v>
      </c>
      <c r="AP498" s="127">
        <f t="shared" si="6771"/>
        <v>0.5</v>
      </c>
      <c r="AQ498" s="56">
        <f t="shared" ref="AQ498:AR498" si="6908">AQ493</f>
        <v>0</v>
      </c>
      <c r="AR498" s="57">
        <f t="shared" si="6908"/>
        <v>0</v>
      </c>
      <c r="AS498" s="56">
        <f t="shared" ref="AS498" si="6909">IF(AG495&gt;0,G498+AQ498,0)</f>
        <v>0</v>
      </c>
      <c r="AT498" s="166">
        <f t="shared" ref="AT498" si="6910">IF(AG495&gt;0,H498+AR498,0)</f>
        <v>0</v>
      </c>
    </row>
    <row r="499" spans="3:46" ht="19.5" thickBot="1" x14ac:dyDescent="0.3">
      <c r="C499" s="224"/>
      <c r="D499" s="218"/>
      <c r="E499" s="94">
        <f t="shared" ref="E499:F499" si="6911">E498</f>
        <v>0.69639613300000003</v>
      </c>
      <c r="F499" s="94">
        <f t="shared" si="6911"/>
        <v>0.90330588999999994</v>
      </c>
      <c r="G499" s="46">
        <f t="shared" ref="G499:I499" si="6912">G494</f>
        <v>0.70226008465779011</v>
      </c>
      <c r="H499" s="46">
        <f t="shared" si="6912"/>
        <v>0.7119204825655977</v>
      </c>
      <c r="I499" s="46">
        <f t="shared" si="6912"/>
        <v>0</v>
      </c>
      <c r="J499" s="58">
        <f t="shared" ref="J499" si="6913">IF($AO$1="SUBTRACTIVE",AA499+J494,IF(W499=MAX(W495:W499),P499*M499-G499+J494,J494))</f>
        <v>-4.4215390775986574E-2</v>
      </c>
      <c r="K499" s="124">
        <f t="shared" ref="K499" si="6914">IF($AO$1="SUBTRACTIVE",AB499+K494,IF(W499=MAX(W495:W499),P499*N499-H499+K494,K494))</f>
        <v>-1.7915093779131697E-3</v>
      </c>
      <c r="L499" s="59">
        <v>0</v>
      </c>
      <c r="M499" s="138">
        <f t="shared" ref="M499" si="6915">IF($AO$1="ADDICTIVE",IF(W499=MAX(W495:W499),$AO$2*S499*R499+G499,0),0)</f>
        <v>0</v>
      </c>
      <c r="N499" s="124">
        <f t="shared" ref="N499" si="6916">IF($AO$1="ADDICTIVE",IF(W499=MAX(W495:W499),$AO$2*T499*R499+H499,0),0)</f>
        <v>0</v>
      </c>
      <c r="O499" s="129">
        <f t="shared" si="6903"/>
        <v>0</v>
      </c>
      <c r="P499" s="59">
        <f t="shared" si="6603"/>
        <v>0</v>
      </c>
      <c r="Q499" s="93">
        <f t="shared" si="6572"/>
        <v>5</v>
      </c>
      <c r="R499" s="58">
        <f t="shared" si="6315"/>
        <v>0.87674477221929759</v>
      </c>
      <c r="S499" s="95">
        <f t="shared" si="6617"/>
        <v>0.69639613300000003</v>
      </c>
      <c r="T499" s="95">
        <f t="shared" si="6618"/>
        <v>0.90330588999999994</v>
      </c>
      <c r="U499" s="119">
        <f t="shared" si="6316"/>
        <v>0</v>
      </c>
      <c r="V499" s="202">
        <f t="shared" si="6301"/>
        <v>0.99259184038324832</v>
      </c>
      <c r="W499" s="203">
        <f t="shared" si="5986"/>
        <v>0.99629592019162416</v>
      </c>
      <c r="X499" s="203">
        <f>IF(W499&gt;X498,W499,X498)</f>
        <v>0.99629592019162416</v>
      </c>
      <c r="Y499" s="75">
        <f t="shared" si="6874"/>
        <v>0.99629592019162416</v>
      </c>
      <c r="Z499" s="93">
        <f>IF(MAX(W495:W499)=W499,Q499+1,Q499)</f>
        <v>6</v>
      </c>
      <c r="AA499" s="82">
        <f t="shared" ref="AA499" si="6917">IF(W499=MAX(W495:W499),S499*R499-G499,0)</f>
        <v>-9.1698415656305432E-2</v>
      </c>
      <c r="AB499" s="82">
        <f t="shared" ref="AB499" si="6918">IF(W499=MAX(W495:W499),T499*R499-H499,0)</f>
        <v>8.0048234206802182E-2</v>
      </c>
      <c r="AC499" s="211">
        <f t="shared" ref="AC499" si="6919">IF(W499=MAX(W495:W499),U499-I499,0)</f>
        <v>0</v>
      </c>
      <c r="AD499" s="211">
        <f>Hoja1!$AA499^2+Hoja1!$AB499^2+AC499^2</f>
        <v>1.4816319233503615E-2</v>
      </c>
      <c r="AE499" s="75">
        <f t="shared" si="6878"/>
        <v>5.1087972337273198E-2</v>
      </c>
      <c r="AF499" s="75">
        <f t="shared" si="6878"/>
        <v>0.22602648591984348</v>
      </c>
      <c r="AG499" s="78">
        <f t="shared" si="6878"/>
        <v>0</v>
      </c>
      <c r="AH499" s="78">
        <f t="shared" si="6878"/>
        <v>0</v>
      </c>
      <c r="AI499" s="80">
        <f>IF(AG495&gt;0,IF(AH495=Hoja1!$W499,Hoja1!$E499,Hoja1!$G499),0)</f>
        <v>0</v>
      </c>
      <c r="AJ499" s="54">
        <f>IF(AG495&gt;0,IF(AH495=Hoja1!$W499,Hoja1!$F499,Hoja1!$H499),0)</f>
        <v>0</v>
      </c>
      <c r="AK499" s="52">
        <f>IF(AG495&gt;0,IF(AH495=Hoja1!$W499,Hoja1!$E499*Hoja1!$R499,Hoja1!$G499),0)</f>
        <v>0</v>
      </c>
      <c r="AL499" s="49">
        <f>IF(AG495&gt;0,IF(AH495=Hoja1!$W499,Hoja1!$F499*Hoja1!$R499,Hoja1!$H499),0)</f>
        <v>0</v>
      </c>
      <c r="AM499" s="58">
        <f t="shared" ref="AM499:AN499" si="6920">AM494</f>
        <v>6</v>
      </c>
      <c r="AN499" s="146">
        <f t="shared" si="6920"/>
        <v>0.5</v>
      </c>
      <c r="AO499" s="124">
        <f t="shared" si="6321"/>
        <v>0.16666666666666666</v>
      </c>
      <c r="AP499" s="106">
        <f t="shared" si="6771"/>
        <v>8.3333333333333329E-2</v>
      </c>
      <c r="AQ499" s="58">
        <f t="shared" ref="AQ499:AR499" si="6921">AQ494</f>
        <v>-3.684615897998881E-3</v>
      </c>
      <c r="AR499" s="59">
        <f t="shared" si="6921"/>
        <v>-1.492924481594308E-4</v>
      </c>
      <c r="AS499" s="58">
        <f t="shared" ref="AS499" si="6922">IF(AG495&gt;0,G499+AQ499,0)</f>
        <v>0</v>
      </c>
      <c r="AT499" s="167">
        <f t="shared" ref="AT499" si="6923">IF(AG495&gt;0,H499+AR499,0)</f>
        <v>0</v>
      </c>
    </row>
    <row r="500" spans="3:46" ht="19.5" thickBot="1" x14ac:dyDescent="0.3">
      <c r="C500" s="224"/>
      <c r="D500" s="213" t="s">
        <v>43</v>
      </c>
      <c r="E500" s="86">
        <f>$A$28</f>
        <v>0.59279031900000001</v>
      </c>
      <c r="F500" s="86">
        <f>$B$28</f>
        <v>5.4142951000000002E-2</v>
      </c>
      <c r="G500" s="71">
        <f t="shared" ref="G500:I500" si="6924">G495</f>
        <v>0.90061523871352567</v>
      </c>
      <c r="H500" s="71">
        <f t="shared" si="6924"/>
        <v>0.43461729348586547</v>
      </c>
      <c r="I500" s="71">
        <f t="shared" si="6924"/>
        <v>0</v>
      </c>
      <c r="J500" s="64">
        <f t="shared" ref="J500" si="6925">IF($AO$1="SUBTRACTIVE",AA500+J495,IF(W500=MAX(W500:W504),P500*M500-G500+J495,J495))</f>
        <v>6.6760127443363904E-2</v>
      </c>
      <c r="K500" s="121">
        <f t="shared" ref="K500" si="6926">IF($AO$1="SUBTRACTIVE",AB500+K495,IF(W500=MAX(W500:W504),P500*N500-H500+K495,K495))</f>
        <v>-0.28269654930077459</v>
      </c>
      <c r="L500" s="65">
        <v>0</v>
      </c>
      <c r="M500" s="64">
        <f t="shared" ref="M500" si="6927">IF($AO$1="ADDICTIVE",IF(W500=MAX(W500:W504),$AO$2*S500*R500+G500,0),0)</f>
        <v>0</v>
      </c>
      <c r="N500" s="121">
        <f t="shared" ref="N500" si="6928">IF($AO$1="ADDICTIVE",IF(W500=MAX(W500:W504),$AO$2*T500*R500+H500,0),0)</f>
        <v>0</v>
      </c>
      <c r="O500" s="126">
        <f t="shared" ref="O500" si="6929">IF($AO$1="ADDICTIVE",IF(Y500=MAX(Y500:Y504),$AO$2*U500*R500+I500,0),0)</f>
        <v>0</v>
      </c>
      <c r="P500" s="65">
        <f t="shared" si="6603"/>
        <v>0</v>
      </c>
      <c r="Q500" s="35">
        <f t="shared" si="6572"/>
        <v>7</v>
      </c>
      <c r="R500" s="15">
        <f t="shared" si="6315"/>
        <v>1.6799444511687176</v>
      </c>
      <c r="S500" s="87">
        <f t="shared" si="6617"/>
        <v>0.59279031900000001</v>
      </c>
      <c r="T500" s="87">
        <f t="shared" si="6618"/>
        <v>5.4142951000000002E-2</v>
      </c>
      <c r="U500" s="26">
        <f t="shared" si="6316"/>
        <v>0</v>
      </c>
      <c r="V500" s="197">
        <f t="shared" si="6301"/>
        <v>0.93641356523058172</v>
      </c>
      <c r="W500" s="198">
        <f t="shared" si="5986"/>
        <v>0.96820678261529092</v>
      </c>
      <c r="X500" s="198">
        <f>W500</f>
        <v>0.96820678261529092</v>
      </c>
      <c r="Y500" s="35">
        <f t="shared" ref="Y500" si="6930">X504</f>
        <v>0.97658184096850831</v>
      </c>
      <c r="Z500" s="35">
        <f>IF(MAX(W500:W504)=W500,Q500+1,Q500)</f>
        <v>7</v>
      </c>
      <c r="AA500" s="35">
        <f t="shared" ref="AA500" si="6931">IF(W500=MAX(W500:W504),S500*R500-G500,0)</f>
        <v>0</v>
      </c>
      <c r="AB500" s="35">
        <f t="shared" ref="AB500" si="6932">IF(W500=MAX(W500:W504),T500*R500-H500,0)</f>
        <v>0</v>
      </c>
      <c r="AC500" s="131">
        <f t="shared" ref="AC500" si="6933">IF(W500=MAX(W500:W504),U500-I500,0)</f>
        <v>0</v>
      </c>
      <c r="AD500" s="131">
        <f>Hoja1!$AA500^2+Hoja1!$AB500^2+AC500^2</f>
        <v>0</v>
      </c>
      <c r="AE500" s="35">
        <f t="shared" ref="AE500" si="6934">IF(MAX(AD500:AD504)&gt;AE495,MAX(AD500:AD504),AE495)</f>
        <v>9.0322390679483333E-2</v>
      </c>
      <c r="AF500" s="35">
        <f t="shared" ref="AF500" si="6935">SQRT(AE500)</f>
        <v>0.30053683747501458</v>
      </c>
      <c r="AG500" s="35">
        <f>IF(Y500=MIN(Y410:Y509),Y500,0)</f>
        <v>0.97658184096850831</v>
      </c>
      <c r="AH500" s="88">
        <f>IF(Hoja1!$AG500&gt;0,_xlfn.MAXIFS(W500:W504,Z505:Z509,0),0)</f>
        <v>0</v>
      </c>
      <c r="AI500" s="72">
        <f>IF(AG500&gt;0,IF(AH500=Hoja1!$W500,Hoja1!$E500,Hoja1!$G500),0)</f>
        <v>0.90061523871352567</v>
      </c>
      <c r="AJ500" s="73">
        <f>IF(AG500&gt;0,IF(AH500=Hoja1!$W500,Hoja1!$F500,Hoja1!$H500),0)</f>
        <v>0.43461729348586547</v>
      </c>
      <c r="AK500" s="52">
        <f>IF(AG500&gt;0,IF(AH500=Hoja1!$W500,Hoja1!$E500*Hoja1!$R500,Hoja1!$G500),0)</f>
        <v>0.90061523871352567</v>
      </c>
      <c r="AL500" s="49">
        <f>IF(AG500&gt;0,IF(AH500=Hoja1!$W500,Hoja1!$F500*Hoja1!$R500,Hoja1!$H500),0)</f>
        <v>0.43461729348586547</v>
      </c>
      <c r="AM500" s="64">
        <f t="shared" ref="AM500:AN500" si="6936">AM495</f>
        <v>7</v>
      </c>
      <c r="AN500" s="148">
        <f t="shared" si="6936"/>
        <v>0.5</v>
      </c>
      <c r="AO500" s="121">
        <f t="shared" si="6321"/>
        <v>0.14285714285714285</v>
      </c>
      <c r="AP500" s="65">
        <f t="shared" ref="AP500" si="6937">IF($AO$11="SUBTRACTIVE",AN500*AO500,AO500)</f>
        <v>0.14285714285714285</v>
      </c>
      <c r="AQ500" s="64">
        <f t="shared" ref="AQ500:AR500" si="6938">AQ495</f>
        <v>4.7685805316688501E-3</v>
      </c>
      <c r="AR500" s="65">
        <f t="shared" si="6938"/>
        <v>-2.019261066434104E-2</v>
      </c>
      <c r="AS500" s="64">
        <f t="shared" ref="AS500" si="6939">IF(AG500&gt;0,G500+AQ500,0)</f>
        <v>0.90538381924519451</v>
      </c>
      <c r="AT500" s="168">
        <f t="shared" ref="AT500" si="6940">IF(AG500&gt;0,H500+AR500,0)</f>
        <v>0.41442468282152445</v>
      </c>
    </row>
    <row r="501" spans="3:46" ht="19.5" thickBot="1" x14ac:dyDescent="0.3">
      <c r="C501" s="224"/>
      <c r="D501" s="214"/>
      <c r="E501" s="89">
        <f t="shared" ref="E501:F501" si="6941">E500</f>
        <v>0.59279031900000001</v>
      </c>
      <c r="F501" s="89">
        <f t="shared" si="6941"/>
        <v>5.4142951000000002E-2</v>
      </c>
      <c r="G501" s="74">
        <f t="shared" ref="G501:I501" si="6942">G496</f>
        <v>0.97621461700000001</v>
      </c>
      <c r="H501" s="74">
        <f t="shared" si="6942"/>
        <v>-0.20893725399999999</v>
      </c>
      <c r="I501" s="74">
        <f t="shared" si="6942"/>
        <v>0</v>
      </c>
      <c r="J501" s="2">
        <f t="shared" ref="J501" si="6943">IF($AO$1="SUBTRACTIVE",AA501+J496,IF(W501=MAX(W500:W504),P501*M501-G501+J496,J496))</f>
        <v>1.9640190110584044E-2</v>
      </c>
      <c r="K501" s="107">
        <f t="shared" ref="K501" si="6944">IF($AO$1="SUBTRACTIVE",AB501+K496,IF(W501=MAX(W500:W504),P501*N501-H501+K496,K496))</f>
        <v>0.29989440410234974</v>
      </c>
      <c r="L501" s="3">
        <v>0</v>
      </c>
      <c r="M501" s="2">
        <f t="shared" ref="M501" si="6945">IF($AO$1="ADDICTIVE",IF(W501=MAX(W500:W504),$AO$2*S501*R501+G501,0),0)</f>
        <v>0</v>
      </c>
      <c r="N501" s="107">
        <f t="shared" ref="N501" si="6946">IF($AO$1="ADDICTIVE",IF(W501=MAX(W500:W504),$AO$2*T501*R501+H501,0),0)</f>
        <v>0</v>
      </c>
      <c r="O501" s="20">
        <f t="shared" ref="O501" si="6947">IF($AO$1="ADDICTIVE",IF(Y501=MAX(Y500:Y504),$AO$2*U501*R501+I501,0),0)</f>
        <v>0</v>
      </c>
      <c r="P501" s="3">
        <f t="shared" si="6603"/>
        <v>0</v>
      </c>
      <c r="Q501" s="63">
        <f t="shared" si="6572"/>
        <v>0</v>
      </c>
      <c r="R501" s="2">
        <f t="shared" si="6315"/>
        <v>1.6799444511687176</v>
      </c>
      <c r="S501" s="90">
        <f t="shared" si="6617"/>
        <v>0.59279031900000001</v>
      </c>
      <c r="T501" s="90">
        <f t="shared" si="6618"/>
        <v>5.4142951000000002E-2</v>
      </c>
      <c r="U501" s="26">
        <f t="shared" si="6316"/>
        <v>0</v>
      </c>
      <c r="V501" s="199">
        <f t="shared" si="6301"/>
        <v>0.95316368193701673</v>
      </c>
      <c r="W501" s="192">
        <f t="shared" ref="W501:W564" si="6948">(V501+1)/2</f>
        <v>0.97658184096850831</v>
      </c>
      <c r="X501" s="192">
        <f>IF(W501&gt;X500,W501,X500)</f>
        <v>0.97658184096850831</v>
      </c>
      <c r="Y501" s="75">
        <f t="shared" ref="Y501:Y504" si="6949">Y500</f>
        <v>0.97658184096850831</v>
      </c>
      <c r="Z501" s="63">
        <f>IF(MAX(W500:W504)=W501,Q501+1,Q501)</f>
        <v>1</v>
      </c>
      <c r="AA501" s="63">
        <f t="shared" ref="AA501" si="6950">IF(W501=MAX(W500:W504),S501*R501-G501,0)</f>
        <v>1.9640190110584044E-2</v>
      </c>
      <c r="AB501" s="63">
        <f t="shared" ref="AB501" si="6951">IF(W501=MAX(W500:W504),T501*R501-H501,0)</f>
        <v>0.29989440410234974</v>
      </c>
      <c r="AC501" s="209">
        <f t="shared" ref="AC501" si="6952">IF(W501=MAX(W500:W504),U501-I501,0)</f>
        <v>0</v>
      </c>
      <c r="AD501" s="132">
        <f>Hoja1!$AA501^2+Hoja1!$AB501^2+AC501^2</f>
        <v>9.0322390679483333E-2</v>
      </c>
      <c r="AE501" s="75">
        <f t="shared" ref="AE501:AH504" si="6953">AE500</f>
        <v>9.0322390679483333E-2</v>
      </c>
      <c r="AF501" s="76">
        <f t="shared" si="6953"/>
        <v>0.30053683747501458</v>
      </c>
      <c r="AG501" s="77">
        <f t="shared" si="6953"/>
        <v>0.97658184096850831</v>
      </c>
      <c r="AH501" s="78">
        <f t="shared" si="6953"/>
        <v>0</v>
      </c>
      <c r="AI501" s="72">
        <f>IF(AG500&gt;0,IF(AH500=Hoja1!$W501,Hoja1!$E501,Hoja1!$G501),0)</f>
        <v>0.97621461700000001</v>
      </c>
      <c r="AJ501" s="73">
        <f>IF(AG500&gt;0,IF(AH500=Hoja1!$W501,Hoja1!$F501,Hoja1!$H501),0)</f>
        <v>-0.20893725399999999</v>
      </c>
      <c r="AK501" s="52">
        <f>IF(AG500&gt;0,IF(AH500=Hoja1!$W501,Hoja1!$E501*Hoja1!$R501,Hoja1!$G501),0)</f>
        <v>0.97621461700000001</v>
      </c>
      <c r="AL501" s="49">
        <f>IF(AG500&gt;0,IF(AH500=Hoja1!$W501,Hoja1!$F501*Hoja1!$R501,Hoja1!$H501),0)</f>
        <v>-0.20893725399999999</v>
      </c>
      <c r="AM501" s="2">
        <f t="shared" ref="AM501:AN501" si="6954">AM496</f>
        <v>1</v>
      </c>
      <c r="AN501" s="143">
        <f t="shared" si="6954"/>
        <v>0.5</v>
      </c>
      <c r="AO501" s="107">
        <f t="shared" si="6321"/>
        <v>1</v>
      </c>
      <c r="AP501" s="3">
        <f t="shared" si="6846"/>
        <v>1</v>
      </c>
      <c r="AQ501" s="2">
        <f t="shared" ref="AQ501:AR501" si="6955">AQ496</f>
        <v>9.8200950552920219E-3</v>
      </c>
      <c r="AR501" s="3">
        <f t="shared" si="6955"/>
        <v>0.14994720205117487</v>
      </c>
      <c r="AS501" s="2">
        <f t="shared" ref="AS501" si="6956">IF(AG500&gt;0,G501+AQ501,0)</f>
        <v>0.98603471205529203</v>
      </c>
      <c r="AT501" s="163">
        <f t="shared" ref="AT501" si="6957">IF(AG500&gt;0,H501+AR501,0)</f>
        <v>-5.8990051948825117E-2</v>
      </c>
    </row>
    <row r="502" spans="3:46" ht="19.5" thickBot="1" x14ac:dyDescent="0.3">
      <c r="C502" s="224"/>
      <c r="D502" s="214"/>
      <c r="E502" s="89">
        <f t="shared" ref="E502:F502" si="6958">E501</f>
        <v>0.59279031900000001</v>
      </c>
      <c r="F502" s="89">
        <f t="shared" si="6958"/>
        <v>5.4142951000000002E-2</v>
      </c>
      <c r="G502" s="74">
        <f t="shared" ref="G502:I502" si="6959">G497</f>
        <v>0.4247616770911497</v>
      </c>
      <c r="H502" s="74">
        <f t="shared" si="6959"/>
        <v>0.90530520691903349</v>
      </c>
      <c r="I502" s="74">
        <f t="shared" si="6959"/>
        <v>0</v>
      </c>
      <c r="J502" s="2">
        <f t="shared" ref="J502" si="6960">IF($AO$1="SUBTRACTIVE",AA502+J497,IF(W502=MAX(W500:W504),P502*M502-G502+J497,J497))</f>
        <v>3.1459709263277624E-2</v>
      </c>
      <c r="K502" s="107">
        <f t="shared" ref="K502" si="6961">IF($AO$1="SUBTRACTIVE",AB502+K497,IF(W502=MAX(W500:W504),P502*N502-H502+K497,K497))</f>
        <v>-3.7849322721346002E-2</v>
      </c>
      <c r="L502" s="3">
        <v>0</v>
      </c>
      <c r="M502" s="2">
        <f t="shared" ref="M502" si="6962">IF($AO$1="ADDICTIVE",IF(W502=MAX(W500:W504),$AO$2*S502*R502+G502,0),0)</f>
        <v>0</v>
      </c>
      <c r="N502" s="107">
        <f t="shared" ref="N502" si="6963">IF($AO$1="ADDICTIVE",IF(W502=MAX(W500:W504),$AO$2*T502*R502+H502,0),0)</f>
        <v>0</v>
      </c>
      <c r="O502" s="20">
        <f t="shared" ref="O502" si="6964">IF($AO$1="ADDICTIVE",IF(Y502=MAX(Y500:Y504),$AO$2*U502*R502+I502,0),0)</f>
        <v>0</v>
      </c>
      <c r="P502" s="3">
        <f t="shared" si="6603"/>
        <v>0</v>
      </c>
      <c r="Q502" s="63">
        <f t="shared" si="6572"/>
        <v>5</v>
      </c>
      <c r="R502" s="2">
        <f t="shared" si="6315"/>
        <v>1.6799444511687176</v>
      </c>
      <c r="S502" s="90">
        <f t="shared" si="6617"/>
        <v>0.59279031900000001</v>
      </c>
      <c r="T502" s="90">
        <f t="shared" si="6618"/>
        <v>5.4142951000000002E-2</v>
      </c>
      <c r="U502" s="26">
        <f t="shared" si="6316"/>
        <v>0</v>
      </c>
      <c r="V502" s="199">
        <f t="shared" si="6301"/>
        <v>0.50534493960174842</v>
      </c>
      <c r="W502" s="192">
        <f t="shared" si="6948"/>
        <v>0.75267246980087421</v>
      </c>
      <c r="X502" s="192">
        <f>IF(W502&gt;X501,W502,X501)</f>
        <v>0.97658184096850831</v>
      </c>
      <c r="Y502" s="75">
        <f t="shared" si="6949"/>
        <v>0.97658184096850831</v>
      </c>
      <c r="Z502" s="63">
        <f>IF(MAX(W500:W504)=W502,Q502+1,Q502)</f>
        <v>5</v>
      </c>
      <c r="AA502" s="63">
        <f t="shared" ref="AA502" si="6965">IF(W502=MAX(W500:W504),S502*R502-G502,0)</f>
        <v>0</v>
      </c>
      <c r="AB502" s="63">
        <f t="shared" ref="AB502" si="6966">IF(W502=MAX(W500:W504),T502*R502-H502,0)</f>
        <v>0</v>
      </c>
      <c r="AC502" s="209">
        <f t="shared" ref="AC502" si="6967">IF(W502=MAX(W500:W504),U502-I502,0)</f>
        <v>0</v>
      </c>
      <c r="AD502" s="132">
        <f>Hoja1!$AA502^2+Hoja1!$AB502^2+AC502^2</f>
        <v>0</v>
      </c>
      <c r="AE502" s="75">
        <f t="shared" si="6953"/>
        <v>9.0322390679483333E-2</v>
      </c>
      <c r="AF502" s="75">
        <f t="shared" si="6953"/>
        <v>0.30053683747501458</v>
      </c>
      <c r="AG502" s="78">
        <f t="shared" si="6953"/>
        <v>0.97658184096850831</v>
      </c>
      <c r="AH502" s="78">
        <f t="shared" si="6953"/>
        <v>0</v>
      </c>
      <c r="AI502" s="72">
        <f>IF(AG500&gt;0,IF(AH500=Hoja1!$W502,Hoja1!$E502,Hoja1!$G502),0)</f>
        <v>0.4247616770911497</v>
      </c>
      <c r="AJ502" s="73">
        <f>IF(AG502&gt;0,IF(AH502=Hoja1!$W502,Hoja1!$F502,Hoja1!$H502),0)</f>
        <v>0.90530520691903349</v>
      </c>
      <c r="AK502" s="52">
        <f>IF(AG500&gt;0,IF(AH500=Hoja1!$W502,Hoja1!$E502*Hoja1!$R502,Hoja1!$G502),0)</f>
        <v>0.4247616770911497</v>
      </c>
      <c r="AL502" s="49">
        <f>IF(AG500&gt;0,IF(AH500=Hoja1!$W502,Hoja1!$F502*Hoja1!$R502,Hoja1!$H502),0)</f>
        <v>0.90530520691903349</v>
      </c>
      <c r="AM502" s="2">
        <f t="shared" ref="AM502:AN502" si="6968">AM497</f>
        <v>5</v>
      </c>
      <c r="AN502" s="143">
        <f t="shared" si="6968"/>
        <v>0.5</v>
      </c>
      <c r="AO502" s="107">
        <f t="shared" si="6321"/>
        <v>0.2</v>
      </c>
      <c r="AP502" s="3">
        <f t="shared" si="6846"/>
        <v>0.2</v>
      </c>
      <c r="AQ502" s="2">
        <f t="shared" ref="AQ502:AR502" si="6969">AQ497</f>
        <v>3.1459709263277624E-3</v>
      </c>
      <c r="AR502" s="3">
        <f t="shared" si="6969"/>
        <v>-3.7849322721346004E-3</v>
      </c>
      <c r="AS502" s="2">
        <f t="shared" ref="AS502" si="6970">IF(AG500&gt;0,G502+AQ502,0)</f>
        <v>0.42790764801747749</v>
      </c>
      <c r="AT502" s="163">
        <f t="shared" ref="AT502" si="6971">IF(AG500&gt;0,H502+AR502,0)</f>
        <v>0.90152027464689888</v>
      </c>
    </row>
    <row r="503" spans="3:46" ht="19.5" thickBot="1" x14ac:dyDescent="0.3">
      <c r="C503" s="224"/>
      <c r="D503" s="214"/>
      <c r="E503" s="89">
        <f t="shared" ref="E503:F503" si="6972">E502</f>
        <v>0.59279031900000001</v>
      </c>
      <c r="F503" s="89">
        <f t="shared" si="6972"/>
        <v>5.4142951000000002E-2</v>
      </c>
      <c r="G503" s="74">
        <f t="shared" ref="G503:I503" si="6973">G498</f>
        <v>5.6386042442791447E-2</v>
      </c>
      <c r="H503" s="74">
        <f t="shared" si="6973"/>
        <v>0.99840904153440013</v>
      </c>
      <c r="I503" s="74">
        <f t="shared" si="6973"/>
        <v>0</v>
      </c>
      <c r="J503" s="2">
        <f t="shared" ref="J503" si="6974">IF($AO$1="SUBTRACTIVE",AA503+J498,IF(W503=MAX(W500:W504),P503*M503-G503+J498,J498))</f>
        <v>0</v>
      </c>
      <c r="K503" s="107">
        <f t="shared" ref="K503" si="6975">IF($AO$1="SUBTRACTIVE",AB503+K498,IF(W503=MAX(W500:W504),P503*N503-H503+K498,K498))</f>
        <v>0</v>
      </c>
      <c r="L503" s="3">
        <v>0</v>
      </c>
      <c r="M503" s="2">
        <f t="shared" ref="M503" si="6976">IF($AO$1="ADDICTIVE",IF(W503=MAX(W500:W504),$AO$2*S503*R503+G503,0),0)</f>
        <v>0</v>
      </c>
      <c r="N503" s="107">
        <f t="shared" ref="N503" si="6977">IF($AO$1="ADDICTIVE",IF(W503=MAX(W500:W504),$AO$2*T503*R503+H503,0),0)</f>
        <v>0</v>
      </c>
      <c r="O503" s="20">
        <f t="shared" ref="O503:O504" si="6978">IF($AO$1="ADDICTIVE",IF(Y503=MAX(Y499:Y503),$AO$2*U503*R503+I503,0),0)</f>
        <v>0</v>
      </c>
      <c r="P503" s="3">
        <f t="shared" si="6603"/>
        <v>0</v>
      </c>
      <c r="Q503" s="63">
        <f t="shared" si="6572"/>
        <v>0</v>
      </c>
      <c r="R503" s="2">
        <f t="shared" si="6315"/>
        <v>1.6799444511687176</v>
      </c>
      <c r="S503" s="90">
        <f t="shared" si="6617"/>
        <v>0.59279031900000001</v>
      </c>
      <c r="T503" s="90">
        <f t="shared" si="6618"/>
        <v>5.4142951000000002E-2</v>
      </c>
      <c r="U503" s="26">
        <f t="shared" si="6316"/>
        <v>0</v>
      </c>
      <c r="V503" s="199">
        <f t="shared" si="6301"/>
        <v>0.14696475247498286</v>
      </c>
      <c r="W503" s="192">
        <f t="shared" si="6948"/>
        <v>0.57348237623749143</v>
      </c>
      <c r="X503" s="192">
        <f>IF(W503&gt;X502,W503,X502)</f>
        <v>0.97658184096850831</v>
      </c>
      <c r="Y503" s="75">
        <f t="shared" si="6949"/>
        <v>0.97658184096850831</v>
      </c>
      <c r="Z503" s="63">
        <f>IF(MAX(W500:W504)=W503,Q503+1,Q503)</f>
        <v>0</v>
      </c>
      <c r="AA503" s="63">
        <f t="shared" ref="AA503" si="6979">IF(W503=MAX(W500:W504),S503*R503-G503,0)</f>
        <v>0</v>
      </c>
      <c r="AB503" s="63">
        <f t="shared" ref="AB503" si="6980">IF(W503=MAX(W500:W504),T503*R503-H503,0)</f>
        <v>0</v>
      </c>
      <c r="AC503" s="209">
        <f t="shared" ref="AC503" si="6981">IF(W503=MAX(W500:W504),U503-I503,0)</f>
        <v>0</v>
      </c>
      <c r="AD503" s="132">
        <f>Hoja1!$AA503^2+Hoja1!$AB503^2+AC503^2</f>
        <v>0</v>
      </c>
      <c r="AE503" s="75">
        <f t="shared" si="6953"/>
        <v>9.0322390679483333E-2</v>
      </c>
      <c r="AF503" s="75">
        <f t="shared" si="6953"/>
        <v>0.30053683747501458</v>
      </c>
      <c r="AG503" s="78">
        <f t="shared" si="6953"/>
        <v>0.97658184096850831</v>
      </c>
      <c r="AH503" s="78">
        <f t="shared" si="6953"/>
        <v>0</v>
      </c>
      <c r="AI503" s="72">
        <f>IF(AG500&gt;0,IF(AH500=Hoja1!$W503,Hoja1!$E503,Hoja1!$G503),0)</f>
        <v>5.6386042442791447E-2</v>
      </c>
      <c r="AJ503" s="73">
        <f>IF(AG500&gt;0,IF(AH500=Hoja1!$W503,Hoja1!$F503,Hoja1!$H503),0)</f>
        <v>0.99840904153440013</v>
      </c>
      <c r="AK503" s="52">
        <f>IF(AG500&gt;0,IF(AH500=Hoja1!$W503,Hoja1!$E503*Hoja1!$R503,Hoja1!$G503),0)</f>
        <v>5.6386042442791447E-2</v>
      </c>
      <c r="AL503" s="49">
        <f>IF(AG500&gt;0,IF(AH500=Hoja1!$W503,Hoja1!$F503*Hoja1!$R503,Hoja1!$H503),0)</f>
        <v>0.99840904153440013</v>
      </c>
      <c r="AM503" s="2">
        <f t="shared" ref="AM503:AN503" si="6982">AM498</f>
        <v>1</v>
      </c>
      <c r="AN503" s="143">
        <f t="shared" si="6982"/>
        <v>0.5</v>
      </c>
      <c r="AO503" s="107">
        <f t="shared" si="6321"/>
        <v>1</v>
      </c>
      <c r="AP503" s="3">
        <f t="shared" si="6846"/>
        <v>1</v>
      </c>
      <c r="AQ503" s="2">
        <f t="shared" ref="AQ503:AR503" si="6983">AQ498</f>
        <v>0</v>
      </c>
      <c r="AR503" s="3">
        <f t="shared" si="6983"/>
        <v>0</v>
      </c>
      <c r="AS503" s="2">
        <f t="shared" ref="AS503" si="6984">IF(AG500&gt;0,G503+AQ503,0)</f>
        <v>5.6386042442791447E-2</v>
      </c>
      <c r="AT503" s="163">
        <f t="shared" ref="AT503" si="6985">IF(AG500&gt;0,H503+AR503,0)</f>
        <v>0.99840904153440013</v>
      </c>
    </row>
    <row r="504" spans="3:46" ht="19.5" thickBot="1" x14ac:dyDescent="0.3">
      <c r="C504" s="224"/>
      <c r="D504" s="215"/>
      <c r="E504" s="89">
        <f t="shared" ref="E504:F504" si="6986">E503</f>
        <v>0.59279031900000001</v>
      </c>
      <c r="F504" s="89">
        <f t="shared" si="6986"/>
        <v>5.4142951000000002E-2</v>
      </c>
      <c r="G504" s="74">
        <f t="shared" ref="G504:I504" si="6987">G499</f>
        <v>0.70226008465779011</v>
      </c>
      <c r="H504" s="74">
        <f t="shared" si="6987"/>
        <v>0.7119204825655977</v>
      </c>
      <c r="I504" s="74">
        <f t="shared" si="6987"/>
        <v>0</v>
      </c>
      <c r="J504" s="4">
        <f t="shared" ref="J504" si="6988">IF($AO$1="SUBTRACTIVE",AA504+J499,IF(W504=MAX(W500:W504),P504*M504-G504+J499,J499))</f>
        <v>-4.4215390775986574E-2</v>
      </c>
      <c r="K504" s="108">
        <f t="shared" ref="K504" si="6989">IF($AO$1="SUBTRACTIVE",AB504+K499,IF(W504=MAX(W500:W504),P504*N504-H504+K499,K499))</f>
        <v>-1.7915093779131697E-3</v>
      </c>
      <c r="L504" s="5">
        <v>0</v>
      </c>
      <c r="M504" s="4">
        <f t="shared" ref="M504" si="6990">IF($AO$1="ADDICTIVE",IF(W504=MAX(W500:W504),$AO$2*S504*R504+G504,0),0)</f>
        <v>0</v>
      </c>
      <c r="N504" s="108">
        <f t="shared" ref="N504" si="6991">IF($AO$1="ADDICTIVE",IF(W504=MAX(W500:W504),$AO$2*T504*R504+H504,0),0)</f>
        <v>0</v>
      </c>
      <c r="O504" s="21">
        <f t="shared" si="6978"/>
        <v>0</v>
      </c>
      <c r="P504" s="5">
        <f t="shared" si="6603"/>
        <v>0</v>
      </c>
      <c r="Q504" s="63">
        <f t="shared" si="6572"/>
        <v>6</v>
      </c>
      <c r="R504" s="4">
        <f t="shared" si="6315"/>
        <v>1.6799444511687176</v>
      </c>
      <c r="S504" s="90">
        <f t="shared" si="6617"/>
        <v>0.59279031900000001</v>
      </c>
      <c r="T504" s="90">
        <f t="shared" si="6618"/>
        <v>5.4142951000000002E-2</v>
      </c>
      <c r="U504" s="118">
        <f t="shared" si="6316"/>
        <v>0</v>
      </c>
      <c r="V504" s="199">
        <f t="shared" si="6301"/>
        <v>0.76410333934200236</v>
      </c>
      <c r="W504" s="192">
        <f t="shared" si="6948"/>
        <v>0.88205166967100124</v>
      </c>
      <c r="X504" s="192">
        <f>IF(W504&gt;X503,W504,X503)</f>
        <v>0.97658184096850831</v>
      </c>
      <c r="Y504" s="75">
        <f t="shared" si="6949"/>
        <v>0.97658184096850831</v>
      </c>
      <c r="Z504" s="63">
        <f>IF(MAX(W500:W504)=W504,Q504+1,Q504)</f>
        <v>6</v>
      </c>
      <c r="AA504" s="63">
        <f t="shared" ref="AA504" si="6992">IF(W504=MAX(W500:W504),S504*R504-G504,0)</f>
        <v>0</v>
      </c>
      <c r="AB504" s="63">
        <f t="shared" ref="AB504" si="6993">IF(W504=MAX(W500:W504),T504*R504-H504,0)</f>
        <v>0</v>
      </c>
      <c r="AC504" s="133">
        <f t="shared" ref="AC504" si="6994">IF(W504=MAX(W500:W504),U504-I504,0)</f>
        <v>0</v>
      </c>
      <c r="AD504" s="133">
        <f>Hoja1!$AA504^2+Hoja1!$AB504^2+AC504^2</f>
        <v>0</v>
      </c>
      <c r="AE504" s="75">
        <f t="shared" si="6953"/>
        <v>9.0322390679483333E-2</v>
      </c>
      <c r="AF504" s="75">
        <f t="shared" si="6953"/>
        <v>0.30053683747501458</v>
      </c>
      <c r="AG504" s="78">
        <f t="shared" si="6953"/>
        <v>0.97658184096850831</v>
      </c>
      <c r="AH504" s="78">
        <f t="shared" si="6953"/>
        <v>0</v>
      </c>
      <c r="AI504" s="72">
        <f>IF(AG500&gt;0,IF(AH500=Hoja1!$W504,Hoja1!$E504,Hoja1!$G504),0)</f>
        <v>0.70226008465779011</v>
      </c>
      <c r="AJ504" s="73">
        <f>IF(AG500&gt;0,IF(AH500=Hoja1!$W504,Hoja1!$F504,Hoja1!$H504),0)</f>
        <v>0.7119204825655977</v>
      </c>
      <c r="AK504" s="52">
        <f>IF(AG500&gt;0,IF(AH500=Hoja1!$W504,Hoja1!$E504*Hoja1!$R504,Hoja1!$G504),0)</f>
        <v>0.70226008465779011</v>
      </c>
      <c r="AL504" s="49">
        <f>IF(AG500&gt;0,IF(AH500=Hoja1!$W504,Hoja1!$F504*Hoja1!$R504,Hoja1!$H504),0)</f>
        <v>0.7119204825655977</v>
      </c>
      <c r="AM504" s="4">
        <f t="shared" ref="AM504:AN504" si="6995">AM499</f>
        <v>6</v>
      </c>
      <c r="AN504" s="120">
        <f t="shared" si="6995"/>
        <v>0.5</v>
      </c>
      <c r="AO504" s="108">
        <f t="shared" si="6321"/>
        <v>0.16666666666666666</v>
      </c>
      <c r="AP504" s="5">
        <f t="shared" si="6846"/>
        <v>0.16666666666666666</v>
      </c>
      <c r="AQ504" s="4">
        <f t="shared" ref="AQ504:AR504" si="6996">AQ499</f>
        <v>-3.684615897998881E-3</v>
      </c>
      <c r="AR504" s="5">
        <f t="shared" si="6996"/>
        <v>-1.492924481594308E-4</v>
      </c>
      <c r="AS504" s="4">
        <f t="shared" ref="AS504" si="6997">IF(AG500&gt;0,G504+AQ504,0)</f>
        <v>0.69857546875979126</v>
      </c>
      <c r="AT504" s="164">
        <f t="shared" ref="AT504" si="6998">IF(AG500&gt;0,H504+AR504,0)</f>
        <v>0.71177119011743828</v>
      </c>
    </row>
    <row r="505" spans="3:46" ht="19.5" thickBot="1" x14ac:dyDescent="0.3">
      <c r="C505" s="224"/>
      <c r="D505" s="216" t="s">
        <v>44</v>
      </c>
      <c r="E505" s="116">
        <f>$A$29</f>
        <v>5.3474477999999999E-2</v>
      </c>
      <c r="F505" s="116">
        <f>$B$29</f>
        <v>0.94685493099999996</v>
      </c>
      <c r="G505" s="92">
        <f t="shared" ref="G505:I505" si="6999">G500</f>
        <v>0.90061523871352567</v>
      </c>
      <c r="H505" s="92">
        <f t="shared" si="6999"/>
        <v>0.43461729348586547</v>
      </c>
      <c r="I505" s="92">
        <f t="shared" si="6999"/>
        <v>0</v>
      </c>
      <c r="J505" s="52">
        <f t="shared" ref="J505" si="7000">IF($AO$1="SUBTRACTIVE",AA505+J500,IF(W505=MAX(W505:W509),P505*M505-G505+J500,J500))</f>
        <v>6.6760127443363904E-2</v>
      </c>
      <c r="K505" s="123">
        <f t="shared" ref="K505" si="7001">IF($AO$1="SUBTRACTIVE",AB505+K500,IF(W505=MAX(W505:W509),P505*N505-H505+K500,K500))</f>
        <v>-0.28269654930077459</v>
      </c>
      <c r="L505" s="53">
        <v>0</v>
      </c>
      <c r="M505" s="136">
        <f t="shared" ref="M505" si="7002">IF($AO$1="ADDICTIVE",IF(W505=MAX(W505:W509),$AO$2*S505*R505+G505,0),0)</f>
        <v>0</v>
      </c>
      <c r="N505" s="123">
        <f t="shared" ref="N505" si="7003">IF($AO$1="ADDICTIVE",IF(W505=MAX(W505:W509),$AO$2*T505*R505+H505,0),0)</f>
        <v>0</v>
      </c>
      <c r="O505" s="130">
        <f t="shared" ref="O505" si="7004">IF($AO$1="ADDICTIVE",IF(Y505=MAX(Y505:Y509),$AO$2*U505*R505+I505,0),0)</f>
        <v>0</v>
      </c>
      <c r="P505" s="53">
        <f t="shared" si="6603"/>
        <v>0</v>
      </c>
      <c r="Q505" s="36">
        <f t="shared" si="6572"/>
        <v>7</v>
      </c>
      <c r="R505" s="114">
        <f t="shared" si="6315"/>
        <v>1.054447739401803</v>
      </c>
      <c r="S505" s="91">
        <f t="shared" si="6617"/>
        <v>5.3474477999999999E-2</v>
      </c>
      <c r="T505" s="91">
        <f t="shared" si="6618"/>
        <v>0.94685493099999996</v>
      </c>
      <c r="U505" s="115">
        <f t="shared" si="6316"/>
        <v>0</v>
      </c>
      <c r="V505" s="200">
        <f t="shared" si="6301"/>
        <v>0.48470796449822362</v>
      </c>
      <c r="W505" s="201">
        <f t="shared" si="6948"/>
        <v>0.74235398224911187</v>
      </c>
      <c r="X505" s="201">
        <f>W505</f>
        <v>0.74235398224911187</v>
      </c>
      <c r="Y505" s="36">
        <f t="shared" ref="Y505" si="7005">X509</f>
        <v>1</v>
      </c>
      <c r="Z505" s="36">
        <f>IF(MAX(W505:W509)=W505,Q505+1,Q505)</f>
        <v>7</v>
      </c>
      <c r="AA505" s="80">
        <f t="shared" ref="AA505" si="7006">IF(W505=MAX(W505:W509),S505*R505-G505,0)</f>
        <v>0</v>
      </c>
      <c r="AB505" s="80">
        <f t="shared" ref="AB505" si="7007">IF(W505=MAX(W505:W509),T505*R505-H505,0)</f>
        <v>0</v>
      </c>
      <c r="AC505" s="54">
        <f t="shared" ref="AC505" si="7008">IF(W505=MAX(W505:W509),U505-I505,0)</f>
        <v>0</v>
      </c>
      <c r="AD505" s="54">
        <f>Hoja1!$AA505^2+Hoja1!$AB505^2+AC505^2</f>
        <v>0</v>
      </c>
      <c r="AE505" s="80">
        <f t="shared" ref="AE505" si="7009">IF(MAX(AD505:AD509)&gt;AE500,MAX(AD505:AD509),AE500)</f>
        <v>9.0322390679483333E-2</v>
      </c>
      <c r="AF505" s="80">
        <f t="shared" ref="AF505" si="7010">SQRT(AE505)</f>
        <v>0.30053683747501458</v>
      </c>
      <c r="AG505" s="82">
        <f>IF(Y505=MIN(Y410:Y509),Y505,0)</f>
        <v>0</v>
      </c>
      <c r="AH505" s="83">
        <f>IF(Hoja1!$AG505&gt;0,_xlfn.MAXIFS(W505:W509,Z505:Z509,0),0)</f>
        <v>0</v>
      </c>
      <c r="AI505" s="80">
        <f>IF(AG505&gt;0,IF(AH505=Hoja1!$W505,Hoja1!$E505,Hoja1!$G505),0)</f>
        <v>0</v>
      </c>
      <c r="AJ505" s="54">
        <f>IF(AG505&gt;0,IF(AH505=Hoja1!$W505,Hoja1!$F505,Hoja1!$H505),0)</f>
        <v>0</v>
      </c>
      <c r="AK505" s="52">
        <f>IF(AG505&gt;0,IF(AH505=Hoja1!$W505,Hoja1!$E505*Hoja1!$R505,Hoja1!$G505),0)</f>
        <v>0</v>
      </c>
      <c r="AL505" s="49">
        <f>IF(AG505&gt;0,IF(AH505=Hoja1!$W505,Hoja1!$F505*Hoja1!$R505,Hoja1!$H505),0)</f>
        <v>0</v>
      </c>
      <c r="AM505" s="114">
        <f t="shared" ref="AM505:AN505" si="7011">AM500</f>
        <v>7</v>
      </c>
      <c r="AN505" s="144">
        <f t="shared" si="7011"/>
        <v>0.5</v>
      </c>
      <c r="AO505" s="123">
        <f t="shared" si="6321"/>
        <v>0.14285714285714285</v>
      </c>
      <c r="AP505" s="127">
        <f t="shared" ref="AP505" si="7012">IF($AO$1="SUBTRACTIVE",AN505*AO505,AO505)</f>
        <v>7.1428571428571425E-2</v>
      </c>
      <c r="AQ505" s="52">
        <f t="shared" ref="AQ505:AR505" si="7013">AQ500</f>
        <v>4.7685805316688501E-3</v>
      </c>
      <c r="AR505" s="53">
        <f t="shared" si="7013"/>
        <v>-2.019261066434104E-2</v>
      </c>
      <c r="AS505" s="52">
        <f t="shared" ref="AS505" si="7014">IF(AG505&gt;0,G505+AQ505,0)</f>
        <v>0</v>
      </c>
      <c r="AT505" s="165">
        <f t="shared" ref="AT505" si="7015">IF(AG505&gt;0,H505+AR505,0)</f>
        <v>0</v>
      </c>
    </row>
    <row r="506" spans="3:46" ht="19.5" thickBot="1" x14ac:dyDescent="0.3">
      <c r="C506" s="224"/>
      <c r="D506" s="217"/>
      <c r="E506" s="94">
        <f t="shared" ref="E506:F506" si="7016">E505</f>
        <v>5.3474477999999999E-2</v>
      </c>
      <c r="F506" s="94">
        <f t="shared" si="7016"/>
        <v>0.94685493099999996</v>
      </c>
      <c r="G506" s="46">
        <f t="shared" ref="G506:I506" si="7017">G501</f>
        <v>0.97621461700000001</v>
      </c>
      <c r="H506" s="46">
        <f t="shared" si="7017"/>
        <v>-0.20893725399999999</v>
      </c>
      <c r="I506" s="46">
        <f t="shared" si="7017"/>
        <v>0</v>
      </c>
      <c r="J506" s="56">
        <f t="shared" ref="J506" si="7018">IF($AO$1="SUBTRACTIVE",AA506+J501,IF(W506=MAX(W505:W509),P506*M506-G506+J501,J501))</f>
        <v>1.9640190110584044E-2</v>
      </c>
      <c r="K506" s="122">
        <f t="shared" ref="K506" si="7019">IF($AO$1="SUBTRACTIVE",AB506+K501,IF(W506=MAX(W505:W509),P506*N506-H506+K501,K501))</f>
        <v>0.29989440410234974</v>
      </c>
      <c r="L506" s="57">
        <v>0</v>
      </c>
      <c r="M506" s="137">
        <f t="shared" ref="M506" si="7020">IF($AO$1="ADDICTIVE",IF(W506=MAX(W505:W509),$AO$2*S506*R506+G506,0),0)</f>
        <v>0</v>
      </c>
      <c r="N506" s="122">
        <f t="shared" ref="N506" si="7021">IF($AO$1="ADDICTIVE",IF(W506=MAX(W505:W509),$AO$2*T506*R506+H506,0),0)</f>
        <v>0</v>
      </c>
      <c r="O506" s="128">
        <f t="shared" ref="O506" si="7022">IF($AO$1="ADDICTIVE",IF(Y506=MAX(Y505:Y509),$AO$2*U506*R506+I506,0),0)</f>
        <v>0</v>
      </c>
      <c r="P506" s="57">
        <f t="shared" si="6603"/>
        <v>0</v>
      </c>
      <c r="Q506" s="93">
        <f t="shared" si="6572"/>
        <v>1</v>
      </c>
      <c r="R506" s="56">
        <f t="shared" si="6315"/>
        <v>1.054447739401803</v>
      </c>
      <c r="S506" s="95">
        <f t="shared" si="6617"/>
        <v>5.3474477999999999E-2</v>
      </c>
      <c r="T506" s="95">
        <f t="shared" si="6618"/>
        <v>0.94685493099999996</v>
      </c>
      <c r="U506" s="115">
        <f t="shared" si="6316"/>
        <v>0</v>
      </c>
      <c r="V506" s="202">
        <f t="shared" si="6301"/>
        <v>-0.15355996467953412</v>
      </c>
      <c r="W506" s="203">
        <f t="shared" si="6948"/>
        <v>0.42322001766023293</v>
      </c>
      <c r="X506" s="203">
        <f>IF(W506&gt;X505,W506,X505)</f>
        <v>0.74235398224911187</v>
      </c>
      <c r="Y506" s="75">
        <f t="shared" ref="Y506:Y509" si="7023">Y505</f>
        <v>1</v>
      </c>
      <c r="Z506" s="93">
        <f>IF(MAX(W505:W509)=W506,Q506+1,Q506)</f>
        <v>1</v>
      </c>
      <c r="AA506" s="82">
        <f t="shared" ref="AA506" si="7024">IF(W506=MAX(W505:W509),S506*R506-G506,0)</f>
        <v>0</v>
      </c>
      <c r="AB506" s="82">
        <f t="shared" ref="AB506" si="7025">IF(W506=MAX(W505:W509),T506*R506-H506,0)</f>
        <v>0</v>
      </c>
      <c r="AC506" s="210">
        <f t="shared" ref="AC506" si="7026">IF(W506=MAX(W505:W509),U506-I506,0)</f>
        <v>0</v>
      </c>
      <c r="AD506" s="212">
        <f>Hoja1!$AA506^2+Hoja1!$AB506^2+AC506^2</f>
        <v>0</v>
      </c>
      <c r="AE506" s="75">
        <f t="shared" ref="AE506:AH509" si="7027">AE505</f>
        <v>9.0322390679483333E-2</v>
      </c>
      <c r="AF506" s="76">
        <f t="shared" si="7027"/>
        <v>0.30053683747501458</v>
      </c>
      <c r="AG506" s="78">
        <f t="shared" si="7027"/>
        <v>0</v>
      </c>
      <c r="AH506" s="78">
        <f t="shared" si="7027"/>
        <v>0</v>
      </c>
      <c r="AI506" s="80">
        <f>IF(AG505&gt;0,IF(AH505=Hoja1!$W506,Hoja1!$E506,Hoja1!$G506),0)</f>
        <v>0</v>
      </c>
      <c r="AJ506" s="54">
        <f>IF(AG505&gt;0,IF(AH505=Hoja1!$W506,Hoja1!$F506,Hoja1!$H506),0)</f>
        <v>0</v>
      </c>
      <c r="AK506" s="52">
        <f>IF(AG505&gt;0,IF(AH505=Hoja1!$W506,Hoja1!$E506*Hoja1!$R506,Hoja1!$G506),0)</f>
        <v>0</v>
      </c>
      <c r="AL506" s="49">
        <f>IF(AG505&gt;0,IF(AH505=Hoja1!$W506,Hoja1!$F506*Hoja1!$R506,Hoja1!$H506),0)</f>
        <v>0</v>
      </c>
      <c r="AM506" s="56">
        <f t="shared" ref="AM506:AN506" si="7028">AM501</f>
        <v>1</v>
      </c>
      <c r="AN506" s="145">
        <f t="shared" si="7028"/>
        <v>0.5</v>
      </c>
      <c r="AO506" s="122">
        <f t="shared" si="6321"/>
        <v>1</v>
      </c>
      <c r="AP506" s="127">
        <f t="shared" si="6771"/>
        <v>0.5</v>
      </c>
      <c r="AQ506" s="56">
        <f t="shared" ref="AQ506:AR506" si="7029">AQ501</f>
        <v>9.8200950552920219E-3</v>
      </c>
      <c r="AR506" s="57">
        <f t="shared" si="7029"/>
        <v>0.14994720205117487</v>
      </c>
      <c r="AS506" s="56">
        <f t="shared" ref="AS506" si="7030">IF(AG505&gt;0,G506+AQ506,0)</f>
        <v>0</v>
      </c>
      <c r="AT506" s="166">
        <f t="shared" ref="AT506" si="7031">IF(AG505&gt;0,H506+AR506,0)</f>
        <v>0</v>
      </c>
    </row>
    <row r="507" spans="3:46" ht="19.5" thickBot="1" x14ac:dyDescent="0.3">
      <c r="C507" s="224"/>
      <c r="D507" s="217"/>
      <c r="E507" s="94">
        <f t="shared" ref="E507:F507" si="7032">E506</f>
        <v>5.3474477999999999E-2</v>
      </c>
      <c r="F507" s="94">
        <f t="shared" si="7032"/>
        <v>0.94685493099999996</v>
      </c>
      <c r="G507" s="46">
        <f t="shared" ref="G507:I507" si="7033">G502</f>
        <v>0.4247616770911497</v>
      </c>
      <c r="H507" s="46">
        <f t="shared" si="7033"/>
        <v>0.90530520691903349</v>
      </c>
      <c r="I507" s="46">
        <f t="shared" si="7033"/>
        <v>0</v>
      </c>
      <c r="J507" s="56">
        <f t="shared" ref="J507" si="7034">IF($AO$1="SUBTRACTIVE",AA507+J502,IF(W507=MAX(W505:W509),P507*M507-G507+J502,J502))</f>
        <v>3.1459709263277624E-2</v>
      </c>
      <c r="K507" s="122">
        <f t="shared" ref="K507" si="7035">IF($AO$1="SUBTRACTIVE",AB507+K502,IF(W507=MAX(W505:W509),P507*N507-H507+K502,K502))</f>
        <v>-3.7849322721346002E-2</v>
      </c>
      <c r="L507" s="57">
        <v>0</v>
      </c>
      <c r="M507" s="137">
        <f t="shared" ref="M507" si="7036">IF($AO$1="ADDICTIVE",IF(W507=MAX(W505:W509),$AO$2*S507*R507+G507,0),0)</f>
        <v>0</v>
      </c>
      <c r="N507" s="122">
        <f t="shared" ref="N507" si="7037">IF($AO$1="ADDICTIVE",IF(W507=MAX(W505:W509),$AO$2*T507*R507+H507,0),0)</f>
        <v>0</v>
      </c>
      <c r="O507" s="128">
        <f t="shared" ref="O507" si="7038">IF($AO$1="ADDICTIVE",IF(Y507=MAX(Y505:Y509),$AO$2*U507*R507+I507,0),0)</f>
        <v>0</v>
      </c>
      <c r="P507" s="57">
        <f t="shared" si="6603"/>
        <v>0</v>
      </c>
      <c r="Q507" s="93">
        <f t="shared" si="6572"/>
        <v>5</v>
      </c>
      <c r="R507" s="56">
        <f t="shared" si="6315"/>
        <v>1.054447739401803</v>
      </c>
      <c r="S507" s="95">
        <f t="shared" si="6617"/>
        <v>5.3474477999999999E-2</v>
      </c>
      <c r="T507" s="95">
        <f t="shared" si="6618"/>
        <v>0.94685493099999996</v>
      </c>
      <c r="U507" s="115">
        <f t="shared" si="6316"/>
        <v>0</v>
      </c>
      <c r="V507" s="202">
        <f t="shared" si="6301"/>
        <v>0.92781553388866689</v>
      </c>
      <c r="W507" s="203">
        <f t="shared" si="6948"/>
        <v>0.96390776694433344</v>
      </c>
      <c r="X507" s="203">
        <f>IF(W507&gt;X506,W507,X506)</f>
        <v>0.96390776694433344</v>
      </c>
      <c r="Y507" s="75">
        <f t="shared" si="7023"/>
        <v>1</v>
      </c>
      <c r="Z507" s="93">
        <f>IF(MAX(W505:W509)=W507,Q507+1,Q507)</f>
        <v>5</v>
      </c>
      <c r="AA507" s="82">
        <f t="shared" ref="AA507" si="7039">IF(W507=MAX(W505:W509),S507*R507-G507,0)</f>
        <v>0</v>
      </c>
      <c r="AB507" s="82">
        <f t="shared" ref="AB507" si="7040">IF(W507=MAX(W505:W509),T507*R507-H507,0)</f>
        <v>0</v>
      </c>
      <c r="AC507" s="210">
        <f t="shared" ref="AC507" si="7041">IF(W507=MAX(W505:W509),U507-I507,0)</f>
        <v>0</v>
      </c>
      <c r="AD507" s="212">
        <f>Hoja1!$AA507^2+Hoja1!$AB507^2+AC507^2</f>
        <v>0</v>
      </c>
      <c r="AE507" s="75">
        <f t="shared" si="7027"/>
        <v>9.0322390679483333E-2</v>
      </c>
      <c r="AF507" s="75">
        <f t="shared" si="7027"/>
        <v>0.30053683747501458</v>
      </c>
      <c r="AG507" s="78">
        <f t="shared" si="7027"/>
        <v>0</v>
      </c>
      <c r="AH507" s="78">
        <f t="shared" si="7027"/>
        <v>0</v>
      </c>
      <c r="AI507" s="80">
        <f>IF(AG505&gt;0,IF(AH505=Hoja1!$W507,Hoja1!$E507,Hoja1!$G507),0)</f>
        <v>0</v>
      </c>
      <c r="AJ507" s="54">
        <f>IF(AG505&gt;0,IF(AH505=Hoja1!$W507,Hoja1!$F507,Hoja1!$H507),0)</f>
        <v>0</v>
      </c>
      <c r="AK507" s="52">
        <f>IF(AG505&gt;0,IF(AH505=Hoja1!$W507,Hoja1!$E507*Hoja1!$R507,Hoja1!$G507),0)</f>
        <v>0</v>
      </c>
      <c r="AL507" s="49">
        <f>IF(AG505&gt;0,IF(AH505=Hoja1!$W507,Hoja1!$F507*Hoja1!$R507,Hoja1!$H507),0)</f>
        <v>0</v>
      </c>
      <c r="AM507" s="56">
        <f t="shared" ref="AM507:AN507" si="7042">AM502</f>
        <v>5</v>
      </c>
      <c r="AN507" s="145">
        <f t="shared" si="7042"/>
        <v>0.5</v>
      </c>
      <c r="AO507" s="122">
        <f t="shared" si="6321"/>
        <v>0.2</v>
      </c>
      <c r="AP507" s="127">
        <f t="shared" si="6771"/>
        <v>0.1</v>
      </c>
      <c r="AQ507" s="56">
        <f t="shared" ref="AQ507:AR507" si="7043">AQ502</f>
        <v>3.1459709263277624E-3</v>
      </c>
      <c r="AR507" s="57">
        <f t="shared" si="7043"/>
        <v>-3.7849322721346004E-3</v>
      </c>
      <c r="AS507" s="56">
        <f t="shared" ref="AS507" si="7044">IF(AG505&gt;0,G507+AQ507,0)</f>
        <v>0</v>
      </c>
      <c r="AT507" s="166">
        <f t="shared" ref="AT507" si="7045">IF(AG505&gt;0,H507+AR507,0)</f>
        <v>0</v>
      </c>
    </row>
    <row r="508" spans="3:46" ht="19.5" thickBot="1" x14ac:dyDescent="0.3">
      <c r="C508" s="224"/>
      <c r="D508" s="217"/>
      <c r="E508" s="94">
        <f t="shared" ref="E508:F508" si="7046">E507</f>
        <v>5.3474477999999999E-2</v>
      </c>
      <c r="F508" s="94">
        <f t="shared" si="7046"/>
        <v>0.94685493099999996</v>
      </c>
      <c r="G508" s="46">
        <f t="shared" ref="G508:I508" si="7047">G503</f>
        <v>5.6386042442791447E-2</v>
      </c>
      <c r="H508" s="46">
        <f t="shared" si="7047"/>
        <v>0.99840904153440013</v>
      </c>
      <c r="I508" s="46">
        <f t="shared" si="7047"/>
        <v>0</v>
      </c>
      <c r="J508" s="56">
        <f t="shared" ref="J508" si="7048">IF($AO$1="SUBTRACTIVE",AA508+J503,IF(W508=MAX(W505:W509),P508*M508-G508+J503,J503))</f>
        <v>0</v>
      </c>
      <c r="K508" s="122">
        <f t="shared" ref="K508" si="7049">IF($AO$1="SUBTRACTIVE",AB508+K503,IF(W508=MAX(W505:W509),P508*N508-H508+K503,K503))</f>
        <v>0</v>
      </c>
      <c r="L508" s="57">
        <v>0</v>
      </c>
      <c r="M508" s="137">
        <f t="shared" ref="M508" si="7050">IF($AO$1="ADDICTIVE",IF(W508=MAX(W505:W509),$AO$2*S508*R508+G508,0),0)</f>
        <v>0</v>
      </c>
      <c r="N508" s="122">
        <f t="shared" ref="N508" si="7051">IF($AO$1="ADDICTIVE",IF(W508=MAX(W505:W509),$AO$2*T508*R508+H508,0),0)</f>
        <v>0</v>
      </c>
      <c r="O508" s="128">
        <f t="shared" ref="O508:O509" si="7052">IF($AO$1="ADDICTIVE",IF(Y508=MAX(Y504:Y508),$AO$2*U508*R508+I508,0),0)</f>
        <v>0</v>
      </c>
      <c r="P508" s="57">
        <f t="shared" si="6603"/>
        <v>0</v>
      </c>
      <c r="Q508" s="93">
        <f t="shared" si="6572"/>
        <v>0</v>
      </c>
      <c r="R508" s="56">
        <f t="shared" si="6315"/>
        <v>1.054447739401803</v>
      </c>
      <c r="S508" s="95">
        <f t="shared" si="6617"/>
        <v>5.3474477999999999E-2</v>
      </c>
      <c r="T508" s="95">
        <f t="shared" si="6618"/>
        <v>0.94685493099999996</v>
      </c>
      <c r="U508" s="115">
        <f t="shared" si="6316"/>
        <v>0</v>
      </c>
      <c r="V508" s="202">
        <f t="shared" si="6301"/>
        <v>0.99999999999999989</v>
      </c>
      <c r="W508" s="203">
        <f t="shared" si="6948"/>
        <v>1</v>
      </c>
      <c r="X508" s="203">
        <f>IF(W508&gt;X507,W508,X507)</f>
        <v>1</v>
      </c>
      <c r="Y508" s="75">
        <f t="shared" si="7023"/>
        <v>1</v>
      </c>
      <c r="Z508" s="93">
        <f>IF(MAX(W505:W509)=W508,Q508+1,Q508)</f>
        <v>1</v>
      </c>
      <c r="AA508" s="82">
        <f t="shared" ref="AA508" si="7053">IF(W508=MAX(W505:W509),S508*R508-G508,0)</f>
        <v>0</v>
      </c>
      <c r="AB508" s="82">
        <f t="shared" ref="AB508" si="7054">IF(W508=MAX(W505:W509),T508*R508-H508,0)</f>
        <v>0</v>
      </c>
      <c r="AC508" s="210">
        <f t="shared" ref="AC508" si="7055">IF(W508=MAX(W505:W509),U508-I508,0)</f>
        <v>0</v>
      </c>
      <c r="AD508" s="212">
        <f>Hoja1!$AA508^2+Hoja1!$AB508^2+AC508^2</f>
        <v>0</v>
      </c>
      <c r="AE508" s="75">
        <f t="shared" si="7027"/>
        <v>9.0322390679483333E-2</v>
      </c>
      <c r="AF508" s="75">
        <f t="shared" si="7027"/>
        <v>0.30053683747501458</v>
      </c>
      <c r="AG508" s="78">
        <f t="shared" si="7027"/>
        <v>0</v>
      </c>
      <c r="AH508" s="78">
        <f t="shared" si="7027"/>
        <v>0</v>
      </c>
      <c r="AI508" s="80">
        <f>IF(AG505&gt;0,IF(AH505=Hoja1!$W508,Hoja1!$E508,Hoja1!$G508),0)</f>
        <v>0</v>
      </c>
      <c r="AJ508" s="54">
        <f>IF(AG505&gt;0,IF(AH505=Hoja1!$W508,Hoja1!$F508,Hoja1!$H508),0)</f>
        <v>0</v>
      </c>
      <c r="AK508" s="52">
        <f>IF(AG505&gt;0,IF(AH505=Hoja1!$W508,Hoja1!$E508*Hoja1!$R508,Hoja1!$G508),0)</f>
        <v>0</v>
      </c>
      <c r="AL508" s="49">
        <f>IF(AG505&gt;0,IF(AH505=Hoja1!$W508,Hoja1!$F508*Hoja1!$R508,Hoja1!$H508),0)</f>
        <v>0</v>
      </c>
      <c r="AM508" s="56">
        <f t="shared" ref="AM508:AN508" si="7056">AM503</f>
        <v>1</v>
      </c>
      <c r="AN508" s="145">
        <f t="shared" si="7056"/>
        <v>0.5</v>
      </c>
      <c r="AO508" s="122">
        <f t="shared" si="6321"/>
        <v>1</v>
      </c>
      <c r="AP508" s="127">
        <f t="shared" si="6771"/>
        <v>0.5</v>
      </c>
      <c r="AQ508" s="56">
        <f t="shared" ref="AQ508:AR508" si="7057">AQ503</f>
        <v>0</v>
      </c>
      <c r="AR508" s="57">
        <f t="shared" si="7057"/>
        <v>0</v>
      </c>
      <c r="AS508" s="56">
        <f t="shared" ref="AS508" si="7058">IF(AG505&gt;0,G508+AQ508,0)</f>
        <v>0</v>
      </c>
      <c r="AT508" s="166">
        <f t="shared" ref="AT508" si="7059">IF(AG505&gt;0,H508+AR508,0)</f>
        <v>0</v>
      </c>
    </row>
    <row r="509" spans="3:46" ht="19.5" thickBot="1" x14ac:dyDescent="0.3">
      <c r="C509" s="225"/>
      <c r="D509" s="230"/>
      <c r="E509" s="169">
        <f t="shared" ref="E509:F509" si="7060">E508</f>
        <v>5.3474477999999999E-2</v>
      </c>
      <c r="F509" s="169">
        <f t="shared" si="7060"/>
        <v>0.94685493099999996</v>
      </c>
      <c r="G509" s="170">
        <f t="shared" ref="G509:I509" si="7061">G504</f>
        <v>0.70226008465779011</v>
      </c>
      <c r="H509" s="170">
        <f t="shared" si="7061"/>
        <v>0.7119204825655977</v>
      </c>
      <c r="I509" s="170">
        <f t="shared" si="7061"/>
        <v>0</v>
      </c>
      <c r="J509" s="171">
        <f t="shared" ref="J509" si="7062">IF($AO$1="SUBTRACTIVE",AA509+J504,IF(W509=MAX(W505:W509),P509*M509-G509+J504,J504))</f>
        <v>-4.4215390775986574E-2</v>
      </c>
      <c r="K509" s="172">
        <f t="shared" ref="K509" si="7063">IF($AO$1="SUBTRACTIVE",AB509+K504,IF(W509=MAX(W505:W509),P509*N509-H509+K504,K504))</f>
        <v>-1.7915093779131697E-3</v>
      </c>
      <c r="L509" s="173">
        <v>0</v>
      </c>
      <c r="M509" s="174">
        <f t="shared" ref="M509" si="7064">IF($AO$1="ADDICTIVE",IF(W509=MAX(W505:W509),$AO$2*S509*R509+G509,0),0)</f>
        <v>0</v>
      </c>
      <c r="N509" s="172">
        <f t="shared" ref="N509" si="7065">IF($AO$1="ADDICTIVE",IF(W509=MAX(W505:W509),$AO$2*T509*R509+H509,0),0)</f>
        <v>0</v>
      </c>
      <c r="O509" s="175">
        <f t="shared" si="7052"/>
        <v>0</v>
      </c>
      <c r="P509" s="173">
        <f t="shared" si="6603"/>
        <v>0</v>
      </c>
      <c r="Q509" s="176">
        <f t="shared" si="6572"/>
        <v>6</v>
      </c>
      <c r="R509" s="171">
        <f t="shared" si="6315"/>
        <v>1.054447739401803</v>
      </c>
      <c r="S509" s="177">
        <f t="shared" si="6617"/>
        <v>5.3474477999999999E-2</v>
      </c>
      <c r="T509" s="177">
        <f t="shared" si="6618"/>
        <v>0.94685493099999996</v>
      </c>
      <c r="U509" s="178">
        <f t="shared" si="6316"/>
        <v>0</v>
      </c>
      <c r="V509" s="204">
        <f t="shared" si="6301"/>
        <v>0.75038551358641858</v>
      </c>
      <c r="W509" s="205">
        <f t="shared" si="6948"/>
        <v>0.87519275679320929</v>
      </c>
      <c r="X509" s="205">
        <f>IF(W509&gt;X508,W509,X508)</f>
        <v>1</v>
      </c>
      <c r="Y509" s="179">
        <f t="shared" si="7023"/>
        <v>1</v>
      </c>
      <c r="Z509" s="176">
        <f>IF(MAX(W505:W509)=W509,Q509+1,Q509)</f>
        <v>6</v>
      </c>
      <c r="AA509" s="180">
        <f t="shared" ref="AA509" si="7066">IF(W509=MAX(W505:W509),S509*R509-G509,0)</f>
        <v>0</v>
      </c>
      <c r="AB509" s="180">
        <f t="shared" ref="AB509" si="7067">IF(W509=MAX(W505:W509),T509*R509-H509,0)</f>
        <v>0</v>
      </c>
      <c r="AC509" s="211">
        <f t="shared" ref="AC509" si="7068">IF(W509=MAX(W505:W509),U509-I509,0)</f>
        <v>0</v>
      </c>
      <c r="AD509" s="211">
        <f>Hoja1!$AA509^2+Hoja1!$AB509^2+AC509^2</f>
        <v>0</v>
      </c>
      <c r="AE509" s="179">
        <f t="shared" si="7027"/>
        <v>9.0322390679483333E-2</v>
      </c>
      <c r="AF509" s="179">
        <f t="shared" si="7027"/>
        <v>0.30053683747501458</v>
      </c>
      <c r="AG509" s="181">
        <f t="shared" si="7027"/>
        <v>0</v>
      </c>
      <c r="AH509" s="181">
        <f t="shared" si="7027"/>
        <v>0</v>
      </c>
      <c r="AI509" s="182">
        <f>IF(AG505&gt;0,IF(AH505=Hoja1!$W509,Hoja1!$E509,Hoja1!$G509),0)</f>
        <v>0</v>
      </c>
      <c r="AJ509" s="183">
        <f>IF(AG505&gt;0,IF(AH505=Hoja1!$W509,Hoja1!$F509,Hoja1!$H509),0)</f>
        <v>0</v>
      </c>
      <c r="AK509" s="184">
        <f>IF(AG505&gt;0,IF(AH505=Hoja1!$W509,Hoja1!$E509*Hoja1!$R509,Hoja1!$G509),0)</f>
        <v>0</v>
      </c>
      <c r="AL509" s="182">
        <f>IF(AG505&gt;0,IF(AH505=Hoja1!$W509,Hoja1!$F509*Hoja1!$R509,Hoja1!$H509),0)</f>
        <v>0</v>
      </c>
      <c r="AM509" s="171">
        <f t="shared" ref="AM509:AN509" si="7069">AM504</f>
        <v>6</v>
      </c>
      <c r="AN509" s="185">
        <f t="shared" si="7069"/>
        <v>0.5</v>
      </c>
      <c r="AO509" s="172">
        <f t="shared" si="6321"/>
        <v>0.16666666666666666</v>
      </c>
      <c r="AP509" s="208">
        <f t="shared" si="6771"/>
        <v>8.3333333333333329E-2</v>
      </c>
      <c r="AQ509" s="171">
        <f t="shared" ref="AQ509:AR509" si="7070">AQ504</f>
        <v>-3.684615897998881E-3</v>
      </c>
      <c r="AR509" s="173">
        <f t="shared" si="7070"/>
        <v>-1.492924481594308E-4</v>
      </c>
      <c r="AS509" s="171">
        <f t="shared" ref="AS509" si="7071">IF(AG505&gt;0,G509+AQ509,0)</f>
        <v>0</v>
      </c>
      <c r="AT509" s="186">
        <f t="shared" ref="AT509" si="7072">IF(AG505&gt;0,H509+AR509,0)</f>
        <v>0</v>
      </c>
    </row>
    <row r="510" spans="3:46" ht="20.25" thickTop="1" thickBot="1" x14ac:dyDescent="0.3">
      <c r="C510" s="227">
        <v>6</v>
      </c>
      <c r="D510" s="226" t="s">
        <v>10</v>
      </c>
      <c r="E510" s="150">
        <f>$A$10</f>
        <v>0.99136142500000002</v>
      </c>
      <c r="F510" s="188">
        <f>$B$10</f>
        <v>0.47840942600000003</v>
      </c>
      <c r="G510" s="150">
        <f>IF(AND(COUNTIF(Z505:Z509,"&gt;0")&lt;5,COUNTIF(Z505:Z509,"&gt;0")&lt;20),SUM(AK410,AK415,AK420,AK425,AK430,AK435,AK440,AK445,AK450,AK455,AK460,AK465,AK470,AK475,AK480,AK485,AK490,AK495,AK500,AK505),SUM(AS410,AS415,AS420,AS425,AS430,AS435,AS440,AS445,AS450,AS455,AS460,AS465,AS470,AS475,AS480,AS485,AS490,AS495,AS500,AS505))</f>
        <v>0.90538381924519451</v>
      </c>
      <c r="H510" s="154">
        <f>IF(AND(COUNTIF(Z505:Z509,"&gt;0")&lt;5,COUNTIF(Z505:Z509,"&gt;0")&lt;20),SUM(AL410,AL415,AL420,AL425,AL430,AL435,AL440,AL445,AL450,AL455,AL460,AL465,AL470,AL475,AL480,AL485,AL490,AL495,AL500,AL505),SUM(AT410,AT415,AT420,AT425,AT430,AT435,AT440,AT445,AT450,AT455,AT460,AT465,AT470,AT475,AT480,AT485,AT490,AT495,AT500,AT505))</f>
        <v>0.41442468282152445</v>
      </c>
      <c r="I510" s="151">
        <v>0</v>
      </c>
      <c r="J510" s="150">
        <f t="shared" ref="J510" si="7073">IF($AO$1="SUBTRACTIVE",AA510,IF(W510=MAX(W510:W514),P510*M510-G510,0))</f>
        <v>-4.7685805316688423E-3</v>
      </c>
      <c r="K510" s="154">
        <f t="shared" ref="K510" si="7074">IF($AO$1="SUBTRACTIVE",AB510,IF(W510=MAX(W510:W514),P510*N510-H510,0))</f>
        <v>2.0192610664341026E-2</v>
      </c>
      <c r="L510" s="152">
        <v>0</v>
      </c>
      <c r="M510" s="150">
        <f t="shared" ref="M510" si="7075">IF($AO$1="ADDICTIVE",IF(W510=MAX(W510:W514),$AO$2*S510*R510+G510,0),0)</f>
        <v>0</v>
      </c>
      <c r="N510" s="155">
        <f t="shared" ref="N510" si="7076">IF($AO$1="ADDICTIVE",IF(W510=MAX(W510:W514),$AO$2*T510*R510+H510,0),0)</f>
        <v>0</v>
      </c>
      <c r="O510" s="156">
        <f t="shared" ref="O510" si="7077">IF($AO$1="ADDICTIVE",IF(Y510=MAX(Y510:Y514),$AO$2*U510*R510+I510,0),0)</f>
        <v>0</v>
      </c>
      <c r="P510" s="151">
        <f t="shared" si="6603"/>
        <v>0</v>
      </c>
      <c r="Q510" s="157">
        <v>0</v>
      </c>
      <c r="R510" s="150">
        <f t="shared" si="6315"/>
        <v>0.90846306503556529</v>
      </c>
      <c r="S510" s="153">
        <v>0.99136142500000002</v>
      </c>
      <c r="T510" s="153">
        <v>0.47840942600000003</v>
      </c>
      <c r="U510" s="151">
        <f t="shared" si="6316"/>
        <v>0</v>
      </c>
      <c r="V510" s="206">
        <f t="shared" si="6301"/>
        <v>0.99551859849850366</v>
      </c>
      <c r="W510" s="190">
        <f t="shared" si="6948"/>
        <v>0.99775929924925189</v>
      </c>
      <c r="X510" s="190">
        <f>W510</f>
        <v>0.99775929924925189</v>
      </c>
      <c r="Y510" s="157">
        <f>X514</f>
        <v>0.99775929924925189</v>
      </c>
      <c r="Z510" s="157">
        <f>IF(MAX(W510:W514)=W510,Q510+1,Q510)</f>
        <v>1</v>
      </c>
      <c r="AA510" s="157">
        <f t="shared" ref="AA510" si="7078">IF(W510=MAX(W510:W514),S510*R510-G510,0)</f>
        <v>-4.7685805316688423E-3</v>
      </c>
      <c r="AB510" s="157">
        <f t="shared" ref="AB510" si="7079">IF(W510=MAX(W510:W514),T510*R510-H510,0)</f>
        <v>2.0192610664341026E-2</v>
      </c>
      <c r="AC510" s="157">
        <f t="shared" ref="AC510" si="7080">IF(W510=MAX(W510:W514),U510-I510,0)</f>
        <v>0</v>
      </c>
      <c r="AD510" s="157">
        <f>Hoja1!$AA510^2+Hoja1!$AB510^2+AC510^2</f>
        <v>4.3048088572867005E-4</v>
      </c>
      <c r="AE510" s="157">
        <f t="shared" ref="AE510" si="7081">MAX(AD510:AD514)</f>
        <v>4.3048088572867005E-4</v>
      </c>
      <c r="AF510" s="157">
        <f t="shared" ref="AF510" si="7082">SQRT(AE510)</f>
        <v>2.0748033297849463E-2</v>
      </c>
      <c r="AG510" s="157">
        <f>IF(Y510=MIN(Y510:Y609),Y510,0)</f>
        <v>0</v>
      </c>
      <c r="AH510" s="158">
        <f>IF(Hoja1!$AG510&gt;0,_xlfn.MAXIFS(W510:W514,Z605:Z609,0),0)</f>
        <v>0</v>
      </c>
      <c r="AI510" s="158">
        <f>IF(AG510&gt;0,IF(AH510=Hoja1!$W510,Hoja1!$E510,Hoja1!$G510),0)</f>
        <v>0</v>
      </c>
      <c r="AJ510" s="159">
        <f>IF(AG510&gt;0,IF(AH510=Hoja1!$W510,Hoja1!$F510,Hoja1!$H510),0)</f>
        <v>0</v>
      </c>
      <c r="AK510" s="160">
        <f>IF(AG510&gt;0,IF(AH510=Hoja1!$W510,Hoja1!$E510*Hoja1!$R510,Hoja1!$G510),0)</f>
        <v>0</v>
      </c>
      <c r="AL510" s="161">
        <f>IF(AG510&gt;0,IF(AH510=Hoja1!$W510,Hoja1!$F510*Hoja1!$R510,Hoja1!$H510),0)</f>
        <v>0</v>
      </c>
      <c r="AM510" s="150">
        <f t="shared" ref="AM510:AM514" si="7083">Z605</f>
        <v>7</v>
      </c>
      <c r="AN510" s="155">
        <f t="shared" ref="AN510" si="7084">IF(AND(AN509&gt;0.01,COUNTIFS(Z505:Z509,"&gt;0")&lt;5),AN509,AN509*0.99)</f>
        <v>0.495</v>
      </c>
      <c r="AO510" s="155">
        <f t="shared" si="6321"/>
        <v>0.14285714285714285</v>
      </c>
      <c r="AP510" s="151">
        <f t="shared" si="6771"/>
        <v>7.0714285714285716E-2</v>
      </c>
      <c r="AQ510" s="150">
        <f t="shared" ref="AQ510:AQ514" si="7085">J605 * AP510</f>
        <v>2.360447363176085E-3</v>
      </c>
      <c r="AR510" s="151">
        <f t="shared" ref="AR510:AR514" si="7086">K605 * AP510</f>
        <v>-9.9953422788488233E-3</v>
      </c>
      <c r="AS510" s="150">
        <f t="shared" ref="AS510" si="7087">IF(AG510&gt;0,G510+AQ510,0)</f>
        <v>0</v>
      </c>
      <c r="AT510" s="162">
        <f t="shared" ref="AT510" si="7088">IF(AG510&gt;0,H510+AR510,0)</f>
        <v>0</v>
      </c>
    </row>
    <row r="511" spans="3:46" ht="19.5" thickBot="1" x14ac:dyDescent="0.3">
      <c r="C511" s="228"/>
      <c r="D511" s="214"/>
      <c r="E511" s="2">
        <f t="shared" ref="E511:E514" si="7089">A$10</f>
        <v>0.99136142500000002</v>
      </c>
      <c r="F511" s="20">
        <f t="shared" ref="F511:F514" si="7090">B$10</f>
        <v>0.47840942600000003</v>
      </c>
      <c r="G511" s="2">
        <f>IF(AND(COUNTIF(Z505:Z509,"&gt;0")&lt;5,COUNTIF(Z505:Z509,"&gt;0")&lt;20),SUM(AK411,AK416,AK421,AK426,AK431,AK436,AK441,AK446,AK451,AK456,AK461,AK466,AK471,AK476,AK481,AK486,AK491,AK496,AK501,AK506),SUM(AS411,AS416,AS421,AS426,AS431,AS436,AS441,AS446,AS451,AS456,AS461,AS466,AS471,AS476,AS481,AS486,AS491,AS496,AS501,AS506))</f>
        <v>0.98603471205529203</v>
      </c>
      <c r="H511" s="107">
        <f>IF(AND(COUNTIF(Z505:Z509,"&gt;0")&lt;5,COUNTIF(Z505:Z509,"&gt;0")&lt;20),SUM(AL411,AL416,AL421,AL426,AL431,AL436,AL441,AL446,AL451,AL456,AL461,AL466,AL471,AL476,AL481,AL486,AL491,AL496,AL501,AL506),SUM(AT411,AT416,AT421,AT426,AT431,AT436,AT441,AT446,AT451,AT456,AT461,AT466,AT471,AT476,AT481,AT486,AT491,AT496,AT501,AT506))</f>
        <v>-5.8990051948825117E-2</v>
      </c>
      <c r="I511" s="3">
        <v>0</v>
      </c>
      <c r="J511" s="15">
        <f t="shared" ref="J511" si="7091">IF($AO$1="SUBTRACTIVE",AA511,IF(W511=MAX(W510:W514),M511*P511-G511,0))</f>
        <v>0</v>
      </c>
      <c r="K511" s="112">
        <f t="shared" ref="K511" si="7092">IF($AO$1="SUBTRACTIVE",AB511,IF(W511=MAX(W510:W514),P511*N511-H511,0))</f>
        <v>0</v>
      </c>
      <c r="L511" s="61">
        <v>0</v>
      </c>
      <c r="M511" s="2">
        <f t="shared" ref="M511" si="7093">IF($AO$1="ADDICTIVE",IF(W511=MAX(W510:W514),$AO$2*S511*R511+G511,0),0)</f>
        <v>0</v>
      </c>
      <c r="N511" s="107">
        <f t="shared" ref="N511" si="7094">IF($AO$1="ADDICTIVE",IF(W511=MAX(W510:W514),$AO$2*T511*R511+H511,0),0)</f>
        <v>0</v>
      </c>
      <c r="O511" s="20">
        <f t="shared" ref="O511" si="7095">IF($AO$1="ADDICTIVE",IF(Y511=MAX(Y510:Y514),$AO$2*U511*R511+I511,0),0)</f>
        <v>0</v>
      </c>
      <c r="P511" s="3">
        <f t="shared" si="6603"/>
        <v>0</v>
      </c>
      <c r="Q511" s="63">
        <v>0</v>
      </c>
      <c r="R511" s="2">
        <f t="shared" si="6315"/>
        <v>0.90846306503556529</v>
      </c>
      <c r="S511" s="74">
        <v>0.99136142500000002</v>
      </c>
      <c r="T511" s="74">
        <v>0.47840942600000003</v>
      </c>
      <c r="U511" s="26">
        <f t="shared" si="6316"/>
        <v>0</v>
      </c>
      <c r="V511" s="199">
        <f t="shared" si="6301"/>
        <v>0.86239979085691043</v>
      </c>
      <c r="W511" s="192">
        <f t="shared" si="6948"/>
        <v>0.93119989542845527</v>
      </c>
      <c r="X511" s="192">
        <f>IF(W511&gt;X510,W511,X510)</f>
        <v>0.99775929924925189</v>
      </c>
      <c r="Y511" s="75">
        <f>Y510</f>
        <v>0.99775929924925189</v>
      </c>
      <c r="Z511" s="63">
        <f>IF(MAX(W510:W514)=W511,Q511+1,Q511)</f>
        <v>0</v>
      </c>
      <c r="AA511" s="63">
        <f t="shared" ref="AA511" si="7096">IF(W511=MAX(W510:W514),S511*R511-G511,0)</f>
        <v>0</v>
      </c>
      <c r="AB511" s="63">
        <f t="shared" ref="AB511" si="7097">IF(W511=MAX(W510:W514),T511*R511-H511,0)</f>
        <v>0</v>
      </c>
      <c r="AC511" s="209">
        <f t="shared" ref="AC511" si="7098">IF(W511=MAX(W510:W514),U511-I511,0)</f>
        <v>0</v>
      </c>
      <c r="AD511" s="61">
        <f>Hoja1!$AA511^2+Hoja1!$AB511^2+AC511^2</f>
        <v>0</v>
      </c>
      <c r="AE511" s="75">
        <f t="shared" ref="AE511:AF511" si="7099">AE510</f>
        <v>4.3048088572867005E-4</v>
      </c>
      <c r="AF511" s="76">
        <f t="shared" si="7099"/>
        <v>2.0748033297849463E-2</v>
      </c>
      <c r="AG511" s="77">
        <f>AG510</f>
        <v>0</v>
      </c>
      <c r="AH511" s="77">
        <f>AH510</f>
        <v>0</v>
      </c>
      <c r="AI511" s="72">
        <f>IF(AG510&gt;0,IF(AH510=Hoja1!$W511,Hoja1!$E511,Hoja1!$G511),0)</f>
        <v>0</v>
      </c>
      <c r="AJ511" s="73">
        <f>IF(AG510&gt;0,IF(AH510=Hoja1!$W511,Hoja1!$F511,Hoja1!$H511),0)</f>
        <v>0</v>
      </c>
      <c r="AK511" s="52">
        <f>IF(AG510&gt;0,IF(AH510=Hoja1!$W511,Hoja1!$E511*Hoja1!$R511,Hoja1!$G511),0)</f>
        <v>0</v>
      </c>
      <c r="AL511" s="49">
        <f>IF(AG510&gt;0,IF(AH510=Hoja1!$W511,Hoja1!$F511*Hoja1!$R511,Hoja1!$H511),0)</f>
        <v>0</v>
      </c>
      <c r="AM511" s="2">
        <f t="shared" si="7083"/>
        <v>1</v>
      </c>
      <c r="AN511" s="107">
        <f t="shared" ref="AN511:AN514" si="7100">AN510</f>
        <v>0.495</v>
      </c>
      <c r="AO511" s="107">
        <f t="shared" si="6321"/>
        <v>1</v>
      </c>
      <c r="AP511" s="3">
        <f t="shared" si="6771"/>
        <v>0.495</v>
      </c>
      <c r="AQ511" s="2">
        <f t="shared" si="7085"/>
        <v>4.8609470523695505E-3</v>
      </c>
      <c r="AR511" s="3">
        <f t="shared" si="7086"/>
        <v>7.4223865015331569E-2</v>
      </c>
      <c r="AS511" s="2">
        <f t="shared" ref="AS511" si="7101">IF(AG510&gt;0,G511+AQ511,0)</f>
        <v>0</v>
      </c>
      <c r="AT511" s="163">
        <f t="shared" ref="AT511" si="7102">IF(AG510&gt;0,H511+AR511,0)</f>
        <v>0</v>
      </c>
    </row>
    <row r="512" spans="3:46" ht="19.5" thickBot="1" x14ac:dyDescent="0.3">
      <c r="C512" s="228"/>
      <c r="D512" s="214"/>
      <c r="E512" s="2">
        <f t="shared" si="7089"/>
        <v>0.99136142500000002</v>
      </c>
      <c r="F512" s="20">
        <f t="shared" si="7090"/>
        <v>0.47840942600000003</v>
      </c>
      <c r="G512" s="2">
        <f>IF(AND(COUNTIF(Z505:Z509,"&gt;0")&lt;5,COUNTIF(Z505:Z509,"&gt;0")&lt;20),SUM(AK412,AK417,AK422,AK427,AK432,AK437,AK442,AK447,AK452,AK457,AK462,AK467,AK472,AK477,AK482,AK487,AK492,AK497,AK502,AK507),SUM(AS412,AS417,AS422,AS427,AS432,AS437,AS442,AS447,AS452,AS457,AS462,AS467,AS472,AS477,AS482,AS487,AS492,AS497,AS502,AS507))</f>
        <v>0.42790764801747749</v>
      </c>
      <c r="H512" s="107">
        <f>IF(AND(COUNTIF(Z505:Z509,"&gt;0")&lt;5,COUNTIF(Z505:Z509,"&gt;0")&lt;20),SUM(AL412,AL417,AL422,AL427,AL432,AL437,AL442,AL447,AL452,AL457,AL462,AL467,AL472,AL477,AL482,AL487,AL492,AL497,AL502,AL507),SUM(AT412,AT417,AT422,AT427,AT432,AT437,AT442,AT447,AT452,AT457,AT462,AT467,AT472,AT477,AT482,AT487,AT492,AT497,AT502,AT507))</f>
        <v>0.90152027464689888</v>
      </c>
      <c r="I512" s="3">
        <v>0</v>
      </c>
      <c r="J512" s="15">
        <f t="shared" ref="J512" si="7103">IF($AO$1="SUBTRACTIVE",AA512,IF(W512=MAX(W510:W514),P512*M512-G512,0))</f>
        <v>0</v>
      </c>
      <c r="K512" s="112">
        <f t="shared" ref="K512" si="7104">IF($AO$1="SUBTRACTIVE",AB512,IF(W512=MAX(W510:W514),P512*N512-H512,0))</f>
        <v>0</v>
      </c>
      <c r="L512" s="61">
        <v>0</v>
      </c>
      <c r="M512" s="2">
        <f t="shared" ref="M512" si="7105">IF($AO$1="ADDICTIVE",IF(W512=MAX(W510:W514),$AO$2*S512*R512+G512,0),0)</f>
        <v>0</v>
      </c>
      <c r="N512" s="107">
        <f t="shared" ref="N512" si="7106">IF($AO$1="ADDICTIVE",IF(W512=MAX(W510:W514),$AO$2*T512*R512+H512,0),0)</f>
        <v>0</v>
      </c>
      <c r="O512" s="20">
        <f t="shared" ref="O512" si="7107">IF($AO$1="ADDICTIVE",IF(Y512=MAX(Y510:Y514),$AO$2*U512*R512+I512,0),0)</f>
        <v>0</v>
      </c>
      <c r="P512" s="3">
        <f t="shared" si="6603"/>
        <v>0</v>
      </c>
      <c r="Q512" s="63">
        <v>0</v>
      </c>
      <c r="R512" s="2">
        <f t="shared" si="6315"/>
        <v>0.90846306503556529</v>
      </c>
      <c r="S512" s="74">
        <v>0.99136142500000002</v>
      </c>
      <c r="T512" s="74">
        <v>0.47840942600000003</v>
      </c>
      <c r="U512" s="26">
        <f t="shared" si="6316"/>
        <v>0</v>
      </c>
      <c r="V512" s="199">
        <f t="shared" si="6301"/>
        <v>0.77719645035627305</v>
      </c>
      <c r="W512" s="192">
        <f t="shared" si="6948"/>
        <v>0.88859822517813658</v>
      </c>
      <c r="X512" s="192">
        <f>IF(W512&gt;X511,W512,X511)</f>
        <v>0.99775929924925189</v>
      </c>
      <c r="Y512" s="75">
        <f t="shared" ref="Y512:Y514" si="7108">Y511</f>
        <v>0.99775929924925189</v>
      </c>
      <c r="Z512" s="63">
        <f>IF(MAX(W510:W514)=W512,Q512+1,Q512)</f>
        <v>0</v>
      </c>
      <c r="AA512" s="63">
        <f t="shared" ref="AA512" si="7109">IF(W512=MAX(W510:W514),S512*R512-G512,0)</f>
        <v>0</v>
      </c>
      <c r="AB512" s="63">
        <f t="shared" ref="AB512" si="7110">IF(W512=MAX(W510:W514),T512*R512-H512,0)</f>
        <v>0</v>
      </c>
      <c r="AC512" s="209">
        <f t="shared" ref="AC512" si="7111">IF(W512=MAX(W510:W514),U512-I512,0)</f>
        <v>0</v>
      </c>
      <c r="AD512" s="61">
        <f>Hoja1!$AA512^2+Hoja1!$AB512^2+AC512^2</f>
        <v>0</v>
      </c>
      <c r="AE512" s="75">
        <f t="shared" ref="AE512:AH512" si="7112">AE511</f>
        <v>4.3048088572867005E-4</v>
      </c>
      <c r="AF512" s="75">
        <f t="shared" si="7112"/>
        <v>2.0748033297849463E-2</v>
      </c>
      <c r="AG512" s="78">
        <f t="shared" si="7112"/>
        <v>0</v>
      </c>
      <c r="AH512" s="78">
        <f t="shared" si="7112"/>
        <v>0</v>
      </c>
      <c r="AI512" s="72">
        <f>IF(AG510&gt;0,IF(AH510=Hoja1!$W512,Hoja1!$E512,Hoja1!$G512),0)</f>
        <v>0</v>
      </c>
      <c r="AJ512" s="73">
        <f>IF(AG512&gt;0,IF(AH512=Hoja1!$W512,Hoja1!$F512,Hoja1!$H512),0)</f>
        <v>0</v>
      </c>
      <c r="AK512" s="52">
        <f>IF(AG510&gt;0,IF(AH510=Hoja1!$W512,Hoja1!$E512*Hoja1!$R512,Hoja1!$G512),0)</f>
        <v>0</v>
      </c>
      <c r="AL512" s="49">
        <f>IF(AG510&gt;0,IF(AH510=Hoja1!$W512,Hoja1!$F512*Hoja1!$R512,Hoja1!$H512),0)</f>
        <v>0</v>
      </c>
      <c r="AM512" s="2">
        <f t="shared" si="7083"/>
        <v>5</v>
      </c>
      <c r="AN512" s="107">
        <f t="shared" si="7100"/>
        <v>0.495</v>
      </c>
      <c r="AO512" s="107">
        <f t="shared" si="6321"/>
        <v>0.2</v>
      </c>
      <c r="AP512" s="3">
        <f t="shared" si="6771"/>
        <v>9.9000000000000005E-2</v>
      </c>
      <c r="AQ512" s="2">
        <f t="shared" si="7085"/>
        <v>1.5572556085322287E-3</v>
      </c>
      <c r="AR512" s="3">
        <f t="shared" si="7086"/>
        <v>-1.8735414747066217E-3</v>
      </c>
      <c r="AS512" s="2">
        <f t="shared" ref="AS512" si="7113">IF(AG510&gt;0,G512+AQ512,0)</f>
        <v>0</v>
      </c>
      <c r="AT512" s="163">
        <f t="shared" ref="AT512" si="7114">IF(AG510&gt;0,H512+AR512,0)</f>
        <v>0</v>
      </c>
    </row>
    <row r="513" spans="3:46" ht="19.5" thickBot="1" x14ac:dyDescent="0.3">
      <c r="C513" s="228"/>
      <c r="D513" s="214"/>
      <c r="E513" s="2">
        <f t="shared" si="7089"/>
        <v>0.99136142500000002</v>
      </c>
      <c r="F513" s="20">
        <f t="shared" si="7090"/>
        <v>0.47840942600000003</v>
      </c>
      <c r="G513" s="2">
        <f>IF(AND(COUNTIF(Z505:Z509,"&gt;0")&lt;5,COUNTIF(Z505:Z509,"&gt;0")&lt;20),SUM(AK413,AK418,AK423,AK428,AK433,AK438,AK443,AK448,AK453,AK458,AK463,AK468,AK473,AK478,AK483,AK488,AK493,AK498,AK503,AK508),SUM(AS413,AS418,AS423,AS428,AS433,AS438,AS443,AS448,AS453,AS458,AS463,AS468,AS473,AS478,AS483,AS488,AS493,AS498,AS503,AS508))</f>
        <v>5.6386042442791447E-2</v>
      </c>
      <c r="H513" s="107">
        <f>IF(AND(COUNTIF(Z505:Z509,"&gt;0")&lt;5,COUNTIF(Z505:Z509,"&gt;0")&lt;20),SUM(AL413,AL418,AL423,AL428,AL433,AL438,AL443,AL448,AL453,AL458,AL463,AL468,AL473,AL478,AL483,AL488,AL493,AL498,AL503,AL508),SUM(AT413,AT418,AT423,AT428,AT433,AT438,AT443,AT448,AT453,AT458,AT463,AT468,AT473,AT478,AT483,AT488,AT493,AT498,AT503,AT508))</f>
        <v>0.99840904153440013</v>
      </c>
      <c r="I513" s="3">
        <v>0</v>
      </c>
      <c r="J513" s="15">
        <f t="shared" ref="J513" si="7115">IF($AO$1="SUBTRACTIVE",AA513,IF(W513=MAX(W510:W514),P513*M513-G513,0))</f>
        <v>0</v>
      </c>
      <c r="K513" s="112">
        <f t="shared" ref="K513" si="7116">IF($AO$1="SUBTRACTIVE",AB513,IF(W513=MAX(W510:W514),P513*N513-H513,0))</f>
        <v>0</v>
      </c>
      <c r="L513" s="61">
        <v>0</v>
      </c>
      <c r="M513" s="2">
        <f t="shared" ref="M513" si="7117">IF($AO$1="ADDICTIVE",IF(W513=MAX(W510:W514),$AO$2*S513*R513+G513,0),0)</f>
        <v>0</v>
      </c>
      <c r="N513" s="107">
        <f t="shared" ref="N513" si="7118">IF($AO$1="ADDICTIVE",IF(W513=MAX(W510:W514),$AO$2*T513*R513+H513,0),0)</f>
        <v>0</v>
      </c>
      <c r="O513" s="20">
        <f t="shared" ref="O513:O514" si="7119">IF($AO$1="ADDICTIVE",IF(Y513=MAX(Y509:Y513),$AO$2*U513*R513+I513,0),0)</f>
        <v>0</v>
      </c>
      <c r="P513" s="3">
        <f t="shared" si="6603"/>
        <v>0</v>
      </c>
      <c r="Q513" s="63">
        <v>0</v>
      </c>
      <c r="R513" s="2">
        <f t="shared" si="6315"/>
        <v>0.90846306503556529</v>
      </c>
      <c r="S513" s="74">
        <v>0.99136142500000002</v>
      </c>
      <c r="T513" s="74">
        <v>0.47840942600000003</v>
      </c>
      <c r="U513" s="26">
        <f t="shared" si="6316"/>
        <v>0</v>
      </c>
      <c r="V513" s="199">
        <f t="shared" si="6301"/>
        <v>0.48470796449822362</v>
      </c>
      <c r="W513" s="192">
        <f t="shared" si="6948"/>
        <v>0.74235398224911187</v>
      </c>
      <c r="X513" s="192">
        <f>IF(W513&gt;X512,W513,X512)</f>
        <v>0.99775929924925189</v>
      </c>
      <c r="Y513" s="75">
        <f t="shared" si="7108"/>
        <v>0.99775929924925189</v>
      </c>
      <c r="Z513" s="63">
        <f>IF(MAX(W510:W514)=W513,Q513+1,Q513)</f>
        <v>0</v>
      </c>
      <c r="AA513" s="63">
        <f t="shared" ref="AA513" si="7120">IF(W513=MAX(W510:W514),S513*R513-G513,0)</f>
        <v>0</v>
      </c>
      <c r="AB513" s="63">
        <f t="shared" ref="AB513" si="7121">IF(W513=MAX(W510:W514),T513*R513-H513,0)</f>
        <v>0</v>
      </c>
      <c r="AC513" s="209">
        <f t="shared" ref="AC513" si="7122">IF(W513=MAX(W510:W514),U513-I513,0)</f>
        <v>0</v>
      </c>
      <c r="AD513" s="61">
        <f>Hoja1!$AA513^2+Hoja1!$AB513^2+AC513^2</f>
        <v>0</v>
      </c>
      <c r="AE513" s="75">
        <f t="shared" ref="AE513:AH513" si="7123">AE512</f>
        <v>4.3048088572867005E-4</v>
      </c>
      <c r="AF513" s="75">
        <f t="shared" si="7123"/>
        <v>2.0748033297849463E-2</v>
      </c>
      <c r="AG513" s="78">
        <f t="shared" si="7123"/>
        <v>0</v>
      </c>
      <c r="AH513" s="78">
        <f t="shared" si="7123"/>
        <v>0</v>
      </c>
      <c r="AI513" s="72">
        <f>IF(AG510&gt;0,IF(AH510=Hoja1!$W513,Hoja1!$E513,Hoja1!$G513),0)</f>
        <v>0</v>
      </c>
      <c r="AJ513" s="73">
        <f>IF(AG510&gt;0,IF(AH510=Hoja1!$W513,Hoja1!$F513,Hoja1!$H513),0)</f>
        <v>0</v>
      </c>
      <c r="AK513" s="52">
        <f>IF(AG510&gt;0,IF(AH510=Hoja1!$W513,Hoja1!$E513*Hoja1!$R513,Hoja1!$G513),0)</f>
        <v>0</v>
      </c>
      <c r="AL513" s="49">
        <f>IF(AG510&gt;0,IF(AH510=Hoja1!$W513,Hoja1!$F513*Hoja1!$R513,Hoja1!$H513),0)</f>
        <v>0</v>
      </c>
      <c r="AM513" s="2">
        <f t="shared" si="7083"/>
        <v>1</v>
      </c>
      <c r="AN513" s="107">
        <f t="shared" si="7100"/>
        <v>0.495</v>
      </c>
      <c r="AO513" s="107">
        <f t="shared" si="6321"/>
        <v>1</v>
      </c>
      <c r="AP513" s="3">
        <f t="shared" si="6771"/>
        <v>0.495</v>
      </c>
      <c r="AQ513" s="2">
        <f t="shared" si="7085"/>
        <v>0</v>
      </c>
      <c r="AR513" s="3">
        <f t="shared" si="7086"/>
        <v>0</v>
      </c>
      <c r="AS513" s="2">
        <f t="shared" ref="AS513" si="7124">IF(AG510&gt;0,G513+AQ513,0)</f>
        <v>0</v>
      </c>
      <c r="AT513" s="163">
        <f t="shared" ref="AT513" si="7125">IF(AG510&gt;0,H513+AR513,0)</f>
        <v>0</v>
      </c>
    </row>
    <row r="514" spans="3:46" ht="19.5" thickBot="1" x14ac:dyDescent="0.3">
      <c r="C514" s="228"/>
      <c r="D514" s="215"/>
      <c r="E514" s="66">
        <f t="shared" si="7089"/>
        <v>0.99136142500000002</v>
      </c>
      <c r="F514" s="74">
        <f t="shared" si="7090"/>
        <v>0.47840942600000003</v>
      </c>
      <c r="G514" s="4">
        <f>IF(AND(COUNTIF(Z505:Z509,"&gt;0")&lt;5,COUNTIF(Z505:Z509,"&gt;0")&lt;20),SUM(AK414,AK419,AK424,AK429,AK434,AK439,AK444,AK449,AK454,AK459,AK464,AK469,AK474,AK479,AK484,AK489,AK494,AK499,AK504,AK509),SUM(AS414,AS419,AS424,AS429,AS434,AS439,AS444,AS449,AS454,AS459,AS464,AS469,AS474,AS479,AS484,AS489,AS494,AS499,AS504,AS509))</f>
        <v>0.69857546875979126</v>
      </c>
      <c r="H514" s="108">
        <f>IF(AND(COUNTIF(Z505:Z509,"&gt;0")&lt;5,COUNTIF(Z505:Z509,"&gt;0")&lt;20),SUM(AL414,AL419,AL424,AL429,AL434,AL439,AL444,AL449,AL454,AL459,AL464,AL469,AL474,AL479,AL484,AL489,AL494,AL499,AL504,AL509),SUM(AT414,AT419,AT424,AT429,AT434,AT439,AT444,AT449,AT454,AT459,AT464,AT469,AT474,AT479,AT484,AT489,AT494,AT499,AT504,AT509))</f>
        <v>0.71177119011743828</v>
      </c>
      <c r="I514" s="5">
        <v>0</v>
      </c>
      <c r="J514" s="134">
        <f t="shared" ref="J514" si="7126">IF($AO$1="SUBTRACTIVE",AA514,IF(W514=MAX(W510:W514),P514*M514-G514,0))</f>
        <v>0</v>
      </c>
      <c r="K514" s="135">
        <f t="shared" ref="K514" si="7127">IF($AO$1="SUBTRACTIVE",AB514,IF(W514=MAX(W510:W514),P514*N514-H514,0))</f>
        <v>0</v>
      </c>
      <c r="L514" s="61">
        <v>0</v>
      </c>
      <c r="M514" s="4">
        <f t="shared" ref="M514" si="7128">IF($AO$1="ADDICTIVE",IF(W514=MAX(W510:W514),$AO$2*S514*R514+G514,0),0)</f>
        <v>0</v>
      </c>
      <c r="N514" s="108">
        <f t="shared" ref="N514" si="7129">IF($AO$1="ADDICTIVE",IF(W514=MAX(W510:W514),$AO$2*T514*R514+H514,0),0)</f>
        <v>0</v>
      </c>
      <c r="O514" s="21">
        <f t="shared" si="7119"/>
        <v>0</v>
      </c>
      <c r="P514" s="5">
        <f t="shared" si="6603"/>
        <v>0</v>
      </c>
      <c r="Q514" s="63">
        <f>IF(MAX($W$10:$W$14)=W514,L514+1,L514)</f>
        <v>0</v>
      </c>
      <c r="R514" s="4">
        <f t="shared" si="6315"/>
        <v>0.90846306503556529</v>
      </c>
      <c r="S514" s="74">
        <v>0.99136142500000002</v>
      </c>
      <c r="T514" s="74">
        <v>0.47840942600000003</v>
      </c>
      <c r="U514" s="118">
        <f t="shared" si="6316"/>
        <v>0</v>
      </c>
      <c r="V514" s="199">
        <f t="shared" si="6301"/>
        <v>0.93849578078656681</v>
      </c>
      <c r="W514" s="192">
        <f t="shared" si="6948"/>
        <v>0.96924789039328341</v>
      </c>
      <c r="X514" s="192">
        <f>IF(W514&gt;X513,W514,X513)</f>
        <v>0.99775929924925189</v>
      </c>
      <c r="Y514" s="75">
        <f t="shared" si="7108"/>
        <v>0.99775929924925189</v>
      </c>
      <c r="Z514" s="63">
        <f>IF(MAX(W510:W514)=W514,Q514+1,Q514)</f>
        <v>0</v>
      </c>
      <c r="AA514" s="63">
        <f t="shared" ref="AA514" si="7130">IF(W514=MAX(W510:W514),S514*R514-G514,0)</f>
        <v>0</v>
      </c>
      <c r="AB514" s="63">
        <f t="shared" ref="AB514" si="7131">IF(W514=MAX(W510:W514),T514*R514-H514,0)</f>
        <v>0</v>
      </c>
      <c r="AC514" s="132">
        <f t="shared" ref="AC514" si="7132">IF(W514=MAX(W510:W514),U514-I514,0)</f>
        <v>0</v>
      </c>
      <c r="AD514" s="61">
        <f>Hoja1!$AA514^2+Hoja1!$AB514^2+AC514^2</f>
        <v>0</v>
      </c>
      <c r="AE514" s="75">
        <f t="shared" ref="AE514:AH514" si="7133">AE513</f>
        <v>4.3048088572867005E-4</v>
      </c>
      <c r="AF514" s="75">
        <f t="shared" si="7133"/>
        <v>2.0748033297849463E-2</v>
      </c>
      <c r="AG514" s="78">
        <f t="shared" si="7133"/>
        <v>0</v>
      </c>
      <c r="AH514" s="78">
        <f t="shared" si="7133"/>
        <v>0</v>
      </c>
      <c r="AI514" s="72">
        <f>IF(AG510&gt;0,IF(AH510=Hoja1!$W514,Hoja1!$E514,Hoja1!$G514),0)</f>
        <v>0</v>
      </c>
      <c r="AJ514" s="73">
        <f>IF(AG510&gt;0,IF(AH510=Hoja1!$W514,Hoja1!$F514,Hoja1!$H514),0)</f>
        <v>0</v>
      </c>
      <c r="AK514" s="52">
        <f>IF(AG510&gt;0,IF(AH510=Hoja1!$W514,Hoja1!$E514*Hoja1!$R514,Hoja1!$G514),0)</f>
        <v>0</v>
      </c>
      <c r="AL514" s="49">
        <f>IF(AG510&gt;0,IF(AH510=Hoja1!$W514,Hoja1!$F514*Hoja1!$R514,Hoja1!$H514),0)</f>
        <v>0</v>
      </c>
      <c r="AM514" s="4">
        <f t="shared" si="7083"/>
        <v>6</v>
      </c>
      <c r="AN514" s="108">
        <f t="shared" si="7100"/>
        <v>0.495</v>
      </c>
      <c r="AO514" s="108">
        <f t="shared" si="6321"/>
        <v>0.16666666666666666</v>
      </c>
      <c r="AP514" s="5">
        <f t="shared" si="6771"/>
        <v>8.249999999999999E-2</v>
      </c>
      <c r="AQ514" s="66">
        <f t="shared" si="7085"/>
        <v>-1.8238848695094642E-3</v>
      </c>
      <c r="AR514" s="67">
        <f t="shared" si="7086"/>
        <v>-7.3899761838922817E-5</v>
      </c>
      <c r="AS514" s="4">
        <f t="shared" ref="AS514" si="7134">IF(AG510&gt;0,G514+AQ514,0)</f>
        <v>0</v>
      </c>
      <c r="AT514" s="164">
        <f t="shared" ref="AT514" si="7135">IF(AG510&gt;0,H514+AR514,0)</f>
        <v>0</v>
      </c>
    </row>
    <row r="515" spans="3:46" ht="19.5" thickBot="1" x14ac:dyDescent="0.3">
      <c r="C515" s="228"/>
      <c r="D515" s="216" t="s">
        <v>9</v>
      </c>
      <c r="E515" s="97">
        <f>$A$11</f>
        <v>0.45351267299999998</v>
      </c>
      <c r="F515" s="98">
        <f>$B$11</f>
        <v>0.96658292499999998</v>
      </c>
      <c r="G515" s="60">
        <f>G510</f>
        <v>0.90538381924519451</v>
      </c>
      <c r="H515" s="106">
        <f>H510</f>
        <v>0.41442468282152445</v>
      </c>
      <c r="I515" s="106">
        <f>I510</f>
        <v>0</v>
      </c>
      <c r="J515" s="52">
        <f t="shared" ref="J515" si="7136">IF($AO$1="SUBTRACTIVE",AA515+J510,IF(W515=MAX(W515:W519),P515*M515-G515+J510,J510))</f>
        <v>-4.7685805316688423E-3</v>
      </c>
      <c r="K515" s="123">
        <f t="shared" ref="K515" si="7137">IF($AO$1="SUBTRACTIVE",AB515+K510,IF(W515=MAX(W515:W519),P515*N515-H515+K510,K510))</f>
        <v>2.0192610664341026E-2</v>
      </c>
      <c r="L515" s="53">
        <v>0</v>
      </c>
      <c r="M515" s="136">
        <f t="shared" ref="M515" si="7138">IF($AO$1="ADDICTIVE",IF(W515=MAX(W515:W519),$AO$2*S515*R515+G515,0),0)</f>
        <v>0</v>
      </c>
      <c r="N515" s="123">
        <f t="shared" ref="N515" si="7139">IF($AO$1="ADDICTIVE",IF(W515=MAX(W515:W519),$AO$2*T515*R515+H515,0),0)</f>
        <v>0</v>
      </c>
      <c r="O515" s="130">
        <f t="shared" ref="O515" si="7140">IF($AO$1="ADDICTIVE",IF(Y515=MAX(Y515:Y519),$AO$2*U515*R515+I515,0),0)</f>
        <v>0</v>
      </c>
      <c r="P515" s="53">
        <f t="shared" si="6603"/>
        <v>0</v>
      </c>
      <c r="Q515" s="80">
        <f>Z510</f>
        <v>1</v>
      </c>
      <c r="R515" s="114">
        <f t="shared" si="6315"/>
        <v>0.93660376518552046</v>
      </c>
      <c r="S515" s="79">
        <f t="shared" ref="S515:S546" si="7141">E515</f>
        <v>0.45351267299999998</v>
      </c>
      <c r="T515" s="79">
        <f t="shared" ref="T515:T546" si="7142">F515</f>
        <v>0.96658292499999998</v>
      </c>
      <c r="U515" s="115">
        <f t="shared" si="6316"/>
        <v>0</v>
      </c>
      <c r="V515" s="193">
        <f t="shared" si="6301"/>
        <v>0.75975317270787424</v>
      </c>
      <c r="W515" s="194">
        <f t="shared" si="6948"/>
        <v>0.87987658635393706</v>
      </c>
      <c r="X515" s="194">
        <f>W515</f>
        <v>0.87987658635393706</v>
      </c>
      <c r="Y515" s="80">
        <f>X519</f>
        <v>0.99895488449647396</v>
      </c>
      <c r="Z515" s="80">
        <f>IF(MAX(W515:W519)=W515,Q515+1,Q515)</f>
        <v>1</v>
      </c>
      <c r="AA515" s="80">
        <f t="shared" ref="AA515" si="7143">IF(W515=MAX(W515:W519),S515*R515-G515,0)</f>
        <v>0</v>
      </c>
      <c r="AB515" s="80">
        <f t="shared" ref="AB515" si="7144">IF(W515=MAX(W515:W519),T515*R515-H515,0)</f>
        <v>0</v>
      </c>
      <c r="AC515" s="54">
        <f t="shared" ref="AC515" si="7145">IF(W515=MAX(W515:W519),U515-I515,0)</f>
        <v>0</v>
      </c>
      <c r="AD515" s="54">
        <f>Hoja1!$AA515^2+Hoja1!$AB515^2+AC515^2</f>
        <v>0</v>
      </c>
      <c r="AE515" s="80">
        <f t="shared" ref="AE515" si="7146">IF(MAX(AD515:AD519)&gt;AE510,MAX(AD515:AD519),AE510)</f>
        <v>4.3048088572867005E-4</v>
      </c>
      <c r="AF515" s="80">
        <f t="shared" ref="AF515" si="7147">SQRT(AE515)</f>
        <v>2.0748033297849463E-2</v>
      </c>
      <c r="AG515" s="82">
        <f>IF(Y515=MIN(Y510:Y609),Y515,0)</f>
        <v>0</v>
      </c>
      <c r="AH515" s="83">
        <f>IF(Hoja1!$AG515&gt;0,_xlfn.MAXIFS(W515:W519,Z605:Z609,0),0)</f>
        <v>0</v>
      </c>
      <c r="AI515" s="80">
        <f>IF(AG515&gt;0,IF(AH515=Hoja1!$W515,Hoja1!$E515,Hoja1!$G515),0)</f>
        <v>0</v>
      </c>
      <c r="AJ515" s="54">
        <f>IF(AG515&gt;0,IF(AH515=Hoja1!$W515,Hoja1!$F515,Hoja1!$H515),0)</f>
        <v>0</v>
      </c>
      <c r="AK515" s="52">
        <f>IF(AG515&gt;0,IF(AH515=Hoja1!$W515,Hoja1!$E515*Hoja1!$R515,Hoja1!$G515),0)</f>
        <v>0</v>
      </c>
      <c r="AL515" s="49">
        <f>IF(AG515&gt;0,IF(AH515=Hoja1!$W515,Hoja1!$F515*Hoja1!$R515,Hoja1!$H515),0)</f>
        <v>0</v>
      </c>
      <c r="AM515" s="114">
        <f t="shared" ref="AM515:AN515" si="7148">AM510</f>
        <v>7</v>
      </c>
      <c r="AN515" s="144">
        <f t="shared" si="7148"/>
        <v>0.495</v>
      </c>
      <c r="AO515" s="123">
        <f t="shared" si="6321"/>
        <v>0.14285714285714285</v>
      </c>
      <c r="AP515" s="127">
        <f t="shared" si="6771"/>
        <v>7.0714285714285716E-2</v>
      </c>
      <c r="AQ515" s="52">
        <f t="shared" ref="AQ515:AR515" si="7149">AQ510</f>
        <v>2.360447363176085E-3</v>
      </c>
      <c r="AR515" s="53">
        <f t="shared" si="7149"/>
        <v>-9.9953422788488233E-3</v>
      </c>
      <c r="AS515" s="52">
        <f t="shared" ref="AS515" si="7150">IF(AG515&gt;0,G515+AQ515,0)</f>
        <v>0</v>
      </c>
      <c r="AT515" s="165">
        <f t="shared" ref="AT515" si="7151">IF(AG515&gt;0,H515+AR515,0)</f>
        <v>0</v>
      </c>
    </row>
    <row r="516" spans="3:46" ht="19.5" thickBot="1" x14ac:dyDescent="0.3">
      <c r="C516" s="228"/>
      <c r="D516" s="217"/>
      <c r="E516" s="99">
        <f t="shared" ref="E516:E519" si="7152">A$11</f>
        <v>0.45351267299999998</v>
      </c>
      <c r="F516" s="55">
        <f t="shared" ref="F516:F519" si="7153">B$11</f>
        <v>0.96658292499999998</v>
      </c>
      <c r="G516" s="62">
        <f t="shared" ref="G516:I516" si="7154">G511</f>
        <v>0.98603471205529203</v>
      </c>
      <c r="H516" s="85">
        <f t="shared" si="7154"/>
        <v>-5.8990051948825117E-2</v>
      </c>
      <c r="I516" s="85">
        <f t="shared" si="7154"/>
        <v>0</v>
      </c>
      <c r="J516" s="56">
        <f t="shared" ref="J516" si="7155">IF($AO$1="SUBTRACTIVE",AA516+J511,IF(W516=MAX(W515:W519),P516*M516-G516+J511,J511))</f>
        <v>0</v>
      </c>
      <c r="K516" s="122">
        <f t="shared" ref="K516" si="7156">IF($AO$1="SUBTRACTIVE",AB516+K511,IF(W516=MAX(W515:W519),P516*N516-H516+K511,K511))</f>
        <v>0</v>
      </c>
      <c r="L516" s="57">
        <v>0</v>
      </c>
      <c r="M516" s="137">
        <f t="shared" ref="M516" si="7157">IF($AO$1="ADDICTIVE",IF(W516=MAX(W515:W519),$AO$2*S516*R516+G516,0),0)</f>
        <v>0</v>
      </c>
      <c r="N516" s="122">
        <f t="shared" ref="N516" si="7158">IF($AO$1="ADDICTIVE",IF(W516=MAX(W515:W519),$AO$2*T516*R516+H516,0),0)</f>
        <v>0</v>
      </c>
      <c r="O516" s="128">
        <f t="shared" ref="O516" si="7159">IF($AO$1="ADDICTIVE",IF(Y516=MAX(Y515:Y519),$AO$2*U516*R516+I516,0),0)</f>
        <v>0</v>
      </c>
      <c r="P516" s="57">
        <f t="shared" si="6603"/>
        <v>0</v>
      </c>
      <c r="Q516" s="82">
        <f t="shared" ref="Q516:Q530" si="7160">Z511</f>
        <v>0</v>
      </c>
      <c r="R516" s="56">
        <f t="shared" si="6315"/>
        <v>0.93660376518552046</v>
      </c>
      <c r="S516" s="84">
        <f t="shared" si="7141"/>
        <v>0.45351267299999998</v>
      </c>
      <c r="T516" s="84">
        <f t="shared" si="7142"/>
        <v>0.96658292499999998</v>
      </c>
      <c r="U516" s="115">
        <f t="shared" si="6316"/>
        <v>0</v>
      </c>
      <c r="V516" s="195">
        <f t="shared" si="6301"/>
        <v>0.36542575677699907</v>
      </c>
      <c r="W516" s="196">
        <f t="shared" si="6948"/>
        <v>0.68271287838849948</v>
      </c>
      <c r="X516" s="196">
        <f>IF(W516&gt;X515,W516,X515)</f>
        <v>0.87987658635393706</v>
      </c>
      <c r="Y516" s="75">
        <f>Y515</f>
        <v>0.99895488449647396</v>
      </c>
      <c r="Z516" s="82">
        <f>IF(MAX(W515:W519)=W516,Q516+1,Q516)</f>
        <v>0</v>
      </c>
      <c r="AA516" s="82">
        <f t="shared" ref="AA516" si="7161">IF(W516=MAX(W515:W519),S516*R516-G516,0)</f>
        <v>0</v>
      </c>
      <c r="AB516" s="82">
        <f t="shared" ref="AB516" si="7162">IF(W516=MAX(W515:W519),T516*R516-H516,0)</f>
        <v>0</v>
      </c>
      <c r="AC516" s="210">
        <f t="shared" ref="AC516" si="7163">IF(W516=MAX(W515:W519),U516-I516,0)</f>
        <v>0</v>
      </c>
      <c r="AD516" s="212">
        <f>Hoja1!$AA516^2+Hoja1!$AB516^2+AC516^2</f>
        <v>0</v>
      </c>
      <c r="AE516" s="75">
        <f t="shared" ref="AE516:AF516" si="7164">AE515</f>
        <v>4.3048088572867005E-4</v>
      </c>
      <c r="AF516" s="76">
        <f t="shared" si="7164"/>
        <v>2.0748033297849463E-2</v>
      </c>
      <c r="AG516" s="78">
        <f>AG515</f>
        <v>0</v>
      </c>
      <c r="AH516" s="78">
        <f>AH515</f>
        <v>0</v>
      </c>
      <c r="AI516" s="80">
        <f>IF(AG515&gt;0,IF(AH515=Hoja1!$W516,Hoja1!$E516,Hoja1!$G516),0)</f>
        <v>0</v>
      </c>
      <c r="AJ516" s="54">
        <f>IF(AG515&gt;0,IF(AH515=Hoja1!$W516,Hoja1!$F516,Hoja1!$H516),0)</f>
        <v>0</v>
      </c>
      <c r="AK516" s="52">
        <f>IF(AG515&gt;0,IF(AH515=Hoja1!$W516,Hoja1!$E516*Hoja1!$R516,Hoja1!$G516),0)</f>
        <v>0</v>
      </c>
      <c r="AL516" s="49">
        <f>IF(AG515&gt;0,IF(AH515=Hoja1!$W516,Hoja1!$F516*Hoja1!$R516,Hoja1!$H516),0)</f>
        <v>0</v>
      </c>
      <c r="AM516" s="56">
        <f t="shared" ref="AM516:AN516" si="7165">AM511</f>
        <v>1</v>
      </c>
      <c r="AN516" s="145">
        <f t="shared" si="7165"/>
        <v>0.495</v>
      </c>
      <c r="AO516" s="122">
        <f t="shared" si="6321"/>
        <v>1</v>
      </c>
      <c r="AP516" s="127">
        <f t="shared" si="6771"/>
        <v>0.495</v>
      </c>
      <c r="AQ516" s="56">
        <f t="shared" ref="AQ516:AR516" si="7166">AQ511</f>
        <v>4.8609470523695505E-3</v>
      </c>
      <c r="AR516" s="57">
        <f t="shared" si="7166"/>
        <v>7.4223865015331569E-2</v>
      </c>
      <c r="AS516" s="56">
        <f t="shared" ref="AS516" si="7167">IF(AG515&gt;0,G516+AQ516,0)</f>
        <v>0</v>
      </c>
      <c r="AT516" s="166">
        <f t="shared" ref="AT516" si="7168">IF(AG515&gt;0,H516+AR516,0)</f>
        <v>0</v>
      </c>
    </row>
    <row r="517" spans="3:46" ht="19.5" thickBot="1" x14ac:dyDescent="0.3">
      <c r="C517" s="228"/>
      <c r="D517" s="217"/>
      <c r="E517" s="99">
        <f t="shared" si="7152"/>
        <v>0.45351267299999998</v>
      </c>
      <c r="F517" s="55">
        <f t="shared" si="7153"/>
        <v>0.96658292499999998</v>
      </c>
      <c r="G517" s="62">
        <f t="shared" ref="G517:I517" si="7169">G512</f>
        <v>0.42790764801747749</v>
      </c>
      <c r="H517" s="85">
        <f t="shared" si="7169"/>
        <v>0.90152027464689888</v>
      </c>
      <c r="I517" s="85">
        <f t="shared" si="7169"/>
        <v>0</v>
      </c>
      <c r="J517" s="56">
        <f t="shared" ref="J517" si="7170">IF($AO$1="SUBTRACTIVE",AA517+J512,IF(W517=MAX(W515:W519),P517*M517-G517+J512,J512))</f>
        <v>-3.1459709263277902E-3</v>
      </c>
      <c r="K517" s="122">
        <f t="shared" ref="K517" si="7171">IF($AO$1="SUBTRACTIVE",AB517+K512,IF(W517=MAX(W515:W519),P517*N517-H517+K512,K512))</f>
        <v>3.7849322721346113E-3</v>
      </c>
      <c r="L517" s="57">
        <v>0</v>
      </c>
      <c r="M517" s="137">
        <f t="shared" ref="M517" si="7172">IF($AO$1="ADDICTIVE",IF(W517=MAX(W515:W519),$AO$2*S517*R517+G517,0),0)</f>
        <v>0</v>
      </c>
      <c r="N517" s="122">
        <f t="shared" ref="N517" si="7173">IF($AO$1="ADDICTIVE",IF(W517=MAX(W515:W519),$AO$2*T517*R517+H517,0),0)</f>
        <v>0</v>
      </c>
      <c r="O517" s="128">
        <f t="shared" ref="O517" si="7174">IF($AO$1="ADDICTIVE",IF(Y517=MAX(Y515:Y519),$AO$2*U517*R517+I517,0),0)</f>
        <v>0</v>
      </c>
      <c r="P517" s="57">
        <f t="shared" si="6603"/>
        <v>0</v>
      </c>
      <c r="Q517" s="82">
        <f t="shared" si="7160"/>
        <v>0</v>
      </c>
      <c r="R517" s="56">
        <f t="shared" si="6315"/>
        <v>0.93660376518552046</v>
      </c>
      <c r="S517" s="84">
        <f t="shared" si="7141"/>
        <v>0.45351267299999998</v>
      </c>
      <c r="T517" s="84">
        <f t="shared" si="7142"/>
        <v>0.96658292499999998</v>
      </c>
      <c r="U517" s="115">
        <f t="shared" si="6316"/>
        <v>0</v>
      </c>
      <c r="V517" s="195">
        <f t="shared" si="6301"/>
        <v>0.99790976899294792</v>
      </c>
      <c r="W517" s="196">
        <f t="shared" si="6948"/>
        <v>0.99895488449647396</v>
      </c>
      <c r="X517" s="196">
        <f>IF(W517&gt;X516,W517,X516)</f>
        <v>0.99895488449647396</v>
      </c>
      <c r="Y517" s="75">
        <f t="shared" ref="Y517:Y519" si="7175">Y516</f>
        <v>0.99895488449647396</v>
      </c>
      <c r="Z517" s="82">
        <f>IF(MAX(W515:W519)=W517,Q517+1,Q517)</f>
        <v>1</v>
      </c>
      <c r="AA517" s="82">
        <f t="shared" ref="AA517" si="7176">IF(W517=MAX(W515:W519),S517*R517-G517,0)</f>
        <v>-3.1459709263277902E-3</v>
      </c>
      <c r="AB517" s="82">
        <f t="shared" ref="AB517" si="7177">IF(W517=MAX(W515:W519),T517*R517-H517,0)</f>
        <v>3.7849322721346113E-3</v>
      </c>
      <c r="AC517" s="210">
        <f t="shared" ref="AC517" si="7178">IF(W517=MAX(W515:W519),U517-I517,0)</f>
        <v>0</v>
      </c>
      <c r="AD517" s="212">
        <f>Hoja1!$AA517^2+Hoja1!$AB517^2+AC517^2</f>
        <v>2.4222845373945806E-5</v>
      </c>
      <c r="AE517" s="75">
        <f t="shared" ref="AE517:AG517" si="7179">AE516</f>
        <v>4.3048088572867005E-4</v>
      </c>
      <c r="AF517" s="75">
        <f t="shared" si="7179"/>
        <v>2.0748033297849463E-2</v>
      </c>
      <c r="AG517" s="78">
        <f t="shared" si="7179"/>
        <v>0</v>
      </c>
      <c r="AH517" s="78">
        <f>AH516</f>
        <v>0</v>
      </c>
      <c r="AI517" s="80">
        <f>IF(AG515&gt;0,IF(AH515=Hoja1!$W517,Hoja1!$E517,Hoja1!$G517),0)</f>
        <v>0</v>
      </c>
      <c r="AJ517" s="54">
        <f>IF(AG515&gt;0,IF(AH515=Hoja1!$W517,Hoja1!$F517,Hoja1!$H517),0)</f>
        <v>0</v>
      </c>
      <c r="AK517" s="52">
        <f>IF(AG515&gt;0,IF(AH515=Hoja1!$W517,Hoja1!$E517*Hoja1!$R517,Hoja1!$G517),0)</f>
        <v>0</v>
      </c>
      <c r="AL517" s="49">
        <f>IF(AG515&gt;0,IF(AH515=Hoja1!$W517,Hoja1!$F517*Hoja1!$R517,Hoja1!$H517),0)</f>
        <v>0</v>
      </c>
      <c r="AM517" s="56">
        <f t="shared" ref="AM517:AN517" si="7180">AM512</f>
        <v>5</v>
      </c>
      <c r="AN517" s="145">
        <f t="shared" si="7180"/>
        <v>0.495</v>
      </c>
      <c r="AO517" s="122">
        <f t="shared" si="6321"/>
        <v>0.2</v>
      </c>
      <c r="AP517" s="127">
        <f t="shared" si="6771"/>
        <v>9.9000000000000005E-2</v>
      </c>
      <c r="AQ517" s="56">
        <f t="shared" ref="AQ517:AR517" si="7181">AQ512</f>
        <v>1.5572556085322287E-3</v>
      </c>
      <c r="AR517" s="57">
        <f t="shared" si="7181"/>
        <v>-1.8735414747066217E-3</v>
      </c>
      <c r="AS517" s="56">
        <f t="shared" ref="AS517" si="7182">IF(AG515&gt;0,G517+AQ517,0)</f>
        <v>0</v>
      </c>
      <c r="AT517" s="166">
        <f t="shared" ref="AT517" si="7183">IF(AG515&gt;0,H517+AR517,0)</f>
        <v>0</v>
      </c>
    </row>
    <row r="518" spans="3:46" ht="19.5" thickBot="1" x14ac:dyDescent="0.3">
      <c r="C518" s="228"/>
      <c r="D518" s="217"/>
      <c r="E518" s="99">
        <f t="shared" si="7152"/>
        <v>0.45351267299999998</v>
      </c>
      <c r="F518" s="55">
        <f t="shared" si="7153"/>
        <v>0.96658292499999998</v>
      </c>
      <c r="G518" s="62">
        <f t="shared" ref="G518:I518" si="7184">G513</f>
        <v>5.6386042442791447E-2</v>
      </c>
      <c r="H518" s="85">
        <f t="shared" si="7184"/>
        <v>0.99840904153440013</v>
      </c>
      <c r="I518" s="85">
        <f t="shared" si="7184"/>
        <v>0</v>
      </c>
      <c r="J518" s="56">
        <f t="shared" ref="J518" si="7185">IF($AO$1="SUBTRACTIVE",AA518+J513,IF(W518=MAX(W515:W519),P518*M518-G518+J513,J513))</f>
        <v>0</v>
      </c>
      <c r="K518" s="122">
        <f t="shared" ref="K518" si="7186">IF($AO$1="SUBTRACTIVE",AB518+K513,IF(W518=MAX(W515:W519),P518*N518-H518+K513,K513))</f>
        <v>0</v>
      </c>
      <c r="L518" s="57">
        <v>0</v>
      </c>
      <c r="M518" s="137">
        <f t="shared" ref="M518" si="7187">IF($AO$1="ADDICTIVE",IF(W518=MAX(W515:W519),$AO$2*S518*R518+G518,0),0)</f>
        <v>0</v>
      </c>
      <c r="N518" s="122">
        <f t="shared" ref="N518" si="7188">IF($AO$1="ADDICTIVE",IF(W518=MAX(W515:W519),$AO$2*T518*R518+H518,0),0)</f>
        <v>0</v>
      </c>
      <c r="O518" s="128">
        <f t="shared" ref="O518:O519" si="7189">IF($AO$1="ADDICTIVE",IF(Y518=MAX(Y514:Y518),$AO$2*U518*R518+I518,0),0)</f>
        <v>0</v>
      </c>
      <c r="P518" s="57">
        <f t="shared" si="6603"/>
        <v>0</v>
      </c>
      <c r="Q518" s="82">
        <f t="shared" si="7160"/>
        <v>0</v>
      </c>
      <c r="R518" s="56">
        <f t="shared" si="6315"/>
        <v>0.93660376518552046</v>
      </c>
      <c r="S518" s="84">
        <f t="shared" si="7141"/>
        <v>0.45351267299999998</v>
      </c>
      <c r="T518" s="84">
        <f t="shared" si="7142"/>
        <v>0.96658292499999998</v>
      </c>
      <c r="U518" s="115">
        <f t="shared" si="6316"/>
        <v>0</v>
      </c>
      <c r="V518" s="195">
        <f t="shared" si="6301"/>
        <v>0.92781553388866689</v>
      </c>
      <c r="W518" s="196">
        <f t="shared" si="6948"/>
        <v>0.96390776694433344</v>
      </c>
      <c r="X518" s="196">
        <f>IF(W518&gt;X517,W518,X517)</f>
        <v>0.99895488449647396</v>
      </c>
      <c r="Y518" s="75">
        <f t="shared" si="7175"/>
        <v>0.99895488449647396</v>
      </c>
      <c r="Z518" s="82">
        <f>IF(MAX(W515:W519)=W518,Q518+1,Q518)</f>
        <v>0</v>
      </c>
      <c r="AA518" s="82">
        <f t="shared" ref="AA518" si="7190">IF(W518=MAX(W515:W519),S518*R518-G518,0)</f>
        <v>0</v>
      </c>
      <c r="AB518" s="82">
        <f t="shared" ref="AB518" si="7191">IF(W518=MAX(W515:W519),T518*R518-H518,0)</f>
        <v>0</v>
      </c>
      <c r="AC518" s="210">
        <f t="shared" ref="AC518" si="7192">IF(W518=MAX(W515:W519),U518-I518,0)</f>
        <v>0</v>
      </c>
      <c r="AD518" s="212">
        <f>Hoja1!$AA518^2+Hoja1!$AB518^2+AC518^2</f>
        <v>0</v>
      </c>
      <c r="AE518" s="75">
        <f t="shared" ref="AE518:AG518" si="7193">AE517</f>
        <v>4.3048088572867005E-4</v>
      </c>
      <c r="AF518" s="75">
        <f t="shared" si="7193"/>
        <v>2.0748033297849463E-2</v>
      </c>
      <c r="AG518" s="78">
        <f t="shared" si="7193"/>
        <v>0</v>
      </c>
      <c r="AH518" s="78">
        <f>AH517</f>
        <v>0</v>
      </c>
      <c r="AI518" s="80">
        <f>IF(AG515&gt;0,IF(AH515=Hoja1!$W518,Hoja1!$E518,Hoja1!$G518),0)</f>
        <v>0</v>
      </c>
      <c r="AJ518" s="54">
        <f>IF(AG515&gt;0,IF(AH515=Hoja1!$W518,Hoja1!$F518,Hoja1!$H518),0)</f>
        <v>0</v>
      </c>
      <c r="AK518" s="52">
        <f>IF(AG515&gt;0,IF(AH515=Hoja1!$W518,Hoja1!$E518*Hoja1!$R518,Hoja1!$G518),0)</f>
        <v>0</v>
      </c>
      <c r="AL518" s="49">
        <f>IF(AG515&gt;0,IF(AH515=Hoja1!$W518,Hoja1!$F518*Hoja1!$R518,Hoja1!$H518),0)</f>
        <v>0</v>
      </c>
      <c r="AM518" s="56">
        <f t="shared" ref="AM518:AN518" si="7194">AM513</f>
        <v>1</v>
      </c>
      <c r="AN518" s="145">
        <f t="shared" si="7194"/>
        <v>0.495</v>
      </c>
      <c r="AO518" s="122">
        <f t="shared" si="6321"/>
        <v>1</v>
      </c>
      <c r="AP518" s="127">
        <f t="shared" si="6771"/>
        <v>0.495</v>
      </c>
      <c r="AQ518" s="56">
        <f t="shared" ref="AQ518:AR518" si="7195">AQ513</f>
        <v>0</v>
      </c>
      <c r="AR518" s="57">
        <f t="shared" si="7195"/>
        <v>0</v>
      </c>
      <c r="AS518" s="56">
        <f t="shared" ref="AS518" si="7196">IF(AG515&gt;0,G518+AQ518,0)</f>
        <v>0</v>
      </c>
      <c r="AT518" s="166">
        <f t="shared" ref="AT518" si="7197">IF(AG515&gt;0,H518+AR518,0)</f>
        <v>0</v>
      </c>
    </row>
    <row r="519" spans="3:46" ht="19.5" thickBot="1" x14ac:dyDescent="0.3">
      <c r="C519" s="228"/>
      <c r="D519" s="218"/>
      <c r="E519" s="102">
        <f t="shared" si="7152"/>
        <v>0.45351267299999998</v>
      </c>
      <c r="F519" s="103">
        <f t="shared" si="7153"/>
        <v>0.96658292499999998</v>
      </c>
      <c r="G519" s="62">
        <f t="shared" ref="G519:I519" si="7198">G514</f>
        <v>0.69857546875979126</v>
      </c>
      <c r="H519" s="85">
        <f t="shared" si="7198"/>
        <v>0.71177119011743828</v>
      </c>
      <c r="I519" s="85">
        <f t="shared" si="7198"/>
        <v>0</v>
      </c>
      <c r="J519" s="58">
        <f t="shared" ref="J519" si="7199">IF($AO$1="SUBTRACTIVE",AA519+J514,IF(W519=MAX(W515:W519),P519*M519-G519+J514,J514))</f>
        <v>0</v>
      </c>
      <c r="K519" s="124">
        <f t="shared" ref="K519" si="7200">IF($AO$1="SUBTRACTIVE",AB519+K514,IF(W519=MAX(W515:W519),P519*N519-H519+K514,K514))</f>
        <v>0</v>
      </c>
      <c r="L519" s="59">
        <v>0</v>
      </c>
      <c r="M519" s="138">
        <f t="shared" ref="M519" si="7201">IF($AO$1="ADDICTIVE",IF(W519=MAX(W515:W519),$AO$2*S519*R519+G519,0),0)</f>
        <v>0</v>
      </c>
      <c r="N519" s="124">
        <f t="shared" ref="N519" si="7202">IF($AO$1="ADDICTIVE",IF(W519=MAX(W515:W519),$AO$2*T519*R519+H519,0),0)</f>
        <v>0</v>
      </c>
      <c r="O519" s="129">
        <f t="shared" si="7189"/>
        <v>0</v>
      </c>
      <c r="P519" s="59">
        <f t="shared" si="6603"/>
        <v>0</v>
      </c>
      <c r="Q519" s="82">
        <f t="shared" si="7160"/>
        <v>0</v>
      </c>
      <c r="R519" s="58">
        <f t="shared" si="6315"/>
        <v>0.93660376518552046</v>
      </c>
      <c r="S519" s="84">
        <f t="shared" si="7141"/>
        <v>0.45351267299999998</v>
      </c>
      <c r="T519" s="84">
        <f t="shared" si="7142"/>
        <v>0.96658292499999998</v>
      </c>
      <c r="U519" s="119">
        <f t="shared" si="6316"/>
        <v>0</v>
      </c>
      <c r="V519" s="195">
        <f t="shared" si="6301"/>
        <v>0.94109825223341925</v>
      </c>
      <c r="W519" s="196">
        <f t="shared" si="6948"/>
        <v>0.97054912611670963</v>
      </c>
      <c r="X519" s="196">
        <f>IF(W519&gt;X518,W519,X518)</f>
        <v>0.99895488449647396</v>
      </c>
      <c r="Y519" s="75">
        <f t="shared" si="7175"/>
        <v>0.99895488449647396</v>
      </c>
      <c r="Z519" s="82">
        <f>IF(MAX(W515:W519)=W519,Q519+1,Q519)</f>
        <v>0</v>
      </c>
      <c r="AA519" s="82">
        <f t="shared" ref="AA519" si="7203">IF(W519=MAX(W515:W519),S519*R519-G519,0)</f>
        <v>0</v>
      </c>
      <c r="AB519" s="82">
        <f t="shared" ref="AB519" si="7204">IF(W519=MAX(W515:W519),T519*R519-H519,0)</f>
        <v>0</v>
      </c>
      <c r="AC519" s="211">
        <f t="shared" ref="AC519" si="7205">IF(W519=MAX(W515:W519),U519-I519,0)</f>
        <v>0</v>
      </c>
      <c r="AD519" s="211">
        <f>Hoja1!$AA519^2+Hoja1!$AB519^2+AC519^2</f>
        <v>0</v>
      </c>
      <c r="AE519" s="75">
        <f t="shared" ref="AE519:AG519" si="7206">AE518</f>
        <v>4.3048088572867005E-4</v>
      </c>
      <c r="AF519" s="75">
        <f t="shared" si="7206"/>
        <v>2.0748033297849463E-2</v>
      </c>
      <c r="AG519" s="78">
        <f t="shared" si="7206"/>
        <v>0</v>
      </c>
      <c r="AH519" s="78">
        <f>AH518</f>
        <v>0</v>
      </c>
      <c r="AI519" s="80">
        <f>IF(AG515&gt;0,IF(AH515=Hoja1!$W519,Hoja1!$E519,Hoja1!$G519),0)</f>
        <v>0</v>
      </c>
      <c r="AJ519" s="54">
        <f>IF(AG515&gt;0,IF(AH515=Hoja1!$W519,Hoja1!$F519,Hoja1!$H519),0)</f>
        <v>0</v>
      </c>
      <c r="AK519" s="52">
        <f>IF(AG515&gt;0,IF(AH515=Hoja1!$W519,Hoja1!$E519*Hoja1!$R519,Hoja1!$G519),0)</f>
        <v>0</v>
      </c>
      <c r="AL519" s="49">
        <f>IF(AG515&gt;0,IF(AH515=Hoja1!$W519,Hoja1!$F519*Hoja1!$R519,Hoja1!$H519),0)</f>
        <v>0</v>
      </c>
      <c r="AM519" s="58">
        <f t="shared" ref="AM519:AN519" si="7207">AM514</f>
        <v>6</v>
      </c>
      <c r="AN519" s="146">
        <f t="shared" si="7207"/>
        <v>0.495</v>
      </c>
      <c r="AO519" s="124">
        <f t="shared" si="6321"/>
        <v>0.16666666666666666</v>
      </c>
      <c r="AP519" s="106">
        <f t="shared" si="6771"/>
        <v>8.249999999999999E-2</v>
      </c>
      <c r="AQ519" s="58">
        <f t="shared" ref="AQ519:AR519" si="7208">AQ514</f>
        <v>-1.8238848695094642E-3</v>
      </c>
      <c r="AR519" s="59">
        <f t="shared" si="7208"/>
        <v>-7.3899761838922817E-5</v>
      </c>
      <c r="AS519" s="58">
        <f t="shared" ref="AS519" si="7209">IF(AG515&gt;0,G519+AQ519,0)</f>
        <v>0</v>
      </c>
      <c r="AT519" s="167">
        <f t="shared" ref="AT519" si="7210">IF(AG515&gt;0,H519+AR519,0)</f>
        <v>0</v>
      </c>
    </row>
    <row r="520" spans="3:46" ht="19.5" thickBot="1" x14ac:dyDescent="0.3">
      <c r="C520" s="228"/>
      <c r="D520" s="293" t="s">
        <v>27</v>
      </c>
      <c r="E520" s="104">
        <f>$A$12</f>
        <v>0.83799856699999997</v>
      </c>
      <c r="F520" s="105">
        <f>$B$12</f>
        <v>0.30568903200000003</v>
      </c>
      <c r="G520" s="47">
        <f>G515</f>
        <v>0.90538381924519451</v>
      </c>
      <c r="H520" s="71">
        <f>H515</f>
        <v>0.41442468282152445</v>
      </c>
      <c r="I520" s="71">
        <f>I515</f>
        <v>0</v>
      </c>
      <c r="J520" s="64">
        <f t="shared" ref="J520" si="7211">IF($AO$1="SUBTRACTIVE",AA520+J515,IF(W520=MAX(W520:W524),P520*M520-G520+J515,J515))</f>
        <v>2.9294073236790008E-2</v>
      </c>
      <c r="K520" s="121">
        <f t="shared" ref="K520" si="7212">IF($AO$1="SUBTRACTIVE",AB520+K515,IF(W520=MAX(W520:W524),P520*N520-H520+K515,K515))</f>
        <v>-5.153639908527724E-2</v>
      </c>
      <c r="L520" s="65">
        <v>0</v>
      </c>
      <c r="M520" s="64">
        <f t="shared" ref="M520" si="7213">IF($AO$1="ADDICTIVE",IF(W520=MAX(W520:W524),$AO$2*S520*R520+G520,0),0)</f>
        <v>0</v>
      </c>
      <c r="N520" s="121">
        <f t="shared" ref="N520" si="7214">IF($AO$1="ADDICTIVE",IF(W520=MAX(W520:W524),$AO$2*T520*R520+H520,0),0)</f>
        <v>0</v>
      </c>
      <c r="O520" s="126">
        <f t="shared" ref="O520" si="7215">IF($AO$1="ADDICTIVE",IF(Y520=MAX(Y520:Y524),$AO$2*U520*R520+I520,0),0)</f>
        <v>0</v>
      </c>
      <c r="P520" s="65">
        <f t="shared" si="6603"/>
        <v>0</v>
      </c>
      <c r="Q520" s="35">
        <f t="shared" si="7160"/>
        <v>1</v>
      </c>
      <c r="R520" s="15">
        <f t="shared" si="6315"/>
        <v>1.1210597607306569</v>
      </c>
      <c r="S520" s="87">
        <f t="shared" si="7141"/>
        <v>0.83799856699999997</v>
      </c>
      <c r="T520" s="87">
        <f t="shared" si="7142"/>
        <v>0.30568903200000003</v>
      </c>
      <c r="U520" s="26">
        <f t="shared" si="6316"/>
        <v>0</v>
      </c>
      <c r="V520" s="197">
        <f t="shared" si="6301"/>
        <v>0.99258118133066253</v>
      </c>
      <c r="W520" s="198">
        <f t="shared" si="6948"/>
        <v>0.99629059066533121</v>
      </c>
      <c r="X520" s="198">
        <f>W520</f>
        <v>0.99629059066533121</v>
      </c>
      <c r="Y520" s="35">
        <f t="shared" ref="Y520" si="7216">X524</f>
        <v>0.99629059066533121</v>
      </c>
      <c r="Z520" s="35">
        <f>IF(MAX(W520:W524)=W520,Q520+1,Q520)</f>
        <v>2</v>
      </c>
      <c r="AA520" s="35">
        <f t="shared" ref="AA520" si="7217">IF(W520=MAX(W520:W524),S520*R520-G520,0)</f>
        <v>3.406265376845885E-2</v>
      </c>
      <c r="AB520" s="35">
        <f t="shared" ref="AB520" si="7218">IF(W520=MAX(W520:W524),T520*R520-H520,0)</f>
        <v>-7.1729009749618267E-2</v>
      </c>
      <c r="AC520" s="131">
        <f t="shared" ref="AC520" si="7219">IF(W520=MAX(W520:W524),U520-I520,0)</f>
        <v>0</v>
      </c>
      <c r="AD520" s="131">
        <f>Hoja1!$AA520^2+Hoja1!$AB520^2+AC520^2</f>
        <v>6.3053152214107358E-3</v>
      </c>
      <c r="AE520" s="35">
        <f t="shared" ref="AE520" si="7220">IF(MAX(AD520:AD524)&gt;AE515,MAX(AD520:AD524),AE515)</f>
        <v>6.3053152214107358E-3</v>
      </c>
      <c r="AF520" s="35">
        <f t="shared" ref="AF520" si="7221">SQRT(AE520)</f>
        <v>7.9406015020341725E-2</v>
      </c>
      <c r="AG520" s="35">
        <f>IF(Y520=MIN(Y510:Y609),Y520,0)</f>
        <v>0</v>
      </c>
      <c r="AH520" s="88">
        <f>IF(Hoja1!$AG520&gt;0,_xlfn.MAXIFS(W520:W524,Z605:Z609,0),0)</f>
        <v>0</v>
      </c>
      <c r="AI520" s="72">
        <f>IF(AG520&gt;0,IF(AH520=Hoja1!$W520,Hoja1!$E520,Hoja1!$G520),0)</f>
        <v>0</v>
      </c>
      <c r="AJ520" s="73">
        <f>IF(AG520&gt;0,IF(AH520=Hoja1!$W520,Hoja1!$F520,Hoja1!$H520),0)</f>
        <v>0</v>
      </c>
      <c r="AK520" s="52">
        <f>IF(AG520&gt;0,IF(AH520=Hoja1!$W520,Hoja1!$E520*Hoja1!$R520,Hoja1!$G520),0)</f>
        <v>0</v>
      </c>
      <c r="AL520" s="49">
        <f>IF(AG520&gt;0,IF(AH520=Hoja1!$W520,Hoja1!$F520*Hoja1!$R520,Hoja1!$H520),0)</f>
        <v>0</v>
      </c>
      <c r="AM520" s="64">
        <f t="shared" ref="AM520:AN520" si="7222">AM515</f>
        <v>7</v>
      </c>
      <c r="AN520" s="148">
        <f t="shared" si="7222"/>
        <v>0.495</v>
      </c>
      <c r="AO520" s="121">
        <f t="shared" si="6321"/>
        <v>0.14285714285714285</v>
      </c>
      <c r="AP520" s="65">
        <f t="shared" ref="AP520:AP524" si="7223">IF($AO$11="SUBTRACTIVE",AN520*AO520,AO520)</f>
        <v>0.14285714285714285</v>
      </c>
      <c r="AQ520" s="64">
        <f t="shared" ref="AQ520:AR520" si="7224">AQ515</f>
        <v>2.360447363176085E-3</v>
      </c>
      <c r="AR520" s="65">
        <f t="shared" si="7224"/>
        <v>-9.9953422788488233E-3</v>
      </c>
      <c r="AS520" s="64">
        <f t="shared" ref="AS520" si="7225">IF(AG520&gt;0,G520+AQ520,0)</f>
        <v>0</v>
      </c>
      <c r="AT520" s="168">
        <f t="shared" ref="AT520" si="7226">IF(AG520&gt;0,H520+AR520,0)</f>
        <v>0</v>
      </c>
    </row>
    <row r="521" spans="3:46" ht="19.5" thickBot="1" x14ac:dyDescent="0.3">
      <c r="C521" s="228"/>
      <c r="D521" s="214"/>
      <c r="E521" s="27">
        <f t="shared" ref="E521:E524" si="7227">A$12</f>
        <v>0.83799856699999997</v>
      </c>
      <c r="F521" s="28">
        <f t="shared" ref="F521:F524" si="7228">B$12</f>
        <v>0.30568903200000003</v>
      </c>
      <c r="G521" s="61">
        <f t="shared" ref="G521:I521" si="7229">G516</f>
        <v>0.98603471205529203</v>
      </c>
      <c r="H521" s="74">
        <f t="shared" si="7229"/>
        <v>-5.8990051948825117E-2</v>
      </c>
      <c r="I521" s="74">
        <f t="shared" si="7229"/>
        <v>0</v>
      </c>
      <c r="J521" s="2">
        <f t="shared" ref="J521" si="7230">IF($AO$1="SUBTRACTIVE",AA521+J516,IF(W521=MAX(W520:W524),P521*M521-G521+J516,J516))</f>
        <v>0</v>
      </c>
      <c r="K521" s="107">
        <f t="shared" ref="K521" si="7231">IF($AO$1="SUBTRACTIVE",AB521+K516,IF(W521=MAX(W520:W524),P521*N521-H521+K516,K516))</f>
        <v>0</v>
      </c>
      <c r="L521" s="3">
        <v>0</v>
      </c>
      <c r="M521" s="2">
        <f t="shared" ref="M521" si="7232">IF($AO$1="ADDICTIVE",IF(W521=MAX(W520:W524),$AO$2*S521*R521+G521,0),0)</f>
        <v>0</v>
      </c>
      <c r="N521" s="107">
        <f t="shared" ref="N521" si="7233">IF($AO$1="ADDICTIVE",IF(W521=MAX(W520:W524),$AO$2*T521*R521+H521,0),0)</f>
        <v>0</v>
      </c>
      <c r="O521" s="20">
        <f t="shared" ref="O521" si="7234">IF($AO$1="ADDICTIVE",IF(Y521=MAX(Y520:Y524),$AO$2*U521*R521+I521,0),0)</f>
        <v>0</v>
      </c>
      <c r="P521" s="3">
        <f t="shared" si="6603"/>
        <v>0</v>
      </c>
      <c r="Q521" s="63">
        <f t="shared" si="7160"/>
        <v>0</v>
      </c>
      <c r="R521" s="2">
        <f t="shared" si="6315"/>
        <v>1.1210597607306569</v>
      </c>
      <c r="S521" s="90">
        <f t="shared" si="7141"/>
        <v>0.83799856699999997</v>
      </c>
      <c r="T521" s="90">
        <f t="shared" si="7142"/>
        <v>0.30568903200000003</v>
      </c>
      <c r="U521" s="26">
        <f t="shared" si="6316"/>
        <v>0</v>
      </c>
      <c r="V521" s="199">
        <f t="shared" si="6301"/>
        <v>0.90611119695222797</v>
      </c>
      <c r="W521" s="192">
        <f t="shared" si="6948"/>
        <v>0.95305559847611399</v>
      </c>
      <c r="X521" s="192">
        <f>IF(W521&gt;X520,W521,X520)</f>
        <v>0.99629059066533121</v>
      </c>
      <c r="Y521" s="75">
        <f t="shared" ref="Y521:Y524" si="7235">Y520</f>
        <v>0.99629059066533121</v>
      </c>
      <c r="Z521" s="63">
        <f>IF(MAX(W520:W524)=W521,Q521+1,Q521)</f>
        <v>0</v>
      </c>
      <c r="AA521" s="63">
        <f t="shared" ref="AA521" si="7236">IF(W521=MAX(W520:W524),S521*R521-G521,0)</f>
        <v>0</v>
      </c>
      <c r="AB521" s="63">
        <f t="shared" ref="AB521" si="7237">IF(W521=MAX(W520:W524),T521*R521-H521,0)</f>
        <v>0</v>
      </c>
      <c r="AC521" s="209">
        <f t="shared" ref="AC521" si="7238">IF(W521=MAX(W520:W524),U521-I521,0)</f>
        <v>0</v>
      </c>
      <c r="AD521" s="132">
        <f>Hoja1!$AA521^2+Hoja1!$AB521^2+AC521^2</f>
        <v>0</v>
      </c>
      <c r="AE521" s="75">
        <f t="shared" ref="AE521:AF521" si="7239">AE520</f>
        <v>6.3053152214107358E-3</v>
      </c>
      <c r="AF521" s="76">
        <f t="shared" si="7239"/>
        <v>7.9406015020341725E-2</v>
      </c>
      <c r="AG521" s="77">
        <f>AG520</f>
        <v>0</v>
      </c>
      <c r="AH521" s="78">
        <f t="shared" ref="AH521:AH524" si="7240">AH520</f>
        <v>0</v>
      </c>
      <c r="AI521" s="72">
        <f>IF(AG520&gt;0,IF(AH520=Hoja1!$W521,Hoja1!$E521,Hoja1!$G521),0)</f>
        <v>0</v>
      </c>
      <c r="AJ521" s="73">
        <f>IF(AG520&gt;0,IF(AH520=Hoja1!$W521,Hoja1!$F521,Hoja1!$H521),0)</f>
        <v>0</v>
      </c>
      <c r="AK521" s="52">
        <f>IF(AG520&gt;0,IF(AH520=Hoja1!$W521,Hoja1!$E521*Hoja1!$R521,Hoja1!$G521),0)</f>
        <v>0</v>
      </c>
      <c r="AL521" s="49">
        <f>IF(AG520&gt;0,IF(AH520=Hoja1!$W521,Hoja1!$F521*Hoja1!$R521,Hoja1!$H521),0)</f>
        <v>0</v>
      </c>
      <c r="AM521" s="2">
        <f t="shared" ref="AM521:AN521" si="7241">AM516</f>
        <v>1</v>
      </c>
      <c r="AN521" s="143">
        <f t="shared" si="7241"/>
        <v>0.495</v>
      </c>
      <c r="AO521" s="107">
        <f t="shared" si="6321"/>
        <v>1</v>
      </c>
      <c r="AP521" s="3">
        <f t="shared" si="7223"/>
        <v>1</v>
      </c>
      <c r="AQ521" s="2">
        <f t="shared" ref="AQ521:AR521" si="7242">AQ516</f>
        <v>4.8609470523695505E-3</v>
      </c>
      <c r="AR521" s="3">
        <f t="shared" si="7242"/>
        <v>7.4223865015331569E-2</v>
      </c>
      <c r="AS521" s="2">
        <f t="shared" ref="AS521" si="7243">IF(AG520&gt;0,G521+AQ521,0)</f>
        <v>0</v>
      </c>
      <c r="AT521" s="163">
        <f t="shared" ref="AT521" si="7244">IF(AG520&gt;0,H521+AR521,0)</f>
        <v>0</v>
      </c>
    </row>
    <row r="522" spans="3:46" ht="19.5" thickBot="1" x14ac:dyDescent="0.3">
      <c r="C522" s="228"/>
      <c r="D522" s="214"/>
      <c r="E522" s="27">
        <f t="shared" si="7227"/>
        <v>0.83799856699999997</v>
      </c>
      <c r="F522" s="28">
        <f t="shared" si="7228"/>
        <v>0.30568903200000003</v>
      </c>
      <c r="G522" s="61">
        <f t="shared" ref="G522:I522" si="7245">G517</f>
        <v>0.42790764801747749</v>
      </c>
      <c r="H522" s="74">
        <f t="shared" si="7245"/>
        <v>0.90152027464689888</v>
      </c>
      <c r="I522" s="74">
        <f t="shared" si="7245"/>
        <v>0</v>
      </c>
      <c r="J522" s="2">
        <f t="shared" ref="J522" si="7246">IF($AO$1="SUBTRACTIVE",AA522+J517,IF(W522=MAX(W520:W524),P522*M522-G522+J517,J517))</f>
        <v>-3.1459709263277902E-3</v>
      </c>
      <c r="K522" s="107">
        <f t="shared" ref="K522" si="7247">IF($AO$1="SUBTRACTIVE",AB522+K517,IF(W522=MAX(W520:W524),P522*N522-H522+K517,K517))</f>
        <v>3.7849322721346113E-3</v>
      </c>
      <c r="L522" s="3">
        <v>0</v>
      </c>
      <c r="M522" s="2">
        <f t="shared" ref="M522" si="7248">IF($AO$1="ADDICTIVE",IF(W522=MAX(W520:W524),$AO$2*S522*R522+G522,0),0)</f>
        <v>0</v>
      </c>
      <c r="N522" s="107">
        <f t="shared" ref="N522" si="7249">IF($AO$1="ADDICTIVE",IF(W522=MAX(W520:W524),$AO$2*T522*R522+H522,0),0)</f>
        <v>0</v>
      </c>
      <c r="O522" s="20">
        <f t="shared" ref="O522" si="7250">IF($AO$1="ADDICTIVE",IF(Y522=MAX(Y520:Y524),$AO$2*U522*R522+I522,0),0)</f>
        <v>0</v>
      </c>
      <c r="P522" s="3">
        <f t="shared" si="6603"/>
        <v>0</v>
      </c>
      <c r="Q522" s="63">
        <f t="shared" si="7160"/>
        <v>1</v>
      </c>
      <c r="R522" s="2">
        <f t="shared" si="6315"/>
        <v>1.1210597607306569</v>
      </c>
      <c r="S522" s="90">
        <f t="shared" si="7141"/>
        <v>0.83799856699999997</v>
      </c>
      <c r="T522" s="90">
        <f t="shared" si="7142"/>
        <v>0.30568903200000003</v>
      </c>
      <c r="U522" s="26">
        <f t="shared" si="6316"/>
        <v>0</v>
      </c>
      <c r="V522" s="199">
        <f t="shared" ref="V522:V585" si="7251">SUMPRODUCT(S522:U522,G522:I522)*R522</f>
        <v>0.71094342801367583</v>
      </c>
      <c r="W522" s="192">
        <f t="shared" si="6948"/>
        <v>0.85547171400683797</v>
      </c>
      <c r="X522" s="192">
        <f>IF(W522&gt;X521,W522,X521)</f>
        <v>0.99629059066533121</v>
      </c>
      <c r="Y522" s="75">
        <f t="shared" si="7235"/>
        <v>0.99629059066533121</v>
      </c>
      <c r="Z522" s="63">
        <f>IF(MAX(W520:W524)=W522,Q522+1,Q522)</f>
        <v>1</v>
      </c>
      <c r="AA522" s="63">
        <f t="shared" ref="AA522" si="7252">IF(W522=MAX(W520:W524),S522*R522-G522,0)</f>
        <v>0</v>
      </c>
      <c r="AB522" s="63">
        <f t="shared" ref="AB522" si="7253">IF(W522=MAX(W520:W524),T522*R522-H522,0)</f>
        <v>0</v>
      </c>
      <c r="AC522" s="209">
        <f t="shared" ref="AC522" si="7254">IF(W522=MAX(W520:W524),U522-I522,0)</f>
        <v>0</v>
      </c>
      <c r="AD522" s="132">
        <f>Hoja1!$AA522^2+Hoja1!$AB522^2+AC522^2</f>
        <v>0</v>
      </c>
      <c r="AE522" s="75">
        <f t="shared" ref="AE522:AG522" si="7255">AE521</f>
        <v>6.3053152214107358E-3</v>
      </c>
      <c r="AF522" s="75">
        <f t="shared" si="7255"/>
        <v>7.9406015020341725E-2</v>
      </c>
      <c r="AG522" s="78">
        <f t="shared" si="7255"/>
        <v>0</v>
      </c>
      <c r="AH522" s="78">
        <f t="shared" si="7240"/>
        <v>0</v>
      </c>
      <c r="AI522" s="72">
        <f>IF(AG520&gt;0,IF(AH520=Hoja1!$W522,Hoja1!$E522,Hoja1!$G522),0)</f>
        <v>0</v>
      </c>
      <c r="AJ522" s="73">
        <f>IF(AG522&gt;0,IF(AH522=Hoja1!$W522,Hoja1!$F522,Hoja1!$H522),0)</f>
        <v>0</v>
      </c>
      <c r="AK522" s="52">
        <f>IF(AG520&gt;0,IF(AH520=Hoja1!$W522,Hoja1!$E522*Hoja1!$R522,Hoja1!$G522),0)</f>
        <v>0</v>
      </c>
      <c r="AL522" s="49">
        <f>IF(AG520&gt;0,IF(AH520=Hoja1!$W522,Hoja1!$F522*Hoja1!$R522,Hoja1!$H522),0)</f>
        <v>0</v>
      </c>
      <c r="AM522" s="2">
        <f t="shared" ref="AM522:AN522" si="7256">AM517</f>
        <v>5</v>
      </c>
      <c r="AN522" s="143">
        <f t="shared" si="7256"/>
        <v>0.495</v>
      </c>
      <c r="AO522" s="107">
        <f t="shared" si="6321"/>
        <v>0.2</v>
      </c>
      <c r="AP522" s="3">
        <f t="shared" si="7223"/>
        <v>0.2</v>
      </c>
      <c r="AQ522" s="2">
        <f t="shared" ref="AQ522:AR522" si="7257">AQ517</f>
        <v>1.5572556085322287E-3</v>
      </c>
      <c r="AR522" s="3">
        <f t="shared" si="7257"/>
        <v>-1.8735414747066217E-3</v>
      </c>
      <c r="AS522" s="2">
        <f t="shared" ref="AS522" si="7258">IF(AG520&gt;0,G522+AQ522,0)</f>
        <v>0</v>
      </c>
      <c r="AT522" s="163">
        <f t="shared" ref="AT522" si="7259">IF(AG520&gt;0,H522+AR522,0)</f>
        <v>0</v>
      </c>
    </row>
    <row r="523" spans="3:46" ht="19.5" thickBot="1" x14ac:dyDescent="0.3">
      <c r="C523" s="228"/>
      <c r="D523" s="214"/>
      <c r="E523" s="27">
        <f t="shared" si="7227"/>
        <v>0.83799856699999997</v>
      </c>
      <c r="F523" s="28">
        <f t="shared" si="7228"/>
        <v>0.30568903200000003</v>
      </c>
      <c r="G523" s="61">
        <f t="shared" ref="G523:I523" si="7260">G518</f>
        <v>5.6386042442791447E-2</v>
      </c>
      <c r="H523" s="74">
        <f t="shared" si="7260"/>
        <v>0.99840904153440013</v>
      </c>
      <c r="I523" s="74">
        <f t="shared" si="7260"/>
        <v>0</v>
      </c>
      <c r="J523" s="2">
        <f t="shared" ref="J523" si="7261">IF($AO$1="SUBTRACTIVE",AA523+J518,IF(W523=MAX(W520:W524),P523*M523-G523+J518,J518))</f>
        <v>0</v>
      </c>
      <c r="K523" s="107">
        <f t="shared" ref="K523" si="7262">IF($AO$1="SUBTRACTIVE",AB523+K518,IF(W523=MAX(W520:W524),P523*N523-H523+K518,K518))</f>
        <v>0</v>
      </c>
      <c r="L523" s="3">
        <v>0</v>
      </c>
      <c r="M523" s="2">
        <f t="shared" ref="M523" si="7263">IF($AO$1="ADDICTIVE",IF(W523=MAX(W520:W524),$AO$2*S523*R523+G523,0),0)</f>
        <v>0</v>
      </c>
      <c r="N523" s="107">
        <f t="shared" ref="N523" si="7264">IF($AO$1="ADDICTIVE",IF(W523=MAX(W520:W524),$AO$2*T523*R523+H523,0),0)</f>
        <v>0</v>
      </c>
      <c r="O523" s="20">
        <f t="shared" ref="O523:O524" si="7265">IF($AO$1="ADDICTIVE",IF(Y523=MAX(Y519:Y523),$AO$2*U523*R523+I523,0),0)</f>
        <v>0</v>
      </c>
      <c r="P523" s="3">
        <f t="shared" si="6603"/>
        <v>0</v>
      </c>
      <c r="Q523" s="63">
        <f t="shared" si="7160"/>
        <v>0</v>
      </c>
      <c r="R523" s="2">
        <f t="shared" ref="R523:R586" si="7266">IF($AO$3="MULTIPLICATIVE",1/SQRT(S523^2+T523^2),1/SQRT(2))</f>
        <v>1.1210597607306569</v>
      </c>
      <c r="S523" s="90">
        <f t="shared" si="7141"/>
        <v>0.83799856699999997</v>
      </c>
      <c r="T523" s="90">
        <f t="shared" si="7142"/>
        <v>0.30568903200000003</v>
      </c>
      <c r="U523" s="26">
        <f t="shared" ref="U523:U586" si="7267">IF($AO$3="MULTIPLICATIVE",0,IF(2-(S523^2+T523^2)&gt;0,SQRT(2-(S523^2+T523^2))*R523,0))</f>
        <v>0</v>
      </c>
      <c r="V523" s="199">
        <f t="shared" si="7251"/>
        <v>0.39512212718978657</v>
      </c>
      <c r="W523" s="192">
        <f t="shared" si="6948"/>
        <v>0.69756106359489323</v>
      </c>
      <c r="X523" s="192">
        <f>IF(W523&gt;X522,W523,X522)</f>
        <v>0.99629059066533121</v>
      </c>
      <c r="Y523" s="75">
        <f t="shared" si="7235"/>
        <v>0.99629059066533121</v>
      </c>
      <c r="Z523" s="63">
        <f>IF(MAX(W520:W524)=W523,Q523+1,Q523)</f>
        <v>0</v>
      </c>
      <c r="AA523" s="63">
        <f t="shared" ref="AA523" si="7268">IF(W523=MAX(W520:W524),S523*R523-G523,0)</f>
        <v>0</v>
      </c>
      <c r="AB523" s="63">
        <f t="shared" ref="AB523" si="7269">IF(W523=MAX(W520:W524),T523*R523-H523,0)</f>
        <v>0</v>
      </c>
      <c r="AC523" s="209">
        <f t="shared" ref="AC523" si="7270">IF(W523=MAX(W520:W524),U523-I523,0)</f>
        <v>0</v>
      </c>
      <c r="AD523" s="132">
        <f>Hoja1!$AA523^2+Hoja1!$AB523^2+AC523^2</f>
        <v>0</v>
      </c>
      <c r="AE523" s="75">
        <f t="shared" ref="AE523:AG523" si="7271">AE522</f>
        <v>6.3053152214107358E-3</v>
      </c>
      <c r="AF523" s="75">
        <f t="shared" si="7271"/>
        <v>7.9406015020341725E-2</v>
      </c>
      <c r="AG523" s="78">
        <f t="shared" si="7271"/>
        <v>0</v>
      </c>
      <c r="AH523" s="78">
        <f t="shared" si="7240"/>
        <v>0</v>
      </c>
      <c r="AI523" s="72">
        <f>IF(AG520&gt;0,IF(AH520=Hoja1!$W523,Hoja1!$E523,Hoja1!$G523),0)</f>
        <v>0</v>
      </c>
      <c r="AJ523" s="73">
        <f>IF(AG520&gt;0,IF(AH520=Hoja1!$W523,Hoja1!$F523,Hoja1!$H523),0)</f>
        <v>0</v>
      </c>
      <c r="AK523" s="52">
        <f>IF(AG520&gt;0,IF(AH520=Hoja1!$W523,Hoja1!$E523*Hoja1!$R523,Hoja1!$G523),0)</f>
        <v>0</v>
      </c>
      <c r="AL523" s="49">
        <f>IF(AG520&gt;0,IF(AH520=Hoja1!$W523,Hoja1!$F523*Hoja1!$R523,Hoja1!$H523),0)</f>
        <v>0</v>
      </c>
      <c r="AM523" s="2">
        <f t="shared" ref="AM523:AN523" si="7272">AM518</f>
        <v>1</v>
      </c>
      <c r="AN523" s="143">
        <f t="shared" si="7272"/>
        <v>0.495</v>
      </c>
      <c r="AO523" s="107">
        <f t="shared" ref="AO523:AO586" si="7273">IF(AM523&gt;0,1/AM523,0)</f>
        <v>1</v>
      </c>
      <c r="AP523" s="3">
        <f t="shared" si="7223"/>
        <v>1</v>
      </c>
      <c r="AQ523" s="2">
        <f t="shared" ref="AQ523:AR523" si="7274">AQ518</f>
        <v>0</v>
      </c>
      <c r="AR523" s="3">
        <f t="shared" si="7274"/>
        <v>0</v>
      </c>
      <c r="AS523" s="2">
        <f t="shared" ref="AS523" si="7275">IF(AG520&gt;0,G523+AQ523,0)</f>
        <v>0</v>
      </c>
      <c r="AT523" s="163">
        <f t="shared" ref="AT523" si="7276">IF(AG520&gt;0,H523+AR523,0)</f>
        <v>0</v>
      </c>
    </row>
    <row r="524" spans="3:46" ht="19.5" thickBot="1" x14ac:dyDescent="0.3">
      <c r="C524" s="228"/>
      <c r="D524" s="215"/>
      <c r="E524" s="29">
        <f t="shared" si="7227"/>
        <v>0.83799856699999997</v>
      </c>
      <c r="F524" s="30">
        <f t="shared" si="7228"/>
        <v>0.30568903200000003</v>
      </c>
      <c r="G524" s="61">
        <f t="shared" ref="G524:I524" si="7277">G519</f>
        <v>0.69857546875979126</v>
      </c>
      <c r="H524" s="74">
        <f t="shared" si="7277"/>
        <v>0.71177119011743828</v>
      </c>
      <c r="I524" s="74">
        <f t="shared" si="7277"/>
        <v>0</v>
      </c>
      <c r="J524" s="4">
        <f t="shared" ref="J524" si="7278">IF($AO$1="SUBTRACTIVE",AA524+J519,IF(W524=MAX(W520:W524),P524*M524-G524+J519,J519))</f>
        <v>0</v>
      </c>
      <c r="K524" s="108">
        <f t="shared" ref="K524" si="7279">IF($AO$1="SUBTRACTIVE",AB524+K519,IF(W524=MAX(W520:W524),P524*N524-H524+K519,K519))</f>
        <v>0</v>
      </c>
      <c r="L524" s="5">
        <v>0</v>
      </c>
      <c r="M524" s="4">
        <f t="shared" ref="M524" si="7280">IF($AO$1="ADDICTIVE",IF(W524=MAX(W520:W524),$AO$2*S524*R524+G524,0),0)</f>
        <v>0</v>
      </c>
      <c r="N524" s="108">
        <f t="shared" ref="N524" si="7281">IF($AO$1="ADDICTIVE",IF(W524=MAX(W520:W524),$AO$2*T524*R524+H524,0),0)</f>
        <v>0</v>
      </c>
      <c r="O524" s="21">
        <f t="shared" si="7265"/>
        <v>0</v>
      </c>
      <c r="P524" s="5">
        <f t="shared" si="6603"/>
        <v>0</v>
      </c>
      <c r="Q524" s="63">
        <f t="shared" si="7160"/>
        <v>0</v>
      </c>
      <c r="R524" s="4">
        <f t="shared" si="7266"/>
        <v>1.1210597607306569</v>
      </c>
      <c r="S524" s="90">
        <f t="shared" si="7141"/>
        <v>0.83799856699999997</v>
      </c>
      <c r="T524" s="90">
        <f t="shared" si="7142"/>
        <v>0.30568903200000003</v>
      </c>
      <c r="U524" s="118">
        <f t="shared" si="7267"/>
        <v>0</v>
      </c>
      <c r="V524" s="199">
        <f t="shared" si="7251"/>
        <v>0.90019516733073268</v>
      </c>
      <c r="W524" s="192">
        <f t="shared" si="6948"/>
        <v>0.95009758366536634</v>
      </c>
      <c r="X524" s="192">
        <f>IF(W524&gt;X523,W524,X523)</f>
        <v>0.99629059066533121</v>
      </c>
      <c r="Y524" s="75">
        <f t="shared" si="7235"/>
        <v>0.99629059066533121</v>
      </c>
      <c r="Z524" s="63">
        <f>IF(MAX(W520:W524)=W524,Q524+1,Q524)</f>
        <v>0</v>
      </c>
      <c r="AA524" s="63">
        <f t="shared" ref="AA524" si="7282">IF(W524=MAX(W520:W524),S524*R524-G524,0)</f>
        <v>0</v>
      </c>
      <c r="AB524" s="63">
        <f t="shared" ref="AB524" si="7283">IF(W524=MAX(W520:W524),T524*R524-H524,0)</f>
        <v>0</v>
      </c>
      <c r="AC524" s="133">
        <f t="shared" ref="AC524" si="7284">IF(W524=MAX(W520:W524),U524-I524,0)</f>
        <v>0</v>
      </c>
      <c r="AD524" s="133">
        <f>Hoja1!$AA524^2+Hoja1!$AB524^2+AC524^2</f>
        <v>0</v>
      </c>
      <c r="AE524" s="75">
        <f t="shared" ref="AE524:AG524" si="7285">AE523</f>
        <v>6.3053152214107358E-3</v>
      </c>
      <c r="AF524" s="75">
        <f t="shared" si="7285"/>
        <v>7.9406015020341725E-2</v>
      </c>
      <c r="AG524" s="78">
        <f t="shared" si="7285"/>
        <v>0</v>
      </c>
      <c r="AH524" s="78">
        <f t="shared" si="7240"/>
        <v>0</v>
      </c>
      <c r="AI524" s="72">
        <f>IF(AG520&gt;0,IF(AH520=Hoja1!$W524,Hoja1!$E524,Hoja1!$G524),0)</f>
        <v>0</v>
      </c>
      <c r="AJ524" s="73">
        <f>IF(AG520&gt;0,IF(AH520=Hoja1!$W524,Hoja1!$F524,Hoja1!$H524),0)</f>
        <v>0</v>
      </c>
      <c r="AK524" s="52">
        <f>IF(AG520&gt;0,IF(AH520=Hoja1!$W524,Hoja1!$E524*Hoja1!$R524,Hoja1!$G524),0)</f>
        <v>0</v>
      </c>
      <c r="AL524" s="49">
        <f>IF(AG520&gt;0,IF(AH520=Hoja1!$W524,Hoja1!$F524*Hoja1!$R524,Hoja1!$H524),0)</f>
        <v>0</v>
      </c>
      <c r="AM524" s="4">
        <f t="shared" ref="AM524:AN524" si="7286">AM519</f>
        <v>6</v>
      </c>
      <c r="AN524" s="120">
        <f t="shared" si="7286"/>
        <v>0.495</v>
      </c>
      <c r="AO524" s="108">
        <f t="shared" si="7273"/>
        <v>0.16666666666666666</v>
      </c>
      <c r="AP524" s="5">
        <f t="shared" si="7223"/>
        <v>0.16666666666666666</v>
      </c>
      <c r="AQ524" s="4">
        <f t="shared" ref="AQ524:AR524" si="7287">AQ519</f>
        <v>-1.8238848695094642E-3</v>
      </c>
      <c r="AR524" s="5">
        <f t="shared" si="7287"/>
        <v>-7.3899761838922817E-5</v>
      </c>
      <c r="AS524" s="4">
        <f t="shared" ref="AS524" si="7288">IF(AG520&gt;0,G524+AQ524,0)</f>
        <v>0</v>
      </c>
      <c r="AT524" s="164">
        <f t="shared" ref="AT524" si="7289">IF(AG520&gt;0,H524+AR524,0)</f>
        <v>0</v>
      </c>
    </row>
    <row r="525" spans="3:46" ht="19.5" thickBot="1" x14ac:dyDescent="0.3">
      <c r="C525" s="228"/>
      <c r="D525" s="216" t="s">
        <v>28</v>
      </c>
      <c r="E525" s="22">
        <f>$A$13</f>
        <v>0.63932673100000004</v>
      </c>
      <c r="F525" s="23">
        <f>$B$13</f>
        <v>0.64812140799999995</v>
      </c>
      <c r="G525" s="100">
        <f t="shared" ref="G525:I525" si="7290">G520</f>
        <v>0.90538381924519451</v>
      </c>
      <c r="H525" s="92">
        <f t="shared" si="7290"/>
        <v>0.41442468282152445</v>
      </c>
      <c r="I525" s="92">
        <f t="shared" si="7290"/>
        <v>0</v>
      </c>
      <c r="J525" s="52">
        <f t="shared" ref="J525" si="7291">IF($AO$1="SUBTRACTIVE",AA525+J520,IF(W525=MAX(W525:W529),P525*M525-G525+J520,J520))</f>
        <v>2.9294073236790008E-2</v>
      </c>
      <c r="K525" s="123">
        <f t="shared" ref="K525" si="7292">IF($AO$1="SUBTRACTIVE",AB525+K520,IF(W525=MAX(W525:W529),P525*N525-H525+K520,K520))</f>
        <v>-5.153639908527724E-2</v>
      </c>
      <c r="L525" s="53">
        <v>0</v>
      </c>
      <c r="M525" s="136">
        <f t="shared" ref="M525" si="7293">IF($AO$1="ADDICTIVE",IF(W525=MAX(W525:W529),$AO$2*S525*R525+G525,0),0)</f>
        <v>0</v>
      </c>
      <c r="N525" s="123">
        <f t="shared" ref="N525" si="7294">IF($AO$1="ADDICTIVE",IF(W525=MAX(W525:W529),$AO$2*T525*R525+H525,0),0)</f>
        <v>0</v>
      </c>
      <c r="O525" s="130">
        <f t="shared" ref="O525" si="7295">IF($AO$1="ADDICTIVE",IF(Y525=MAX(Y525:Y529),$AO$2*U525*R525+I525,0),0)</f>
        <v>0</v>
      </c>
      <c r="P525" s="53">
        <f t="shared" si="6603"/>
        <v>0</v>
      </c>
      <c r="Q525" s="36">
        <f t="shared" si="7160"/>
        <v>2</v>
      </c>
      <c r="R525" s="114">
        <f t="shared" si="7266"/>
        <v>1.0984369190372396</v>
      </c>
      <c r="S525" s="91">
        <f t="shared" si="7141"/>
        <v>0.63932673100000004</v>
      </c>
      <c r="T525" s="91">
        <f t="shared" si="7142"/>
        <v>0.64812140799999995</v>
      </c>
      <c r="U525" s="115">
        <f t="shared" si="7267"/>
        <v>0</v>
      </c>
      <c r="V525" s="200">
        <f t="shared" si="7251"/>
        <v>0.93085233773231801</v>
      </c>
      <c r="W525" s="201">
        <f t="shared" si="6948"/>
        <v>0.96542616886615895</v>
      </c>
      <c r="X525" s="201">
        <f>W525</f>
        <v>0.96542616886615895</v>
      </c>
      <c r="Y525" s="36">
        <f t="shared" ref="Y525" si="7296">X529</f>
        <v>0.99865307848790152</v>
      </c>
      <c r="Z525" s="36">
        <f>IF(MAX(W525:W529)=W525,Q525+1,Q525)</f>
        <v>2</v>
      </c>
      <c r="AA525" s="80">
        <f t="shared" ref="AA525" si="7297">IF(W525=MAX(W525:W529),S525*R525-G525,0)</f>
        <v>0</v>
      </c>
      <c r="AB525" s="80">
        <f t="shared" ref="AB525" si="7298">IF(W525=MAX(W525:W529),T525*R525-H525,0)</f>
        <v>0</v>
      </c>
      <c r="AC525" s="54">
        <f t="shared" ref="AC525" si="7299">IF(W525=MAX(W525:W529),U525-I525,0)</f>
        <v>0</v>
      </c>
      <c r="AD525" s="54">
        <f>Hoja1!$AA525^2+Hoja1!$AB525^2+AC525^2</f>
        <v>0</v>
      </c>
      <c r="AE525" s="80">
        <f t="shared" ref="AE525" si="7300">IF(MAX(AD525:AD529)&gt;AE520,MAX(AD525:AD529),AE520)</f>
        <v>6.3053152214107358E-3</v>
      </c>
      <c r="AF525" s="80">
        <f t="shared" ref="AF525" si="7301">SQRT(AE525)</f>
        <v>7.9406015020341725E-2</v>
      </c>
      <c r="AG525" s="82">
        <f>IF(Y525=MIN(Y510:Y609),Y525,0)</f>
        <v>0</v>
      </c>
      <c r="AH525" s="83">
        <f>IF(Hoja1!$AG525&gt;0,_xlfn.MAXIFS(W525:W529,Z605:Z609,0),0)</f>
        <v>0</v>
      </c>
      <c r="AI525" s="80">
        <f>IF(AG525&gt;0,IF(AH525=Hoja1!$W525,Hoja1!$E525,Hoja1!$G525),0)</f>
        <v>0</v>
      </c>
      <c r="AJ525" s="54">
        <f>IF(AG525&gt;0,IF(AH525=Hoja1!$W525,Hoja1!$F525,Hoja1!$H525),0)</f>
        <v>0</v>
      </c>
      <c r="AK525" s="52">
        <f>IF(AG525&gt;0,IF(AH525=Hoja1!$W525,Hoja1!$E525*Hoja1!$R525,Hoja1!$G525),0)</f>
        <v>0</v>
      </c>
      <c r="AL525" s="49">
        <f>IF(AG525&gt;0,IF(AH525=Hoja1!$W525,Hoja1!$F525*Hoja1!$R525,Hoja1!$H525),0)</f>
        <v>0</v>
      </c>
      <c r="AM525" s="114">
        <f t="shared" ref="AM525:AN525" si="7302">AM520</f>
        <v>7</v>
      </c>
      <c r="AN525" s="144">
        <f t="shared" si="7302"/>
        <v>0.495</v>
      </c>
      <c r="AO525" s="123">
        <f t="shared" si="7273"/>
        <v>0.14285714285714285</v>
      </c>
      <c r="AP525" s="127">
        <f t="shared" ref="AP525:AP588" si="7303">IF($AO$1="SUBTRACTIVE",AN525*AO525,AO525)</f>
        <v>7.0714285714285716E-2</v>
      </c>
      <c r="AQ525" s="52">
        <f t="shared" ref="AQ525:AR525" si="7304">AQ520</f>
        <v>2.360447363176085E-3</v>
      </c>
      <c r="AR525" s="53">
        <f t="shared" si="7304"/>
        <v>-9.9953422788488233E-3</v>
      </c>
      <c r="AS525" s="52">
        <f t="shared" ref="AS525" si="7305">IF(AG525&gt;0,G525+AQ525,0)</f>
        <v>0</v>
      </c>
      <c r="AT525" s="165">
        <f t="shared" ref="AT525" si="7306">IF(AG525&gt;0,H525+AR525,0)</f>
        <v>0</v>
      </c>
    </row>
    <row r="526" spans="3:46" ht="19.5" thickBot="1" x14ac:dyDescent="0.3">
      <c r="C526" s="228"/>
      <c r="D526" s="217"/>
      <c r="E526" s="16">
        <f t="shared" ref="E526:E529" si="7307">A$13</f>
        <v>0.63932673100000004</v>
      </c>
      <c r="F526" s="17">
        <f t="shared" ref="F526:F529" si="7308">B$13</f>
        <v>0.64812140799999995</v>
      </c>
      <c r="G526" s="51">
        <f t="shared" ref="G526:I526" si="7309">G521</f>
        <v>0.98603471205529203</v>
      </c>
      <c r="H526" s="46">
        <f t="shared" si="7309"/>
        <v>-5.8990051948825117E-2</v>
      </c>
      <c r="I526" s="46">
        <f t="shared" si="7309"/>
        <v>0</v>
      </c>
      <c r="J526" s="56">
        <f t="shared" ref="J526" si="7310">IF($AO$1="SUBTRACTIVE",AA526+J521,IF(W526=MAX(W525:W529),P526*M526-G526+J521,J521))</f>
        <v>0</v>
      </c>
      <c r="K526" s="122">
        <f t="shared" ref="K526" si="7311">IF($AO$1="SUBTRACTIVE",AB526+K521,IF(W526=MAX(W525:W529),P526*N526-H526+K521,K521))</f>
        <v>0</v>
      </c>
      <c r="L526" s="57">
        <v>0</v>
      </c>
      <c r="M526" s="137">
        <f t="shared" ref="M526" si="7312">IF($AO$1="ADDICTIVE",IF(W526=MAX(W525:W529),$AO$2*S526*R526+G526,0),0)</f>
        <v>0</v>
      </c>
      <c r="N526" s="122">
        <f t="shared" ref="N526" si="7313">IF($AO$1="ADDICTIVE",IF(W526=MAX(W525:W529),$AO$2*T526*R526+H526,0),0)</f>
        <v>0</v>
      </c>
      <c r="O526" s="128">
        <f t="shared" ref="O526" si="7314">IF($AO$1="ADDICTIVE",IF(Y526=MAX(Y525:Y529),$AO$2*U526*R526+I526,0),0)</f>
        <v>0</v>
      </c>
      <c r="P526" s="57">
        <f t="shared" si="6603"/>
        <v>0</v>
      </c>
      <c r="Q526" s="93">
        <f t="shared" si="7160"/>
        <v>0</v>
      </c>
      <c r="R526" s="56">
        <f t="shared" si="7266"/>
        <v>1.0984369190372396</v>
      </c>
      <c r="S526" s="95">
        <f t="shared" si="7141"/>
        <v>0.63932673100000004</v>
      </c>
      <c r="T526" s="95">
        <f t="shared" si="7142"/>
        <v>0.64812140799999995</v>
      </c>
      <c r="U526" s="115">
        <f t="shared" si="7267"/>
        <v>0</v>
      </c>
      <c r="V526" s="202">
        <f t="shared" si="7251"/>
        <v>0.65045659411349177</v>
      </c>
      <c r="W526" s="203">
        <f t="shared" si="6948"/>
        <v>0.82522829705674594</v>
      </c>
      <c r="X526" s="203">
        <f>IF(W526&gt;X525,W526,X525)</f>
        <v>0.96542616886615895</v>
      </c>
      <c r="Y526" s="75">
        <f t="shared" ref="Y526:Y529" si="7315">Y525</f>
        <v>0.99865307848790152</v>
      </c>
      <c r="Z526" s="93">
        <f>IF(MAX(W525:W529)=W526,Q526+1,Q526)</f>
        <v>0</v>
      </c>
      <c r="AA526" s="82">
        <f t="shared" ref="AA526" si="7316">IF(W526=MAX(W525:W529),S526*R526-G526,0)</f>
        <v>0</v>
      </c>
      <c r="AB526" s="82">
        <f t="shared" ref="AB526" si="7317">IF(W526=MAX(W525:W529),T526*R526-H526,0)</f>
        <v>0</v>
      </c>
      <c r="AC526" s="210">
        <f t="shared" ref="AC526" si="7318">IF(W526=MAX(W525:W529),U526-I526,0)</f>
        <v>0</v>
      </c>
      <c r="AD526" s="212">
        <f>Hoja1!$AA526^2+Hoja1!$AB526^2+AC526^2</f>
        <v>0</v>
      </c>
      <c r="AE526" s="75">
        <f t="shared" ref="AE526:AF526" si="7319">AE525</f>
        <v>6.3053152214107358E-3</v>
      </c>
      <c r="AF526" s="76">
        <f t="shared" si="7319"/>
        <v>7.9406015020341725E-2</v>
      </c>
      <c r="AG526" s="78">
        <f>AG525</f>
        <v>0</v>
      </c>
      <c r="AH526" s="78">
        <f t="shared" ref="AH526:AH529" si="7320">AH525</f>
        <v>0</v>
      </c>
      <c r="AI526" s="80">
        <f>IF(AG525&gt;0,IF(AH525=Hoja1!$W526,Hoja1!$E526,Hoja1!$G526),0)</f>
        <v>0</v>
      </c>
      <c r="AJ526" s="54">
        <f>IF(AG525&gt;0,IF(AH525=Hoja1!$W526,Hoja1!$F526,Hoja1!$H526),0)</f>
        <v>0</v>
      </c>
      <c r="AK526" s="52">
        <f>IF(AG525&gt;0,IF(AH525=Hoja1!$W526,Hoja1!$E526*Hoja1!$R526,Hoja1!$G526),0)</f>
        <v>0</v>
      </c>
      <c r="AL526" s="49">
        <f>IF(AG525&gt;0,IF(AH525=Hoja1!$W526,Hoja1!$F526*Hoja1!$R526,Hoja1!$H526),0)</f>
        <v>0</v>
      </c>
      <c r="AM526" s="56">
        <f t="shared" ref="AM526:AN526" si="7321">AM521</f>
        <v>1</v>
      </c>
      <c r="AN526" s="145">
        <f t="shared" si="7321"/>
        <v>0.495</v>
      </c>
      <c r="AO526" s="122">
        <f t="shared" si="7273"/>
        <v>1</v>
      </c>
      <c r="AP526" s="127">
        <f t="shared" si="7303"/>
        <v>0.495</v>
      </c>
      <c r="AQ526" s="56">
        <f t="shared" ref="AQ526:AR526" si="7322">AQ521</f>
        <v>4.8609470523695505E-3</v>
      </c>
      <c r="AR526" s="57">
        <f t="shared" si="7322"/>
        <v>7.4223865015331569E-2</v>
      </c>
      <c r="AS526" s="56">
        <f t="shared" ref="AS526" si="7323">IF(AG525&gt;0,G526+AQ526,0)</f>
        <v>0</v>
      </c>
      <c r="AT526" s="166">
        <f t="shared" ref="AT526" si="7324">IF(AG525&gt;0,H526+AR526,0)</f>
        <v>0</v>
      </c>
    </row>
    <row r="527" spans="3:46" ht="19.5" thickBot="1" x14ac:dyDescent="0.3">
      <c r="C527" s="228"/>
      <c r="D527" s="217"/>
      <c r="E527" s="16">
        <f t="shared" si="7307"/>
        <v>0.63932673100000004</v>
      </c>
      <c r="F527" s="17">
        <f t="shared" si="7308"/>
        <v>0.64812140799999995</v>
      </c>
      <c r="G527" s="51">
        <f t="shared" ref="G527:I527" si="7325">G522</f>
        <v>0.42790764801747749</v>
      </c>
      <c r="H527" s="46">
        <f t="shared" si="7325"/>
        <v>0.90152027464689888</v>
      </c>
      <c r="I527" s="46">
        <f t="shared" si="7325"/>
        <v>0</v>
      </c>
      <c r="J527" s="56">
        <f t="shared" ref="J527" si="7326">IF($AO$1="SUBTRACTIVE",AA527+J522,IF(W527=MAX(W525:W529),P527*M527-G527+J522,J522))</f>
        <v>-3.1459709263277902E-3</v>
      </c>
      <c r="K527" s="122">
        <f t="shared" ref="K527" si="7327">IF($AO$1="SUBTRACTIVE",AB527+K522,IF(W527=MAX(W525:W529),P527*N527-H527+K522,K522))</f>
        <v>3.7849322721346113E-3</v>
      </c>
      <c r="L527" s="57">
        <v>0</v>
      </c>
      <c r="M527" s="137">
        <f t="shared" ref="M527" si="7328">IF($AO$1="ADDICTIVE",IF(W527=MAX(W525:W529),$AO$2*S527*R527+G527,0),0)</f>
        <v>0</v>
      </c>
      <c r="N527" s="122">
        <f t="shared" ref="N527" si="7329">IF($AO$1="ADDICTIVE",IF(W527=MAX(W525:W529),$AO$2*T527*R527+H527,0),0)</f>
        <v>0</v>
      </c>
      <c r="O527" s="128">
        <f t="shared" ref="O527" si="7330">IF($AO$1="ADDICTIVE",IF(Y527=MAX(Y525:Y529),$AO$2*U527*R527+I527,0),0)</f>
        <v>0</v>
      </c>
      <c r="P527" s="57">
        <f t="shared" si="6603"/>
        <v>0</v>
      </c>
      <c r="Q527" s="93">
        <f t="shared" si="7160"/>
        <v>1</v>
      </c>
      <c r="R527" s="56">
        <f t="shared" si="7266"/>
        <v>1.0984369190372396</v>
      </c>
      <c r="S527" s="95">
        <f t="shared" si="7141"/>
        <v>0.63932673100000004</v>
      </c>
      <c r="T527" s="95">
        <f t="shared" si="7142"/>
        <v>0.64812140799999995</v>
      </c>
      <c r="U527" s="115">
        <f t="shared" si="7267"/>
        <v>0</v>
      </c>
      <c r="V527" s="202">
        <f t="shared" si="7251"/>
        <v>0.94231321009175983</v>
      </c>
      <c r="W527" s="203">
        <f t="shared" si="6948"/>
        <v>0.97115660504587997</v>
      </c>
      <c r="X527" s="203">
        <f>IF(W527&gt;X526,W527,X526)</f>
        <v>0.97115660504587997</v>
      </c>
      <c r="Y527" s="75">
        <f t="shared" si="7315"/>
        <v>0.99865307848790152</v>
      </c>
      <c r="Z527" s="93">
        <f>IF(MAX(W525:W529)=W527,Q527+1,Q527)</f>
        <v>1</v>
      </c>
      <c r="AA527" s="82">
        <f t="shared" ref="AA527" si="7331">IF(W527=MAX(W525:W529),S527*R527-G527,0)</f>
        <v>0</v>
      </c>
      <c r="AB527" s="82">
        <f t="shared" ref="AB527" si="7332">IF(W527=MAX(W525:W529),T527*R527-H527,0)</f>
        <v>0</v>
      </c>
      <c r="AC527" s="210">
        <f t="shared" ref="AC527" si="7333">IF(W527=MAX(W525:W529),U527-I527,0)</f>
        <v>0</v>
      </c>
      <c r="AD527" s="212">
        <f>Hoja1!$AA527^2+Hoja1!$AB527^2+AC527^2</f>
        <v>0</v>
      </c>
      <c r="AE527" s="75">
        <f t="shared" ref="AE527:AG527" si="7334">AE526</f>
        <v>6.3053152214107358E-3</v>
      </c>
      <c r="AF527" s="75">
        <f t="shared" si="7334"/>
        <v>7.9406015020341725E-2</v>
      </c>
      <c r="AG527" s="78">
        <f t="shared" si="7334"/>
        <v>0</v>
      </c>
      <c r="AH527" s="78">
        <f t="shared" si="7320"/>
        <v>0</v>
      </c>
      <c r="AI527" s="80">
        <f>IF(AG525&gt;0,IF(AH525=Hoja1!$W527,Hoja1!$E527,Hoja1!$G527),0)</f>
        <v>0</v>
      </c>
      <c r="AJ527" s="54">
        <f>IF(AG525&gt;0,IF(AH525=Hoja1!$W527,Hoja1!$F527,Hoja1!$H527),0)</f>
        <v>0</v>
      </c>
      <c r="AK527" s="52">
        <f>IF(AG525&gt;0,IF(AH525=Hoja1!$W527,Hoja1!$E527*Hoja1!$R527,Hoja1!$G527),0)</f>
        <v>0</v>
      </c>
      <c r="AL527" s="49">
        <f>IF(AG525&gt;0,IF(AH525=Hoja1!$W527,Hoja1!$F527*Hoja1!$R527,Hoja1!$H527),0)</f>
        <v>0</v>
      </c>
      <c r="AM527" s="56">
        <f t="shared" ref="AM527:AN527" si="7335">AM522</f>
        <v>5</v>
      </c>
      <c r="AN527" s="145">
        <f t="shared" si="7335"/>
        <v>0.495</v>
      </c>
      <c r="AO527" s="122">
        <f t="shared" si="7273"/>
        <v>0.2</v>
      </c>
      <c r="AP527" s="127">
        <f t="shared" si="7303"/>
        <v>9.9000000000000005E-2</v>
      </c>
      <c r="AQ527" s="56">
        <f t="shared" ref="AQ527:AR527" si="7336">AQ522</f>
        <v>1.5572556085322287E-3</v>
      </c>
      <c r="AR527" s="57">
        <f t="shared" si="7336"/>
        <v>-1.8735414747066217E-3</v>
      </c>
      <c r="AS527" s="56">
        <f t="shared" ref="AS527" si="7337">IF(AG525&gt;0,G527+AQ527,0)</f>
        <v>0</v>
      </c>
      <c r="AT527" s="166">
        <f t="shared" ref="AT527" si="7338">IF(AG525&gt;0,H527+AR527,0)</f>
        <v>0</v>
      </c>
    </row>
    <row r="528" spans="3:46" ht="19.5" thickBot="1" x14ac:dyDescent="0.3">
      <c r="C528" s="228"/>
      <c r="D528" s="217"/>
      <c r="E528" s="16">
        <f t="shared" si="7307"/>
        <v>0.63932673100000004</v>
      </c>
      <c r="F528" s="17">
        <f t="shared" si="7308"/>
        <v>0.64812140799999995</v>
      </c>
      <c r="G528" s="51">
        <f t="shared" ref="G528:I528" si="7339">G523</f>
        <v>5.6386042442791447E-2</v>
      </c>
      <c r="H528" s="46">
        <f t="shared" si="7339"/>
        <v>0.99840904153440013</v>
      </c>
      <c r="I528" s="46">
        <f t="shared" si="7339"/>
        <v>0</v>
      </c>
      <c r="J528" s="56">
        <f t="shared" ref="J528" si="7340">IF($AO$1="SUBTRACTIVE",AA528+J523,IF(W528=MAX(W525:W529),P528*M528-G528+J523,J523))</f>
        <v>0</v>
      </c>
      <c r="K528" s="122">
        <f t="shared" ref="K528" si="7341">IF($AO$1="SUBTRACTIVE",AB528+K523,IF(W528=MAX(W525:W529),P528*N528-H528+K523,K523))</f>
        <v>0</v>
      </c>
      <c r="L528" s="57">
        <v>0</v>
      </c>
      <c r="M528" s="137">
        <f t="shared" ref="M528" si="7342">IF($AO$1="ADDICTIVE",IF(W528=MAX(W525:W529),$AO$2*S528*R528+G528,0),0)</f>
        <v>0</v>
      </c>
      <c r="N528" s="122">
        <f t="shared" ref="N528" si="7343">IF($AO$1="ADDICTIVE",IF(W528=MAX(W525:W529),$AO$2*T528*R528+H528,0),0)</f>
        <v>0</v>
      </c>
      <c r="O528" s="128">
        <f t="shared" ref="O528:O529" si="7344">IF($AO$1="ADDICTIVE",IF(Y528=MAX(Y524:Y528),$AO$2*U528*R528+I528,0),0)</f>
        <v>0</v>
      </c>
      <c r="P528" s="57">
        <f t="shared" si="6603"/>
        <v>0</v>
      </c>
      <c r="Q528" s="93">
        <f t="shared" si="7160"/>
        <v>0</v>
      </c>
      <c r="R528" s="56">
        <f t="shared" si="7266"/>
        <v>1.0984369190372396</v>
      </c>
      <c r="S528" s="95">
        <f t="shared" si="7141"/>
        <v>0.63932673100000004</v>
      </c>
      <c r="T528" s="95">
        <f t="shared" si="7142"/>
        <v>0.64812140799999995</v>
      </c>
      <c r="U528" s="115">
        <f t="shared" si="7267"/>
        <v>0</v>
      </c>
      <c r="V528" s="202">
        <f t="shared" si="7251"/>
        <v>0.75038551358641847</v>
      </c>
      <c r="W528" s="203">
        <f t="shared" si="6948"/>
        <v>0.87519275679320918</v>
      </c>
      <c r="X528" s="203">
        <f>IF(W528&gt;X527,W528,X527)</f>
        <v>0.97115660504587997</v>
      </c>
      <c r="Y528" s="75">
        <f t="shared" si="7315"/>
        <v>0.99865307848790152</v>
      </c>
      <c r="Z528" s="93">
        <f>IF(MAX(W525:W529)=W528,Q528+1,Q528)</f>
        <v>0</v>
      </c>
      <c r="AA528" s="82">
        <f t="shared" ref="AA528" si="7345">IF(W528=MAX(W525:W529),S528*R528-G528,0)</f>
        <v>0</v>
      </c>
      <c r="AB528" s="82">
        <f t="shared" ref="AB528" si="7346">IF(W528=MAX(W525:W529),T528*R528-H528,0)</f>
        <v>0</v>
      </c>
      <c r="AC528" s="210">
        <f t="shared" ref="AC528" si="7347">IF(W528=MAX(W525:W529),U528-I528,0)</f>
        <v>0</v>
      </c>
      <c r="AD528" s="212">
        <f>Hoja1!$AA528^2+Hoja1!$AB528^2+AC528^2</f>
        <v>0</v>
      </c>
      <c r="AE528" s="75">
        <f t="shared" ref="AE528:AG528" si="7348">AE527</f>
        <v>6.3053152214107358E-3</v>
      </c>
      <c r="AF528" s="75">
        <f t="shared" si="7348"/>
        <v>7.9406015020341725E-2</v>
      </c>
      <c r="AG528" s="78">
        <f t="shared" si="7348"/>
        <v>0</v>
      </c>
      <c r="AH528" s="78">
        <f t="shared" si="7320"/>
        <v>0</v>
      </c>
      <c r="AI528" s="80">
        <f>IF(AG525&gt;0,IF(AH525=Hoja1!$W528,Hoja1!$E528,Hoja1!$G528),0)</f>
        <v>0</v>
      </c>
      <c r="AJ528" s="54">
        <f>IF(AG525&gt;0,IF(AH525=Hoja1!$W528,Hoja1!$F528,Hoja1!$H528),0)</f>
        <v>0</v>
      </c>
      <c r="AK528" s="52">
        <f>IF(AG525&gt;0,IF(AH525=Hoja1!$W528,Hoja1!$E528*Hoja1!$R528,Hoja1!$G528),0)</f>
        <v>0</v>
      </c>
      <c r="AL528" s="49">
        <f>IF(AG525&gt;0,IF(AH525=Hoja1!$W528,Hoja1!$F528*Hoja1!$R528,Hoja1!$H528),0)</f>
        <v>0</v>
      </c>
      <c r="AM528" s="56">
        <f t="shared" ref="AM528:AN528" si="7349">AM523</f>
        <v>1</v>
      </c>
      <c r="AN528" s="145">
        <f t="shared" si="7349"/>
        <v>0.495</v>
      </c>
      <c r="AO528" s="122">
        <f t="shared" si="7273"/>
        <v>1</v>
      </c>
      <c r="AP528" s="127">
        <f t="shared" si="7303"/>
        <v>0.495</v>
      </c>
      <c r="AQ528" s="56">
        <f t="shared" ref="AQ528:AR528" si="7350">AQ523</f>
        <v>0</v>
      </c>
      <c r="AR528" s="57">
        <f t="shared" si="7350"/>
        <v>0</v>
      </c>
      <c r="AS528" s="56">
        <f t="shared" ref="AS528" si="7351">IF(AG525&gt;0,G528+AQ528,0)</f>
        <v>0</v>
      </c>
      <c r="AT528" s="166">
        <f t="shared" ref="AT528" si="7352">IF(AG525&gt;0,H528+AR528,0)</f>
        <v>0</v>
      </c>
    </row>
    <row r="529" spans="3:46" ht="19.5" thickBot="1" x14ac:dyDescent="0.3">
      <c r="C529" s="228"/>
      <c r="D529" s="218"/>
      <c r="E529" s="18">
        <f t="shared" si="7307"/>
        <v>0.63932673100000004</v>
      </c>
      <c r="F529" s="19">
        <f t="shared" si="7308"/>
        <v>0.64812140799999995</v>
      </c>
      <c r="G529" s="51">
        <f t="shared" ref="G529:I529" si="7353">G524</f>
        <v>0.69857546875979126</v>
      </c>
      <c r="H529" s="46">
        <f t="shared" si="7353"/>
        <v>0.71177119011743828</v>
      </c>
      <c r="I529" s="46">
        <f t="shared" si="7353"/>
        <v>0</v>
      </c>
      <c r="J529" s="58">
        <f t="shared" ref="J529" si="7354">IF($AO$1="SUBTRACTIVE",AA529+J524,IF(W529=MAX(W525:W529),P529*M529-G529+J524,J524))</f>
        <v>3.6846158979988441E-3</v>
      </c>
      <c r="K529" s="124">
        <f t="shared" ref="K529" si="7355">IF($AO$1="SUBTRACTIVE",AB529+K524,IF(W529=MAX(W525:W529),P529*N529-H529+K524,K524))</f>
        <v>1.4929244815942155E-4</v>
      </c>
      <c r="L529" s="59">
        <v>0</v>
      </c>
      <c r="M529" s="138">
        <f t="shared" ref="M529" si="7356">IF($AO$1="ADDICTIVE",IF(W529=MAX(W525:W529),$AO$2*S529*R529+G529,0),0)</f>
        <v>0</v>
      </c>
      <c r="N529" s="124">
        <f t="shared" ref="N529" si="7357">IF($AO$1="ADDICTIVE",IF(W529=MAX(W525:W529),$AO$2*T529*R529+H529,0),0)</f>
        <v>0</v>
      </c>
      <c r="O529" s="129">
        <f t="shared" si="7344"/>
        <v>0</v>
      </c>
      <c r="P529" s="59">
        <f t="shared" si="6603"/>
        <v>0</v>
      </c>
      <c r="Q529" s="93">
        <f t="shared" si="7160"/>
        <v>0</v>
      </c>
      <c r="R529" s="58">
        <f t="shared" si="7266"/>
        <v>1.0984369190372396</v>
      </c>
      <c r="S529" s="95">
        <f t="shared" si="7141"/>
        <v>0.63932673100000004</v>
      </c>
      <c r="T529" s="95">
        <f t="shared" si="7142"/>
        <v>0.64812140799999995</v>
      </c>
      <c r="U529" s="119">
        <f t="shared" si="7267"/>
        <v>0</v>
      </c>
      <c r="V529" s="202">
        <f t="shared" si="7251"/>
        <v>0.99730615697580294</v>
      </c>
      <c r="W529" s="203">
        <f t="shared" si="6948"/>
        <v>0.99865307848790152</v>
      </c>
      <c r="X529" s="203">
        <f>IF(W529&gt;X528,W529,X528)</f>
        <v>0.99865307848790152</v>
      </c>
      <c r="Y529" s="75">
        <f t="shared" si="7315"/>
        <v>0.99865307848790152</v>
      </c>
      <c r="Z529" s="93">
        <f>IF(MAX(W525:W529)=W529,Q529+1,Q529)</f>
        <v>1</v>
      </c>
      <c r="AA529" s="82">
        <f t="shared" ref="AA529" si="7358">IF(W529=MAX(W525:W529),S529*R529-G529,0)</f>
        <v>3.6846158979988441E-3</v>
      </c>
      <c r="AB529" s="82">
        <f t="shared" ref="AB529" si="7359">IF(W529=MAX(W525:W529),T529*R529-H529,0)</f>
        <v>1.4929244815942155E-4</v>
      </c>
      <c r="AC529" s="211">
        <f t="shared" ref="AC529" si="7360">IF(W529=MAX(W525:W529),U529-I529,0)</f>
        <v>0</v>
      </c>
      <c r="AD529" s="211">
        <f>Hoja1!$AA529^2+Hoja1!$AB529^2+AC529^2</f>
        <v>1.3598682550863262E-5</v>
      </c>
      <c r="AE529" s="75">
        <f t="shared" ref="AE529:AG529" si="7361">AE528</f>
        <v>6.3053152214107358E-3</v>
      </c>
      <c r="AF529" s="75">
        <f t="shared" si="7361"/>
        <v>7.9406015020341725E-2</v>
      </c>
      <c r="AG529" s="78">
        <f t="shared" si="7361"/>
        <v>0</v>
      </c>
      <c r="AH529" s="78">
        <f t="shared" si="7320"/>
        <v>0</v>
      </c>
      <c r="AI529" s="80">
        <f>IF(AG525&gt;0,IF(AH525=Hoja1!$W529,Hoja1!$E529,Hoja1!$G529),0)</f>
        <v>0</v>
      </c>
      <c r="AJ529" s="54">
        <f>IF(AG525&gt;0,IF(AH525=Hoja1!$W529,Hoja1!$F529,Hoja1!$H529),0)</f>
        <v>0</v>
      </c>
      <c r="AK529" s="52">
        <f>IF(AG525&gt;0,IF(AH525=Hoja1!$W529,Hoja1!$E529*Hoja1!$R529,Hoja1!$G529),0)</f>
        <v>0</v>
      </c>
      <c r="AL529" s="49">
        <f>IF(AG525&gt;0,IF(AH525=Hoja1!$W529,Hoja1!$F529*Hoja1!$R529,Hoja1!$H529),0)</f>
        <v>0</v>
      </c>
      <c r="AM529" s="58">
        <f t="shared" ref="AM529:AN529" si="7362">AM524</f>
        <v>6</v>
      </c>
      <c r="AN529" s="146">
        <f t="shared" si="7362"/>
        <v>0.495</v>
      </c>
      <c r="AO529" s="124">
        <f t="shared" si="7273"/>
        <v>0.16666666666666666</v>
      </c>
      <c r="AP529" s="106">
        <f t="shared" si="7303"/>
        <v>8.249999999999999E-2</v>
      </c>
      <c r="AQ529" s="58">
        <f t="shared" ref="AQ529:AR529" si="7363">AQ524</f>
        <v>-1.8238848695094642E-3</v>
      </c>
      <c r="AR529" s="59">
        <f t="shared" si="7363"/>
        <v>-7.3899761838922817E-5</v>
      </c>
      <c r="AS529" s="58">
        <f t="shared" ref="AS529" si="7364">IF(AG525&gt;0,G529+AQ529,0)</f>
        <v>0</v>
      </c>
      <c r="AT529" s="167">
        <f t="shared" ref="AT529" si="7365">IF(AG525&gt;0,H529+AR529,0)</f>
        <v>0</v>
      </c>
    </row>
    <row r="530" spans="3:46" ht="19.5" thickBot="1" x14ac:dyDescent="0.3">
      <c r="C530" s="228"/>
      <c r="D530" s="293" t="s">
        <v>29</v>
      </c>
      <c r="E530" s="24">
        <f>$A$14</f>
        <v>0.37521115300000002</v>
      </c>
      <c r="F530" s="25">
        <f>$B$14</f>
        <v>8.5127809999999998E-2</v>
      </c>
      <c r="G530" s="47">
        <f t="shared" ref="G530:I530" si="7366">G525</f>
        <v>0.90538381924519451</v>
      </c>
      <c r="H530" s="71">
        <f t="shared" si="7366"/>
        <v>0.41442468282152445</v>
      </c>
      <c r="I530" s="71">
        <f t="shared" si="7366"/>
        <v>0</v>
      </c>
      <c r="J530" s="64">
        <f t="shared" ref="J530" si="7367">IF($AO$1="SUBTRACTIVE",AA530+J525,IF(W530=MAX(W530:W534),P530*M530-G530+J525,J525))</f>
        <v>9.9125864622134352E-2</v>
      </c>
      <c r="K530" s="121">
        <f t="shared" ref="K530" si="7368">IF($AO$1="SUBTRACTIVE",AB530+K525,IF(W530=MAX(W530:W534),P530*N530-H530+K525,K525))</f>
        <v>-0.24470441470216109</v>
      </c>
      <c r="L530" s="65">
        <v>0</v>
      </c>
      <c r="M530" s="64">
        <f t="shared" ref="M530" si="7369">IF($AO$1="ADDICTIVE",IF(W530=MAX(W530:W534),$AO$2*S530*R530+G530,0),0)</f>
        <v>0</v>
      </c>
      <c r="N530" s="121">
        <f t="shared" ref="N530" si="7370">IF($AO$1="ADDICTIVE",IF(W530=MAX(W530:W534),$AO$2*T530*R530+H530,0),0)</f>
        <v>0</v>
      </c>
      <c r="O530" s="126">
        <f t="shared" ref="O530" si="7371">IF($AO$1="ADDICTIVE",IF(Y530=MAX(Y530:Y534),$AO$2*U530*R530+I530,0),0)</f>
        <v>0</v>
      </c>
      <c r="P530" s="65">
        <f t="shared" si="6603"/>
        <v>0</v>
      </c>
      <c r="Q530" s="35">
        <f t="shared" si="7160"/>
        <v>2</v>
      </c>
      <c r="R530" s="15">
        <f t="shared" si="7266"/>
        <v>2.5991114678580431</v>
      </c>
      <c r="S530" s="87">
        <f t="shared" si="7141"/>
        <v>0.37521115300000002</v>
      </c>
      <c r="T530" s="87">
        <f t="shared" si="7142"/>
        <v>8.5127809999999998E-2</v>
      </c>
      <c r="U530" s="26">
        <f t="shared" si="7267"/>
        <v>0</v>
      </c>
      <c r="V530" s="197">
        <f t="shared" si="7251"/>
        <v>0.97463865826864249</v>
      </c>
      <c r="W530" s="198">
        <f t="shared" si="6948"/>
        <v>0.98731932913432119</v>
      </c>
      <c r="X530" s="198">
        <f>W530</f>
        <v>0.98731932913432119</v>
      </c>
      <c r="Y530" s="35">
        <f t="shared" ref="Y530" si="7372">X534</f>
        <v>0.98731932913432119</v>
      </c>
      <c r="Z530" s="35">
        <f>IF(MAX(W530:W534)=W530,Q530+1,Q530)</f>
        <v>3</v>
      </c>
      <c r="AA530" s="35">
        <f t="shared" ref="AA530" si="7373">IF(W530=MAX(W530:W534),S530*R530-G530,0)</f>
        <v>6.9831791385344344E-2</v>
      </c>
      <c r="AB530" s="35">
        <f t="shared" ref="AB530" si="7374">IF(W530=MAX(W530:W534),T530*R530-H530,0)</f>
        <v>-0.19316801561688385</v>
      </c>
      <c r="AC530" s="131">
        <f t="shared" ref="AC530" si="7375">IF(W530=MAX(W530:W534),U530-I530,0)</f>
        <v>0</v>
      </c>
      <c r="AD530" s="131">
        <f>Hoja1!$AA530^2+Hoja1!$AB530^2+AC530^2</f>
        <v>4.2190361345450934E-2</v>
      </c>
      <c r="AE530" s="35">
        <f t="shared" ref="AE530" si="7376">IF(MAX(AD530:AD534)&gt;AE525,MAX(AD530:AD534),AE525)</f>
        <v>4.2190361345450934E-2</v>
      </c>
      <c r="AF530" s="35">
        <f t="shared" ref="AF530" si="7377">SQRT(AE530)</f>
        <v>0.20540292438388247</v>
      </c>
      <c r="AG530" s="35">
        <f>IF(Y530=MIN(Y510:Y609),Y530,0)</f>
        <v>0.98731932913432119</v>
      </c>
      <c r="AH530" s="88">
        <f>IF(Hoja1!$AG530&gt;0,_xlfn.MAXIFS(W530:W534,Z605:Z609,0),0)</f>
        <v>0</v>
      </c>
      <c r="AI530" s="72">
        <f>IF(AG530&gt;0,IF(AH530=Hoja1!$W530,Hoja1!$E530,Hoja1!$G530),0)</f>
        <v>0.90538381924519451</v>
      </c>
      <c r="AJ530" s="73">
        <f>IF(AG530&gt;0,IF(AH530=Hoja1!$W530,Hoja1!$F530,Hoja1!$H530),0)</f>
        <v>0.41442468282152445</v>
      </c>
      <c r="AK530" s="52">
        <f>IF(AG530&gt;0,IF(AH530=Hoja1!$W530,Hoja1!$E530*Hoja1!$R530,Hoja1!$G530),0)</f>
        <v>0.90538381924519451</v>
      </c>
      <c r="AL530" s="49">
        <f>IF(AG530&gt;0,IF(AH530=Hoja1!$W530,Hoja1!$F530*Hoja1!$R530,Hoja1!$H530),0)</f>
        <v>0.41442468282152445</v>
      </c>
      <c r="AM530" s="64">
        <f t="shared" ref="AM530:AN530" si="7378">AM525</f>
        <v>7</v>
      </c>
      <c r="AN530" s="148">
        <f t="shared" si="7378"/>
        <v>0.495</v>
      </c>
      <c r="AO530" s="121">
        <f t="shared" si="7273"/>
        <v>0.14285714285714285</v>
      </c>
      <c r="AP530" s="65">
        <f t="shared" ref="AP530:AP593" si="7379">IF($AO$11="SUBTRACTIVE",AN530*AO530,AO530)</f>
        <v>0.14285714285714285</v>
      </c>
      <c r="AQ530" s="64">
        <f t="shared" ref="AQ530:AR530" si="7380">AQ525</f>
        <v>2.360447363176085E-3</v>
      </c>
      <c r="AR530" s="65">
        <f t="shared" si="7380"/>
        <v>-9.9953422788488233E-3</v>
      </c>
      <c r="AS530" s="64">
        <f t="shared" ref="AS530" si="7381">IF(AG530&gt;0,G530+AQ530,0)</f>
        <v>0.9077442666083706</v>
      </c>
      <c r="AT530" s="168">
        <f t="shared" ref="AT530" si="7382">IF(AG530&gt;0,H530+AR530,0)</f>
        <v>0.40442934054267565</v>
      </c>
    </row>
    <row r="531" spans="3:46" ht="19.5" thickBot="1" x14ac:dyDescent="0.3">
      <c r="C531" s="228"/>
      <c r="D531" s="214"/>
      <c r="E531" s="27">
        <f t="shared" ref="E531:E534" si="7383">A$14</f>
        <v>0.37521115300000002</v>
      </c>
      <c r="F531" s="28">
        <f t="shared" ref="F531:F534" si="7384">B$14</f>
        <v>8.5127809999999998E-2</v>
      </c>
      <c r="G531" s="61">
        <f t="shared" ref="G531:I531" si="7385">G526</f>
        <v>0.98603471205529203</v>
      </c>
      <c r="H531" s="74">
        <f t="shared" si="7385"/>
        <v>-5.8990051948825117E-2</v>
      </c>
      <c r="I531" s="74">
        <f t="shared" si="7385"/>
        <v>0</v>
      </c>
      <c r="J531" s="2">
        <f t="shared" ref="J531" si="7386">IF($AO$1="SUBTRACTIVE",AA531+J526,IF(W531=MAX(W530:W534),P531*M531-G531+J526,J526))</f>
        <v>0</v>
      </c>
      <c r="K531" s="107">
        <f t="shared" ref="K531" si="7387">IF($AO$1="SUBTRACTIVE",AB531+K526,IF(W531=MAX(W530:W534),P531*N531-H531+K526,K526))</f>
        <v>0</v>
      </c>
      <c r="L531" s="3">
        <v>0</v>
      </c>
      <c r="M531" s="2">
        <f t="shared" ref="M531" si="7388">IF($AO$1="ADDICTIVE",IF(W531=MAX(W530:W534),$AO$2*S531*R531+G531,0),0)</f>
        <v>0</v>
      </c>
      <c r="N531" s="107">
        <f t="shared" ref="N531" si="7389">IF($AO$1="ADDICTIVE",IF(W531=MAX(W530:W534),$AO$2*T531*R531+H531,0),0)</f>
        <v>0</v>
      </c>
      <c r="O531" s="20">
        <f t="shared" ref="O531" si="7390">IF($AO$1="ADDICTIVE",IF(Y531=MAX(Y530:Y534),$AO$2*U531*R531+I531,0),0)</f>
        <v>0</v>
      </c>
      <c r="P531" s="3">
        <f t="shared" si="6603"/>
        <v>0</v>
      </c>
      <c r="Q531" s="63">
        <f>Z526</f>
        <v>0</v>
      </c>
      <c r="R531" s="2">
        <f t="shared" si="7266"/>
        <v>2.5991114678580431</v>
      </c>
      <c r="S531" s="90">
        <f t="shared" si="7141"/>
        <v>0.37521115300000002</v>
      </c>
      <c r="T531" s="90">
        <f t="shared" si="7142"/>
        <v>8.5127809999999998E-2</v>
      </c>
      <c r="U531" s="26">
        <f t="shared" si="7267"/>
        <v>0</v>
      </c>
      <c r="V531" s="199">
        <f t="shared" si="7251"/>
        <v>0.94854450152748349</v>
      </c>
      <c r="W531" s="192">
        <f t="shared" si="6948"/>
        <v>0.9742722507637418</v>
      </c>
      <c r="X531" s="192">
        <f>IF(W531&gt;X530,W531,X530)</f>
        <v>0.98731932913432119</v>
      </c>
      <c r="Y531" s="75">
        <f t="shared" ref="Y531:Y534" si="7391">Y530</f>
        <v>0.98731932913432119</v>
      </c>
      <c r="Z531" s="63">
        <f>IF(MAX(W530:W534)=W531,Q531+1,Q531)</f>
        <v>0</v>
      </c>
      <c r="AA531" s="63">
        <f t="shared" ref="AA531" si="7392">IF(W531=MAX(W530:W534),S531*R531-G531,0)</f>
        <v>0</v>
      </c>
      <c r="AB531" s="63">
        <f t="shared" ref="AB531" si="7393">IF(W531=MAX(W530:W534),T531*R531-H531,0)</f>
        <v>0</v>
      </c>
      <c r="AC531" s="209">
        <f t="shared" ref="AC531" si="7394">IF(W531=MAX(W530:W534),U531-I531,0)</f>
        <v>0</v>
      </c>
      <c r="AD531" s="132">
        <f>Hoja1!$AA531^2+Hoja1!$AB531^2+AC531^2</f>
        <v>0</v>
      </c>
      <c r="AE531" s="75">
        <f t="shared" ref="AE531:AH531" si="7395">AE530</f>
        <v>4.2190361345450934E-2</v>
      </c>
      <c r="AF531" s="76">
        <f t="shared" si="7395"/>
        <v>0.20540292438388247</v>
      </c>
      <c r="AG531" s="77">
        <f t="shared" si="7395"/>
        <v>0.98731932913432119</v>
      </c>
      <c r="AH531" s="78">
        <f t="shared" si="7395"/>
        <v>0</v>
      </c>
      <c r="AI531" s="72">
        <f>IF(AG530&gt;0,IF(AH530=Hoja1!$W531,Hoja1!$E531,Hoja1!$G531),0)</f>
        <v>0.98603471205529203</v>
      </c>
      <c r="AJ531" s="73">
        <f>IF(AG530&gt;0,IF(AH530=Hoja1!$W531,Hoja1!$F531,Hoja1!$H531),0)</f>
        <v>-5.8990051948825117E-2</v>
      </c>
      <c r="AK531" s="52">
        <f>IF(AG530&gt;0,IF(AH530=Hoja1!$W531,Hoja1!$E531*Hoja1!$R531,Hoja1!$G531),0)</f>
        <v>0.98603471205529203</v>
      </c>
      <c r="AL531" s="49">
        <f>IF(AG530&gt;0,IF(AH530=Hoja1!$W531,Hoja1!$F531*Hoja1!$R531,Hoja1!$H531),0)</f>
        <v>-5.8990051948825117E-2</v>
      </c>
      <c r="AM531" s="2">
        <f t="shared" ref="AM531:AN531" si="7396">AM526</f>
        <v>1</v>
      </c>
      <c r="AN531" s="143">
        <f t="shared" si="7396"/>
        <v>0.495</v>
      </c>
      <c r="AO531" s="107">
        <f t="shared" si="7273"/>
        <v>1</v>
      </c>
      <c r="AP531" s="3">
        <f t="shared" si="7379"/>
        <v>1</v>
      </c>
      <c r="AQ531" s="2">
        <f t="shared" ref="AQ531:AR531" si="7397">AQ526</f>
        <v>4.8609470523695505E-3</v>
      </c>
      <c r="AR531" s="3">
        <f t="shared" si="7397"/>
        <v>7.4223865015331569E-2</v>
      </c>
      <c r="AS531" s="2">
        <f t="shared" ref="AS531" si="7398">IF(AG530&gt;0,G531+AQ531,0)</f>
        <v>0.99089565910766153</v>
      </c>
      <c r="AT531" s="163">
        <f t="shared" ref="AT531" si="7399">IF(AG530&gt;0,H531+AR531,0)</f>
        <v>1.5233813066506452E-2</v>
      </c>
    </row>
    <row r="532" spans="3:46" ht="19.5" thickBot="1" x14ac:dyDescent="0.3">
      <c r="C532" s="228"/>
      <c r="D532" s="214"/>
      <c r="E532" s="27">
        <f t="shared" si="7383"/>
        <v>0.37521115300000002</v>
      </c>
      <c r="F532" s="28">
        <f t="shared" si="7384"/>
        <v>8.5127809999999998E-2</v>
      </c>
      <c r="G532" s="61">
        <f t="shared" ref="G532:I532" si="7400">G527</f>
        <v>0.42790764801747749</v>
      </c>
      <c r="H532" s="74">
        <f t="shared" si="7400"/>
        <v>0.90152027464689888</v>
      </c>
      <c r="I532" s="74">
        <f t="shared" si="7400"/>
        <v>0</v>
      </c>
      <c r="J532" s="2">
        <f t="shared" ref="J532" si="7401">IF($AO$1="SUBTRACTIVE",AA532+J527,IF(W532=MAX(W530:W534),P532*M532-G532+J527,J527))</f>
        <v>-3.1459709263277902E-3</v>
      </c>
      <c r="K532" s="107">
        <f t="shared" ref="K532" si="7402">IF($AO$1="SUBTRACTIVE",AB532+K527,IF(W532=MAX(W530:W534),P532*N532-H532+K527,K527))</f>
        <v>3.7849322721346113E-3</v>
      </c>
      <c r="L532" s="3">
        <v>0</v>
      </c>
      <c r="M532" s="2">
        <f t="shared" ref="M532" si="7403">IF($AO$1="ADDICTIVE",IF(W532=MAX(W530:W534),$AO$2*S532*R532+G532,0),0)</f>
        <v>0</v>
      </c>
      <c r="N532" s="107">
        <f t="shared" ref="N532" si="7404">IF($AO$1="ADDICTIVE",IF(W532=MAX(W530:W534),$AO$2*T532*R532+H532,0),0)</f>
        <v>0</v>
      </c>
      <c r="O532" s="20">
        <f t="shared" ref="O532" si="7405">IF($AO$1="ADDICTIVE",IF(Y532=MAX(Y530:Y534),$AO$2*U532*R532+I532,0),0)</f>
        <v>0</v>
      </c>
      <c r="P532" s="3">
        <f t="shared" si="6603"/>
        <v>0</v>
      </c>
      <c r="Q532" s="63">
        <f>Z527</f>
        <v>1</v>
      </c>
      <c r="R532" s="2">
        <f t="shared" si="7266"/>
        <v>2.5991114678580431</v>
      </c>
      <c r="S532" s="90">
        <f t="shared" si="7141"/>
        <v>0.37521115300000002</v>
      </c>
      <c r="T532" s="90">
        <f t="shared" si="7142"/>
        <v>8.5127809999999998E-2</v>
      </c>
      <c r="U532" s="26">
        <f t="shared" si="7267"/>
        <v>0</v>
      </c>
      <c r="V532" s="199">
        <f t="shared" si="7251"/>
        <v>0.61676958964062711</v>
      </c>
      <c r="W532" s="192">
        <f t="shared" si="6948"/>
        <v>0.80838479482031356</v>
      </c>
      <c r="X532" s="192">
        <f>IF(W532&gt;X531,W532,X531)</f>
        <v>0.98731932913432119</v>
      </c>
      <c r="Y532" s="75">
        <f t="shared" si="7391"/>
        <v>0.98731932913432119</v>
      </c>
      <c r="Z532" s="63">
        <f>IF(MAX(W530:W534)=W532,Q532+1,Q532)</f>
        <v>1</v>
      </c>
      <c r="AA532" s="63">
        <f t="shared" ref="AA532" si="7406">IF(W532=MAX(W530:W534),S532*R532-G532,0)</f>
        <v>0</v>
      </c>
      <c r="AB532" s="63">
        <f t="shared" ref="AB532" si="7407">IF(W532=MAX(W530:W534),T532*R532-H532,0)</f>
        <v>0</v>
      </c>
      <c r="AC532" s="209">
        <f t="shared" ref="AC532" si="7408">IF(W532=MAX(W530:W534),U532-I532,0)</f>
        <v>0</v>
      </c>
      <c r="AD532" s="132">
        <f>Hoja1!$AA532^2+Hoja1!$AB532^2+AC532^2</f>
        <v>0</v>
      </c>
      <c r="AE532" s="75">
        <f t="shared" ref="AE532:AH532" si="7409">AE531</f>
        <v>4.2190361345450934E-2</v>
      </c>
      <c r="AF532" s="75">
        <f t="shared" si="7409"/>
        <v>0.20540292438388247</v>
      </c>
      <c r="AG532" s="78">
        <f t="shared" si="7409"/>
        <v>0.98731932913432119</v>
      </c>
      <c r="AH532" s="78">
        <f t="shared" si="7409"/>
        <v>0</v>
      </c>
      <c r="AI532" s="72">
        <f>IF(AG530&gt;0,IF(AH530=Hoja1!$W532,Hoja1!$E532,Hoja1!$G532),0)</f>
        <v>0.42790764801747749</v>
      </c>
      <c r="AJ532" s="73">
        <f>IF(AG532&gt;0,IF(AH532=Hoja1!$W532,Hoja1!$F532,Hoja1!$H532),0)</f>
        <v>0.90152027464689888</v>
      </c>
      <c r="AK532" s="52">
        <f>IF(AG530&gt;0,IF(AH530=Hoja1!$W532,Hoja1!$E532*Hoja1!$R532,Hoja1!$G532),0)</f>
        <v>0.42790764801747749</v>
      </c>
      <c r="AL532" s="49">
        <f>IF(AG530&gt;0,IF(AH530=Hoja1!$W532,Hoja1!$F532*Hoja1!$R532,Hoja1!$H532),0)</f>
        <v>0.90152027464689888</v>
      </c>
      <c r="AM532" s="2">
        <f t="shared" ref="AM532:AN532" si="7410">AM527</f>
        <v>5</v>
      </c>
      <c r="AN532" s="143">
        <f t="shared" si="7410"/>
        <v>0.495</v>
      </c>
      <c r="AO532" s="107">
        <f t="shared" si="7273"/>
        <v>0.2</v>
      </c>
      <c r="AP532" s="3">
        <f t="shared" si="7379"/>
        <v>0.2</v>
      </c>
      <c r="AQ532" s="2">
        <f t="shared" ref="AQ532:AR532" si="7411">AQ527</f>
        <v>1.5572556085322287E-3</v>
      </c>
      <c r="AR532" s="3">
        <f t="shared" si="7411"/>
        <v>-1.8735414747066217E-3</v>
      </c>
      <c r="AS532" s="2">
        <f t="shared" ref="AS532" si="7412">IF(AG530&gt;0,G532+AQ532,0)</f>
        <v>0.4294649036260097</v>
      </c>
      <c r="AT532" s="163">
        <f t="shared" ref="AT532" si="7413">IF(AG530&gt;0,H532+AR532,0)</f>
        <v>0.89964673317219224</v>
      </c>
    </row>
    <row r="533" spans="3:46" ht="19.5" thickBot="1" x14ac:dyDescent="0.3">
      <c r="C533" s="228"/>
      <c r="D533" s="214"/>
      <c r="E533" s="27">
        <f t="shared" si="7383"/>
        <v>0.37521115300000002</v>
      </c>
      <c r="F533" s="28">
        <f t="shared" si="7384"/>
        <v>8.5127809999999998E-2</v>
      </c>
      <c r="G533" s="61">
        <f t="shared" ref="G533:I533" si="7414">G528</f>
        <v>5.6386042442791447E-2</v>
      </c>
      <c r="H533" s="74">
        <f t="shared" si="7414"/>
        <v>0.99840904153440013</v>
      </c>
      <c r="I533" s="74">
        <f t="shared" si="7414"/>
        <v>0</v>
      </c>
      <c r="J533" s="2">
        <f t="shared" ref="J533" si="7415">IF($AO$1="SUBTRACTIVE",AA533+J528,IF(W533=MAX(W530:W534),P533*M533-G533+J528,J528))</f>
        <v>0</v>
      </c>
      <c r="K533" s="107">
        <f t="shared" ref="K533" si="7416">IF($AO$1="SUBTRACTIVE",AB533+K528,IF(W533=MAX(W530:W534),P533*N533-H533+K528,K528))</f>
        <v>0</v>
      </c>
      <c r="L533" s="3">
        <v>0</v>
      </c>
      <c r="M533" s="2">
        <f t="shared" ref="M533" si="7417">IF($AO$1="ADDICTIVE",IF(W533=MAX(W530:W534),$AO$2*S533*R533+G533,0),0)</f>
        <v>0</v>
      </c>
      <c r="N533" s="107">
        <f t="shared" ref="N533" si="7418">IF($AO$1="ADDICTIVE",IF(W533=MAX(W530:W534),$AO$2*T533*R533+H533,0),0)</f>
        <v>0</v>
      </c>
      <c r="O533" s="20">
        <f t="shared" ref="O533:O534" si="7419">IF($AO$1="ADDICTIVE",IF(Y533=MAX(Y529:Y533),$AO$2*U533*R533+I533,0),0)</f>
        <v>0</v>
      </c>
      <c r="P533" s="3">
        <f t="shared" si="6603"/>
        <v>0</v>
      </c>
      <c r="Q533" s="63">
        <f>Z528</f>
        <v>0</v>
      </c>
      <c r="R533" s="2">
        <f t="shared" si="7266"/>
        <v>2.5991114678580431</v>
      </c>
      <c r="S533" s="90">
        <f t="shared" si="7141"/>
        <v>0.37521115300000002</v>
      </c>
      <c r="T533" s="90">
        <f t="shared" si="7142"/>
        <v>8.5127809999999998E-2</v>
      </c>
      <c r="U533" s="26">
        <f t="shared" si="7267"/>
        <v>0</v>
      </c>
      <c r="V533" s="199">
        <f t="shared" si="7251"/>
        <v>0.27589320584876731</v>
      </c>
      <c r="W533" s="192">
        <f t="shared" si="6948"/>
        <v>0.63794660292438365</v>
      </c>
      <c r="X533" s="192">
        <f>IF(W533&gt;X532,W533,X532)</f>
        <v>0.98731932913432119</v>
      </c>
      <c r="Y533" s="75">
        <f t="shared" si="7391"/>
        <v>0.98731932913432119</v>
      </c>
      <c r="Z533" s="63">
        <f>IF(MAX(W530:W534)=W533,Q533+1,Q533)</f>
        <v>0</v>
      </c>
      <c r="AA533" s="63">
        <f t="shared" ref="AA533" si="7420">IF(W533=MAX(W530:W534),S533*R533-G533,0)</f>
        <v>0</v>
      </c>
      <c r="AB533" s="63">
        <f t="shared" ref="AB533" si="7421">IF(W533=MAX(W530:W534),T533*R533-H533,0)</f>
        <v>0</v>
      </c>
      <c r="AC533" s="209">
        <f t="shared" ref="AC533" si="7422">IF(W533=MAX(W530:W534),U533-I533,0)</f>
        <v>0</v>
      </c>
      <c r="AD533" s="132">
        <f>Hoja1!$AA533^2+Hoja1!$AB533^2+AC533^2</f>
        <v>0</v>
      </c>
      <c r="AE533" s="75">
        <f t="shared" ref="AE533:AH533" si="7423">AE532</f>
        <v>4.2190361345450934E-2</v>
      </c>
      <c r="AF533" s="75">
        <f t="shared" si="7423"/>
        <v>0.20540292438388247</v>
      </c>
      <c r="AG533" s="78">
        <f t="shared" si="7423"/>
        <v>0.98731932913432119</v>
      </c>
      <c r="AH533" s="78">
        <f t="shared" si="7423"/>
        <v>0</v>
      </c>
      <c r="AI533" s="72">
        <f>IF(AG530&gt;0,IF(AH530=Hoja1!$W533,Hoja1!$E533,Hoja1!$G533),0)</f>
        <v>5.6386042442791447E-2</v>
      </c>
      <c r="AJ533" s="73">
        <f>IF(AG530&gt;0,IF(AH530=Hoja1!$W533,Hoja1!$F533,Hoja1!$H533),0)</f>
        <v>0.99840904153440013</v>
      </c>
      <c r="AK533" s="52">
        <f>IF(AG530&gt;0,IF(AH530=Hoja1!$W533,Hoja1!$E533*Hoja1!$R533,Hoja1!$G533),0)</f>
        <v>5.6386042442791447E-2</v>
      </c>
      <c r="AL533" s="49">
        <f>IF(AG530&gt;0,IF(AH530=Hoja1!$W533,Hoja1!$F533*Hoja1!$R533,Hoja1!$H533),0)</f>
        <v>0.99840904153440013</v>
      </c>
      <c r="AM533" s="2">
        <f t="shared" ref="AM533:AN533" si="7424">AM528</f>
        <v>1</v>
      </c>
      <c r="AN533" s="143">
        <f t="shared" si="7424"/>
        <v>0.495</v>
      </c>
      <c r="AO533" s="107">
        <f t="shared" si="7273"/>
        <v>1</v>
      </c>
      <c r="AP533" s="3">
        <f t="shared" si="7379"/>
        <v>1</v>
      </c>
      <c r="AQ533" s="2">
        <f t="shared" ref="AQ533:AR533" si="7425">AQ528</f>
        <v>0</v>
      </c>
      <c r="AR533" s="3">
        <f t="shared" si="7425"/>
        <v>0</v>
      </c>
      <c r="AS533" s="2">
        <f t="shared" ref="AS533" si="7426">IF(AG530&gt;0,G533+AQ533,0)</f>
        <v>5.6386042442791447E-2</v>
      </c>
      <c r="AT533" s="163">
        <f t="shared" ref="AT533" si="7427">IF(AG530&gt;0,H533+AR533,0)</f>
        <v>0.99840904153440013</v>
      </c>
    </row>
    <row r="534" spans="3:46" ht="19.5" thickBot="1" x14ac:dyDescent="0.3">
      <c r="C534" s="228"/>
      <c r="D534" s="215"/>
      <c r="E534" s="29">
        <f t="shared" si="7383"/>
        <v>0.37521115300000002</v>
      </c>
      <c r="F534" s="30">
        <f t="shared" si="7384"/>
        <v>8.5127809999999998E-2</v>
      </c>
      <c r="G534" s="61">
        <f t="shared" ref="G534:I534" si="7428">G529</f>
        <v>0.69857546875979126</v>
      </c>
      <c r="H534" s="74">
        <f t="shared" si="7428"/>
        <v>0.71177119011743828</v>
      </c>
      <c r="I534" s="74">
        <f t="shared" si="7428"/>
        <v>0</v>
      </c>
      <c r="J534" s="4">
        <f t="shared" ref="J534" si="7429">IF($AO$1="SUBTRACTIVE",AA534+J529,IF(W534=MAX(W530:W534),P534*M534-G534+J529,J529))</f>
        <v>3.6846158979988441E-3</v>
      </c>
      <c r="K534" s="108">
        <f t="shared" ref="K534" si="7430">IF($AO$1="SUBTRACTIVE",AB534+K529,IF(W534=MAX(W530:W534),P534*N534-H534+K529,K529))</f>
        <v>1.4929244815942155E-4</v>
      </c>
      <c r="L534" s="5">
        <v>0</v>
      </c>
      <c r="M534" s="4">
        <f t="shared" ref="M534" si="7431">IF($AO$1="ADDICTIVE",IF(W534=MAX(W530:W534),$AO$2*S534*R534+G534,0),0)</f>
        <v>0</v>
      </c>
      <c r="N534" s="108">
        <f t="shared" ref="N534" si="7432">IF($AO$1="ADDICTIVE",IF(W534=MAX(W530:W534),$AO$2*T534*R534+H534,0),0)</f>
        <v>0</v>
      </c>
      <c r="O534" s="21">
        <f t="shared" si="7419"/>
        <v>0</v>
      </c>
      <c r="P534" s="5">
        <f t="shared" si="6603"/>
        <v>0</v>
      </c>
      <c r="Q534" s="63">
        <f>Z529</f>
        <v>1</v>
      </c>
      <c r="R534" s="4">
        <f t="shared" si="7266"/>
        <v>2.5991114678580431</v>
      </c>
      <c r="S534" s="90">
        <f t="shared" si="7141"/>
        <v>0.37521115300000002</v>
      </c>
      <c r="T534" s="90">
        <f t="shared" si="7142"/>
        <v>8.5127809999999998E-2</v>
      </c>
      <c r="U534" s="118">
        <f t="shared" si="7267"/>
        <v>0</v>
      </c>
      <c r="V534" s="199">
        <f t="shared" si="7251"/>
        <v>0.83874582367575978</v>
      </c>
      <c r="W534" s="192">
        <f t="shared" si="6948"/>
        <v>0.91937291183787995</v>
      </c>
      <c r="X534" s="192">
        <f>IF(W534&gt;X533,W534,X533)</f>
        <v>0.98731932913432119</v>
      </c>
      <c r="Y534" s="75">
        <f t="shared" si="7391"/>
        <v>0.98731932913432119</v>
      </c>
      <c r="Z534" s="63">
        <f>IF(MAX(W530:W534)=W534,Q534+1,Q534)</f>
        <v>1</v>
      </c>
      <c r="AA534" s="63">
        <f t="shared" ref="AA534" si="7433">IF(W534=MAX(W530:W534),S534*R534-G534,0)</f>
        <v>0</v>
      </c>
      <c r="AB534" s="63">
        <f t="shared" ref="AB534" si="7434">IF(W534=MAX(W530:W534),T534*R534-H534,0)</f>
        <v>0</v>
      </c>
      <c r="AC534" s="133">
        <f t="shared" ref="AC534" si="7435">IF(W534=MAX(W530:W534),U534-I534,0)</f>
        <v>0</v>
      </c>
      <c r="AD534" s="133">
        <f>Hoja1!$AA534^2+Hoja1!$AB534^2+AC534^2</f>
        <v>0</v>
      </c>
      <c r="AE534" s="75">
        <f t="shared" ref="AE534:AH534" si="7436">AE533</f>
        <v>4.2190361345450934E-2</v>
      </c>
      <c r="AF534" s="75">
        <f t="shared" si="7436"/>
        <v>0.20540292438388247</v>
      </c>
      <c r="AG534" s="78">
        <f t="shared" si="7436"/>
        <v>0.98731932913432119</v>
      </c>
      <c r="AH534" s="78">
        <f t="shared" si="7436"/>
        <v>0</v>
      </c>
      <c r="AI534" s="72">
        <f>IF(AG530&gt;0,IF(AH530=Hoja1!$W534,Hoja1!$E534,Hoja1!$G534),0)</f>
        <v>0.69857546875979126</v>
      </c>
      <c r="AJ534" s="73">
        <f>IF(AG530&gt;0,IF(AH530=Hoja1!$W534,Hoja1!$F534,Hoja1!$H534),0)</f>
        <v>0.71177119011743828</v>
      </c>
      <c r="AK534" s="52">
        <f>IF(AG530&gt;0,IF(AH530=Hoja1!$W534,Hoja1!$E534*Hoja1!$R534,Hoja1!$G534),0)</f>
        <v>0.69857546875979126</v>
      </c>
      <c r="AL534" s="49">
        <f>IF(AG530&gt;0,IF(AH530=Hoja1!$W534,Hoja1!$F534*Hoja1!$R534,Hoja1!$H534),0)</f>
        <v>0.71177119011743828</v>
      </c>
      <c r="AM534" s="4">
        <f t="shared" ref="AM534:AN534" si="7437">AM529</f>
        <v>6</v>
      </c>
      <c r="AN534" s="120">
        <f t="shared" si="7437"/>
        <v>0.495</v>
      </c>
      <c r="AO534" s="108">
        <f t="shared" si="7273"/>
        <v>0.16666666666666666</v>
      </c>
      <c r="AP534" s="5">
        <f t="shared" si="7379"/>
        <v>0.16666666666666666</v>
      </c>
      <c r="AQ534" s="4">
        <f t="shared" ref="AQ534:AR534" si="7438">AQ529</f>
        <v>-1.8238848695094642E-3</v>
      </c>
      <c r="AR534" s="5">
        <f t="shared" si="7438"/>
        <v>-7.3899761838922817E-5</v>
      </c>
      <c r="AS534" s="4">
        <f t="shared" ref="AS534" si="7439">IF(AG530&gt;0,G534+AQ534,0)</f>
        <v>0.6967515838902818</v>
      </c>
      <c r="AT534" s="164">
        <f t="shared" ref="AT534" si="7440">IF(AG530&gt;0,H534+AR534,0)</f>
        <v>0.71169729035559937</v>
      </c>
    </row>
    <row r="535" spans="3:46" ht="19.5" thickBot="1" x14ac:dyDescent="0.3">
      <c r="C535" s="228"/>
      <c r="D535" s="216" t="s">
        <v>30</v>
      </c>
      <c r="E535" s="101">
        <f>$A$15</f>
        <v>0.429022927</v>
      </c>
      <c r="F535" s="101">
        <f>$B$15</f>
        <v>0.19049585799999999</v>
      </c>
      <c r="G535" s="92">
        <f t="shared" ref="G535:I535" si="7441">G530</f>
        <v>0.90538381924519451</v>
      </c>
      <c r="H535" s="92">
        <f t="shared" si="7441"/>
        <v>0.41442468282152445</v>
      </c>
      <c r="I535" s="92">
        <f t="shared" si="7441"/>
        <v>0</v>
      </c>
      <c r="J535" s="52">
        <f t="shared" ref="J535" si="7442">IF($AO$1="SUBTRACTIVE",AA535+J530,IF(W535=MAX(W535:W539),P535*M535-G535+J530,J530))</f>
        <v>0.10769664059790085</v>
      </c>
      <c r="K535" s="123">
        <f t="shared" ref="K535" si="7443">IF($AO$1="SUBTRACTIVE",AB535+K530,IF(W535=MAX(W535:W539),P535*N535-H535+K530,K530))</f>
        <v>-0.2533126391653665</v>
      </c>
      <c r="L535" s="53">
        <v>0</v>
      </c>
      <c r="M535" s="136">
        <f t="shared" ref="M535" si="7444">IF($AO$1="ADDICTIVE",IF(W535=MAX(W535:W539),$AO$2*S535*R535+G535,0),0)</f>
        <v>0</v>
      </c>
      <c r="N535" s="123">
        <f t="shared" ref="N535" si="7445">IF($AO$1="ADDICTIVE",IF(W535=MAX(W535:W539),$AO$2*T535*R535+H535,0),0)</f>
        <v>0</v>
      </c>
      <c r="O535" s="130">
        <f t="shared" ref="O535" si="7446">IF($AO$1="ADDICTIVE",IF(Y535=MAX(Y535:Y539),$AO$2*U535*R535+I535,0),0)</f>
        <v>0</v>
      </c>
      <c r="P535" s="53">
        <f t="shared" si="6603"/>
        <v>0</v>
      </c>
      <c r="Q535" s="36">
        <f>Z530</f>
        <v>3</v>
      </c>
      <c r="R535" s="114">
        <f t="shared" si="7266"/>
        <v>2.1303164416221536</v>
      </c>
      <c r="S535" s="91">
        <f t="shared" si="7141"/>
        <v>0.429022927</v>
      </c>
      <c r="T535" s="91">
        <f t="shared" si="7142"/>
        <v>0.19049585799999999</v>
      </c>
      <c r="U535" s="115">
        <f t="shared" si="7267"/>
        <v>0</v>
      </c>
      <c r="V535" s="200">
        <f t="shared" si="7251"/>
        <v>0.99566005907675015</v>
      </c>
      <c r="W535" s="201">
        <f t="shared" si="6948"/>
        <v>0.99783002953837507</v>
      </c>
      <c r="X535" s="201">
        <f>W535</f>
        <v>0.99783002953837507</v>
      </c>
      <c r="Y535" s="36">
        <f t="shared" ref="Y535" si="7447">X539</f>
        <v>0.99783002953837507</v>
      </c>
      <c r="Z535" s="36">
        <f>IF(MAX(W535:W539)=W535,Q535+1,Q535)</f>
        <v>4</v>
      </c>
      <c r="AA535" s="80">
        <f t="shared" ref="AA535" si="7448">IF(W535=MAX(W535:W539),S535*R535-G535,0)</f>
        <v>8.5707759757664981E-3</v>
      </c>
      <c r="AB535" s="80">
        <f t="shared" ref="AB535" si="7449">IF(W535=MAX(W535:W539),T535*R535-H535,0)</f>
        <v>-8.6082244632054161E-3</v>
      </c>
      <c r="AC535" s="54">
        <f t="shared" ref="AC535" si="7450">IF(W535=MAX(W535:W539),U535-I535,0)</f>
        <v>0</v>
      </c>
      <c r="AD535" s="54">
        <f>Hoja1!$AA535^2+Hoja1!$AB535^2+AC535^2</f>
        <v>1.4755972923570433E-4</v>
      </c>
      <c r="AE535" s="80">
        <f t="shared" ref="AE535" si="7451">IF(MAX(AD535:AD539)&gt;AE530,MAX(AD535:AD539),AE530)</f>
        <v>4.2190361345450934E-2</v>
      </c>
      <c r="AF535" s="80">
        <f t="shared" ref="AF535" si="7452">SQRT(AE535)</f>
        <v>0.20540292438388247</v>
      </c>
      <c r="AG535" s="82">
        <f>IF(Y535=MIN(Y510:Y609),Y535,0)</f>
        <v>0</v>
      </c>
      <c r="AH535" s="83">
        <f>IF(Hoja1!$AG535&gt;0,_xlfn.MAXIFS(W535:W539,Z605:Z609,0),0)</f>
        <v>0</v>
      </c>
      <c r="AI535" s="80">
        <f>IF(AG535&gt;0,IF(AH535=Hoja1!$W535,Hoja1!$E535,Hoja1!$G535),0)</f>
        <v>0</v>
      </c>
      <c r="AJ535" s="54">
        <f>IF(AG535&gt;0,IF(AH535=Hoja1!$W535,Hoja1!$F535,Hoja1!$H535),0)</f>
        <v>0</v>
      </c>
      <c r="AK535" s="52">
        <f>IF(AG535&gt;0,IF(AH535=Hoja1!$W535,Hoja1!$E535*Hoja1!$R535,Hoja1!$G535),0)</f>
        <v>0</v>
      </c>
      <c r="AL535" s="49">
        <f>IF(AG535&gt;0,IF(AH535=Hoja1!$W535,Hoja1!$F535*Hoja1!$R535,Hoja1!$H535),0)</f>
        <v>0</v>
      </c>
      <c r="AM535" s="114">
        <f t="shared" ref="AM535:AN535" si="7453">AM530</f>
        <v>7</v>
      </c>
      <c r="AN535" s="144">
        <f t="shared" si="7453"/>
        <v>0.495</v>
      </c>
      <c r="AO535" s="123">
        <f t="shared" si="7273"/>
        <v>0.14285714285714285</v>
      </c>
      <c r="AP535" s="127">
        <f t="shared" ref="AP535" si="7454">IF($AO$1="SUBTRACTIVE",AN535*AO535,AO535)</f>
        <v>7.0714285714285716E-2</v>
      </c>
      <c r="AQ535" s="52">
        <f t="shared" ref="AQ535:AR535" si="7455">AQ530</f>
        <v>2.360447363176085E-3</v>
      </c>
      <c r="AR535" s="53">
        <f t="shared" si="7455"/>
        <v>-9.9953422788488233E-3</v>
      </c>
      <c r="AS535" s="52">
        <f t="shared" ref="AS535" si="7456">IF(AG535&gt;0,G535+AQ535,0)</f>
        <v>0</v>
      </c>
      <c r="AT535" s="165">
        <f t="shared" ref="AT535" si="7457">IF(AG535&gt;0,H535+AR535,0)</f>
        <v>0</v>
      </c>
    </row>
    <row r="536" spans="3:46" ht="19.5" thickBot="1" x14ac:dyDescent="0.3">
      <c r="C536" s="228"/>
      <c r="D536" s="217"/>
      <c r="E536" s="94">
        <f t="shared" ref="E536:F536" si="7458">E535</f>
        <v>0.429022927</v>
      </c>
      <c r="F536" s="94">
        <f t="shared" si="7458"/>
        <v>0.19049585799999999</v>
      </c>
      <c r="G536" s="46">
        <f t="shared" ref="G536:I536" si="7459">G531</f>
        <v>0.98603471205529203</v>
      </c>
      <c r="H536" s="46">
        <f t="shared" si="7459"/>
        <v>-5.8990051948825117E-2</v>
      </c>
      <c r="I536" s="46">
        <f t="shared" si="7459"/>
        <v>0</v>
      </c>
      <c r="J536" s="56">
        <f t="shared" ref="J536" si="7460">IF($AO$1="SUBTRACTIVE",AA536+J531,IF(W536=MAX(W535:W539),P536*M536-G536+J531,J531))</f>
        <v>0</v>
      </c>
      <c r="K536" s="122">
        <f t="shared" ref="K536" si="7461">IF($AO$1="SUBTRACTIVE",AB536+K531,IF(W536=MAX(W535:W539),P536*N536-H536+K531,K531))</f>
        <v>0</v>
      </c>
      <c r="L536" s="57">
        <v>0</v>
      </c>
      <c r="M536" s="137">
        <f t="shared" ref="M536" si="7462">IF($AO$1="ADDICTIVE",IF(W536=MAX(W535:W539),$AO$2*S536*R536+G536,0),0)</f>
        <v>0</v>
      </c>
      <c r="N536" s="122">
        <f t="shared" ref="N536" si="7463">IF($AO$1="ADDICTIVE",IF(W536=MAX(W535:W539),$AO$2*T536*R536+H536,0),0)</f>
        <v>0</v>
      </c>
      <c r="O536" s="128">
        <f t="shared" ref="O536" si="7464">IF($AO$1="ADDICTIVE",IF(Y536=MAX(Y535:Y539),$AO$2*U536*R536+I536,0),0)</f>
        <v>0</v>
      </c>
      <c r="P536" s="57">
        <f t="shared" si="6603"/>
        <v>0</v>
      </c>
      <c r="Q536" s="93">
        <f t="shared" ref="Q536:Q540" si="7465">Z531</f>
        <v>0</v>
      </c>
      <c r="R536" s="56">
        <f t="shared" si="7266"/>
        <v>2.1303164416221536</v>
      </c>
      <c r="S536" s="95">
        <f t="shared" si="7141"/>
        <v>0.429022927</v>
      </c>
      <c r="T536" s="95">
        <f t="shared" si="7142"/>
        <v>0.19049585799999999</v>
      </c>
      <c r="U536" s="115">
        <f t="shared" si="7267"/>
        <v>0</v>
      </c>
      <c r="V536" s="202">
        <f t="shared" si="7251"/>
        <v>0.8772518221700657</v>
      </c>
      <c r="W536" s="203">
        <f t="shared" si="6948"/>
        <v>0.93862591108503279</v>
      </c>
      <c r="X536" s="203">
        <f>IF(W536&gt;X535,W536,X535)</f>
        <v>0.99783002953837507</v>
      </c>
      <c r="Y536" s="75">
        <f t="shared" ref="Y536:Y539" si="7466">Y535</f>
        <v>0.99783002953837507</v>
      </c>
      <c r="Z536" s="93">
        <f>IF(MAX(W535:W539)=W536,Q536+1,Q536)</f>
        <v>0</v>
      </c>
      <c r="AA536" s="82">
        <f t="shared" ref="AA536" si="7467">IF(W536=MAX(W535:W539),S536*R536-G536,0)</f>
        <v>0</v>
      </c>
      <c r="AB536" s="82">
        <f t="shared" ref="AB536" si="7468">IF(W536=MAX(W535:W539),T536*R536-H536,0)</f>
        <v>0</v>
      </c>
      <c r="AC536" s="210">
        <f t="shared" ref="AC536" si="7469">IF(W536=MAX(W535:W539),U536-I536,0)</f>
        <v>0</v>
      </c>
      <c r="AD536" s="212">
        <f>Hoja1!$AA536^2+Hoja1!$AB536^2+AC536^2</f>
        <v>0</v>
      </c>
      <c r="AE536" s="75">
        <f t="shared" ref="AE536:AH536" si="7470">AE535</f>
        <v>4.2190361345450934E-2</v>
      </c>
      <c r="AF536" s="76">
        <f t="shared" si="7470"/>
        <v>0.20540292438388247</v>
      </c>
      <c r="AG536" s="78">
        <f t="shared" si="7470"/>
        <v>0</v>
      </c>
      <c r="AH536" s="78">
        <f t="shared" si="7470"/>
        <v>0</v>
      </c>
      <c r="AI536" s="80">
        <f>IF(AG535&gt;0,IF(AH535=Hoja1!$W536,Hoja1!$E536,Hoja1!$G536),0)</f>
        <v>0</v>
      </c>
      <c r="AJ536" s="54">
        <f>IF(AG535&gt;0,IF(AH535=Hoja1!$W536,Hoja1!$F536,Hoja1!$H536),0)</f>
        <v>0</v>
      </c>
      <c r="AK536" s="52">
        <f>IF(AG535&gt;0,IF(AH535=Hoja1!$W536,Hoja1!$E536*Hoja1!$R536,Hoja1!$G536),0)</f>
        <v>0</v>
      </c>
      <c r="AL536" s="49">
        <f>IF(AG535&gt;0,IF(AH535=Hoja1!$W536,Hoja1!$F536*Hoja1!$R536,Hoja1!$H536),0)</f>
        <v>0</v>
      </c>
      <c r="AM536" s="56">
        <f t="shared" ref="AM536:AN536" si="7471">AM531</f>
        <v>1</v>
      </c>
      <c r="AN536" s="145">
        <f t="shared" si="7471"/>
        <v>0.495</v>
      </c>
      <c r="AO536" s="122">
        <f t="shared" si="7273"/>
        <v>1</v>
      </c>
      <c r="AP536" s="127">
        <f t="shared" si="7303"/>
        <v>0.495</v>
      </c>
      <c r="AQ536" s="56">
        <f t="shared" ref="AQ536:AR536" si="7472">AQ531</f>
        <v>4.8609470523695505E-3</v>
      </c>
      <c r="AR536" s="57">
        <f t="shared" si="7472"/>
        <v>7.4223865015331569E-2</v>
      </c>
      <c r="AS536" s="56">
        <f t="shared" ref="AS536" si="7473">IF(AG535&gt;0,G536+AQ536,0)</f>
        <v>0</v>
      </c>
      <c r="AT536" s="166">
        <f t="shared" ref="AT536" si="7474">IF(AG535&gt;0,H536+AR536,0)</f>
        <v>0</v>
      </c>
    </row>
    <row r="537" spans="3:46" ht="19.5" thickBot="1" x14ac:dyDescent="0.3">
      <c r="C537" s="228"/>
      <c r="D537" s="217"/>
      <c r="E537" s="94">
        <f t="shared" ref="E537:F537" si="7475">E536</f>
        <v>0.429022927</v>
      </c>
      <c r="F537" s="94">
        <f t="shared" si="7475"/>
        <v>0.19049585799999999</v>
      </c>
      <c r="G537" s="46">
        <f t="shared" ref="G537:I537" si="7476">G532</f>
        <v>0.42790764801747749</v>
      </c>
      <c r="H537" s="46">
        <f t="shared" si="7476"/>
        <v>0.90152027464689888</v>
      </c>
      <c r="I537" s="46">
        <f t="shared" si="7476"/>
        <v>0</v>
      </c>
      <c r="J537" s="56">
        <f t="shared" ref="J537" si="7477">IF($AO$1="SUBTRACTIVE",AA537+J532,IF(W537=MAX(W535:W539),P537*M537-G537+J532,J532))</f>
        <v>-3.1459709263277902E-3</v>
      </c>
      <c r="K537" s="122">
        <f t="shared" ref="K537" si="7478">IF($AO$1="SUBTRACTIVE",AB537+K532,IF(W537=MAX(W535:W539),P537*N537-H537+K532,K532))</f>
        <v>3.7849322721346113E-3</v>
      </c>
      <c r="L537" s="57">
        <v>0</v>
      </c>
      <c r="M537" s="137">
        <f t="shared" ref="M537" si="7479">IF($AO$1="ADDICTIVE",IF(W537=MAX(W535:W539),$AO$2*S537*R537+G537,0),0)</f>
        <v>0</v>
      </c>
      <c r="N537" s="122">
        <f t="shared" ref="N537" si="7480">IF($AO$1="ADDICTIVE",IF(W537=MAX(W535:W539),$AO$2*T537*R537+H537,0),0)</f>
        <v>0</v>
      </c>
      <c r="O537" s="128">
        <f t="shared" ref="O537" si="7481">IF($AO$1="ADDICTIVE",IF(Y537=MAX(Y535:Y539),$AO$2*U537*R537+I537,0),0)</f>
        <v>0</v>
      </c>
      <c r="P537" s="57">
        <f t="shared" si="6603"/>
        <v>0</v>
      </c>
      <c r="Q537" s="93">
        <f t="shared" si="7465"/>
        <v>1</v>
      </c>
      <c r="R537" s="56">
        <f t="shared" si="7266"/>
        <v>2.1303164416221536</v>
      </c>
      <c r="S537" s="95">
        <f t="shared" si="7141"/>
        <v>0.429022927</v>
      </c>
      <c r="T537" s="95">
        <f t="shared" si="7142"/>
        <v>0.19049585799999999</v>
      </c>
      <c r="U537" s="115">
        <f t="shared" si="7267"/>
        <v>0</v>
      </c>
      <c r="V537" s="202">
        <f t="shared" si="7251"/>
        <v>0.75693992623119066</v>
      </c>
      <c r="W537" s="203">
        <f t="shared" si="6948"/>
        <v>0.87846996311559533</v>
      </c>
      <c r="X537" s="203">
        <f>IF(W537&gt;X536,W537,X536)</f>
        <v>0.99783002953837507</v>
      </c>
      <c r="Y537" s="75">
        <f t="shared" si="7466"/>
        <v>0.99783002953837507</v>
      </c>
      <c r="Z537" s="93">
        <f>IF(MAX(W535:W539)=W537,Q537+1,Q537)</f>
        <v>1</v>
      </c>
      <c r="AA537" s="82">
        <f t="shared" ref="AA537" si="7482">IF(W537=MAX(W535:W539),S537*R537-G537,0)</f>
        <v>0</v>
      </c>
      <c r="AB537" s="82">
        <f t="shared" ref="AB537" si="7483">IF(W537=MAX(W535:W539),T537*R537-H537,0)</f>
        <v>0</v>
      </c>
      <c r="AC537" s="210">
        <f t="shared" ref="AC537" si="7484">IF(W537=MAX(W535:W539),U537-I537,0)</f>
        <v>0</v>
      </c>
      <c r="AD537" s="212">
        <f>Hoja1!$AA537^2+Hoja1!$AB537^2+AC537^2</f>
        <v>0</v>
      </c>
      <c r="AE537" s="75">
        <f t="shared" ref="AE537:AH537" si="7485">AE536</f>
        <v>4.2190361345450934E-2</v>
      </c>
      <c r="AF537" s="75">
        <f t="shared" si="7485"/>
        <v>0.20540292438388247</v>
      </c>
      <c r="AG537" s="78">
        <f t="shared" si="7485"/>
        <v>0</v>
      </c>
      <c r="AH537" s="78">
        <f t="shared" si="7485"/>
        <v>0</v>
      </c>
      <c r="AI537" s="80">
        <f>IF(AG535&gt;0,IF(AH535=Hoja1!$W537,Hoja1!$E537,Hoja1!$G537),0)</f>
        <v>0</v>
      </c>
      <c r="AJ537" s="54">
        <f>IF(AG535&gt;0,IF(AH535=Hoja1!$W537,Hoja1!$F537,Hoja1!$H537),0)</f>
        <v>0</v>
      </c>
      <c r="AK537" s="52">
        <f>IF(AG535&gt;0,IF(AH535=Hoja1!$W537,Hoja1!$E537*Hoja1!$R537,Hoja1!$G537),0)</f>
        <v>0</v>
      </c>
      <c r="AL537" s="49">
        <f>IF(AG535&gt;0,IF(AH535=Hoja1!$W537,Hoja1!$F537*Hoja1!$R537,Hoja1!$H537),0)</f>
        <v>0</v>
      </c>
      <c r="AM537" s="56">
        <f t="shared" ref="AM537:AN537" si="7486">AM532</f>
        <v>5</v>
      </c>
      <c r="AN537" s="145">
        <f t="shared" si="7486"/>
        <v>0.495</v>
      </c>
      <c r="AO537" s="122">
        <f t="shared" si="7273"/>
        <v>0.2</v>
      </c>
      <c r="AP537" s="127">
        <f t="shared" si="7303"/>
        <v>9.9000000000000005E-2</v>
      </c>
      <c r="AQ537" s="56">
        <f t="shared" ref="AQ537:AR537" si="7487">AQ532</f>
        <v>1.5572556085322287E-3</v>
      </c>
      <c r="AR537" s="57">
        <f t="shared" si="7487"/>
        <v>-1.8735414747066217E-3</v>
      </c>
      <c r="AS537" s="56">
        <f t="shared" ref="AS537" si="7488">IF(AG535&gt;0,G537+AQ537,0)</f>
        <v>0</v>
      </c>
      <c r="AT537" s="166">
        <f t="shared" ref="AT537" si="7489">IF(AG535&gt;0,H537+AR537,0)</f>
        <v>0</v>
      </c>
    </row>
    <row r="538" spans="3:46" ht="19.5" thickBot="1" x14ac:dyDescent="0.3">
      <c r="C538" s="228"/>
      <c r="D538" s="217"/>
      <c r="E538" s="94">
        <f t="shared" ref="E538:F538" si="7490">E537</f>
        <v>0.429022927</v>
      </c>
      <c r="F538" s="94">
        <f t="shared" si="7490"/>
        <v>0.19049585799999999</v>
      </c>
      <c r="G538" s="46">
        <f t="shared" ref="G538:I538" si="7491">G533</f>
        <v>5.6386042442791447E-2</v>
      </c>
      <c r="H538" s="46">
        <f t="shared" si="7491"/>
        <v>0.99840904153440013</v>
      </c>
      <c r="I538" s="46">
        <f t="shared" si="7491"/>
        <v>0</v>
      </c>
      <c r="J538" s="56">
        <f t="shared" ref="J538" si="7492">IF($AO$1="SUBTRACTIVE",AA538+J533,IF(W538=MAX(W535:W539),P538*M538-G538+J533,J533))</f>
        <v>0</v>
      </c>
      <c r="K538" s="122">
        <f t="shared" ref="K538" si="7493">IF($AO$1="SUBTRACTIVE",AB538+K533,IF(W538=MAX(W535:W539),P538*N538-H538+K533,K533))</f>
        <v>0</v>
      </c>
      <c r="L538" s="57">
        <v>0</v>
      </c>
      <c r="M538" s="137">
        <f t="shared" ref="M538" si="7494">IF($AO$1="ADDICTIVE",IF(W538=MAX(W535:W539),$AO$2*S538*R538+G538,0),0)</f>
        <v>0</v>
      </c>
      <c r="N538" s="122">
        <f t="shared" ref="N538" si="7495">IF($AO$1="ADDICTIVE",IF(W538=MAX(W535:W539),$AO$2*T538*R538+H538,0),0)</f>
        <v>0</v>
      </c>
      <c r="O538" s="128">
        <f t="shared" ref="O538:O539" si="7496">IF($AO$1="ADDICTIVE",IF(Y538=MAX(Y534:Y538),$AO$2*U538*R538+I538,0),0)</f>
        <v>0</v>
      </c>
      <c r="P538" s="57">
        <f t="shared" si="6603"/>
        <v>0</v>
      </c>
      <c r="Q538" s="93">
        <f t="shared" si="7465"/>
        <v>0</v>
      </c>
      <c r="R538" s="56">
        <f t="shared" si="7266"/>
        <v>2.1303164416221536</v>
      </c>
      <c r="S538" s="95">
        <f t="shared" si="7141"/>
        <v>0.429022927</v>
      </c>
      <c r="T538" s="95">
        <f t="shared" si="7142"/>
        <v>0.19049585799999999</v>
      </c>
      <c r="U538" s="115">
        <f t="shared" si="7267"/>
        <v>0</v>
      </c>
      <c r="V538" s="202">
        <f t="shared" si="7251"/>
        <v>0.45670510382532759</v>
      </c>
      <c r="W538" s="203">
        <f t="shared" si="6948"/>
        <v>0.72835255191266379</v>
      </c>
      <c r="X538" s="203">
        <f>IF(W538&gt;X537,W538,X537)</f>
        <v>0.99783002953837507</v>
      </c>
      <c r="Y538" s="75">
        <f t="shared" si="7466"/>
        <v>0.99783002953837507</v>
      </c>
      <c r="Z538" s="93">
        <f>IF(MAX(W535:W539)=W538,Q538+1,Q538)</f>
        <v>0</v>
      </c>
      <c r="AA538" s="82">
        <f t="shared" ref="AA538" si="7497">IF(W538=MAX(W535:W539),S538*R538-G538,0)</f>
        <v>0</v>
      </c>
      <c r="AB538" s="82">
        <f t="shared" ref="AB538" si="7498">IF(W538=MAX(W535:W539),T538*R538-H538,0)</f>
        <v>0</v>
      </c>
      <c r="AC538" s="210">
        <f t="shared" ref="AC538" si="7499">IF(W538=MAX(W535:W539),U538-I538,0)</f>
        <v>0</v>
      </c>
      <c r="AD538" s="212">
        <f>Hoja1!$AA538^2+Hoja1!$AB538^2+AC538^2</f>
        <v>0</v>
      </c>
      <c r="AE538" s="75">
        <f t="shared" ref="AE538:AH538" si="7500">AE537</f>
        <v>4.2190361345450934E-2</v>
      </c>
      <c r="AF538" s="75">
        <f t="shared" si="7500"/>
        <v>0.20540292438388247</v>
      </c>
      <c r="AG538" s="78">
        <f t="shared" si="7500"/>
        <v>0</v>
      </c>
      <c r="AH538" s="78">
        <f t="shared" si="7500"/>
        <v>0</v>
      </c>
      <c r="AI538" s="80">
        <f>IF(AG535&gt;0,IF(AH535=Hoja1!$W538,Hoja1!$E538,Hoja1!$G538),0)</f>
        <v>0</v>
      </c>
      <c r="AJ538" s="54">
        <f>IF(AG535&gt;0,IF(AH535=Hoja1!$W538,Hoja1!$F538,Hoja1!$H538),0)</f>
        <v>0</v>
      </c>
      <c r="AK538" s="52">
        <f>IF(AG535&gt;0,IF(AH535=Hoja1!$W538,Hoja1!$E538*Hoja1!$R538,Hoja1!$G538),0)</f>
        <v>0</v>
      </c>
      <c r="AL538" s="49">
        <f>IF(AG535&gt;0,IF(AH535=Hoja1!$W538,Hoja1!$F538*Hoja1!$R538,Hoja1!$H538),0)</f>
        <v>0</v>
      </c>
      <c r="AM538" s="56">
        <f t="shared" ref="AM538:AN538" si="7501">AM533</f>
        <v>1</v>
      </c>
      <c r="AN538" s="145">
        <f t="shared" si="7501"/>
        <v>0.495</v>
      </c>
      <c r="AO538" s="122">
        <f t="shared" si="7273"/>
        <v>1</v>
      </c>
      <c r="AP538" s="127">
        <f t="shared" si="7303"/>
        <v>0.495</v>
      </c>
      <c r="AQ538" s="56">
        <f t="shared" ref="AQ538:AR538" si="7502">AQ533</f>
        <v>0</v>
      </c>
      <c r="AR538" s="57">
        <f t="shared" si="7502"/>
        <v>0</v>
      </c>
      <c r="AS538" s="56">
        <f t="shared" ref="AS538" si="7503">IF(AG535&gt;0,G538+AQ538,0)</f>
        <v>0</v>
      </c>
      <c r="AT538" s="166">
        <f t="shared" ref="AT538" si="7504">IF(AG535&gt;0,H538+AR538,0)</f>
        <v>0</v>
      </c>
    </row>
    <row r="539" spans="3:46" ht="19.5" thickBot="1" x14ac:dyDescent="0.3">
      <c r="C539" s="228"/>
      <c r="D539" s="218"/>
      <c r="E539" s="94">
        <f t="shared" ref="E539:F539" si="7505">E538</f>
        <v>0.429022927</v>
      </c>
      <c r="F539" s="94">
        <f t="shared" si="7505"/>
        <v>0.19049585799999999</v>
      </c>
      <c r="G539" s="46">
        <f t="shared" ref="G539:I539" si="7506">G534</f>
        <v>0.69857546875979126</v>
      </c>
      <c r="H539" s="46">
        <f t="shared" si="7506"/>
        <v>0.71177119011743828</v>
      </c>
      <c r="I539" s="46">
        <f t="shared" si="7506"/>
        <v>0</v>
      </c>
      <c r="J539" s="58">
        <f t="shared" ref="J539" si="7507">IF($AO$1="SUBTRACTIVE",AA539+J534,IF(W539=MAX(W535:W539),P539*M539-G539+J534,J534))</f>
        <v>3.6846158979988441E-3</v>
      </c>
      <c r="K539" s="124">
        <f t="shared" ref="K539" si="7508">IF($AO$1="SUBTRACTIVE",AB539+K534,IF(W539=MAX(W535:W539),P539*N539-H539+K534,K534))</f>
        <v>1.4929244815942155E-4</v>
      </c>
      <c r="L539" s="59">
        <v>0</v>
      </c>
      <c r="M539" s="138">
        <f t="shared" ref="M539" si="7509">IF($AO$1="ADDICTIVE",IF(W539=MAX(W535:W539),$AO$2*S539*R539+G539,0),0)</f>
        <v>0</v>
      </c>
      <c r="N539" s="124">
        <f t="shared" ref="N539" si="7510">IF($AO$1="ADDICTIVE",IF(W539=MAX(W535:W539),$AO$2*T539*R539+H539,0),0)</f>
        <v>0</v>
      </c>
      <c r="O539" s="129">
        <f t="shared" si="7496"/>
        <v>0</v>
      </c>
      <c r="P539" s="59">
        <f t="shared" si="6603"/>
        <v>0</v>
      </c>
      <c r="Q539" s="93">
        <f t="shared" si="7465"/>
        <v>1</v>
      </c>
      <c r="R539" s="58">
        <f t="shared" si="7266"/>
        <v>2.1303164416221536</v>
      </c>
      <c r="S539" s="95">
        <f t="shared" si="7141"/>
        <v>0.429022927</v>
      </c>
      <c r="T539" s="95">
        <f t="shared" si="7142"/>
        <v>0.19049585799999999</v>
      </c>
      <c r="U539" s="119">
        <f t="shared" si="7267"/>
        <v>0</v>
      </c>
      <c r="V539" s="202">
        <f t="shared" si="7251"/>
        <v>0.92731472331659259</v>
      </c>
      <c r="W539" s="203">
        <f t="shared" si="6948"/>
        <v>0.9636573616582963</v>
      </c>
      <c r="X539" s="203">
        <f>IF(W539&gt;X538,W539,X538)</f>
        <v>0.99783002953837507</v>
      </c>
      <c r="Y539" s="75">
        <f t="shared" si="7466"/>
        <v>0.99783002953837507</v>
      </c>
      <c r="Z539" s="93">
        <f>IF(MAX(W535:W539)=W539,Q539+1,Q539)</f>
        <v>1</v>
      </c>
      <c r="AA539" s="82">
        <f t="shared" ref="AA539" si="7511">IF(W539=MAX(W535:W539),S539*R539-G539,0)</f>
        <v>0</v>
      </c>
      <c r="AB539" s="82">
        <f t="shared" ref="AB539" si="7512">IF(W539=MAX(W535:W539),T539*R539-H539,0)</f>
        <v>0</v>
      </c>
      <c r="AC539" s="211">
        <f t="shared" ref="AC539" si="7513">IF(W539=MAX(W535:W539),U539-I539,0)</f>
        <v>0</v>
      </c>
      <c r="AD539" s="211">
        <f>Hoja1!$AA539^2+Hoja1!$AB539^2+AC539^2</f>
        <v>0</v>
      </c>
      <c r="AE539" s="75">
        <f t="shared" ref="AE539:AH539" si="7514">AE538</f>
        <v>4.2190361345450934E-2</v>
      </c>
      <c r="AF539" s="75">
        <f t="shared" si="7514"/>
        <v>0.20540292438388247</v>
      </c>
      <c r="AG539" s="78">
        <f t="shared" si="7514"/>
        <v>0</v>
      </c>
      <c r="AH539" s="78">
        <f t="shared" si="7514"/>
        <v>0</v>
      </c>
      <c r="AI539" s="80">
        <f>IF(AG535&gt;0,IF(AH535=Hoja1!$W539,Hoja1!$E539,Hoja1!$G539),0)</f>
        <v>0</v>
      </c>
      <c r="AJ539" s="54">
        <f>IF(AG535&gt;0,IF(AH535=Hoja1!$W539,Hoja1!$F539,Hoja1!$H539),0)</f>
        <v>0</v>
      </c>
      <c r="AK539" s="52">
        <f>IF(AG535&gt;0,IF(AH535=Hoja1!$W539,Hoja1!$E539*Hoja1!$R539,Hoja1!$G539),0)</f>
        <v>0</v>
      </c>
      <c r="AL539" s="49">
        <f>IF(AG535&gt;0,IF(AH535=Hoja1!$W539,Hoja1!$F539*Hoja1!$R539,Hoja1!$H539),0)</f>
        <v>0</v>
      </c>
      <c r="AM539" s="58">
        <f t="shared" ref="AM539:AN539" si="7515">AM534</f>
        <v>6</v>
      </c>
      <c r="AN539" s="146">
        <f t="shared" si="7515"/>
        <v>0.495</v>
      </c>
      <c r="AO539" s="124">
        <f t="shared" si="7273"/>
        <v>0.16666666666666666</v>
      </c>
      <c r="AP539" s="106">
        <f t="shared" si="7303"/>
        <v>8.249999999999999E-2</v>
      </c>
      <c r="AQ539" s="58">
        <f t="shared" ref="AQ539:AR539" si="7516">AQ534</f>
        <v>-1.8238848695094642E-3</v>
      </c>
      <c r="AR539" s="59">
        <f t="shared" si="7516"/>
        <v>-7.3899761838922817E-5</v>
      </c>
      <c r="AS539" s="58">
        <f t="shared" ref="AS539" si="7517">IF(AG535&gt;0,G539+AQ539,0)</f>
        <v>0</v>
      </c>
      <c r="AT539" s="167">
        <f t="shared" ref="AT539" si="7518">IF(AG535&gt;0,H539+AR539,0)</f>
        <v>0</v>
      </c>
    </row>
    <row r="540" spans="3:46" ht="19.5" thickBot="1" x14ac:dyDescent="0.3">
      <c r="C540" s="228"/>
      <c r="D540" s="293" t="s">
        <v>31</v>
      </c>
      <c r="E540" s="86">
        <f>$A$16</f>
        <v>0.24421569700000001</v>
      </c>
      <c r="F540" s="86">
        <f>$B$16</f>
        <v>0.67003739500000004</v>
      </c>
      <c r="G540" s="71">
        <f t="shared" ref="G540:I540" si="7519">G535</f>
        <v>0.90538381924519451</v>
      </c>
      <c r="H540" s="71">
        <f t="shared" si="7519"/>
        <v>0.41442468282152445</v>
      </c>
      <c r="I540" s="71">
        <f t="shared" si="7519"/>
        <v>0</v>
      </c>
      <c r="J540" s="64">
        <f t="shared" ref="J540" si="7520">IF($AO$1="SUBTRACTIVE",AA540+J535,IF(W540=MAX(W540:W544),P540*M540-G540+J535,J535))</f>
        <v>0.10769664059790085</v>
      </c>
      <c r="K540" s="121">
        <f t="shared" ref="K540" si="7521">IF($AO$1="SUBTRACTIVE",AB540+K535,IF(W540=MAX(W540:W544),P540*N540-H540+K535,K535))</f>
        <v>-0.2533126391653665</v>
      </c>
      <c r="L540" s="65">
        <v>0</v>
      </c>
      <c r="M540" s="64">
        <f t="shared" ref="M540" si="7522">IF($AO$1="ADDICTIVE",IF(W540=MAX(W540:W544),$AO$2*S540*R540+G540,0),0)</f>
        <v>0</v>
      </c>
      <c r="N540" s="121">
        <f t="shared" ref="N540" si="7523">IF($AO$1="ADDICTIVE",IF(W540=MAX(W540:W544),$AO$2*T540*R540+H540,0),0)</f>
        <v>0</v>
      </c>
      <c r="O540" s="126">
        <f t="shared" ref="O540" si="7524">IF($AO$1="ADDICTIVE",IF(Y540=MAX(Y540:Y544),$AO$2*U540*R540+I540,0),0)</f>
        <v>0</v>
      </c>
      <c r="P540" s="65">
        <f t="shared" si="6603"/>
        <v>0</v>
      </c>
      <c r="Q540" s="35">
        <f t="shared" si="7465"/>
        <v>4</v>
      </c>
      <c r="R540" s="15">
        <f t="shared" si="7266"/>
        <v>1.4022178344045098</v>
      </c>
      <c r="S540" s="87">
        <f t="shared" si="7141"/>
        <v>0.24421569700000001</v>
      </c>
      <c r="T540" s="87">
        <f t="shared" si="7142"/>
        <v>0.67003739500000004</v>
      </c>
      <c r="U540" s="26">
        <f t="shared" si="7267"/>
        <v>0</v>
      </c>
      <c r="V540" s="197">
        <f t="shared" si="7251"/>
        <v>0.69941079686945962</v>
      </c>
      <c r="W540" s="198">
        <f t="shared" si="6948"/>
        <v>0.84970539843472981</v>
      </c>
      <c r="X540" s="198">
        <f>W540</f>
        <v>0.84970539843472981</v>
      </c>
      <c r="Y540" s="35">
        <f t="shared" ref="Y540" si="7525">X544</f>
        <v>0.99677357040025139</v>
      </c>
      <c r="Z540" s="35">
        <f>IF(MAX(W540:W544)=W540,Q540+1,Q540)</f>
        <v>4</v>
      </c>
      <c r="AA540" s="35">
        <f t="shared" ref="AA540" si="7526">IF(W540=MAX(W540:W544),S540*R540-G540,0)</f>
        <v>0</v>
      </c>
      <c r="AB540" s="35">
        <f t="shared" ref="AB540" si="7527">IF(W540=MAX(W540:W544),T540*R540-H540,0)</f>
        <v>0</v>
      </c>
      <c r="AC540" s="131">
        <f t="shared" ref="AC540" si="7528">IF(W540=MAX(W540:W544),U540-I540,0)</f>
        <v>0</v>
      </c>
      <c r="AD540" s="131">
        <f>Hoja1!$AA540^2+Hoja1!$AB540^2+AC540^2</f>
        <v>0</v>
      </c>
      <c r="AE540" s="35">
        <f t="shared" ref="AE540" si="7529">IF(MAX(AD540:AD544)&gt;AE535,MAX(AD540:AD544),AE535)</f>
        <v>4.2190361345450934E-2</v>
      </c>
      <c r="AF540" s="35">
        <f t="shared" ref="AF540" si="7530">SQRT(AE540)</f>
        <v>0.20540292438388247</v>
      </c>
      <c r="AG540" s="35">
        <f>IF(Y540=MIN(Y510:Y609),Y540,0)</f>
        <v>0</v>
      </c>
      <c r="AH540" s="88">
        <f>IF(Hoja1!$AG540&gt;0,_xlfn.MAXIFS(W540:W544,Z605:Z609,0),0)</f>
        <v>0</v>
      </c>
      <c r="AI540" s="72">
        <f>IF(AG540&gt;0,IF(AH540=Hoja1!$W540,Hoja1!$E540,Hoja1!$G540),0)</f>
        <v>0</v>
      </c>
      <c r="AJ540" s="73">
        <f>IF(AG540&gt;0,IF(AH540=Hoja1!$W540,Hoja1!$F540,Hoja1!$H540),0)</f>
        <v>0</v>
      </c>
      <c r="AK540" s="52">
        <f>IF(AG540&gt;0,IF(AH540=Hoja1!$W540,Hoja1!$E540*Hoja1!$R540,Hoja1!$G540),0)</f>
        <v>0</v>
      </c>
      <c r="AL540" s="49">
        <f>IF(AG540&gt;0,IF(AH540=Hoja1!$W540,Hoja1!$F540*Hoja1!$R540,Hoja1!$H540),0)</f>
        <v>0</v>
      </c>
      <c r="AM540" s="64">
        <f t="shared" ref="AM540:AN540" si="7531">AM535</f>
        <v>7</v>
      </c>
      <c r="AN540" s="148">
        <f t="shared" si="7531"/>
        <v>0.495</v>
      </c>
      <c r="AO540" s="121">
        <f t="shared" si="7273"/>
        <v>0.14285714285714285</v>
      </c>
      <c r="AP540" s="65">
        <f t="shared" ref="AP540" si="7532">IF($AO$11="SUBTRACTIVE",AN540*AO540,AO540)</f>
        <v>0.14285714285714285</v>
      </c>
      <c r="AQ540" s="64">
        <f t="shared" ref="AQ540:AR540" si="7533">AQ535</f>
        <v>2.360447363176085E-3</v>
      </c>
      <c r="AR540" s="65">
        <f t="shared" si="7533"/>
        <v>-9.9953422788488233E-3</v>
      </c>
      <c r="AS540" s="64">
        <f t="shared" ref="AS540" si="7534">IF(AG540&gt;0,G540+AQ540,0)</f>
        <v>0</v>
      </c>
      <c r="AT540" s="168">
        <f t="shared" ref="AT540" si="7535">IF(AG540&gt;0,H540+AR540,0)</f>
        <v>0</v>
      </c>
    </row>
    <row r="541" spans="3:46" ht="19.5" thickBot="1" x14ac:dyDescent="0.3">
      <c r="C541" s="228"/>
      <c r="D541" s="214"/>
      <c r="E541" s="89">
        <f t="shared" ref="E541:F541" si="7536">E540</f>
        <v>0.24421569700000001</v>
      </c>
      <c r="F541" s="89">
        <f t="shared" si="7536"/>
        <v>0.67003739500000004</v>
      </c>
      <c r="G541" s="74">
        <f t="shared" ref="G541:I541" si="7537">G536</f>
        <v>0.98603471205529203</v>
      </c>
      <c r="H541" s="74">
        <f t="shared" si="7537"/>
        <v>-5.8990051948825117E-2</v>
      </c>
      <c r="I541" s="74">
        <f t="shared" si="7537"/>
        <v>0</v>
      </c>
      <c r="J541" s="2">
        <f t="shared" ref="J541" si="7538">IF($AO$1="SUBTRACTIVE",AA541+J536,IF(W541=MAX(W540:W544),P541*M541-G541+J536,J536))</f>
        <v>0</v>
      </c>
      <c r="K541" s="107">
        <f t="shared" ref="K541" si="7539">IF($AO$1="SUBTRACTIVE",AB541+K536,IF(W541=MAX(W540:W544),P541*N541-H541+K536,K536))</f>
        <v>0</v>
      </c>
      <c r="L541" s="3">
        <v>0</v>
      </c>
      <c r="M541" s="2">
        <f t="shared" ref="M541" si="7540">IF($AO$1="ADDICTIVE",IF(W541=MAX(W540:W544),$AO$2*S541*R541+G541,0),0)</f>
        <v>0</v>
      </c>
      <c r="N541" s="107">
        <f t="shared" ref="N541" si="7541">IF($AO$1="ADDICTIVE",IF(W541=MAX(W540:W544),$AO$2*T541*R541+H541,0),0)</f>
        <v>0</v>
      </c>
      <c r="O541" s="20">
        <f t="shared" ref="O541" si="7542">IF($AO$1="ADDICTIVE",IF(Y541=MAX(Y540:Y544),$AO$2*U541*R541+I541,0),0)</f>
        <v>0</v>
      </c>
      <c r="P541" s="3">
        <f t="shared" si="6603"/>
        <v>0</v>
      </c>
      <c r="Q541" s="63">
        <f>Z536</f>
        <v>0</v>
      </c>
      <c r="R541" s="2">
        <f t="shared" si="7266"/>
        <v>1.4022178344045098</v>
      </c>
      <c r="S541" s="90">
        <f t="shared" si="7141"/>
        <v>0.24421569700000001</v>
      </c>
      <c r="T541" s="90">
        <f t="shared" si="7142"/>
        <v>0.67003739500000004</v>
      </c>
      <c r="U541" s="26">
        <f t="shared" si="7267"/>
        <v>0</v>
      </c>
      <c r="V541" s="199">
        <f t="shared" si="7251"/>
        <v>0.28223786407716223</v>
      </c>
      <c r="W541" s="192">
        <f t="shared" si="6948"/>
        <v>0.64111893203858106</v>
      </c>
      <c r="X541" s="192">
        <f>IF(W541&gt;X540,W541,X540)</f>
        <v>0.84970539843472981</v>
      </c>
      <c r="Y541" s="75">
        <f t="shared" ref="Y541:Y544" si="7543">Y540</f>
        <v>0.99677357040025139</v>
      </c>
      <c r="Z541" s="63">
        <f>IF(MAX(W540:W544)=W541,Q541+1,Q541)</f>
        <v>0</v>
      </c>
      <c r="AA541" s="63">
        <f t="shared" ref="AA541" si="7544">IF(W541=MAX(W540:W544),S541*R541-G541,0)</f>
        <v>0</v>
      </c>
      <c r="AB541" s="63">
        <f t="shared" ref="AB541" si="7545">IF(W541=MAX(W540:W544),T541*R541-H541,0)</f>
        <v>0</v>
      </c>
      <c r="AC541" s="209">
        <f t="shared" ref="AC541" si="7546">IF(W541=MAX(W540:W544),U541-I541,0)</f>
        <v>0</v>
      </c>
      <c r="AD541" s="132">
        <f>Hoja1!$AA541^2+Hoja1!$AB541^2+AC541^2</f>
        <v>0</v>
      </c>
      <c r="AE541" s="75">
        <f t="shared" ref="AE541:AH541" si="7547">AE540</f>
        <v>4.2190361345450934E-2</v>
      </c>
      <c r="AF541" s="76">
        <f t="shared" si="7547"/>
        <v>0.20540292438388247</v>
      </c>
      <c r="AG541" s="77">
        <f t="shared" si="7547"/>
        <v>0</v>
      </c>
      <c r="AH541" s="78">
        <f t="shared" si="7547"/>
        <v>0</v>
      </c>
      <c r="AI541" s="72">
        <f>IF(AG540&gt;0,IF(AH540=Hoja1!$W541,Hoja1!$E541,Hoja1!$G541),0)</f>
        <v>0</v>
      </c>
      <c r="AJ541" s="73">
        <f>IF(AG540&gt;0,IF(AH540=Hoja1!$W541,Hoja1!$F541,Hoja1!$H541),0)</f>
        <v>0</v>
      </c>
      <c r="AK541" s="52">
        <f>IF(AG540&gt;0,IF(AH540=Hoja1!$W541,Hoja1!$E541*Hoja1!$R541,Hoja1!$G541),0)</f>
        <v>0</v>
      </c>
      <c r="AL541" s="49">
        <f>IF(AG540&gt;0,IF(AH540=Hoja1!$W541,Hoja1!$F541*Hoja1!$R541,Hoja1!$H541),0)</f>
        <v>0</v>
      </c>
      <c r="AM541" s="2">
        <f t="shared" ref="AM541:AN541" si="7548">AM536</f>
        <v>1</v>
      </c>
      <c r="AN541" s="143">
        <f t="shared" si="7548"/>
        <v>0.495</v>
      </c>
      <c r="AO541" s="107">
        <f t="shared" si="7273"/>
        <v>1</v>
      </c>
      <c r="AP541" s="3">
        <f t="shared" si="7379"/>
        <v>1</v>
      </c>
      <c r="AQ541" s="2">
        <f t="shared" ref="AQ541:AR541" si="7549">AQ536</f>
        <v>4.8609470523695505E-3</v>
      </c>
      <c r="AR541" s="3">
        <f t="shared" si="7549"/>
        <v>7.4223865015331569E-2</v>
      </c>
      <c r="AS541" s="2">
        <f t="shared" ref="AS541" si="7550">IF(AG540&gt;0,G541+AQ541,0)</f>
        <v>0</v>
      </c>
      <c r="AT541" s="163">
        <f t="shared" ref="AT541" si="7551">IF(AG540&gt;0,H541+AR541,0)</f>
        <v>0</v>
      </c>
    </row>
    <row r="542" spans="3:46" ht="19.5" thickBot="1" x14ac:dyDescent="0.3">
      <c r="C542" s="228"/>
      <c r="D542" s="214"/>
      <c r="E542" s="89">
        <f t="shared" ref="E542:F542" si="7552">E541</f>
        <v>0.24421569700000001</v>
      </c>
      <c r="F542" s="89">
        <f t="shared" si="7552"/>
        <v>0.67003739500000004</v>
      </c>
      <c r="G542" s="74">
        <f t="shared" ref="G542:I542" si="7553">G537</f>
        <v>0.42790764801747749</v>
      </c>
      <c r="H542" s="74">
        <f t="shared" si="7553"/>
        <v>0.90152027464689888</v>
      </c>
      <c r="I542" s="74">
        <f t="shared" si="7553"/>
        <v>0</v>
      </c>
      <c r="J542" s="2">
        <f t="shared" ref="J542" si="7554">IF($AO$1="SUBTRACTIVE",AA542+J537,IF(W542=MAX(W540:W544),P542*M542-G542+J537,J537))</f>
        <v>-8.8610013168877344E-2</v>
      </c>
      <c r="K542" s="107">
        <f t="shared" ref="K542" si="7555">IF($AO$1="SUBTRACTIVE",AB542+K537,IF(W542=MAX(W540:W544),P542*N542-H542+K537,K537))</f>
        <v>4.1803042612174823E-2</v>
      </c>
      <c r="L542" s="3">
        <v>0</v>
      </c>
      <c r="M542" s="2">
        <f t="shared" ref="M542" si="7556">IF($AO$1="ADDICTIVE",IF(W542=MAX(W540:W544),$AO$2*S542*R542+G542,0),0)</f>
        <v>0</v>
      </c>
      <c r="N542" s="107">
        <f t="shared" ref="N542" si="7557">IF($AO$1="ADDICTIVE",IF(W542=MAX(W540:W544),$AO$2*T542*R542+H542,0),0)</f>
        <v>0</v>
      </c>
      <c r="O542" s="20">
        <f t="shared" ref="O542" si="7558">IF($AO$1="ADDICTIVE",IF(Y542=MAX(Y540:Y544),$AO$2*U542*R542+I542,0),0)</f>
        <v>0</v>
      </c>
      <c r="P542" s="3">
        <f t="shared" ref="P542:P605" si="7559">IF(SQRT(M542^2+N542^2+O542^2) &lt;=0,0,1/SQRT(M542^2+N542^2+O542^2))</f>
        <v>0</v>
      </c>
      <c r="Q542" s="63">
        <f>Z537</f>
        <v>1</v>
      </c>
      <c r="R542" s="2">
        <f t="shared" si="7266"/>
        <v>1.4022178344045098</v>
      </c>
      <c r="S542" s="90">
        <f t="shared" si="7141"/>
        <v>0.24421569700000001</v>
      </c>
      <c r="T542" s="90">
        <f t="shared" si="7142"/>
        <v>0.67003739500000004</v>
      </c>
      <c r="U542" s="26">
        <f t="shared" si="7267"/>
        <v>0</v>
      </c>
      <c r="V542" s="199">
        <f t="shared" si="7251"/>
        <v>0.99354714080050288</v>
      </c>
      <c r="W542" s="192">
        <f t="shared" si="6948"/>
        <v>0.99677357040025139</v>
      </c>
      <c r="X542" s="192">
        <f>IF(W542&gt;X541,W542,X541)</f>
        <v>0.99677357040025139</v>
      </c>
      <c r="Y542" s="75">
        <f t="shared" si="7543"/>
        <v>0.99677357040025139</v>
      </c>
      <c r="Z542" s="63">
        <f>IF(MAX(W540:W544)=W542,Q542+1,Q542)</f>
        <v>2</v>
      </c>
      <c r="AA542" s="63">
        <f t="shared" ref="AA542" si="7560">IF(W542=MAX(W540:W544),S542*R542-G542,0)</f>
        <v>-8.5464042242549554E-2</v>
      </c>
      <c r="AB542" s="63">
        <f t="shared" ref="AB542" si="7561">IF(W542=MAX(W540:W544),T542*R542-H542,0)</f>
        <v>3.8018110340040212E-2</v>
      </c>
      <c r="AC542" s="209">
        <f t="shared" ref="AC542" si="7562">IF(W542=MAX(W540:W544),U542-I542,0)</f>
        <v>0</v>
      </c>
      <c r="AD542" s="132">
        <f>Hoja1!$AA542^2+Hoja1!$AB542^2+AC542^2</f>
        <v>8.7494792302637674E-3</v>
      </c>
      <c r="AE542" s="75">
        <f t="shared" ref="AE542:AH542" si="7563">AE541</f>
        <v>4.2190361345450934E-2</v>
      </c>
      <c r="AF542" s="75">
        <f t="shared" si="7563"/>
        <v>0.20540292438388247</v>
      </c>
      <c r="AG542" s="78">
        <f t="shared" si="7563"/>
        <v>0</v>
      </c>
      <c r="AH542" s="78">
        <f t="shared" si="7563"/>
        <v>0</v>
      </c>
      <c r="AI542" s="72">
        <f>IF(AG540&gt;0,IF(AH540=Hoja1!$W542,Hoja1!$E542,Hoja1!$G542),0)</f>
        <v>0</v>
      </c>
      <c r="AJ542" s="73">
        <f>IF(AG542&gt;0,IF(AH542=Hoja1!$W542,Hoja1!$F542,Hoja1!$H542),0)</f>
        <v>0</v>
      </c>
      <c r="AK542" s="52">
        <f>IF(AG540&gt;0,IF(AH540=Hoja1!$W542,Hoja1!$E542*Hoja1!$R542,Hoja1!$G542),0)</f>
        <v>0</v>
      </c>
      <c r="AL542" s="49">
        <f>IF(AG540&gt;0,IF(AH540=Hoja1!$W542,Hoja1!$F542*Hoja1!$R542,Hoja1!$H542),0)</f>
        <v>0</v>
      </c>
      <c r="AM542" s="2">
        <f t="shared" ref="AM542:AN542" si="7564">AM537</f>
        <v>5</v>
      </c>
      <c r="AN542" s="143">
        <f t="shared" si="7564"/>
        <v>0.495</v>
      </c>
      <c r="AO542" s="107">
        <f t="shared" si="7273"/>
        <v>0.2</v>
      </c>
      <c r="AP542" s="3">
        <f t="shared" si="7379"/>
        <v>0.2</v>
      </c>
      <c r="AQ542" s="2">
        <f t="shared" ref="AQ542:AR542" si="7565">AQ537</f>
        <v>1.5572556085322287E-3</v>
      </c>
      <c r="AR542" s="3">
        <f t="shared" si="7565"/>
        <v>-1.8735414747066217E-3</v>
      </c>
      <c r="AS542" s="2">
        <f t="shared" ref="AS542" si="7566">IF(AG540&gt;0,G542+AQ542,0)</f>
        <v>0</v>
      </c>
      <c r="AT542" s="163">
        <f t="shared" ref="AT542" si="7567">IF(AG540&gt;0,H542+AR542,0)</f>
        <v>0</v>
      </c>
    </row>
    <row r="543" spans="3:46" ht="19.5" thickBot="1" x14ac:dyDescent="0.3">
      <c r="C543" s="228"/>
      <c r="D543" s="214"/>
      <c r="E543" s="89">
        <f t="shared" ref="E543:F543" si="7568">E542</f>
        <v>0.24421569700000001</v>
      </c>
      <c r="F543" s="89">
        <f t="shared" si="7568"/>
        <v>0.67003739500000004</v>
      </c>
      <c r="G543" s="74">
        <f t="shared" ref="G543:I543" si="7569">G538</f>
        <v>5.6386042442791447E-2</v>
      </c>
      <c r="H543" s="74">
        <f t="shared" si="7569"/>
        <v>0.99840904153440013</v>
      </c>
      <c r="I543" s="74">
        <f t="shared" si="7569"/>
        <v>0</v>
      </c>
      <c r="J543" s="2">
        <f t="shared" ref="J543" si="7570">IF($AO$1="SUBTRACTIVE",AA543+J538,IF(W543=MAX(W540:W544),P543*M543-G543+J538,J538))</f>
        <v>0</v>
      </c>
      <c r="K543" s="107">
        <f t="shared" ref="K543" si="7571">IF($AO$1="SUBTRACTIVE",AB543+K538,IF(W543=MAX(W540:W544),P543*N543-H543+K538,K538))</f>
        <v>0</v>
      </c>
      <c r="L543" s="3">
        <v>0</v>
      </c>
      <c r="M543" s="2">
        <f t="shared" ref="M543" si="7572">IF($AO$1="ADDICTIVE",IF(W543=MAX(W540:W544),$AO$2*S543*R543+G543,0),0)</f>
        <v>0</v>
      </c>
      <c r="N543" s="107">
        <f t="shared" ref="N543" si="7573">IF($AO$1="ADDICTIVE",IF(W543=MAX(W540:W544),$AO$2*T543*R543+H543,0),0)</f>
        <v>0</v>
      </c>
      <c r="O543" s="20">
        <f t="shared" ref="O543:O544" si="7574">IF($AO$1="ADDICTIVE",IF(Y543=MAX(Y539:Y543),$AO$2*U543*R543+I543,0),0)</f>
        <v>0</v>
      </c>
      <c r="P543" s="3">
        <f t="shared" si="7559"/>
        <v>0</v>
      </c>
      <c r="Q543" s="63">
        <f>Z538</f>
        <v>0</v>
      </c>
      <c r="R543" s="2">
        <f t="shared" si="7266"/>
        <v>1.4022178344045098</v>
      </c>
      <c r="S543" s="90">
        <f t="shared" si="7141"/>
        <v>0.24421569700000001</v>
      </c>
      <c r="T543" s="90">
        <f t="shared" si="7142"/>
        <v>0.67003739500000004</v>
      </c>
      <c r="U543" s="26">
        <f t="shared" si="7267"/>
        <v>0</v>
      </c>
      <c r="V543" s="199">
        <f t="shared" si="7251"/>
        <v>0.95735265812907588</v>
      </c>
      <c r="W543" s="192">
        <f t="shared" si="6948"/>
        <v>0.97867632906453794</v>
      </c>
      <c r="X543" s="192">
        <f>IF(W543&gt;X542,W543,X542)</f>
        <v>0.99677357040025139</v>
      </c>
      <c r="Y543" s="75">
        <f t="shared" si="7543"/>
        <v>0.99677357040025139</v>
      </c>
      <c r="Z543" s="63">
        <f>IF(MAX(W540:W544)=W543,Q543+1,Q543)</f>
        <v>0</v>
      </c>
      <c r="AA543" s="63">
        <f t="shared" ref="AA543" si="7575">IF(W543=MAX(W540:W544),S543*R543-G543,0)</f>
        <v>0</v>
      </c>
      <c r="AB543" s="63">
        <f t="shared" ref="AB543" si="7576">IF(W543=MAX(W540:W544),T543*R543-H543,0)</f>
        <v>0</v>
      </c>
      <c r="AC543" s="209">
        <f t="shared" ref="AC543" si="7577">IF(W543=MAX(W540:W544),U543-I543,0)</f>
        <v>0</v>
      </c>
      <c r="AD543" s="132">
        <f>Hoja1!$AA543^2+Hoja1!$AB543^2+AC543^2</f>
        <v>0</v>
      </c>
      <c r="AE543" s="75">
        <f t="shared" ref="AE543:AH543" si="7578">AE542</f>
        <v>4.2190361345450934E-2</v>
      </c>
      <c r="AF543" s="75">
        <f t="shared" si="7578"/>
        <v>0.20540292438388247</v>
      </c>
      <c r="AG543" s="78">
        <f t="shared" si="7578"/>
        <v>0</v>
      </c>
      <c r="AH543" s="78">
        <f t="shared" si="7578"/>
        <v>0</v>
      </c>
      <c r="AI543" s="72">
        <f>IF(AG540&gt;0,IF(AH540=Hoja1!$W543,Hoja1!$E543,Hoja1!$G543),0)</f>
        <v>0</v>
      </c>
      <c r="AJ543" s="73">
        <f>IF(AG540&gt;0,IF(AH540=Hoja1!$W543,Hoja1!$F543,Hoja1!$H543),0)</f>
        <v>0</v>
      </c>
      <c r="AK543" s="52">
        <f>IF(AG540&gt;0,IF(AH540=Hoja1!$W543,Hoja1!$E543*Hoja1!$R543,Hoja1!$G543),0)</f>
        <v>0</v>
      </c>
      <c r="AL543" s="49">
        <f>IF(AG540&gt;0,IF(AH540=Hoja1!$W543,Hoja1!$F543*Hoja1!$R543,Hoja1!$H543),0)</f>
        <v>0</v>
      </c>
      <c r="AM543" s="2">
        <f t="shared" ref="AM543:AN543" si="7579">AM538</f>
        <v>1</v>
      </c>
      <c r="AN543" s="143">
        <f t="shared" si="7579"/>
        <v>0.495</v>
      </c>
      <c r="AO543" s="107">
        <f t="shared" si="7273"/>
        <v>1</v>
      </c>
      <c r="AP543" s="3">
        <f t="shared" si="7379"/>
        <v>1</v>
      </c>
      <c r="AQ543" s="2">
        <f t="shared" ref="AQ543:AR543" si="7580">AQ538</f>
        <v>0</v>
      </c>
      <c r="AR543" s="3">
        <f t="shared" si="7580"/>
        <v>0</v>
      </c>
      <c r="AS543" s="2">
        <f t="shared" ref="AS543" si="7581">IF(AG540&gt;0,G543+AQ543,0)</f>
        <v>0</v>
      </c>
      <c r="AT543" s="163">
        <f t="shared" ref="AT543" si="7582">IF(AG540&gt;0,H543+AR543,0)</f>
        <v>0</v>
      </c>
    </row>
    <row r="544" spans="3:46" ht="19.5" thickBot="1" x14ac:dyDescent="0.3">
      <c r="C544" s="228"/>
      <c r="D544" s="215"/>
      <c r="E544" s="89">
        <f t="shared" ref="E544:F544" si="7583">E543</f>
        <v>0.24421569700000001</v>
      </c>
      <c r="F544" s="89">
        <f t="shared" si="7583"/>
        <v>0.67003739500000004</v>
      </c>
      <c r="G544" s="74">
        <f t="shared" ref="G544:I544" si="7584">G539</f>
        <v>0.69857546875979126</v>
      </c>
      <c r="H544" s="74">
        <f t="shared" si="7584"/>
        <v>0.71177119011743828</v>
      </c>
      <c r="I544" s="74">
        <f t="shared" si="7584"/>
        <v>0</v>
      </c>
      <c r="J544" s="4">
        <f t="shared" ref="J544" si="7585">IF($AO$1="SUBTRACTIVE",AA544+J539,IF(W544=MAX(W540:W544),P544*M544-G544+J539,J539))</f>
        <v>3.6846158979988441E-3</v>
      </c>
      <c r="K544" s="108">
        <f t="shared" ref="K544" si="7586">IF($AO$1="SUBTRACTIVE",AB544+K539,IF(W544=MAX(W540:W544),P544*N544-H544+K539,K539))</f>
        <v>1.4929244815942155E-4</v>
      </c>
      <c r="L544" s="5">
        <v>0</v>
      </c>
      <c r="M544" s="4">
        <f t="shared" ref="M544" si="7587">IF($AO$1="ADDICTIVE",IF(W544=MAX(W540:W544),$AO$2*S544*R544+G544,0),0)</f>
        <v>0</v>
      </c>
      <c r="N544" s="108">
        <f t="shared" ref="N544" si="7588">IF($AO$1="ADDICTIVE",IF(W544=MAX(W540:W544),$AO$2*T544*R544+H544,0),0)</f>
        <v>0</v>
      </c>
      <c r="O544" s="21">
        <f t="shared" si="7574"/>
        <v>0</v>
      </c>
      <c r="P544" s="5">
        <f t="shared" si="7559"/>
        <v>0</v>
      </c>
      <c r="Q544" s="63">
        <f>Z539</f>
        <v>1</v>
      </c>
      <c r="R544" s="4">
        <f t="shared" si="7266"/>
        <v>1.4022178344045098</v>
      </c>
      <c r="S544" s="90">
        <f t="shared" si="7141"/>
        <v>0.24421569700000001</v>
      </c>
      <c r="T544" s="90">
        <f t="shared" si="7142"/>
        <v>0.67003739500000004</v>
      </c>
      <c r="U544" s="118">
        <f t="shared" si="7267"/>
        <v>0</v>
      </c>
      <c r="V544" s="199">
        <f t="shared" si="7251"/>
        <v>0.90795905687118295</v>
      </c>
      <c r="W544" s="192">
        <f t="shared" si="6948"/>
        <v>0.95397952843559142</v>
      </c>
      <c r="X544" s="192">
        <f>IF(W544&gt;X543,W544,X543)</f>
        <v>0.99677357040025139</v>
      </c>
      <c r="Y544" s="75">
        <f t="shared" si="7543"/>
        <v>0.99677357040025139</v>
      </c>
      <c r="Z544" s="63">
        <f>IF(MAX(W540:W544)=W544,Q544+1,Q544)</f>
        <v>1</v>
      </c>
      <c r="AA544" s="63">
        <f t="shared" ref="AA544" si="7589">IF(W544=MAX(W540:W544),S544*R544-G544,0)</f>
        <v>0</v>
      </c>
      <c r="AB544" s="63">
        <f t="shared" ref="AB544" si="7590">IF(W544=MAX(W540:W544),T544*R544-H544,0)</f>
        <v>0</v>
      </c>
      <c r="AC544" s="133">
        <f t="shared" ref="AC544" si="7591">IF(W544=MAX(W540:W544),U544-I544,0)</f>
        <v>0</v>
      </c>
      <c r="AD544" s="133">
        <f>Hoja1!$AA544^2+Hoja1!$AB544^2+AC544^2</f>
        <v>0</v>
      </c>
      <c r="AE544" s="75">
        <f t="shared" ref="AE544:AH544" si="7592">AE543</f>
        <v>4.2190361345450934E-2</v>
      </c>
      <c r="AF544" s="75">
        <f t="shared" si="7592"/>
        <v>0.20540292438388247</v>
      </c>
      <c r="AG544" s="78">
        <f t="shared" si="7592"/>
        <v>0</v>
      </c>
      <c r="AH544" s="78">
        <f t="shared" si="7592"/>
        <v>0</v>
      </c>
      <c r="AI544" s="72">
        <f>IF(AG540&gt;0,IF(AH540=Hoja1!$W544,Hoja1!$E544,Hoja1!$G544),0)</f>
        <v>0</v>
      </c>
      <c r="AJ544" s="73">
        <f>IF(AG540&gt;0,IF(AH540=Hoja1!$W544,Hoja1!$F544,Hoja1!$H544),0)</f>
        <v>0</v>
      </c>
      <c r="AK544" s="52">
        <f>IF(AG540&gt;0,IF(AH540=Hoja1!$W544,Hoja1!$E544*Hoja1!$R544,Hoja1!$G544),0)</f>
        <v>0</v>
      </c>
      <c r="AL544" s="49">
        <f>IF(AG540&gt;0,IF(AH540=Hoja1!$W544,Hoja1!$F544*Hoja1!$R544,Hoja1!$H544),0)</f>
        <v>0</v>
      </c>
      <c r="AM544" s="4">
        <f t="shared" ref="AM544:AN544" si="7593">AM539</f>
        <v>6</v>
      </c>
      <c r="AN544" s="120">
        <f t="shared" si="7593"/>
        <v>0.495</v>
      </c>
      <c r="AO544" s="108">
        <f t="shared" si="7273"/>
        <v>0.16666666666666666</v>
      </c>
      <c r="AP544" s="5">
        <f t="shared" si="7379"/>
        <v>0.16666666666666666</v>
      </c>
      <c r="AQ544" s="4">
        <f t="shared" ref="AQ544:AR544" si="7594">AQ539</f>
        <v>-1.8238848695094642E-3</v>
      </c>
      <c r="AR544" s="5">
        <f t="shared" si="7594"/>
        <v>-7.3899761838922817E-5</v>
      </c>
      <c r="AS544" s="4">
        <f t="shared" ref="AS544" si="7595">IF(AG540&gt;0,G544+AQ544,0)</f>
        <v>0</v>
      </c>
      <c r="AT544" s="164">
        <f t="shared" ref="AT544" si="7596">IF(AG540&gt;0,H544+AR544,0)</f>
        <v>0</v>
      </c>
    </row>
    <row r="545" spans="3:46" ht="19.5" thickBot="1" x14ac:dyDescent="0.3">
      <c r="C545" s="228"/>
      <c r="D545" s="216" t="s">
        <v>32</v>
      </c>
      <c r="E545" s="116">
        <f>$A$17</f>
        <v>0.31517991899999998</v>
      </c>
      <c r="F545" s="116">
        <f>$B$17</f>
        <v>8.7931176999999999E-2</v>
      </c>
      <c r="G545" s="92">
        <f t="shared" ref="G545:I545" si="7597">G540</f>
        <v>0.90538381924519451</v>
      </c>
      <c r="H545" s="92">
        <f t="shared" si="7597"/>
        <v>0.41442468282152445</v>
      </c>
      <c r="I545" s="92">
        <f t="shared" si="7597"/>
        <v>0</v>
      </c>
      <c r="J545" s="52">
        <f t="shared" ref="J545" si="7598">IF($AO$1="SUBTRACTIVE",AA545+J540,IF(W545=MAX(W545:W549),P545*M545-G545+J540,J540))</f>
        <v>0.16552969976257303</v>
      </c>
      <c r="K545" s="123">
        <f t="shared" ref="K545" si="7599">IF($AO$1="SUBTRACTIVE",AB545+K540,IF(W545=MAX(W545:W549),P545*N545-H545+K540,K540))</f>
        <v>-0.39901209960098932</v>
      </c>
      <c r="L545" s="53">
        <v>0</v>
      </c>
      <c r="M545" s="136">
        <f t="shared" ref="M545" si="7600">IF($AO$1="ADDICTIVE",IF(W545=MAX(W545:W549),$AO$2*S545*R545+G545,0),0)</f>
        <v>0</v>
      </c>
      <c r="N545" s="123">
        <f t="shared" ref="N545" si="7601">IF($AO$1="ADDICTIVE",IF(W545=MAX(W545:W549),$AO$2*T545*R545+H545,0),0)</f>
        <v>0</v>
      </c>
      <c r="O545" s="130">
        <f t="shared" ref="O545" si="7602">IF($AO$1="ADDICTIVE",IF(Y545=MAX(Y545:Y549),$AO$2*U545*R545+I545,0),0)</f>
        <v>0</v>
      </c>
      <c r="P545" s="53">
        <f t="shared" si="7559"/>
        <v>0</v>
      </c>
      <c r="Q545" s="36">
        <f>Z540</f>
        <v>4</v>
      </c>
      <c r="R545" s="114">
        <f t="shared" si="7266"/>
        <v>3.0560858111327414</v>
      </c>
      <c r="S545" s="91">
        <f t="shared" si="7141"/>
        <v>0.31517991899999998</v>
      </c>
      <c r="T545" s="91">
        <f t="shared" si="7142"/>
        <v>8.7931176999999999E-2</v>
      </c>
      <c r="U545" s="115">
        <f t="shared" si="7267"/>
        <v>0</v>
      </c>
      <c r="V545" s="200">
        <f t="shared" si="7251"/>
        <v>0.9834473411895801</v>
      </c>
      <c r="W545" s="201">
        <f t="shared" si="6948"/>
        <v>0.99172367059479005</v>
      </c>
      <c r="X545" s="201">
        <f>W545</f>
        <v>0.99172367059479005</v>
      </c>
      <c r="Y545" s="36">
        <f t="shared" ref="Y545" si="7603">X549</f>
        <v>0.99172367059479005</v>
      </c>
      <c r="Z545" s="36">
        <f>IF(MAX(W545:W549)=W545,Q545+1,Q545)</f>
        <v>5</v>
      </c>
      <c r="AA545" s="80">
        <f t="shared" ref="AA545" si="7604">IF(W545=MAX(W545:W549),S545*R545-G545,0)</f>
        <v>5.7833059164672185E-2</v>
      </c>
      <c r="AB545" s="80">
        <f t="shared" ref="AB545" si="7605">IF(W545=MAX(W545:W549),T545*R545-H545,0)</f>
        <v>-0.14569946043562282</v>
      </c>
      <c r="AC545" s="54">
        <f t="shared" ref="AC545" si="7606">IF(W545=MAX(W545:W549),U545-I545,0)</f>
        <v>0</v>
      </c>
      <c r="AD545" s="54">
        <f>Hoja1!$AA545^2+Hoja1!$AB545^2+AC545^2</f>
        <v>2.4572995503576091E-2</v>
      </c>
      <c r="AE545" s="80">
        <f t="shared" ref="AE545" si="7607">IF(MAX(AD545:AD549)&gt;AE540,MAX(AD545:AD549),AE540)</f>
        <v>4.2190361345450934E-2</v>
      </c>
      <c r="AF545" s="80">
        <f t="shared" ref="AF545" si="7608">SQRT(AE545)</f>
        <v>0.20540292438388247</v>
      </c>
      <c r="AG545" s="82">
        <f>IF(Y545=MIN(Y510:Y609),Y545,0)</f>
        <v>0</v>
      </c>
      <c r="AH545" s="83">
        <f>IF(Hoja1!$AG545&gt;0,_xlfn.MAXIFS(W545:W549,Z605:Z609,0),0)</f>
        <v>0</v>
      </c>
      <c r="AI545" s="80">
        <f>IF(AG545&gt;0,IF(AH545=Hoja1!$W545,Hoja1!$E545,Hoja1!$G545),0)</f>
        <v>0</v>
      </c>
      <c r="AJ545" s="54">
        <f>IF(AG545&gt;0,IF(AH545=Hoja1!$W545,Hoja1!$F545,Hoja1!$H545),0)</f>
        <v>0</v>
      </c>
      <c r="AK545" s="52">
        <f>IF(AG545&gt;0,IF(AH545=Hoja1!$W545,Hoja1!$E545*Hoja1!$R545,Hoja1!$G545),0)</f>
        <v>0</v>
      </c>
      <c r="AL545" s="49">
        <f>IF(AG545&gt;0,IF(AH545=Hoja1!$W545,Hoja1!$F545*Hoja1!$R545,Hoja1!$H545),0)</f>
        <v>0</v>
      </c>
      <c r="AM545" s="114">
        <f t="shared" ref="AM545:AN545" si="7609">AM540</f>
        <v>7</v>
      </c>
      <c r="AN545" s="144">
        <f t="shared" si="7609"/>
        <v>0.495</v>
      </c>
      <c r="AO545" s="123">
        <f t="shared" si="7273"/>
        <v>0.14285714285714285</v>
      </c>
      <c r="AP545" s="127">
        <f t="shared" ref="AP545" si="7610">IF($AO$1="SUBTRACTIVE",AN545*AO545,AO545)</f>
        <v>7.0714285714285716E-2</v>
      </c>
      <c r="AQ545" s="52">
        <f t="shared" ref="AQ545:AR545" si="7611">AQ540</f>
        <v>2.360447363176085E-3</v>
      </c>
      <c r="AR545" s="53">
        <f t="shared" si="7611"/>
        <v>-9.9953422788488233E-3</v>
      </c>
      <c r="AS545" s="52">
        <f t="shared" ref="AS545" si="7612">IF(AG545&gt;0,G545+AQ545,0)</f>
        <v>0</v>
      </c>
      <c r="AT545" s="165">
        <f t="shared" ref="AT545" si="7613">IF(AG545&gt;0,H545+AR545,0)</f>
        <v>0</v>
      </c>
    </row>
    <row r="546" spans="3:46" ht="19.5" thickBot="1" x14ac:dyDescent="0.3">
      <c r="C546" s="228"/>
      <c r="D546" s="217"/>
      <c r="E546" s="94">
        <f t="shared" ref="E546:F546" si="7614">E545</f>
        <v>0.31517991899999998</v>
      </c>
      <c r="F546" s="94">
        <f t="shared" si="7614"/>
        <v>8.7931176999999999E-2</v>
      </c>
      <c r="G546" s="46">
        <f t="shared" ref="G546:I546" si="7615">G541</f>
        <v>0.98603471205529203</v>
      </c>
      <c r="H546" s="46">
        <f t="shared" si="7615"/>
        <v>-5.8990051948825117E-2</v>
      </c>
      <c r="I546" s="46">
        <f t="shared" si="7615"/>
        <v>0</v>
      </c>
      <c r="J546" s="56">
        <f t="shared" ref="J546" si="7616">IF($AO$1="SUBTRACTIVE",AA546+J541,IF(W546=MAX(W545:W549),P546*M546-G546+J541,J541))</f>
        <v>0</v>
      </c>
      <c r="K546" s="122">
        <f t="shared" ref="K546" si="7617">IF($AO$1="SUBTRACTIVE",AB546+K541,IF(W546=MAX(W545:W549),P546*N546-H546+K541,K541))</f>
        <v>0</v>
      </c>
      <c r="L546" s="57">
        <v>0</v>
      </c>
      <c r="M546" s="137">
        <f t="shared" ref="M546" si="7618">IF($AO$1="ADDICTIVE",IF(W546=MAX(W545:W549),$AO$2*S546*R546+G546,0),0)</f>
        <v>0</v>
      </c>
      <c r="N546" s="122">
        <f t="shared" ref="N546" si="7619">IF($AO$1="ADDICTIVE",IF(W546=MAX(W545:W549),$AO$2*T546*R546+H546,0),0)</f>
        <v>0</v>
      </c>
      <c r="O546" s="128">
        <f t="shared" ref="O546" si="7620">IF($AO$1="ADDICTIVE",IF(Y546=MAX(Y545:Y549),$AO$2*U546*R546+I546,0),0)</f>
        <v>0</v>
      </c>
      <c r="P546" s="57">
        <f t="shared" si="7559"/>
        <v>0</v>
      </c>
      <c r="Q546" s="93">
        <f t="shared" ref="Q546:Q550" si="7621">Z541</f>
        <v>0</v>
      </c>
      <c r="R546" s="56">
        <f t="shared" si="7266"/>
        <v>3.0560858111327414</v>
      </c>
      <c r="S546" s="95">
        <f t="shared" si="7141"/>
        <v>0.31517991899999998</v>
      </c>
      <c r="T546" s="95">
        <f t="shared" si="7142"/>
        <v>8.7931176999999999E-2</v>
      </c>
      <c r="U546" s="115">
        <f t="shared" si="7267"/>
        <v>0</v>
      </c>
      <c r="V546" s="202">
        <f t="shared" si="7251"/>
        <v>0.93391316252116618</v>
      </c>
      <c r="W546" s="203">
        <f t="shared" si="6948"/>
        <v>0.96695658126058315</v>
      </c>
      <c r="X546" s="203">
        <f>IF(W546&gt;X545,W546,X545)</f>
        <v>0.99172367059479005</v>
      </c>
      <c r="Y546" s="75">
        <f t="shared" ref="Y546:Y549" si="7622">Y545</f>
        <v>0.99172367059479005</v>
      </c>
      <c r="Z546" s="93">
        <f>IF(MAX(W545:W549)=W546,Q546+1,Q546)</f>
        <v>0</v>
      </c>
      <c r="AA546" s="82">
        <f t="shared" ref="AA546" si="7623">IF(W546=MAX(W545:W549),S546*R546-G546,0)</f>
        <v>0</v>
      </c>
      <c r="AB546" s="82">
        <f t="shared" ref="AB546" si="7624">IF(W546=MAX(W545:W549),T546*R546-H546,0)</f>
        <v>0</v>
      </c>
      <c r="AC546" s="210">
        <f t="shared" ref="AC546" si="7625">IF(W546=MAX(W545:W549),U546-I546,0)</f>
        <v>0</v>
      </c>
      <c r="AD546" s="212">
        <f>Hoja1!$AA546^2+Hoja1!$AB546^2+AC546^2</f>
        <v>0</v>
      </c>
      <c r="AE546" s="75">
        <f t="shared" ref="AE546:AH546" si="7626">AE545</f>
        <v>4.2190361345450934E-2</v>
      </c>
      <c r="AF546" s="76">
        <f t="shared" si="7626"/>
        <v>0.20540292438388247</v>
      </c>
      <c r="AG546" s="78">
        <f t="shared" si="7626"/>
        <v>0</v>
      </c>
      <c r="AH546" s="78">
        <f t="shared" si="7626"/>
        <v>0</v>
      </c>
      <c r="AI546" s="80">
        <f>IF(AG545&gt;0,IF(AH545=Hoja1!$W546,Hoja1!$E546,Hoja1!$G546),0)</f>
        <v>0</v>
      </c>
      <c r="AJ546" s="54">
        <f>IF(AG545&gt;0,IF(AH545=Hoja1!$W546,Hoja1!$F546,Hoja1!$H546),0)</f>
        <v>0</v>
      </c>
      <c r="AK546" s="52">
        <f>IF(AG545&gt;0,IF(AH545=Hoja1!$W546,Hoja1!$E546*Hoja1!$R546,Hoja1!$G546),0)</f>
        <v>0</v>
      </c>
      <c r="AL546" s="49">
        <f>IF(AG545&gt;0,IF(AH545=Hoja1!$W546,Hoja1!$F546*Hoja1!$R546,Hoja1!$H546),0)</f>
        <v>0</v>
      </c>
      <c r="AM546" s="56">
        <f t="shared" ref="AM546:AN546" si="7627">AM541</f>
        <v>1</v>
      </c>
      <c r="AN546" s="145">
        <f t="shared" si="7627"/>
        <v>0.495</v>
      </c>
      <c r="AO546" s="122">
        <f t="shared" si="7273"/>
        <v>1</v>
      </c>
      <c r="AP546" s="127">
        <f t="shared" si="7303"/>
        <v>0.495</v>
      </c>
      <c r="AQ546" s="56">
        <f t="shared" ref="AQ546:AR546" si="7628">AQ541</f>
        <v>4.8609470523695505E-3</v>
      </c>
      <c r="AR546" s="57">
        <f t="shared" si="7628"/>
        <v>7.4223865015331569E-2</v>
      </c>
      <c r="AS546" s="56">
        <f t="shared" ref="AS546" si="7629">IF(AG545&gt;0,G546+AQ546,0)</f>
        <v>0</v>
      </c>
      <c r="AT546" s="166">
        <f t="shared" ref="AT546" si="7630">IF(AG545&gt;0,H546+AR546,0)</f>
        <v>0</v>
      </c>
    </row>
    <row r="547" spans="3:46" ht="19.5" thickBot="1" x14ac:dyDescent="0.3">
      <c r="C547" s="228"/>
      <c r="D547" s="217"/>
      <c r="E547" s="94">
        <f t="shared" ref="E547:F547" si="7631">E546</f>
        <v>0.31517991899999998</v>
      </c>
      <c r="F547" s="94">
        <f t="shared" si="7631"/>
        <v>8.7931176999999999E-2</v>
      </c>
      <c r="G547" s="46">
        <f t="shared" ref="G547:I547" si="7632">G542</f>
        <v>0.42790764801747749</v>
      </c>
      <c r="H547" s="46">
        <f t="shared" si="7632"/>
        <v>0.90152027464689888</v>
      </c>
      <c r="I547" s="46">
        <f t="shared" si="7632"/>
        <v>0</v>
      </c>
      <c r="J547" s="56">
        <f t="shared" ref="J547" si="7633">IF($AO$1="SUBTRACTIVE",AA547+J542,IF(W547=MAX(W545:W549),P547*M547-G547+J542,J542))</f>
        <v>-8.8610013168877344E-2</v>
      </c>
      <c r="K547" s="122">
        <f t="shared" ref="K547" si="7634">IF($AO$1="SUBTRACTIVE",AB547+K542,IF(W547=MAX(W545:W549),P547*N547-H547+K542,K542))</f>
        <v>4.1803042612174823E-2</v>
      </c>
      <c r="L547" s="57">
        <v>0</v>
      </c>
      <c r="M547" s="137">
        <f t="shared" ref="M547" si="7635">IF($AO$1="ADDICTIVE",IF(W547=MAX(W545:W549),$AO$2*S547*R547+G547,0),0)</f>
        <v>0</v>
      </c>
      <c r="N547" s="122">
        <f t="shared" ref="N547" si="7636">IF($AO$1="ADDICTIVE",IF(W547=MAX(W545:W549),$AO$2*T547*R547+H547,0),0)</f>
        <v>0</v>
      </c>
      <c r="O547" s="128">
        <f t="shared" ref="O547" si="7637">IF($AO$1="ADDICTIVE",IF(Y547=MAX(Y545:Y549),$AO$2*U547*R547+I547,0),0)</f>
        <v>0</v>
      </c>
      <c r="P547" s="57">
        <f t="shared" si="7559"/>
        <v>0</v>
      </c>
      <c r="Q547" s="93">
        <f t="shared" si="7621"/>
        <v>2</v>
      </c>
      <c r="R547" s="56">
        <f t="shared" si="7266"/>
        <v>3.0560858111327414</v>
      </c>
      <c r="S547" s="95">
        <f t="shared" ref="S547:S578" si="7638">E547</f>
        <v>0.31517991899999998</v>
      </c>
      <c r="T547" s="95">
        <f t="shared" ref="T547:T578" si="7639">F547</f>
        <v>8.7931176999999999E-2</v>
      </c>
      <c r="U547" s="115">
        <f t="shared" si="7267"/>
        <v>0</v>
      </c>
      <c r="V547" s="202">
        <f t="shared" si="7251"/>
        <v>0.65442910526098963</v>
      </c>
      <c r="W547" s="203">
        <f t="shared" si="6948"/>
        <v>0.82721455263049481</v>
      </c>
      <c r="X547" s="203">
        <f>IF(W547&gt;X546,W547,X546)</f>
        <v>0.99172367059479005</v>
      </c>
      <c r="Y547" s="75">
        <f t="shared" si="7622"/>
        <v>0.99172367059479005</v>
      </c>
      <c r="Z547" s="93">
        <f>IF(MAX(W545:W549)=W547,Q547+1,Q547)</f>
        <v>2</v>
      </c>
      <c r="AA547" s="82">
        <f t="shared" ref="AA547" si="7640">IF(W547=MAX(W545:W549),S547*R547-G547,0)</f>
        <v>0</v>
      </c>
      <c r="AB547" s="82">
        <f t="shared" ref="AB547" si="7641">IF(W547=MAX(W545:W549),T547*R547-H547,0)</f>
        <v>0</v>
      </c>
      <c r="AC547" s="210">
        <f t="shared" ref="AC547" si="7642">IF(W547=MAX(W545:W549),U547-I547,0)</f>
        <v>0</v>
      </c>
      <c r="AD547" s="212">
        <f>Hoja1!$AA547^2+Hoja1!$AB547^2+AC547^2</f>
        <v>0</v>
      </c>
      <c r="AE547" s="75">
        <f t="shared" ref="AE547:AH547" si="7643">AE546</f>
        <v>4.2190361345450934E-2</v>
      </c>
      <c r="AF547" s="75">
        <f t="shared" si="7643"/>
        <v>0.20540292438388247</v>
      </c>
      <c r="AG547" s="78">
        <f t="shared" si="7643"/>
        <v>0</v>
      </c>
      <c r="AH547" s="78">
        <f t="shared" si="7643"/>
        <v>0</v>
      </c>
      <c r="AI547" s="80">
        <f>IF(AG545&gt;0,IF(AH545=Hoja1!$W547,Hoja1!$E547,Hoja1!$G547),0)</f>
        <v>0</v>
      </c>
      <c r="AJ547" s="54">
        <f>IF(AG545&gt;0,IF(AH545=Hoja1!$W547,Hoja1!$F547,Hoja1!$H547),0)</f>
        <v>0</v>
      </c>
      <c r="AK547" s="52">
        <f>IF(AG545&gt;0,IF(AH545=Hoja1!$W547,Hoja1!$E547*Hoja1!$R547,Hoja1!$G547),0)</f>
        <v>0</v>
      </c>
      <c r="AL547" s="49">
        <f>IF(AG545&gt;0,IF(AH545=Hoja1!$W547,Hoja1!$F547*Hoja1!$R547,Hoja1!$H547),0)</f>
        <v>0</v>
      </c>
      <c r="AM547" s="56">
        <f t="shared" ref="AM547:AN547" si="7644">AM542</f>
        <v>5</v>
      </c>
      <c r="AN547" s="145">
        <f t="shared" si="7644"/>
        <v>0.495</v>
      </c>
      <c r="AO547" s="122">
        <f t="shared" si="7273"/>
        <v>0.2</v>
      </c>
      <c r="AP547" s="127">
        <f t="shared" si="7303"/>
        <v>9.9000000000000005E-2</v>
      </c>
      <c r="AQ547" s="56">
        <f t="shared" ref="AQ547:AR547" si="7645">AQ542</f>
        <v>1.5572556085322287E-3</v>
      </c>
      <c r="AR547" s="57">
        <f t="shared" si="7645"/>
        <v>-1.8735414747066217E-3</v>
      </c>
      <c r="AS547" s="56">
        <f t="shared" ref="AS547" si="7646">IF(AG545&gt;0,G547+AQ547,0)</f>
        <v>0</v>
      </c>
      <c r="AT547" s="166">
        <f t="shared" ref="AT547" si="7647">IF(AG545&gt;0,H547+AR547,0)</f>
        <v>0</v>
      </c>
    </row>
    <row r="548" spans="3:46" ht="19.5" thickBot="1" x14ac:dyDescent="0.3">
      <c r="C548" s="228"/>
      <c r="D548" s="217"/>
      <c r="E548" s="94">
        <f t="shared" ref="E548:F548" si="7648">E547</f>
        <v>0.31517991899999998</v>
      </c>
      <c r="F548" s="94">
        <f t="shared" si="7648"/>
        <v>8.7931176999999999E-2</v>
      </c>
      <c r="G548" s="46">
        <f t="shared" ref="G548:I548" si="7649">G543</f>
        <v>5.6386042442791447E-2</v>
      </c>
      <c r="H548" s="46">
        <f t="shared" si="7649"/>
        <v>0.99840904153440013</v>
      </c>
      <c r="I548" s="46">
        <f t="shared" si="7649"/>
        <v>0</v>
      </c>
      <c r="J548" s="56">
        <f t="shared" ref="J548" si="7650">IF($AO$1="SUBTRACTIVE",AA548+J543,IF(W548=MAX(W545:W549),P548*M548-G548+J543,J543))</f>
        <v>0</v>
      </c>
      <c r="K548" s="122">
        <f t="shared" ref="K548" si="7651">IF($AO$1="SUBTRACTIVE",AB548+K543,IF(W548=MAX(W545:W549),P548*N548-H548+K543,K543))</f>
        <v>0</v>
      </c>
      <c r="L548" s="57">
        <v>0</v>
      </c>
      <c r="M548" s="137">
        <f t="shared" ref="M548" si="7652">IF($AO$1="ADDICTIVE",IF(W548=MAX(W545:W549),$AO$2*S548*R548+G548,0),0)</f>
        <v>0</v>
      </c>
      <c r="N548" s="122">
        <f t="shared" ref="N548" si="7653">IF($AO$1="ADDICTIVE",IF(W548=MAX(W545:W549),$AO$2*T548*R548+H548,0),0)</f>
        <v>0</v>
      </c>
      <c r="O548" s="128">
        <f t="shared" ref="O548:O549" si="7654">IF($AO$1="ADDICTIVE",IF(Y548=MAX(Y544:Y548),$AO$2*U548*R548+I548,0),0)</f>
        <v>0</v>
      </c>
      <c r="P548" s="57">
        <f t="shared" si="7559"/>
        <v>0</v>
      </c>
      <c r="Q548" s="93">
        <f t="shared" si="7621"/>
        <v>0</v>
      </c>
      <c r="R548" s="56">
        <f t="shared" si="7266"/>
        <v>3.0560858111327414</v>
      </c>
      <c r="S548" s="95">
        <f t="shared" si="7638"/>
        <v>0.31517991899999998</v>
      </c>
      <c r="T548" s="95">
        <f t="shared" si="7639"/>
        <v>8.7931176999999999E-2</v>
      </c>
      <c r="U548" s="115">
        <f t="shared" si="7267"/>
        <v>0</v>
      </c>
      <c r="V548" s="202">
        <f t="shared" si="7251"/>
        <v>0.3226096795060584</v>
      </c>
      <c r="W548" s="203">
        <f t="shared" si="6948"/>
        <v>0.66130483975302923</v>
      </c>
      <c r="X548" s="203">
        <f>IF(W548&gt;X547,W548,X547)</f>
        <v>0.99172367059479005</v>
      </c>
      <c r="Y548" s="75">
        <f t="shared" si="7622"/>
        <v>0.99172367059479005</v>
      </c>
      <c r="Z548" s="93">
        <f>IF(MAX(W545:W549)=W548,Q548+1,Q548)</f>
        <v>0</v>
      </c>
      <c r="AA548" s="82">
        <f t="shared" ref="AA548" si="7655">IF(W548=MAX(W545:W549),S548*R548-G548,0)</f>
        <v>0</v>
      </c>
      <c r="AB548" s="82">
        <f t="shared" ref="AB548" si="7656">IF(W548=MAX(W545:W549),T548*R548-H548,0)</f>
        <v>0</v>
      </c>
      <c r="AC548" s="210">
        <f t="shared" ref="AC548" si="7657">IF(W548=MAX(W545:W549),U548-I548,0)</f>
        <v>0</v>
      </c>
      <c r="AD548" s="212">
        <f>Hoja1!$AA548^2+Hoja1!$AB548^2+AC548^2</f>
        <v>0</v>
      </c>
      <c r="AE548" s="75">
        <f t="shared" ref="AE548:AH548" si="7658">AE547</f>
        <v>4.2190361345450934E-2</v>
      </c>
      <c r="AF548" s="75">
        <f t="shared" si="7658"/>
        <v>0.20540292438388247</v>
      </c>
      <c r="AG548" s="78">
        <f t="shared" si="7658"/>
        <v>0</v>
      </c>
      <c r="AH548" s="78">
        <f t="shared" si="7658"/>
        <v>0</v>
      </c>
      <c r="AI548" s="80">
        <f>IF(AG545&gt;0,IF(AH545=Hoja1!$W548,Hoja1!$E548,Hoja1!$G548),0)</f>
        <v>0</v>
      </c>
      <c r="AJ548" s="54">
        <f>IF(AG545&gt;0,IF(AH545=Hoja1!$W548,Hoja1!$F548,Hoja1!$H548),0)</f>
        <v>0</v>
      </c>
      <c r="AK548" s="52">
        <f>IF(AG545&gt;0,IF(AH545=Hoja1!$W548,Hoja1!$E548*Hoja1!$R548,Hoja1!$G548),0)</f>
        <v>0</v>
      </c>
      <c r="AL548" s="49">
        <f>IF(AG545&gt;0,IF(AH545=Hoja1!$W548,Hoja1!$F548*Hoja1!$R548,Hoja1!$H548),0)</f>
        <v>0</v>
      </c>
      <c r="AM548" s="56">
        <f t="shared" ref="AM548:AN548" si="7659">AM543</f>
        <v>1</v>
      </c>
      <c r="AN548" s="145">
        <f t="shared" si="7659"/>
        <v>0.495</v>
      </c>
      <c r="AO548" s="122">
        <f t="shared" si="7273"/>
        <v>1</v>
      </c>
      <c r="AP548" s="127">
        <f t="shared" si="7303"/>
        <v>0.495</v>
      </c>
      <c r="AQ548" s="56">
        <f t="shared" ref="AQ548:AR548" si="7660">AQ543</f>
        <v>0</v>
      </c>
      <c r="AR548" s="57">
        <f t="shared" si="7660"/>
        <v>0</v>
      </c>
      <c r="AS548" s="56">
        <f t="shared" ref="AS548" si="7661">IF(AG545&gt;0,G548+AQ548,0)</f>
        <v>0</v>
      </c>
      <c r="AT548" s="166">
        <f t="shared" ref="AT548" si="7662">IF(AG545&gt;0,H548+AR548,0)</f>
        <v>0</v>
      </c>
    </row>
    <row r="549" spans="3:46" ht="19.5" thickBot="1" x14ac:dyDescent="0.3">
      <c r="C549" s="228"/>
      <c r="D549" s="218"/>
      <c r="E549" s="94">
        <f t="shared" ref="E549:F549" si="7663">E548</f>
        <v>0.31517991899999998</v>
      </c>
      <c r="F549" s="94">
        <f t="shared" si="7663"/>
        <v>8.7931176999999999E-2</v>
      </c>
      <c r="G549" s="46">
        <f t="shared" ref="G549:I549" si="7664">G544</f>
        <v>0.69857546875979126</v>
      </c>
      <c r="H549" s="46">
        <f t="shared" si="7664"/>
        <v>0.71177119011743828</v>
      </c>
      <c r="I549" s="46">
        <f t="shared" si="7664"/>
        <v>0</v>
      </c>
      <c r="J549" s="58">
        <f t="shared" ref="J549" si="7665">IF($AO$1="SUBTRACTIVE",AA549+J544,IF(W549=MAX(W545:W549),P549*M549-G549+J544,J544))</f>
        <v>3.6846158979988441E-3</v>
      </c>
      <c r="K549" s="124">
        <f t="shared" ref="K549" si="7666">IF($AO$1="SUBTRACTIVE",AB549+K544,IF(W549=MAX(W545:W549),P549*N549-H549+K544,K544))</f>
        <v>1.4929244815942155E-4</v>
      </c>
      <c r="L549" s="59">
        <v>0</v>
      </c>
      <c r="M549" s="138">
        <f t="shared" ref="M549" si="7667">IF($AO$1="ADDICTIVE",IF(W549=MAX(W545:W549),$AO$2*S549*R549+G549,0),0)</f>
        <v>0</v>
      </c>
      <c r="N549" s="124">
        <f t="shared" ref="N549" si="7668">IF($AO$1="ADDICTIVE",IF(W549=MAX(W545:W549),$AO$2*T549*R549+H549,0),0)</f>
        <v>0</v>
      </c>
      <c r="O549" s="129">
        <f t="shared" si="7654"/>
        <v>0</v>
      </c>
      <c r="P549" s="59">
        <f t="shared" si="7559"/>
        <v>0</v>
      </c>
      <c r="Q549" s="93">
        <f t="shared" si="7621"/>
        <v>1</v>
      </c>
      <c r="R549" s="58">
        <f t="shared" si="7266"/>
        <v>3.0560858111327414</v>
      </c>
      <c r="S549" s="95">
        <f t="shared" si="7638"/>
        <v>0.31517991899999998</v>
      </c>
      <c r="T549" s="95">
        <f t="shared" si="7639"/>
        <v>8.7931176999999999E-2</v>
      </c>
      <c r="U549" s="119">
        <f t="shared" si="7267"/>
        <v>0</v>
      </c>
      <c r="V549" s="202">
        <f t="shared" si="7251"/>
        <v>0.86415055370470195</v>
      </c>
      <c r="W549" s="203">
        <f t="shared" si="6948"/>
        <v>0.93207527685235103</v>
      </c>
      <c r="X549" s="203">
        <f>IF(W549&gt;X548,W549,X548)</f>
        <v>0.99172367059479005</v>
      </c>
      <c r="Y549" s="75">
        <f t="shared" si="7622"/>
        <v>0.99172367059479005</v>
      </c>
      <c r="Z549" s="93">
        <f>IF(MAX(W545:W549)=W549,Q549+1,Q549)</f>
        <v>1</v>
      </c>
      <c r="AA549" s="82">
        <f t="shared" ref="AA549" si="7669">IF(W549=MAX(W545:W549),S549*R549-G549,0)</f>
        <v>0</v>
      </c>
      <c r="AB549" s="82">
        <f t="shared" ref="AB549" si="7670">IF(W549=MAX(W545:W549),T549*R549-H549,0)</f>
        <v>0</v>
      </c>
      <c r="AC549" s="211">
        <f t="shared" ref="AC549" si="7671">IF(W549=MAX(W545:W549),U549-I549,0)</f>
        <v>0</v>
      </c>
      <c r="AD549" s="211">
        <f>Hoja1!$AA549^2+Hoja1!$AB549^2+AC549^2</f>
        <v>0</v>
      </c>
      <c r="AE549" s="75">
        <f t="shared" ref="AE549:AH549" si="7672">AE548</f>
        <v>4.2190361345450934E-2</v>
      </c>
      <c r="AF549" s="75">
        <f t="shared" si="7672"/>
        <v>0.20540292438388247</v>
      </c>
      <c r="AG549" s="78">
        <f t="shared" si="7672"/>
        <v>0</v>
      </c>
      <c r="AH549" s="78">
        <f t="shared" si="7672"/>
        <v>0</v>
      </c>
      <c r="AI549" s="80">
        <f>IF(AG545&gt;0,IF(AH545=Hoja1!$W549,Hoja1!$E549,Hoja1!$G549),0)</f>
        <v>0</v>
      </c>
      <c r="AJ549" s="54">
        <f>IF(AG545&gt;0,IF(AH545=Hoja1!$W549,Hoja1!$F549,Hoja1!$H549),0)</f>
        <v>0</v>
      </c>
      <c r="AK549" s="52">
        <f>IF(AG545&gt;0,IF(AH545=Hoja1!$W549,Hoja1!$E549*Hoja1!$R549,Hoja1!$G549),0)</f>
        <v>0</v>
      </c>
      <c r="AL549" s="49">
        <f>IF(AG545&gt;0,IF(AH545=Hoja1!$W549,Hoja1!$F549*Hoja1!$R549,Hoja1!$H549),0)</f>
        <v>0</v>
      </c>
      <c r="AM549" s="58">
        <f t="shared" ref="AM549:AN549" si="7673">AM544</f>
        <v>6</v>
      </c>
      <c r="AN549" s="146">
        <f t="shared" si="7673"/>
        <v>0.495</v>
      </c>
      <c r="AO549" s="124">
        <f t="shared" si="7273"/>
        <v>0.16666666666666666</v>
      </c>
      <c r="AP549" s="106">
        <f t="shared" si="7303"/>
        <v>8.249999999999999E-2</v>
      </c>
      <c r="AQ549" s="58">
        <f t="shared" ref="AQ549:AR549" si="7674">AQ544</f>
        <v>-1.8238848695094642E-3</v>
      </c>
      <c r="AR549" s="59">
        <f t="shared" si="7674"/>
        <v>-7.3899761838922817E-5</v>
      </c>
      <c r="AS549" s="58">
        <f t="shared" ref="AS549" si="7675">IF(AG545&gt;0,G549+AQ549,0)</f>
        <v>0</v>
      </c>
      <c r="AT549" s="167">
        <f t="shared" ref="AT549" si="7676">IF(AG545&gt;0,H549+AR549,0)</f>
        <v>0</v>
      </c>
    </row>
    <row r="550" spans="3:46" ht="19.5" thickBot="1" x14ac:dyDescent="0.3">
      <c r="C550" s="228"/>
      <c r="D550" s="293" t="s">
        <v>33</v>
      </c>
      <c r="E550" s="86">
        <f>$A$18</f>
        <v>0.34952639800000002</v>
      </c>
      <c r="F550" s="86">
        <f>$B$18</f>
        <v>0.54555937899999996</v>
      </c>
      <c r="G550" s="71">
        <f t="shared" ref="G550:I550" si="7677">G545</f>
        <v>0.90538381924519451</v>
      </c>
      <c r="H550" s="71">
        <f t="shared" si="7677"/>
        <v>0.41442468282152445</v>
      </c>
      <c r="I550" s="71">
        <f t="shared" si="7677"/>
        <v>0</v>
      </c>
      <c r="J550" s="64">
        <f t="shared" ref="J550" si="7678">IF($AO$1="SUBTRACTIVE",AA550+J545,IF(W550=MAX(W550:W554),P550*M550-G550+J545,J545))</f>
        <v>0.16552969976257303</v>
      </c>
      <c r="K550" s="121">
        <f t="shared" ref="K550" si="7679">IF($AO$1="SUBTRACTIVE",AB550+K545,IF(W550=MAX(W550:W554),P550*N550-H550+K545,K545))</f>
        <v>-0.39901209960098932</v>
      </c>
      <c r="L550" s="65">
        <v>0</v>
      </c>
      <c r="M550" s="64">
        <f t="shared" ref="M550" si="7680">IF($AO$1="ADDICTIVE",IF(W550=MAX(W550:W554),$AO$2*S550*R550+G550,0),0)</f>
        <v>0</v>
      </c>
      <c r="N550" s="121">
        <f t="shared" ref="N550" si="7681">IF($AO$1="ADDICTIVE",IF(W550=MAX(W550:W554),$AO$2*T550*R550+H550,0),0)</f>
        <v>0</v>
      </c>
      <c r="O550" s="126">
        <f t="shared" ref="O550" si="7682">IF($AO$1="ADDICTIVE",IF(Y550=MAX(Y550:Y554),$AO$2*U550*R550+I550,0),0)</f>
        <v>0</v>
      </c>
      <c r="P550" s="65">
        <f t="shared" si="7559"/>
        <v>0</v>
      </c>
      <c r="Q550" s="35">
        <f t="shared" si="7621"/>
        <v>5</v>
      </c>
      <c r="R550" s="15">
        <f t="shared" si="7266"/>
        <v>1.5433941467714427</v>
      </c>
      <c r="S550" s="87">
        <f t="shared" si="7638"/>
        <v>0.34952639800000002</v>
      </c>
      <c r="T550" s="87">
        <f t="shared" si="7639"/>
        <v>0.54555937899999996</v>
      </c>
      <c r="U550" s="26">
        <f t="shared" si="7267"/>
        <v>0</v>
      </c>
      <c r="V550" s="197">
        <f t="shared" si="7251"/>
        <v>0.83736666965410211</v>
      </c>
      <c r="W550" s="198">
        <f t="shared" si="6948"/>
        <v>0.91868333482705111</v>
      </c>
      <c r="X550" s="198">
        <f>W550</f>
        <v>0.91868333482705111</v>
      </c>
      <c r="Y550" s="35">
        <f t="shared" ref="Y550" si="7683">X554</f>
        <v>0.99496485149996483</v>
      </c>
      <c r="Z550" s="35">
        <f>IF(MAX(W550:W554)=W550,Q550+1,Q550)</f>
        <v>5</v>
      </c>
      <c r="AA550" s="35">
        <f t="shared" ref="AA550" si="7684">IF(W550=MAX(W550:W554),S550*R550-G550,0)</f>
        <v>0</v>
      </c>
      <c r="AB550" s="35">
        <f t="shared" ref="AB550" si="7685">IF(W550=MAX(W550:W554),T550*R550-H550,0)</f>
        <v>0</v>
      </c>
      <c r="AC550" s="131">
        <f t="shared" ref="AC550" si="7686">IF(W550=MAX(W550:W554),U550-I550,0)</f>
        <v>0</v>
      </c>
      <c r="AD550" s="131">
        <f>Hoja1!$AA550^2+Hoja1!$AB550^2+AC550^2</f>
        <v>0</v>
      </c>
      <c r="AE550" s="35">
        <f t="shared" ref="AE550" si="7687">IF(MAX(AD550:AD554)&gt;AE545,MAX(AD550:AD554),AE545)</f>
        <v>4.2190361345450934E-2</v>
      </c>
      <c r="AF550" s="35">
        <f t="shared" ref="AF550" si="7688">SQRT(AE550)</f>
        <v>0.20540292438388247</v>
      </c>
      <c r="AG550" s="35">
        <f>IF(Y550=MIN(Y510:Y609),Y550,0)</f>
        <v>0</v>
      </c>
      <c r="AH550" s="88">
        <f>IF(Hoja1!$AG550&gt;0,_xlfn.MAXIFS(W550:W554,Z605:Z609,0),0)</f>
        <v>0</v>
      </c>
      <c r="AI550" s="72">
        <f>IF(AG550&gt;0,IF(AH550=Hoja1!$W550,Hoja1!$E550,Hoja1!$G550),0)</f>
        <v>0</v>
      </c>
      <c r="AJ550" s="73">
        <f>IF(AG550&gt;0,IF(AH550=Hoja1!$W550,Hoja1!$F550,Hoja1!$H550),0)</f>
        <v>0</v>
      </c>
      <c r="AK550" s="52">
        <f>IF(AG550&gt;0,IF(AH550=Hoja1!$W550,Hoja1!$E550*Hoja1!$R550,Hoja1!$G550),0)</f>
        <v>0</v>
      </c>
      <c r="AL550" s="49">
        <f>IF(AG550&gt;0,IF(AH550=Hoja1!$W550,Hoja1!$F550*Hoja1!$R550,Hoja1!$H550),0)</f>
        <v>0</v>
      </c>
      <c r="AM550" s="64">
        <f t="shared" ref="AM550:AN550" si="7689">AM545</f>
        <v>7</v>
      </c>
      <c r="AN550" s="148">
        <f t="shared" si="7689"/>
        <v>0.495</v>
      </c>
      <c r="AO550" s="121">
        <f t="shared" si="7273"/>
        <v>0.14285714285714285</v>
      </c>
      <c r="AP550" s="65">
        <f t="shared" ref="AP550" si="7690">IF($AO$11="SUBTRACTIVE",AN550*AO550,AO550)</f>
        <v>0.14285714285714285</v>
      </c>
      <c r="AQ550" s="64">
        <f t="shared" ref="AQ550:AR550" si="7691">AQ545</f>
        <v>2.360447363176085E-3</v>
      </c>
      <c r="AR550" s="65">
        <f t="shared" si="7691"/>
        <v>-9.9953422788488233E-3</v>
      </c>
      <c r="AS550" s="64">
        <f t="shared" ref="AS550" si="7692">IF(AG550&gt;0,G550+AQ550,0)</f>
        <v>0</v>
      </c>
      <c r="AT550" s="168">
        <f t="shared" ref="AT550" si="7693">IF(AG550&gt;0,H550+AR550,0)</f>
        <v>0</v>
      </c>
    </row>
    <row r="551" spans="3:46" ht="19.5" thickBot="1" x14ac:dyDescent="0.3">
      <c r="C551" s="228"/>
      <c r="D551" s="214"/>
      <c r="E551" s="89">
        <f t="shared" ref="E551:F551" si="7694">E550</f>
        <v>0.34952639800000002</v>
      </c>
      <c r="F551" s="89">
        <f t="shared" si="7694"/>
        <v>0.54555937899999996</v>
      </c>
      <c r="G551" s="74">
        <f t="shared" ref="G551:I551" si="7695">G546</f>
        <v>0.98603471205529203</v>
      </c>
      <c r="H551" s="74">
        <f t="shared" si="7695"/>
        <v>-5.8990051948825117E-2</v>
      </c>
      <c r="I551" s="74">
        <f t="shared" si="7695"/>
        <v>0</v>
      </c>
      <c r="J551" s="2">
        <f t="shared" ref="J551" si="7696">IF($AO$1="SUBTRACTIVE",AA551+J546,IF(W551=MAX(W550:W554),P551*M551-G551+J546,J546))</f>
        <v>0</v>
      </c>
      <c r="K551" s="107">
        <f t="shared" ref="K551" si="7697">IF($AO$1="SUBTRACTIVE",AB551+K546,IF(W551=MAX(W550:W554),P551*N551-H551+K546,K546))</f>
        <v>0</v>
      </c>
      <c r="L551" s="3">
        <v>0</v>
      </c>
      <c r="M551" s="2">
        <f t="shared" ref="M551" si="7698">IF($AO$1="ADDICTIVE",IF(W551=MAX(W550:W554),$AO$2*S551*R551+G551,0),0)</f>
        <v>0</v>
      </c>
      <c r="N551" s="107">
        <f t="shared" ref="N551" si="7699">IF($AO$1="ADDICTIVE",IF(W551=MAX(W550:W554),$AO$2*T551*R551+H551,0),0)</f>
        <v>0</v>
      </c>
      <c r="O551" s="20">
        <f t="shared" ref="O551" si="7700">IF($AO$1="ADDICTIVE",IF(Y551=MAX(Y550:Y554),$AO$2*U551*R551+I551,0),0)</f>
        <v>0</v>
      </c>
      <c r="P551" s="3">
        <f t="shared" si="7559"/>
        <v>0</v>
      </c>
      <c r="Q551" s="63">
        <f>Z546</f>
        <v>0</v>
      </c>
      <c r="R551" s="2">
        <f t="shared" si="7266"/>
        <v>1.5433941467714427</v>
      </c>
      <c r="S551" s="90">
        <f t="shared" si="7638"/>
        <v>0.34952639800000002</v>
      </c>
      <c r="T551" s="90">
        <f t="shared" si="7639"/>
        <v>0.54555937899999996</v>
      </c>
      <c r="U551" s="26">
        <f t="shared" si="7267"/>
        <v>0</v>
      </c>
      <c r="V551" s="199">
        <f t="shared" si="7251"/>
        <v>0.48225292492729432</v>
      </c>
      <c r="W551" s="192">
        <f t="shared" si="6948"/>
        <v>0.74112646246364711</v>
      </c>
      <c r="X551" s="192">
        <f>IF(W551&gt;X550,W551,X550)</f>
        <v>0.91868333482705111</v>
      </c>
      <c r="Y551" s="75">
        <f t="shared" ref="Y551:Y554" si="7701">Y550</f>
        <v>0.99496485149996483</v>
      </c>
      <c r="Z551" s="63">
        <f>IF(MAX(W550:W554)=W551,Q551+1,Q551)</f>
        <v>0</v>
      </c>
      <c r="AA551" s="63">
        <f t="shared" ref="AA551" si="7702">IF(W551=MAX(W550:W554),S551*R551-G551,0)</f>
        <v>0</v>
      </c>
      <c r="AB551" s="63">
        <f t="shared" ref="AB551" si="7703">IF(W551=MAX(W550:W554),T551*R551-H551,0)</f>
        <v>0</v>
      </c>
      <c r="AC551" s="209">
        <f t="shared" ref="AC551" si="7704">IF(W551=MAX(W550:W554),U551-I551,0)</f>
        <v>0</v>
      </c>
      <c r="AD551" s="132">
        <f>Hoja1!$AA551^2+Hoja1!$AB551^2+AC551^2</f>
        <v>0</v>
      </c>
      <c r="AE551" s="75">
        <f t="shared" ref="AE551:AH551" si="7705">AE550</f>
        <v>4.2190361345450934E-2</v>
      </c>
      <c r="AF551" s="76">
        <f t="shared" si="7705"/>
        <v>0.20540292438388247</v>
      </c>
      <c r="AG551" s="77">
        <f t="shared" si="7705"/>
        <v>0</v>
      </c>
      <c r="AH551" s="78">
        <f t="shared" si="7705"/>
        <v>0</v>
      </c>
      <c r="AI551" s="72">
        <f>IF(AG550&gt;0,IF(AH550=Hoja1!$W551,Hoja1!$E551,Hoja1!$G551),0)</f>
        <v>0</v>
      </c>
      <c r="AJ551" s="73">
        <f>IF(AG550&gt;0,IF(AH550=Hoja1!$W551,Hoja1!$F551,Hoja1!$H551),0)</f>
        <v>0</v>
      </c>
      <c r="AK551" s="52">
        <f>IF(AG550&gt;0,IF(AH550=Hoja1!$W551,Hoja1!$E551*Hoja1!$R551,Hoja1!$G551),0)</f>
        <v>0</v>
      </c>
      <c r="AL551" s="49">
        <f>IF(AG550&gt;0,IF(AH550=Hoja1!$W551,Hoja1!$F551*Hoja1!$R551,Hoja1!$H551),0)</f>
        <v>0</v>
      </c>
      <c r="AM551" s="2">
        <f t="shared" ref="AM551:AN551" si="7706">AM546</f>
        <v>1</v>
      </c>
      <c r="AN551" s="143">
        <f t="shared" si="7706"/>
        <v>0.495</v>
      </c>
      <c r="AO551" s="107">
        <f t="shared" si="7273"/>
        <v>1</v>
      </c>
      <c r="AP551" s="3">
        <f t="shared" si="7379"/>
        <v>1</v>
      </c>
      <c r="AQ551" s="2">
        <f t="shared" ref="AQ551:AR551" si="7707">AQ546</f>
        <v>4.8609470523695505E-3</v>
      </c>
      <c r="AR551" s="3">
        <f t="shared" si="7707"/>
        <v>7.4223865015331569E-2</v>
      </c>
      <c r="AS551" s="2">
        <f t="shared" ref="AS551" si="7708">IF(AG550&gt;0,G551+AQ551,0)</f>
        <v>0</v>
      </c>
      <c r="AT551" s="163">
        <f t="shared" ref="AT551" si="7709">IF(AG550&gt;0,H551+AR551,0)</f>
        <v>0</v>
      </c>
    </row>
    <row r="552" spans="3:46" ht="19.5" thickBot="1" x14ac:dyDescent="0.3">
      <c r="C552" s="228"/>
      <c r="D552" s="214"/>
      <c r="E552" s="89">
        <f t="shared" ref="E552:F552" si="7710">E551</f>
        <v>0.34952639800000002</v>
      </c>
      <c r="F552" s="89">
        <f t="shared" si="7710"/>
        <v>0.54555937899999996</v>
      </c>
      <c r="G552" s="74">
        <f t="shared" ref="G552:I552" si="7711">G547</f>
        <v>0.42790764801747749</v>
      </c>
      <c r="H552" s="74">
        <f t="shared" si="7711"/>
        <v>0.90152027464689888</v>
      </c>
      <c r="I552" s="74">
        <f t="shared" si="7711"/>
        <v>0</v>
      </c>
      <c r="J552" s="2">
        <f t="shared" ref="J552" si="7712">IF($AO$1="SUBTRACTIVE",AA552+J547,IF(W552=MAX(W550:W554),P552*M552-G552+J547,J547))</f>
        <v>2.2939335628950841E-2</v>
      </c>
      <c r="K552" s="107">
        <f t="shared" ref="K552" si="7713">IF($AO$1="SUBTRACTIVE",AB552+K547,IF(W552=MAX(W550:W554),P552*N552-H552+K547,K547))</f>
        <v>-1.7704079769860992E-2</v>
      </c>
      <c r="L552" s="3">
        <v>0</v>
      </c>
      <c r="M552" s="2">
        <f t="shared" ref="M552" si="7714">IF($AO$1="ADDICTIVE",IF(W552=MAX(W550:W554),$AO$2*S552*R552+G552,0),0)</f>
        <v>0</v>
      </c>
      <c r="N552" s="107">
        <f t="shared" ref="N552" si="7715">IF($AO$1="ADDICTIVE",IF(W552=MAX(W550:W554),$AO$2*T552*R552+H552,0),0)</f>
        <v>0</v>
      </c>
      <c r="O552" s="20">
        <f t="shared" ref="O552" si="7716">IF($AO$1="ADDICTIVE",IF(Y552=MAX(Y550:Y554),$AO$2*U552*R552+I552,0),0)</f>
        <v>0</v>
      </c>
      <c r="P552" s="3">
        <f t="shared" si="7559"/>
        <v>0</v>
      </c>
      <c r="Q552" s="63">
        <f>Z547</f>
        <v>2</v>
      </c>
      <c r="R552" s="2">
        <f t="shared" si="7266"/>
        <v>1.5433941467714427</v>
      </c>
      <c r="S552" s="90">
        <f t="shared" si="7638"/>
        <v>0.34952639800000002</v>
      </c>
      <c r="T552" s="90">
        <f t="shared" si="7639"/>
        <v>0.54555937899999996</v>
      </c>
      <c r="U552" s="26">
        <f t="shared" si="7267"/>
        <v>0</v>
      </c>
      <c r="V552" s="199">
        <f t="shared" si="7251"/>
        <v>0.98992970299992966</v>
      </c>
      <c r="W552" s="192">
        <f t="shared" si="6948"/>
        <v>0.99496485149996483</v>
      </c>
      <c r="X552" s="192">
        <f>IF(W552&gt;X551,W552,X551)</f>
        <v>0.99496485149996483</v>
      </c>
      <c r="Y552" s="75">
        <f t="shared" si="7701"/>
        <v>0.99496485149996483</v>
      </c>
      <c r="Z552" s="63">
        <f>IF(MAX(W550:W554)=W552,Q552+1,Q552)</f>
        <v>3</v>
      </c>
      <c r="AA552" s="63">
        <f t="shared" ref="AA552" si="7717">IF(W552=MAX(W550:W554),S552*R552-G552,0)</f>
        <v>0.11154934879782819</v>
      </c>
      <c r="AB552" s="63">
        <f t="shared" ref="AB552" si="7718">IF(W552=MAX(W550:W554),T552*R552-H552,0)</f>
        <v>-5.9507122382035815E-2</v>
      </c>
      <c r="AC552" s="209">
        <f t="shared" ref="AC552" si="7719">IF(W552=MAX(W550:W554),U552-I552,0)</f>
        <v>0</v>
      </c>
      <c r="AD552" s="132">
        <f>Hoja1!$AA552^2+Hoja1!$AB552^2+AC552^2</f>
        <v>1.5984354831410121E-2</v>
      </c>
      <c r="AE552" s="75">
        <f t="shared" ref="AE552:AH552" si="7720">AE551</f>
        <v>4.2190361345450934E-2</v>
      </c>
      <c r="AF552" s="75">
        <f t="shared" si="7720"/>
        <v>0.20540292438388247</v>
      </c>
      <c r="AG552" s="78">
        <f t="shared" si="7720"/>
        <v>0</v>
      </c>
      <c r="AH552" s="78">
        <f t="shared" si="7720"/>
        <v>0</v>
      </c>
      <c r="AI552" s="72">
        <f>IF(AG550&gt;0,IF(AH550=Hoja1!$W552,Hoja1!$E552,Hoja1!$G552),0)</f>
        <v>0</v>
      </c>
      <c r="AJ552" s="73">
        <f>IF(AG552&gt;0,IF(AH552=Hoja1!$W552,Hoja1!$F552,Hoja1!$H552),0)</f>
        <v>0</v>
      </c>
      <c r="AK552" s="52">
        <f>IF(AG550&gt;0,IF(AH550=Hoja1!$W552,Hoja1!$E552*Hoja1!$R552,Hoja1!$G552),0)</f>
        <v>0</v>
      </c>
      <c r="AL552" s="49">
        <f>IF(AG550&gt;0,IF(AH550=Hoja1!$W552,Hoja1!$F552*Hoja1!$R552,Hoja1!$H552),0)</f>
        <v>0</v>
      </c>
      <c r="AM552" s="2">
        <f t="shared" ref="AM552:AN552" si="7721">AM547</f>
        <v>5</v>
      </c>
      <c r="AN552" s="143">
        <f t="shared" si="7721"/>
        <v>0.495</v>
      </c>
      <c r="AO552" s="107">
        <f t="shared" si="7273"/>
        <v>0.2</v>
      </c>
      <c r="AP552" s="3">
        <f t="shared" si="7379"/>
        <v>0.2</v>
      </c>
      <c r="AQ552" s="2">
        <f t="shared" ref="AQ552:AR552" si="7722">AQ547</f>
        <v>1.5572556085322287E-3</v>
      </c>
      <c r="AR552" s="3">
        <f t="shared" si="7722"/>
        <v>-1.8735414747066217E-3</v>
      </c>
      <c r="AS552" s="2">
        <f t="shared" ref="AS552" si="7723">IF(AG550&gt;0,G552+AQ552,0)</f>
        <v>0</v>
      </c>
      <c r="AT552" s="163">
        <f t="shared" ref="AT552" si="7724">IF(AG550&gt;0,H552+AR552,0)</f>
        <v>0</v>
      </c>
    </row>
    <row r="553" spans="3:46" ht="19.5" thickBot="1" x14ac:dyDescent="0.3">
      <c r="C553" s="228"/>
      <c r="D553" s="214"/>
      <c r="E553" s="89">
        <f t="shared" ref="E553:F553" si="7725">E552</f>
        <v>0.34952639800000002</v>
      </c>
      <c r="F553" s="89">
        <f t="shared" si="7725"/>
        <v>0.54555937899999996</v>
      </c>
      <c r="G553" s="74">
        <f t="shared" ref="G553:I553" si="7726">G548</f>
        <v>5.6386042442791447E-2</v>
      </c>
      <c r="H553" s="74">
        <f t="shared" si="7726"/>
        <v>0.99840904153440013</v>
      </c>
      <c r="I553" s="74">
        <f t="shared" si="7726"/>
        <v>0</v>
      </c>
      <c r="J553" s="2">
        <f t="shared" ref="J553" si="7727">IF($AO$1="SUBTRACTIVE",AA553+J548,IF(W553=MAX(W550:W554),P553*M553-G553+J548,J548))</f>
        <v>0</v>
      </c>
      <c r="K553" s="107">
        <f t="shared" ref="K553" si="7728">IF($AO$1="SUBTRACTIVE",AB553+K548,IF(W553=MAX(W550:W554),P553*N553-H553+K548,K548))</f>
        <v>0</v>
      </c>
      <c r="L553" s="3">
        <v>0</v>
      </c>
      <c r="M553" s="2">
        <f t="shared" ref="M553" si="7729">IF($AO$1="ADDICTIVE",IF(W553=MAX(W550:W554),$AO$2*S553*R553+G553,0),0)</f>
        <v>0</v>
      </c>
      <c r="N553" s="107">
        <f t="shared" ref="N553" si="7730">IF($AO$1="ADDICTIVE",IF(W553=MAX(W550:W554),$AO$2*T553*R553+H553,0),0)</f>
        <v>0</v>
      </c>
      <c r="O553" s="20">
        <f t="shared" ref="O553:O554" si="7731">IF($AO$1="ADDICTIVE",IF(Y553=MAX(Y549:Y553),$AO$2*U553*R553+I553,0),0)</f>
        <v>0</v>
      </c>
      <c r="P553" s="3">
        <f t="shared" si="7559"/>
        <v>0</v>
      </c>
      <c r="Q553" s="63">
        <f>Z548</f>
        <v>0</v>
      </c>
      <c r="R553" s="2">
        <f t="shared" si="7266"/>
        <v>1.5433941467714427</v>
      </c>
      <c r="S553" s="90">
        <f t="shared" si="7638"/>
        <v>0.34952639800000002</v>
      </c>
      <c r="T553" s="90">
        <f t="shared" si="7639"/>
        <v>0.54555937899999996</v>
      </c>
      <c r="U553" s="26">
        <f t="shared" si="7267"/>
        <v>0</v>
      </c>
      <c r="V553" s="199">
        <f t="shared" si="7251"/>
        <v>0.8710913894306096</v>
      </c>
      <c r="W553" s="192">
        <f t="shared" si="6948"/>
        <v>0.9355456947153048</v>
      </c>
      <c r="X553" s="192">
        <f>IF(W553&gt;X552,W553,X552)</f>
        <v>0.99496485149996483</v>
      </c>
      <c r="Y553" s="75">
        <f t="shared" si="7701"/>
        <v>0.99496485149996483</v>
      </c>
      <c r="Z553" s="63">
        <f>IF(MAX(W550:W554)=W553,Q553+1,Q553)</f>
        <v>0</v>
      </c>
      <c r="AA553" s="63">
        <f t="shared" ref="AA553" si="7732">IF(W553=MAX(W550:W554),S553*R553-G553,0)</f>
        <v>0</v>
      </c>
      <c r="AB553" s="63">
        <f t="shared" ref="AB553" si="7733">IF(W553=MAX(W550:W554),T553*R553-H553,0)</f>
        <v>0</v>
      </c>
      <c r="AC553" s="209">
        <f t="shared" ref="AC553" si="7734">IF(W553=MAX(W550:W554),U553-I553,0)</f>
        <v>0</v>
      </c>
      <c r="AD553" s="132">
        <f>Hoja1!$AA553^2+Hoja1!$AB553^2+AC553^2</f>
        <v>0</v>
      </c>
      <c r="AE553" s="75">
        <f t="shared" ref="AE553:AH553" si="7735">AE552</f>
        <v>4.2190361345450934E-2</v>
      </c>
      <c r="AF553" s="75">
        <f t="shared" si="7735"/>
        <v>0.20540292438388247</v>
      </c>
      <c r="AG553" s="78">
        <f t="shared" si="7735"/>
        <v>0</v>
      </c>
      <c r="AH553" s="78">
        <f t="shared" si="7735"/>
        <v>0</v>
      </c>
      <c r="AI553" s="72">
        <f>IF(AG550&gt;0,IF(AH550=Hoja1!$W553,Hoja1!$E553,Hoja1!$G553),0)</f>
        <v>0</v>
      </c>
      <c r="AJ553" s="73">
        <f>IF(AG550&gt;0,IF(AH550=Hoja1!$W553,Hoja1!$F553,Hoja1!$H553),0)</f>
        <v>0</v>
      </c>
      <c r="AK553" s="52">
        <f>IF(AG550&gt;0,IF(AH550=Hoja1!$W553,Hoja1!$E553*Hoja1!$R553,Hoja1!$G553),0)</f>
        <v>0</v>
      </c>
      <c r="AL553" s="49">
        <f>IF(AG550&gt;0,IF(AH550=Hoja1!$W553,Hoja1!$F553*Hoja1!$R553,Hoja1!$H553),0)</f>
        <v>0</v>
      </c>
      <c r="AM553" s="2">
        <f t="shared" ref="AM553:AN553" si="7736">AM548</f>
        <v>1</v>
      </c>
      <c r="AN553" s="143">
        <f t="shared" si="7736"/>
        <v>0.495</v>
      </c>
      <c r="AO553" s="107">
        <f t="shared" si="7273"/>
        <v>1</v>
      </c>
      <c r="AP553" s="3">
        <f t="shared" si="7379"/>
        <v>1</v>
      </c>
      <c r="AQ553" s="2">
        <f t="shared" ref="AQ553:AR553" si="7737">AQ548</f>
        <v>0</v>
      </c>
      <c r="AR553" s="3">
        <f t="shared" si="7737"/>
        <v>0</v>
      </c>
      <c r="AS553" s="2">
        <f t="shared" ref="AS553" si="7738">IF(AG550&gt;0,G553+AQ553,0)</f>
        <v>0</v>
      </c>
      <c r="AT553" s="163">
        <f t="shared" ref="AT553" si="7739">IF(AG550&gt;0,H553+AR553,0)</f>
        <v>0</v>
      </c>
    </row>
    <row r="554" spans="3:46" ht="19.5" thickBot="1" x14ac:dyDescent="0.3">
      <c r="C554" s="228"/>
      <c r="D554" s="215"/>
      <c r="E554" s="89">
        <f t="shared" ref="E554:F554" si="7740">E553</f>
        <v>0.34952639800000002</v>
      </c>
      <c r="F554" s="89">
        <f t="shared" si="7740"/>
        <v>0.54555937899999996</v>
      </c>
      <c r="G554" s="74">
        <f t="shared" ref="G554:I554" si="7741">G549</f>
        <v>0.69857546875979126</v>
      </c>
      <c r="H554" s="74">
        <f t="shared" si="7741"/>
        <v>0.71177119011743828</v>
      </c>
      <c r="I554" s="74">
        <f t="shared" si="7741"/>
        <v>0</v>
      </c>
      <c r="J554" s="4">
        <f t="shared" ref="J554" si="7742">IF($AO$1="SUBTRACTIVE",AA554+J549,IF(W554=MAX(W550:W554),P554*M554-G554+J549,J549))</f>
        <v>3.6846158979988441E-3</v>
      </c>
      <c r="K554" s="108">
        <f t="shared" ref="K554" si="7743">IF($AO$1="SUBTRACTIVE",AB554+K549,IF(W554=MAX(W550:W554),P554*N554-H554+K549,K549))</f>
        <v>1.4929244815942155E-4</v>
      </c>
      <c r="L554" s="5">
        <v>0</v>
      </c>
      <c r="M554" s="4">
        <f t="shared" ref="M554" si="7744">IF($AO$1="ADDICTIVE",IF(W554=MAX(W550:W554),$AO$2*S554*R554+G554,0),0)</f>
        <v>0</v>
      </c>
      <c r="N554" s="108">
        <f t="shared" ref="N554" si="7745">IF($AO$1="ADDICTIVE",IF(W554=MAX(W550:W554),$AO$2*T554*R554+H554,0),0)</f>
        <v>0</v>
      </c>
      <c r="O554" s="21">
        <f t="shared" si="7731"/>
        <v>0</v>
      </c>
      <c r="P554" s="5">
        <f t="shared" si="7559"/>
        <v>0</v>
      </c>
      <c r="Q554" s="63">
        <f>Z549</f>
        <v>1</v>
      </c>
      <c r="R554" s="4">
        <f t="shared" si="7266"/>
        <v>1.5433941467714427</v>
      </c>
      <c r="S554" s="90">
        <f t="shared" si="7638"/>
        <v>0.34952639800000002</v>
      </c>
      <c r="T554" s="90">
        <f t="shared" si="7639"/>
        <v>0.54555937899999996</v>
      </c>
      <c r="U554" s="118">
        <f t="shared" si="7267"/>
        <v>0</v>
      </c>
      <c r="V554" s="199">
        <f t="shared" si="7251"/>
        <v>0.97617212790809882</v>
      </c>
      <c r="W554" s="192">
        <f t="shared" si="6948"/>
        <v>0.98808606395404941</v>
      </c>
      <c r="X554" s="192">
        <f>IF(W554&gt;X553,W554,X553)</f>
        <v>0.99496485149996483</v>
      </c>
      <c r="Y554" s="75">
        <f t="shared" si="7701"/>
        <v>0.99496485149996483</v>
      </c>
      <c r="Z554" s="63">
        <f>IF(MAX(W550:W554)=W554,Q554+1,Q554)</f>
        <v>1</v>
      </c>
      <c r="AA554" s="63">
        <f t="shared" ref="AA554" si="7746">IF(W554=MAX(W550:W554),S554*R554-G554,0)</f>
        <v>0</v>
      </c>
      <c r="AB554" s="63">
        <f t="shared" ref="AB554" si="7747">IF(W554=MAX(W550:W554),T554*R554-H554,0)</f>
        <v>0</v>
      </c>
      <c r="AC554" s="133">
        <f t="shared" ref="AC554" si="7748">IF(W554=MAX(W550:W554),U554-I554,0)</f>
        <v>0</v>
      </c>
      <c r="AD554" s="133">
        <f>Hoja1!$AA554^2+Hoja1!$AB554^2+AC554^2</f>
        <v>0</v>
      </c>
      <c r="AE554" s="75">
        <f t="shared" ref="AE554:AH554" si="7749">AE553</f>
        <v>4.2190361345450934E-2</v>
      </c>
      <c r="AF554" s="75">
        <f t="shared" si="7749"/>
        <v>0.20540292438388247</v>
      </c>
      <c r="AG554" s="78">
        <f t="shared" si="7749"/>
        <v>0</v>
      </c>
      <c r="AH554" s="78">
        <f t="shared" si="7749"/>
        <v>0</v>
      </c>
      <c r="AI554" s="72">
        <f>IF(AG550&gt;0,IF(AH550=Hoja1!$W554,Hoja1!$E554,Hoja1!$G554),0)</f>
        <v>0</v>
      </c>
      <c r="AJ554" s="73">
        <f>IF(AG550&gt;0,IF(AH550=Hoja1!$W554,Hoja1!$F554,Hoja1!$H554),0)</f>
        <v>0</v>
      </c>
      <c r="AK554" s="52">
        <f>IF(AG550&gt;0,IF(AH550=Hoja1!$W554,Hoja1!$E554*Hoja1!$R554,Hoja1!$G554),0)</f>
        <v>0</v>
      </c>
      <c r="AL554" s="49">
        <f>IF(AG550&gt;0,IF(AH550=Hoja1!$W554,Hoja1!$F554*Hoja1!$R554,Hoja1!$H554),0)</f>
        <v>0</v>
      </c>
      <c r="AM554" s="4">
        <f t="shared" ref="AM554:AN554" si="7750">AM549</f>
        <v>6</v>
      </c>
      <c r="AN554" s="120">
        <f t="shared" si="7750"/>
        <v>0.495</v>
      </c>
      <c r="AO554" s="108">
        <f t="shared" si="7273"/>
        <v>0.16666666666666666</v>
      </c>
      <c r="AP554" s="5">
        <f t="shared" si="7379"/>
        <v>0.16666666666666666</v>
      </c>
      <c r="AQ554" s="4">
        <f t="shared" ref="AQ554:AR554" si="7751">AQ549</f>
        <v>-1.8238848695094642E-3</v>
      </c>
      <c r="AR554" s="5">
        <f t="shared" si="7751"/>
        <v>-7.3899761838922817E-5</v>
      </c>
      <c r="AS554" s="4">
        <f t="shared" ref="AS554" si="7752">IF(AG550&gt;0,G554+AQ554,0)</f>
        <v>0</v>
      </c>
      <c r="AT554" s="164">
        <f t="shared" ref="AT554" si="7753">IF(AG550&gt;0,H554+AR554,0)</f>
        <v>0</v>
      </c>
    </row>
    <row r="555" spans="3:46" ht="19.5" thickBot="1" x14ac:dyDescent="0.3">
      <c r="C555" s="228"/>
      <c r="D555" s="216" t="s">
        <v>34</v>
      </c>
      <c r="E555" s="116">
        <f>$A$19</f>
        <v>0.67010127399999997</v>
      </c>
      <c r="F555" s="116">
        <f>$B$19</f>
        <v>0.83871511700000001</v>
      </c>
      <c r="G555" s="92">
        <f t="shared" ref="G555:I555" si="7754">G550</f>
        <v>0.90538381924519451</v>
      </c>
      <c r="H555" s="92">
        <f t="shared" si="7754"/>
        <v>0.41442468282152445</v>
      </c>
      <c r="I555" s="92">
        <f t="shared" si="7754"/>
        <v>0</v>
      </c>
      <c r="J555" s="52">
        <f t="shared" ref="J555" si="7755">IF($AO$1="SUBTRACTIVE",AA555+J550,IF(W555=MAX(W555:W559),P555*M555-G555+J550,J550))</f>
        <v>0.16552969976257303</v>
      </c>
      <c r="K555" s="123">
        <f t="shared" ref="K555" si="7756">IF($AO$1="SUBTRACTIVE",AB555+K550,IF(W555=MAX(W555:W559),P555*N555-H555+K550,K550))</f>
        <v>-0.39901209960098932</v>
      </c>
      <c r="L555" s="53">
        <v>0</v>
      </c>
      <c r="M555" s="136">
        <f t="shared" ref="M555" si="7757">IF($AO$1="ADDICTIVE",IF(W555=MAX(W555:W559),$AO$2*S555*R555+G555,0),0)</f>
        <v>0</v>
      </c>
      <c r="N555" s="123">
        <f t="shared" ref="N555" si="7758">IF($AO$1="ADDICTIVE",IF(W555=MAX(W555:W559),$AO$2*T555*R555+H555,0),0)</f>
        <v>0</v>
      </c>
      <c r="O555" s="130">
        <f t="shared" ref="O555" si="7759">IF($AO$1="ADDICTIVE",IF(Y555=MAX(Y555:Y559),$AO$2*U555*R555+I555,0),0)</f>
        <v>0</v>
      </c>
      <c r="P555" s="53">
        <f t="shared" si="7559"/>
        <v>0</v>
      </c>
      <c r="Q555" s="36">
        <f>Z550</f>
        <v>5</v>
      </c>
      <c r="R555" s="114">
        <f t="shared" si="7266"/>
        <v>0.93150144727774076</v>
      </c>
      <c r="S555" s="91">
        <f t="shared" si="7638"/>
        <v>0.67010127399999997</v>
      </c>
      <c r="T555" s="91">
        <f t="shared" si="7639"/>
        <v>0.83871511700000001</v>
      </c>
      <c r="U555" s="115">
        <f t="shared" si="7267"/>
        <v>0</v>
      </c>
      <c r="V555" s="200">
        <f t="shared" si="7251"/>
        <v>0.88891608603854411</v>
      </c>
      <c r="W555" s="201">
        <f t="shared" si="6948"/>
        <v>0.94445804301927205</v>
      </c>
      <c r="X555" s="201">
        <f>W555</f>
        <v>0.94445804301927205</v>
      </c>
      <c r="Y555" s="36">
        <f t="shared" ref="Y555" si="7760">X559</f>
        <v>0.99606623731457233</v>
      </c>
      <c r="Z555" s="36">
        <f>IF(MAX(W555:W559)=W555,Q555+1,Q555)</f>
        <v>5</v>
      </c>
      <c r="AA555" s="80">
        <f t="shared" ref="AA555" si="7761">IF(W555=MAX(W555:W559),S555*R555-G555,0)</f>
        <v>0</v>
      </c>
      <c r="AB555" s="80">
        <f t="shared" ref="AB555" si="7762">IF(W555=MAX(W555:W559),T555*R555-H555,0)</f>
        <v>0</v>
      </c>
      <c r="AC555" s="54">
        <f t="shared" ref="AC555" si="7763">IF(W555=MAX(W555:W559),U555-I555,0)</f>
        <v>0</v>
      </c>
      <c r="AD555" s="54">
        <f>Hoja1!$AA555^2+Hoja1!$AB555^2+AC555^2</f>
        <v>0</v>
      </c>
      <c r="AE555" s="80">
        <f t="shared" ref="AE555" si="7764">IF(MAX(AD555:AD559)&gt;AE550,MAX(AD555:AD559),AE550)</f>
        <v>4.2190361345450934E-2</v>
      </c>
      <c r="AF555" s="80">
        <f t="shared" ref="AF555" si="7765">SQRT(AE555)</f>
        <v>0.20540292438388247</v>
      </c>
      <c r="AG555" s="82">
        <f>IF(Y555=MIN(Y510:Y609),Y555,0)</f>
        <v>0</v>
      </c>
      <c r="AH555" s="83">
        <f>IF(Hoja1!$AG555&gt;0,_xlfn.MAXIFS(W555:W559,Z605:Z609,0),0)</f>
        <v>0</v>
      </c>
      <c r="AI555" s="80">
        <f>IF(AG555&gt;0,IF(AH555=Hoja1!$W555,Hoja1!$E555,Hoja1!$G555),0)</f>
        <v>0</v>
      </c>
      <c r="AJ555" s="54">
        <f>IF(AG555&gt;0,IF(AH555=Hoja1!$W555,Hoja1!$F555,Hoja1!$H555),0)</f>
        <v>0</v>
      </c>
      <c r="AK555" s="52">
        <f>IF(AG555&gt;0,IF(AH555=Hoja1!$W555,Hoja1!$E555*Hoja1!$R555,Hoja1!$G555),0)</f>
        <v>0</v>
      </c>
      <c r="AL555" s="49">
        <f>IF(AG555&gt;0,IF(AH555=Hoja1!$W555,Hoja1!$F555*Hoja1!$R555,Hoja1!$H555),0)</f>
        <v>0</v>
      </c>
      <c r="AM555" s="114">
        <f t="shared" ref="AM555:AN555" si="7766">AM550</f>
        <v>7</v>
      </c>
      <c r="AN555" s="144">
        <f t="shared" si="7766"/>
        <v>0.495</v>
      </c>
      <c r="AO555" s="123">
        <f t="shared" si="7273"/>
        <v>0.14285714285714285</v>
      </c>
      <c r="AP555" s="127">
        <f t="shared" ref="AP555" si="7767">IF($AO$1="SUBTRACTIVE",AN555*AO555,AO555)</f>
        <v>7.0714285714285716E-2</v>
      </c>
      <c r="AQ555" s="52">
        <f t="shared" ref="AQ555:AR555" si="7768">AQ550</f>
        <v>2.360447363176085E-3</v>
      </c>
      <c r="AR555" s="53">
        <f t="shared" si="7768"/>
        <v>-9.9953422788488233E-3</v>
      </c>
      <c r="AS555" s="52">
        <f t="shared" ref="AS555" si="7769">IF(AG555&gt;0,G555+AQ555,0)</f>
        <v>0</v>
      </c>
      <c r="AT555" s="165">
        <f t="shared" ref="AT555" si="7770">IF(AG555&gt;0,H555+AR555,0)</f>
        <v>0</v>
      </c>
    </row>
    <row r="556" spans="3:46" ht="19.5" thickBot="1" x14ac:dyDescent="0.3">
      <c r="C556" s="228"/>
      <c r="D556" s="217"/>
      <c r="E556" s="94">
        <f t="shared" ref="E556:F556" si="7771">E555</f>
        <v>0.67010127399999997</v>
      </c>
      <c r="F556" s="94">
        <f t="shared" si="7771"/>
        <v>0.83871511700000001</v>
      </c>
      <c r="G556" s="46">
        <f t="shared" ref="G556:I556" si="7772">G551</f>
        <v>0.98603471205529203</v>
      </c>
      <c r="H556" s="46">
        <f t="shared" si="7772"/>
        <v>-5.8990051948825117E-2</v>
      </c>
      <c r="I556" s="46">
        <f t="shared" si="7772"/>
        <v>0</v>
      </c>
      <c r="J556" s="56">
        <f t="shared" ref="J556" si="7773">IF($AO$1="SUBTRACTIVE",AA556+J551,IF(W556=MAX(W555:W559),P556*M556-G556+J551,J551))</f>
        <v>0</v>
      </c>
      <c r="K556" s="122">
        <f t="shared" ref="K556" si="7774">IF($AO$1="SUBTRACTIVE",AB556+K551,IF(W556=MAX(W555:W559),P556*N556-H556+K551,K551))</f>
        <v>0</v>
      </c>
      <c r="L556" s="57">
        <v>0</v>
      </c>
      <c r="M556" s="137">
        <f t="shared" ref="M556" si="7775">IF($AO$1="ADDICTIVE",IF(W556=MAX(W555:W559),$AO$2*S556*R556+G556,0),0)</f>
        <v>0</v>
      </c>
      <c r="N556" s="122">
        <f t="shared" ref="N556" si="7776">IF($AO$1="ADDICTIVE",IF(W556=MAX(W555:W559),$AO$2*T556*R556+H556,0),0)</f>
        <v>0</v>
      </c>
      <c r="O556" s="128">
        <f t="shared" ref="O556" si="7777">IF($AO$1="ADDICTIVE",IF(Y556=MAX(Y555:Y559),$AO$2*U556*R556+I556,0),0)</f>
        <v>0</v>
      </c>
      <c r="P556" s="57">
        <f t="shared" si="7559"/>
        <v>0</v>
      </c>
      <c r="Q556" s="93">
        <f t="shared" ref="Q556:Q560" si="7778">Z551</f>
        <v>0</v>
      </c>
      <c r="R556" s="56">
        <f t="shared" si="7266"/>
        <v>0.93150144727774076</v>
      </c>
      <c r="S556" s="95">
        <f t="shared" si="7638"/>
        <v>0.67010127399999997</v>
      </c>
      <c r="T556" s="95">
        <f t="shared" si="7639"/>
        <v>0.83871511700000001</v>
      </c>
      <c r="U556" s="115">
        <f t="shared" si="7267"/>
        <v>0</v>
      </c>
      <c r="V556" s="202">
        <f t="shared" si="7251"/>
        <v>0.56939634522013571</v>
      </c>
      <c r="W556" s="203">
        <f t="shared" si="6948"/>
        <v>0.78469817261006791</v>
      </c>
      <c r="X556" s="203">
        <f>IF(W556&gt;X555,W556,X555)</f>
        <v>0.94445804301927205</v>
      </c>
      <c r="Y556" s="75">
        <f t="shared" ref="Y556:Y559" si="7779">Y555</f>
        <v>0.99606623731457233</v>
      </c>
      <c r="Z556" s="93">
        <f>IF(MAX(W555:W559)=W556,Q556+1,Q556)</f>
        <v>0</v>
      </c>
      <c r="AA556" s="82">
        <f t="shared" ref="AA556" si="7780">IF(W556=MAX(W555:W559),S556*R556-G556,0)</f>
        <v>0</v>
      </c>
      <c r="AB556" s="82">
        <f t="shared" ref="AB556" si="7781">IF(W556=MAX(W555:W559),T556*R556-H556,0)</f>
        <v>0</v>
      </c>
      <c r="AC556" s="210">
        <f t="shared" ref="AC556" si="7782">IF(W556=MAX(W555:W559),U556-I556,0)</f>
        <v>0</v>
      </c>
      <c r="AD556" s="212">
        <f>Hoja1!$AA556^2+Hoja1!$AB556^2+AC556^2</f>
        <v>0</v>
      </c>
      <c r="AE556" s="75">
        <f t="shared" ref="AE556:AH556" si="7783">AE555</f>
        <v>4.2190361345450934E-2</v>
      </c>
      <c r="AF556" s="76">
        <f t="shared" si="7783"/>
        <v>0.20540292438388247</v>
      </c>
      <c r="AG556" s="78">
        <f t="shared" si="7783"/>
        <v>0</v>
      </c>
      <c r="AH556" s="78">
        <f t="shared" si="7783"/>
        <v>0</v>
      </c>
      <c r="AI556" s="80">
        <f>IF(AG555&gt;0,IF(AH555=Hoja1!$W556,Hoja1!$E556,Hoja1!$G556),0)</f>
        <v>0</v>
      </c>
      <c r="AJ556" s="54">
        <f>IF(AG555&gt;0,IF(AH555=Hoja1!$W556,Hoja1!$F556,Hoja1!$H556),0)</f>
        <v>0</v>
      </c>
      <c r="AK556" s="52">
        <f>IF(AG555&gt;0,IF(AH555=Hoja1!$W556,Hoja1!$E556*Hoja1!$R556,Hoja1!$G556),0)</f>
        <v>0</v>
      </c>
      <c r="AL556" s="49">
        <f>IF(AG555&gt;0,IF(AH555=Hoja1!$W556,Hoja1!$F556*Hoja1!$R556,Hoja1!$H556),0)</f>
        <v>0</v>
      </c>
      <c r="AM556" s="56">
        <f t="shared" ref="AM556:AN556" si="7784">AM551</f>
        <v>1</v>
      </c>
      <c r="AN556" s="145">
        <f t="shared" si="7784"/>
        <v>0.495</v>
      </c>
      <c r="AO556" s="122">
        <f t="shared" si="7273"/>
        <v>1</v>
      </c>
      <c r="AP556" s="127">
        <f t="shared" si="7303"/>
        <v>0.495</v>
      </c>
      <c r="AQ556" s="56">
        <f t="shared" ref="AQ556:AR556" si="7785">AQ551</f>
        <v>4.8609470523695505E-3</v>
      </c>
      <c r="AR556" s="57">
        <f t="shared" si="7785"/>
        <v>7.4223865015331569E-2</v>
      </c>
      <c r="AS556" s="56">
        <f t="shared" ref="AS556" si="7786">IF(AG555&gt;0,G556+AQ556,0)</f>
        <v>0</v>
      </c>
      <c r="AT556" s="166">
        <f t="shared" ref="AT556" si="7787">IF(AG555&gt;0,H556+AR556,0)</f>
        <v>0</v>
      </c>
    </row>
    <row r="557" spans="3:46" ht="19.5" thickBot="1" x14ac:dyDescent="0.3">
      <c r="C557" s="228"/>
      <c r="D557" s="217"/>
      <c r="E557" s="94">
        <f t="shared" ref="E557:F557" si="7788">E556</f>
        <v>0.67010127399999997</v>
      </c>
      <c r="F557" s="94">
        <f t="shared" si="7788"/>
        <v>0.83871511700000001</v>
      </c>
      <c r="G557" s="46">
        <f t="shared" ref="G557:I557" si="7789">G552</f>
        <v>0.42790764801747749</v>
      </c>
      <c r="H557" s="46">
        <f t="shared" si="7789"/>
        <v>0.90152027464689888</v>
      </c>
      <c r="I557" s="46">
        <f t="shared" si="7789"/>
        <v>0</v>
      </c>
      <c r="J557" s="56">
        <f t="shared" ref="J557" si="7790">IF($AO$1="SUBTRACTIVE",AA557+J552,IF(W557=MAX(W555:W559),P557*M557-G557+J552,J552))</f>
        <v>2.2939335628950841E-2</v>
      </c>
      <c r="K557" s="122">
        <f t="shared" ref="K557" si="7791">IF($AO$1="SUBTRACTIVE",AB557+K552,IF(W557=MAX(W555:W559),P557*N557-H557+K552,K552))</f>
        <v>-1.7704079769860992E-2</v>
      </c>
      <c r="L557" s="57">
        <v>0</v>
      </c>
      <c r="M557" s="137">
        <f t="shared" ref="M557" si="7792">IF($AO$1="ADDICTIVE",IF(W557=MAX(W555:W559),$AO$2*S557*R557+G557,0),0)</f>
        <v>0</v>
      </c>
      <c r="N557" s="122">
        <f t="shared" ref="N557" si="7793">IF($AO$1="ADDICTIVE",IF(W557=MAX(W555:W559),$AO$2*T557*R557+H557,0),0)</f>
        <v>0</v>
      </c>
      <c r="O557" s="128">
        <f t="shared" ref="O557" si="7794">IF($AO$1="ADDICTIVE",IF(Y557=MAX(Y555:Y559),$AO$2*U557*R557+I557,0),0)</f>
        <v>0</v>
      </c>
      <c r="P557" s="57">
        <f t="shared" si="7559"/>
        <v>0</v>
      </c>
      <c r="Q557" s="93">
        <f t="shared" si="7778"/>
        <v>3</v>
      </c>
      <c r="R557" s="56">
        <f t="shared" si="7266"/>
        <v>0.93150144727774076</v>
      </c>
      <c r="S557" s="95">
        <f t="shared" si="7638"/>
        <v>0.67010127399999997</v>
      </c>
      <c r="T557" s="95">
        <f t="shared" si="7639"/>
        <v>0.83871511700000001</v>
      </c>
      <c r="U557" s="115">
        <f t="shared" si="7267"/>
        <v>0</v>
      </c>
      <c r="V557" s="202">
        <f t="shared" si="7251"/>
        <v>0.97142573225120699</v>
      </c>
      <c r="W557" s="203">
        <f t="shared" si="6948"/>
        <v>0.98571286612560349</v>
      </c>
      <c r="X557" s="203">
        <f>IF(W557&gt;X556,W557,X556)</f>
        <v>0.98571286612560349</v>
      </c>
      <c r="Y557" s="75">
        <f t="shared" si="7779"/>
        <v>0.99606623731457233</v>
      </c>
      <c r="Z557" s="93">
        <f>IF(MAX(W555:W559)=W557,Q557+1,Q557)</f>
        <v>3</v>
      </c>
      <c r="AA557" s="82">
        <f t="shared" ref="AA557" si="7795">IF(W557=MAX(W555:W559),S557*R557-G557,0)</f>
        <v>0</v>
      </c>
      <c r="AB557" s="82">
        <f t="shared" ref="AB557" si="7796">IF(W557=MAX(W555:W559),T557*R557-H557,0)</f>
        <v>0</v>
      </c>
      <c r="AC557" s="210">
        <f t="shared" ref="AC557" si="7797">IF(W557=MAX(W555:W559),U557-I557,0)</f>
        <v>0</v>
      </c>
      <c r="AD557" s="212">
        <f>Hoja1!$AA557^2+Hoja1!$AB557^2+AC557^2</f>
        <v>0</v>
      </c>
      <c r="AE557" s="75">
        <f t="shared" ref="AE557:AH557" si="7798">AE556</f>
        <v>4.2190361345450934E-2</v>
      </c>
      <c r="AF557" s="75">
        <f t="shared" si="7798"/>
        <v>0.20540292438388247</v>
      </c>
      <c r="AG557" s="78">
        <f t="shared" si="7798"/>
        <v>0</v>
      </c>
      <c r="AH557" s="78">
        <f t="shared" si="7798"/>
        <v>0</v>
      </c>
      <c r="AI557" s="80">
        <f>IF(AG555&gt;0,IF(AH555=Hoja1!$W557,Hoja1!$E557,Hoja1!$G557),0)</f>
        <v>0</v>
      </c>
      <c r="AJ557" s="54">
        <f>IF(AG555&gt;0,IF(AH555=Hoja1!$W557,Hoja1!$F557,Hoja1!$H557),0)</f>
        <v>0</v>
      </c>
      <c r="AK557" s="52">
        <f>IF(AG555&gt;0,IF(AH555=Hoja1!$W557,Hoja1!$E557*Hoja1!$R557,Hoja1!$G557),0)</f>
        <v>0</v>
      </c>
      <c r="AL557" s="49">
        <f>IF(AG555&gt;0,IF(AH555=Hoja1!$W557,Hoja1!$F557*Hoja1!$R557,Hoja1!$H557),0)</f>
        <v>0</v>
      </c>
      <c r="AM557" s="56">
        <f t="shared" ref="AM557:AN557" si="7799">AM552</f>
        <v>5</v>
      </c>
      <c r="AN557" s="145">
        <f t="shared" si="7799"/>
        <v>0.495</v>
      </c>
      <c r="AO557" s="122">
        <f t="shared" si="7273"/>
        <v>0.2</v>
      </c>
      <c r="AP557" s="127">
        <f t="shared" si="7303"/>
        <v>9.9000000000000005E-2</v>
      </c>
      <c r="AQ557" s="56">
        <f t="shared" ref="AQ557:AR557" si="7800">AQ552</f>
        <v>1.5572556085322287E-3</v>
      </c>
      <c r="AR557" s="57">
        <f t="shared" si="7800"/>
        <v>-1.8735414747066217E-3</v>
      </c>
      <c r="AS557" s="56">
        <f t="shared" ref="AS557" si="7801">IF(AG555&gt;0,G557+AQ557,0)</f>
        <v>0</v>
      </c>
      <c r="AT557" s="166">
        <f t="shared" ref="AT557" si="7802">IF(AG555&gt;0,H557+AR557,0)</f>
        <v>0</v>
      </c>
    </row>
    <row r="558" spans="3:46" ht="19.5" thickBot="1" x14ac:dyDescent="0.3">
      <c r="C558" s="228"/>
      <c r="D558" s="217"/>
      <c r="E558" s="94">
        <f t="shared" ref="E558:F558" si="7803">E557</f>
        <v>0.67010127399999997</v>
      </c>
      <c r="F558" s="94">
        <f t="shared" si="7803"/>
        <v>0.83871511700000001</v>
      </c>
      <c r="G558" s="46">
        <f t="shared" ref="G558:I558" si="7804">G553</f>
        <v>5.6386042442791447E-2</v>
      </c>
      <c r="H558" s="46">
        <f t="shared" si="7804"/>
        <v>0.99840904153440013</v>
      </c>
      <c r="I558" s="46">
        <f t="shared" si="7804"/>
        <v>0</v>
      </c>
      <c r="J558" s="56">
        <f t="shared" ref="J558" si="7805">IF($AO$1="SUBTRACTIVE",AA558+J553,IF(W558=MAX(W555:W559),P558*M558-G558+J553,J553))</f>
        <v>0</v>
      </c>
      <c r="K558" s="122">
        <f t="shared" ref="K558" si="7806">IF($AO$1="SUBTRACTIVE",AB558+K553,IF(W558=MAX(W555:W559),P558*N558-H558+K553,K553))</f>
        <v>0</v>
      </c>
      <c r="L558" s="57">
        <v>0</v>
      </c>
      <c r="M558" s="137">
        <f t="shared" ref="M558" si="7807">IF($AO$1="ADDICTIVE",IF(W558=MAX(W555:W559),$AO$2*S558*R558+G558,0),0)</f>
        <v>0</v>
      </c>
      <c r="N558" s="122">
        <f t="shared" ref="N558" si="7808">IF($AO$1="ADDICTIVE",IF(W558=MAX(W555:W559),$AO$2*T558*R558+H558,0),0)</f>
        <v>0</v>
      </c>
      <c r="O558" s="128">
        <f t="shared" ref="O558:O559" si="7809">IF($AO$1="ADDICTIVE",IF(Y558=MAX(Y554:Y558),$AO$2*U558*R558+I558,0),0)</f>
        <v>0</v>
      </c>
      <c r="P558" s="57">
        <f t="shared" si="7559"/>
        <v>0</v>
      </c>
      <c r="Q558" s="93">
        <f t="shared" si="7778"/>
        <v>0</v>
      </c>
      <c r="R558" s="56">
        <f t="shared" si="7266"/>
        <v>0.93150144727774076</v>
      </c>
      <c r="S558" s="95">
        <f t="shared" si="7638"/>
        <v>0.67010127399999997</v>
      </c>
      <c r="T558" s="95">
        <f t="shared" si="7639"/>
        <v>0.83871511700000001</v>
      </c>
      <c r="U558" s="115">
        <f t="shared" si="7267"/>
        <v>0</v>
      </c>
      <c r="V558" s="202">
        <f t="shared" si="7251"/>
        <v>0.81521757119326888</v>
      </c>
      <c r="W558" s="203">
        <f t="shared" si="6948"/>
        <v>0.90760878559663438</v>
      </c>
      <c r="X558" s="203">
        <f>IF(W558&gt;X557,W558,X557)</f>
        <v>0.98571286612560349</v>
      </c>
      <c r="Y558" s="75">
        <f t="shared" si="7779"/>
        <v>0.99606623731457233</v>
      </c>
      <c r="Z558" s="93">
        <f>IF(MAX(W555:W559)=W558,Q558+1,Q558)</f>
        <v>0</v>
      </c>
      <c r="AA558" s="82">
        <f t="shared" ref="AA558" si="7810">IF(W558=MAX(W555:W559),S558*R558-G558,0)</f>
        <v>0</v>
      </c>
      <c r="AB558" s="82">
        <f t="shared" ref="AB558" si="7811">IF(W558=MAX(W555:W559),T558*R558-H558,0)</f>
        <v>0</v>
      </c>
      <c r="AC558" s="210">
        <f t="shared" ref="AC558" si="7812">IF(W558=MAX(W555:W559),U558-I558,0)</f>
        <v>0</v>
      </c>
      <c r="AD558" s="212">
        <f>Hoja1!$AA558^2+Hoja1!$AB558^2+AC558^2</f>
        <v>0</v>
      </c>
      <c r="AE558" s="75">
        <f t="shared" ref="AE558:AH558" si="7813">AE557</f>
        <v>4.2190361345450934E-2</v>
      </c>
      <c r="AF558" s="75">
        <f t="shared" si="7813"/>
        <v>0.20540292438388247</v>
      </c>
      <c r="AG558" s="78">
        <f t="shared" si="7813"/>
        <v>0</v>
      </c>
      <c r="AH558" s="78">
        <f t="shared" si="7813"/>
        <v>0</v>
      </c>
      <c r="AI558" s="80">
        <f>IF(AG555&gt;0,IF(AH555=Hoja1!$W558,Hoja1!$E558,Hoja1!$G558),0)</f>
        <v>0</v>
      </c>
      <c r="AJ558" s="54">
        <f>IF(AG555&gt;0,IF(AH555=Hoja1!$W558,Hoja1!$F558,Hoja1!$H558),0)</f>
        <v>0</v>
      </c>
      <c r="AK558" s="52">
        <f>IF(AG555&gt;0,IF(AH555=Hoja1!$W558,Hoja1!$E558*Hoja1!$R558,Hoja1!$G558),0)</f>
        <v>0</v>
      </c>
      <c r="AL558" s="49">
        <f>IF(AG555&gt;0,IF(AH555=Hoja1!$W558,Hoja1!$F558*Hoja1!$R558,Hoja1!$H558),0)</f>
        <v>0</v>
      </c>
      <c r="AM558" s="56">
        <f t="shared" ref="AM558:AN558" si="7814">AM553</f>
        <v>1</v>
      </c>
      <c r="AN558" s="145">
        <f t="shared" si="7814"/>
        <v>0.495</v>
      </c>
      <c r="AO558" s="122">
        <f t="shared" si="7273"/>
        <v>1</v>
      </c>
      <c r="AP558" s="127">
        <f t="shared" si="7303"/>
        <v>0.495</v>
      </c>
      <c r="AQ558" s="56">
        <f t="shared" ref="AQ558:AR558" si="7815">AQ553</f>
        <v>0</v>
      </c>
      <c r="AR558" s="57">
        <f t="shared" si="7815"/>
        <v>0</v>
      </c>
      <c r="AS558" s="56">
        <f t="shared" ref="AS558" si="7816">IF(AG555&gt;0,G558+AQ558,0)</f>
        <v>0</v>
      </c>
      <c r="AT558" s="166">
        <f t="shared" ref="AT558" si="7817">IF(AG555&gt;0,H558+AR558,0)</f>
        <v>0</v>
      </c>
    </row>
    <row r="559" spans="3:46" ht="19.5" thickBot="1" x14ac:dyDescent="0.3">
      <c r="C559" s="228"/>
      <c r="D559" s="218"/>
      <c r="E559" s="94">
        <f t="shared" ref="E559:F559" si="7818">E558</f>
        <v>0.67010127399999997</v>
      </c>
      <c r="F559" s="94">
        <f t="shared" si="7818"/>
        <v>0.83871511700000001</v>
      </c>
      <c r="G559" s="46">
        <f t="shared" ref="G559:I559" si="7819">G554</f>
        <v>0.69857546875979126</v>
      </c>
      <c r="H559" s="46">
        <f t="shared" si="7819"/>
        <v>0.71177119011743828</v>
      </c>
      <c r="I559" s="46">
        <f t="shared" si="7819"/>
        <v>0</v>
      </c>
      <c r="J559" s="58">
        <f t="shared" ref="J559" si="7820">IF($AO$1="SUBTRACTIVE",AA559+J554,IF(W559=MAX(W555:W559),P559*M559-G559+J554,J554))</f>
        <v>-7.0690546308134539E-2</v>
      </c>
      <c r="K559" s="124">
        <f t="shared" ref="K559" si="7821">IF($AO$1="SUBTRACTIVE",AB559+K554,IF(W559=MAX(W555:W559),P559*N559-H559+K554,K554))</f>
        <v>6.9642447669940877E-2</v>
      </c>
      <c r="L559" s="59">
        <v>0</v>
      </c>
      <c r="M559" s="138">
        <f t="shared" ref="M559" si="7822">IF($AO$1="ADDICTIVE",IF(W559=MAX(W555:W559),$AO$2*S559*R559+G559,0),0)</f>
        <v>0</v>
      </c>
      <c r="N559" s="124">
        <f t="shared" ref="N559" si="7823">IF($AO$1="ADDICTIVE",IF(W559=MAX(W555:W559),$AO$2*T559*R559+H559,0),0)</f>
        <v>0</v>
      </c>
      <c r="O559" s="129">
        <f t="shared" si="7809"/>
        <v>0</v>
      </c>
      <c r="P559" s="59">
        <f t="shared" si="7559"/>
        <v>0</v>
      </c>
      <c r="Q559" s="93">
        <f t="shared" si="7778"/>
        <v>1</v>
      </c>
      <c r="R559" s="58">
        <f t="shared" si="7266"/>
        <v>0.93150144727774076</v>
      </c>
      <c r="S559" s="95">
        <f t="shared" si="7638"/>
        <v>0.67010127399999997</v>
      </c>
      <c r="T559" s="95">
        <f t="shared" si="7639"/>
        <v>0.83871511700000001</v>
      </c>
      <c r="U559" s="119">
        <f t="shared" si="7267"/>
        <v>0</v>
      </c>
      <c r="V559" s="202">
        <f t="shared" si="7251"/>
        <v>0.99213247462914467</v>
      </c>
      <c r="W559" s="203">
        <f t="shared" si="6948"/>
        <v>0.99606623731457233</v>
      </c>
      <c r="X559" s="203">
        <f>IF(W559&gt;X558,W559,X558)</f>
        <v>0.99606623731457233</v>
      </c>
      <c r="Y559" s="75">
        <f t="shared" si="7779"/>
        <v>0.99606623731457233</v>
      </c>
      <c r="Z559" s="93">
        <f>IF(MAX(W555:W559)=W559,Q559+1,Q559)</f>
        <v>2</v>
      </c>
      <c r="AA559" s="82">
        <f t="shared" ref="AA559" si="7824">IF(W559=MAX(W555:W559),S559*R559-G559,0)</f>
        <v>-7.4375162206133383E-2</v>
      </c>
      <c r="AB559" s="82">
        <f t="shared" ref="AB559" si="7825">IF(W559=MAX(W555:W559),T559*R559-H559,0)</f>
        <v>6.9493155221781455E-2</v>
      </c>
      <c r="AC559" s="211">
        <f t="shared" ref="AC559" si="7826">IF(W559=MAX(W555:W559),U559-I559,0)</f>
        <v>0</v>
      </c>
      <c r="AD559" s="211">
        <f>Hoja1!$AA559^2+Hoja1!$AB559^2+AC559^2</f>
        <v>1.0360963375867262E-2</v>
      </c>
      <c r="AE559" s="75">
        <f t="shared" ref="AE559:AH559" si="7827">AE558</f>
        <v>4.2190361345450934E-2</v>
      </c>
      <c r="AF559" s="75">
        <f t="shared" si="7827"/>
        <v>0.20540292438388247</v>
      </c>
      <c r="AG559" s="78">
        <f t="shared" si="7827"/>
        <v>0</v>
      </c>
      <c r="AH559" s="78">
        <f t="shared" si="7827"/>
        <v>0</v>
      </c>
      <c r="AI559" s="80">
        <f>IF(AG555&gt;0,IF(AH555=Hoja1!$W559,Hoja1!$E559,Hoja1!$G559),0)</f>
        <v>0</v>
      </c>
      <c r="AJ559" s="54">
        <f>IF(AG555&gt;0,IF(AH555=Hoja1!$W559,Hoja1!$F559,Hoja1!$H559),0)</f>
        <v>0</v>
      </c>
      <c r="AK559" s="52">
        <f>IF(AG555&gt;0,IF(AH555=Hoja1!$W559,Hoja1!$E559*Hoja1!$R559,Hoja1!$G559),0)</f>
        <v>0</v>
      </c>
      <c r="AL559" s="49">
        <f>IF(AG555&gt;0,IF(AH555=Hoja1!$W559,Hoja1!$F559*Hoja1!$R559,Hoja1!$H559),0)</f>
        <v>0</v>
      </c>
      <c r="AM559" s="58">
        <f t="shared" ref="AM559:AN559" si="7828">AM554</f>
        <v>6</v>
      </c>
      <c r="AN559" s="146">
        <f t="shared" si="7828"/>
        <v>0.495</v>
      </c>
      <c r="AO559" s="124">
        <f t="shared" si="7273"/>
        <v>0.16666666666666666</v>
      </c>
      <c r="AP559" s="106">
        <f t="shared" si="7303"/>
        <v>8.249999999999999E-2</v>
      </c>
      <c r="AQ559" s="58">
        <f t="shared" ref="AQ559:AR559" si="7829">AQ554</f>
        <v>-1.8238848695094642E-3</v>
      </c>
      <c r="AR559" s="59">
        <f t="shared" si="7829"/>
        <v>-7.3899761838922817E-5</v>
      </c>
      <c r="AS559" s="58">
        <f t="shared" ref="AS559" si="7830">IF(AG555&gt;0,G559+AQ559,0)</f>
        <v>0</v>
      </c>
      <c r="AT559" s="167">
        <f t="shared" ref="AT559" si="7831">IF(AG555&gt;0,H559+AR559,0)</f>
        <v>0</v>
      </c>
    </row>
    <row r="560" spans="3:46" ht="19.5" thickBot="1" x14ac:dyDescent="0.3">
      <c r="C560" s="228"/>
      <c r="D560" s="293" t="s">
        <v>35</v>
      </c>
      <c r="E560" s="86">
        <f>$A$20</f>
        <v>0.81957016299999996</v>
      </c>
      <c r="F560" s="86">
        <f>$B$20</f>
        <v>0.55500570400000004</v>
      </c>
      <c r="G560" s="71">
        <f t="shared" ref="G560:I560" si="7832">G555</f>
        <v>0.90538381924519451</v>
      </c>
      <c r="H560" s="71">
        <f t="shared" si="7832"/>
        <v>0.41442468282152445</v>
      </c>
      <c r="I560" s="71">
        <f t="shared" si="7832"/>
        <v>0</v>
      </c>
      <c r="J560" s="64">
        <f t="shared" ref="J560" si="7833">IF($AO$1="SUBTRACTIVE",AA560+J555,IF(W560=MAX(W560:W564),P560*M560-G560+J555,J555))</f>
        <v>8.8152279560373747E-2</v>
      </c>
      <c r="K560" s="121">
        <f t="shared" ref="K560" si="7834">IF($AO$1="SUBTRACTIVE",AB560+K555,IF(W560=MAX(W560:W564),P560*N560-H560+K555,K555))</f>
        <v>-0.25271813359419798</v>
      </c>
      <c r="L560" s="65">
        <v>0</v>
      </c>
      <c r="M560" s="64">
        <f t="shared" ref="M560" si="7835">IF($AO$1="ADDICTIVE",IF(W560=MAX(W560:W564),$AO$2*S560*R560+G560,0),0)</f>
        <v>0</v>
      </c>
      <c r="N560" s="121">
        <f t="shared" ref="N560" si="7836">IF($AO$1="ADDICTIVE",IF(W560=MAX(W560:W564),$AO$2*T560*R560+H560,0),0)</f>
        <v>0</v>
      </c>
      <c r="O560" s="126">
        <f t="shared" ref="O560" si="7837">IF($AO$1="ADDICTIVE",IF(Y560=MAX(Y560:Y564),$AO$2*U560*R560+I560,0),0)</f>
        <v>0</v>
      </c>
      <c r="P560" s="65">
        <f t="shared" si="7559"/>
        <v>0</v>
      </c>
      <c r="Q560" s="35">
        <f t="shared" si="7778"/>
        <v>5</v>
      </c>
      <c r="R560" s="15">
        <f t="shared" si="7266"/>
        <v>1.0102934884941575</v>
      </c>
      <c r="S560" s="87">
        <f t="shared" si="7638"/>
        <v>0.81957016299999996</v>
      </c>
      <c r="T560" s="87">
        <f t="shared" si="7639"/>
        <v>0.55500570400000004</v>
      </c>
      <c r="U560" s="26">
        <f t="shared" si="7267"/>
        <v>0</v>
      </c>
      <c r="V560" s="197">
        <f t="shared" si="7251"/>
        <v>0.9820392441177962</v>
      </c>
      <c r="W560" s="198">
        <f t="shared" si="6948"/>
        <v>0.99101962205889804</v>
      </c>
      <c r="X560" s="198">
        <f>W560</f>
        <v>0.99101962205889804</v>
      </c>
      <c r="Y560" s="35">
        <f t="shared" ref="Y560" si="7838">X564</f>
        <v>0.99101962205889804</v>
      </c>
      <c r="Z560" s="35">
        <f>IF(MAX(W560:W564)=W560,Q560+1,Q560)</f>
        <v>6</v>
      </c>
      <c r="AA560" s="35">
        <f t="shared" ref="AA560" si="7839">IF(W560=MAX(W560:W564),S560*R560-G560,0)</f>
        <v>-7.7377420202199287E-2</v>
      </c>
      <c r="AB560" s="35">
        <f t="shared" ref="AB560" si="7840">IF(W560=MAX(W560:W564),T560*R560-H560,0)</f>
        <v>0.14629396600679134</v>
      </c>
      <c r="AC560" s="131">
        <f t="shared" ref="AC560" si="7841">IF(W560=MAX(W560:W564),U560-I560,0)</f>
        <v>0</v>
      </c>
      <c r="AD560" s="131">
        <f>Hoja1!$AA560^2+Hoja1!$AB560^2+AC560^2</f>
        <v>2.7389189647143937E-2</v>
      </c>
      <c r="AE560" s="35">
        <f t="shared" ref="AE560" si="7842">IF(MAX(AD560:AD564)&gt;AE555,MAX(AD560:AD564),AE555)</f>
        <v>4.2190361345450934E-2</v>
      </c>
      <c r="AF560" s="35">
        <f t="shared" ref="AF560" si="7843">SQRT(AE560)</f>
        <v>0.20540292438388247</v>
      </c>
      <c r="AG560" s="35">
        <f>IF(Y560=MIN(Y510:Y609),Y560,0)</f>
        <v>0</v>
      </c>
      <c r="AH560" s="88">
        <f>IF(Hoja1!$AG560&gt;0,_xlfn.MAXIFS(W560:W564,Z605:Z609,0),0)</f>
        <v>0</v>
      </c>
      <c r="AI560" s="72">
        <f>IF(AG560&gt;0,IF(AH560=Hoja1!$W560,Hoja1!$E560,Hoja1!$G560),0)</f>
        <v>0</v>
      </c>
      <c r="AJ560" s="73">
        <f>IF(AG560&gt;0,IF(AH560=Hoja1!$W560,Hoja1!$F560,Hoja1!$H560),0)</f>
        <v>0</v>
      </c>
      <c r="AK560" s="52">
        <f>IF(AG560&gt;0,IF(AH560=Hoja1!$W560,Hoja1!$E560*Hoja1!$R560,Hoja1!$G560),0)</f>
        <v>0</v>
      </c>
      <c r="AL560" s="49">
        <f>IF(AG560&gt;0,IF(AH560=Hoja1!$W560,Hoja1!$F560*Hoja1!$R560,Hoja1!$H560),0)</f>
        <v>0</v>
      </c>
      <c r="AM560" s="64">
        <f t="shared" ref="AM560:AN560" si="7844">AM555</f>
        <v>7</v>
      </c>
      <c r="AN560" s="148">
        <f t="shared" si="7844"/>
        <v>0.495</v>
      </c>
      <c r="AO560" s="121">
        <f t="shared" si="7273"/>
        <v>0.14285714285714285</v>
      </c>
      <c r="AP560" s="65">
        <f t="shared" ref="AP560" si="7845">IF($AO$11="SUBTRACTIVE",AN560*AO560,AO560)</f>
        <v>0.14285714285714285</v>
      </c>
      <c r="AQ560" s="64">
        <f t="shared" ref="AQ560:AR560" si="7846">AQ555</f>
        <v>2.360447363176085E-3</v>
      </c>
      <c r="AR560" s="65">
        <f t="shared" si="7846"/>
        <v>-9.9953422788488233E-3</v>
      </c>
      <c r="AS560" s="64">
        <f t="shared" ref="AS560" si="7847">IF(AG560&gt;0,G560+AQ560,0)</f>
        <v>0</v>
      </c>
      <c r="AT560" s="168">
        <f t="shared" ref="AT560" si="7848">IF(AG560&gt;0,H560+AR560,0)</f>
        <v>0</v>
      </c>
    </row>
    <row r="561" spans="3:46" ht="19.5" thickBot="1" x14ac:dyDescent="0.3">
      <c r="C561" s="228"/>
      <c r="D561" s="214"/>
      <c r="E561" s="89">
        <f t="shared" ref="E561:F561" si="7849">E560</f>
        <v>0.81957016299999996</v>
      </c>
      <c r="F561" s="89">
        <f t="shared" si="7849"/>
        <v>0.55500570400000004</v>
      </c>
      <c r="G561" s="74">
        <f t="shared" ref="G561:I561" si="7850">G556</f>
        <v>0.98603471205529203</v>
      </c>
      <c r="H561" s="74">
        <f t="shared" si="7850"/>
        <v>-5.8990051948825117E-2</v>
      </c>
      <c r="I561" s="74">
        <f t="shared" si="7850"/>
        <v>0</v>
      </c>
      <c r="J561" s="2">
        <f t="shared" ref="J561" si="7851">IF($AO$1="SUBTRACTIVE",AA561+J556,IF(W561=MAX(W560:W564),P561*M561-G561+J556,J556))</f>
        <v>0</v>
      </c>
      <c r="K561" s="107">
        <f t="shared" ref="K561" si="7852">IF($AO$1="SUBTRACTIVE",AB561+K556,IF(W561=MAX(W560:W564),P561*N561-H561+K556,K556))</f>
        <v>0</v>
      </c>
      <c r="L561" s="3">
        <v>0</v>
      </c>
      <c r="M561" s="2">
        <f t="shared" ref="M561" si="7853">IF($AO$1="ADDICTIVE",IF(W561=MAX(W560:W564),$AO$2*S561*R561+G561,0),0)</f>
        <v>0</v>
      </c>
      <c r="N561" s="107">
        <f t="shared" ref="N561" si="7854">IF($AO$1="ADDICTIVE",IF(W561=MAX(W560:W564),$AO$2*T561*R561+H561,0),0)</f>
        <v>0</v>
      </c>
      <c r="O561" s="20">
        <f t="shared" ref="O561" si="7855">IF($AO$1="ADDICTIVE",IF(Y561=MAX(Y560:Y564),$AO$2*U561*R561+I561,0),0)</f>
        <v>0</v>
      </c>
      <c r="P561" s="3">
        <f t="shared" si="7559"/>
        <v>0</v>
      </c>
      <c r="Q561" s="63">
        <f>Z556</f>
        <v>0</v>
      </c>
      <c r="R561" s="2">
        <f t="shared" si="7266"/>
        <v>1.0102934884941575</v>
      </c>
      <c r="S561" s="90">
        <f t="shared" si="7638"/>
        <v>0.81957016299999996</v>
      </c>
      <c r="T561" s="90">
        <f t="shared" si="7639"/>
        <v>0.55500570400000004</v>
      </c>
      <c r="U561" s="26">
        <f t="shared" si="7267"/>
        <v>0</v>
      </c>
      <c r="V561" s="199">
        <f t="shared" si="7251"/>
        <v>0.78336622903724162</v>
      </c>
      <c r="W561" s="192">
        <f t="shared" si="6948"/>
        <v>0.89168311451862081</v>
      </c>
      <c r="X561" s="192">
        <f>IF(W561&gt;X560,W561,X560)</f>
        <v>0.99101962205889804</v>
      </c>
      <c r="Y561" s="75">
        <f t="shared" ref="Y561:Y564" si="7856">Y560</f>
        <v>0.99101962205889804</v>
      </c>
      <c r="Z561" s="63">
        <f>IF(MAX(W560:W564)=W561,Q561+1,Q561)</f>
        <v>0</v>
      </c>
      <c r="AA561" s="63">
        <f t="shared" ref="AA561" si="7857">IF(W561=MAX(W560:W564),S561*R561-G561,0)</f>
        <v>0</v>
      </c>
      <c r="AB561" s="63">
        <f t="shared" ref="AB561" si="7858">IF(W561=MAX(W560:W564),T561*R561-H561,0)</f>
        <v>0</v>
      </c>
      <c r="AC561" s="209">
        <f t="shared" ref="AC561" si="7859">IF(W561=MAX(W560:W564),U561-I561,0)</f>
        <v>0</v>
      </c>
      <c r="AD561" s="132">
        <f>Hoja1!$AA561^2+Hoja1!$AB561^2+AC561^2</f>
        <v>0</v>
      </c>
      <c r="AE561" s="75">
        <f t="shared" ref="AE561:AH561" si="7860">AE560</f>
        <v>4.2190361345450934E-2</v>
      </c>
      <c r="AF561" s="76">
        <f t="shared" si="7860"/>
        <v>0.20540292438388247</v>
      </c>
      <c r="AG561" s="77">
        <f t="shared" si="7860"/>
        <v>0</v>
      </c>
      <c r="AH561" s="78">
        <f t="shared" si="7860"/>
        <v>0</v>
      </c>
      <c r="AI561" s="72">
        <f>IF(AG560&gt;0,IF(AH560=Hoja1!$W561,Hoja1!$E561,Hoja1!$G561),0)</f>
        <v>0</v>
      </c>
      <c r="AJ561" s="73">
        <f>IF(AG560&gt;0,IF(AH560=Hoja1!$W561,Hoja1!$F561,Hoja1!$H561),0)</f>
        <v>0</v>
      </c>
      <c r="AK561" s="52">
        <f>IF(AG560&gt;0,IF(AH560=Hoja1!$W561,Hoja1!$E561*Hoja1!$R561,Hoja1!$G561),0)</f>
        <v>0</v>
      </c>
      <c r="AL561" s="49">
        <f>IF(AG560&gt;0,IF(AH560=Hoja1!$W561,Hoja1!$F561*Hoja1!$R561,Hoja1!$H561),0)</f>
        <v>0</v>
      </c>
      <c r="AM561" s="2">
        <f t="shared" ref="AM561:AN561" si="7861">AM556</f>
        <v>1</v>
      </c>
      <c r="AN561" s="143">
        <f t="shared" si="7861"/>
        <v>0.495</v>
      </c>
      <c r="AO561" s="107">
        <f t="shared" si="7273"/>
        <v>1</v>
      </c>
      <c r="AP561" s="3">
        <f t="shared" si="7379"/>
        <v>1</v>
      </c>
      <c r="AQ561" s="2">
        <f t="shared" ref="AQ561:AR561" si="7862">AQ556</f>
        <v>4.8609470523695505E-3</v>
      </c>
      <c r="AR561" s="3">
        <f t="shared" si="7862"/>
        <v>7.4223865015331569E-2</v>
      </c>
      <c r="AS561" s="2">
        <f t="shared" ref="AS561" si="7863">IF(AG560&gt;0,G561+AQ561,0)</f>
        <v>0</v>
      </c>
      <c r="AT561" s="163">
        <f t="shared" ref="AT561" si="7864">IF(AG560&gt;0,H561+AR561,0)</f>
        <v>0</v>
      </c>
    </row>
    <row r="562" spans="3:46" ht="19.5" thickBot="1" x14ac:dyDescent="0.3">
      <c r="C562" s="228"/>
      <c r="D562" s="214"/>
      <c r="E562" s="89">
        <f t="shared" ref="E562:F562" si="7865">E561</f>
        <v>0.81957016299999996</v>
      </c>
      <c r="F562" s="89">
        <f t="shared" si="7865"/>
        <v>0.55500570400000004</v>
      </c>
      <c r="G562" s="74">
        <f t="shared" ref="G562:I562" si="7866">G557</f>
        <v>0.42790764801747749</v>
      </c>
      <c r="H562" s="74">
        <f t="shared" si="7866"/>
        <v>0.90152027464689888</v>
      </c>
      <c r="I562" s="74">
        <f t="shared" si="7866"/>
        <v>0</v>
      </c>
      <c r="J562" s="2">
        <f t="shared" ref="J562" si="7867">IF($AO$1="SUBTRACTIVE",AA562+J557,IF(W562=MAX(W560:W564),P562*M562-G562+J557,J557))</f>
        <v>2.2939335628950841E-2</v>
      </c>
      <c r="K562" s="107">
        <f t="shared" ref="K562" si="7868">IF($AO$1="SUBTRACTIVE",AB562+K557,IF(W562=MAX(W560:W564),P562*N562-H562+K557,K557))</f>
        <v>-1.7704079769860992E-2</v>
      </c>
      <c r="L562" s="3">
        <v>0</v>
      </c>
      <c r="M562" s="2">
        <f t="shared" ref="M562" si="7869">IF($AO$1="ADDICTIVE",IF(W562=MAX(W560:W564),$AO$2*S562*R562+G562,0),0)</f>
        <v>0</v>
      </c>
      <c r="N562" s="107">
        <f t="shared" ref="N562" si="7870">IF($AO$1="ADDICTIVE",IF(W562=MAX(W560:W564),$AO$2*T562*R562+H562,0),0)</f>
        <v>0</v>
      </c>
      <c r="O562" s="20">
        <f t="shared" ref="O562" si="7871">IF($AO$1="ADDICTIVE",IF(Y562=MAX(Y560:Y564),$AO$2*U562*R562+I562,0),0)</f>
        <v>0</v>
      </c>
      <c r="P562" s="3">
        <f t="shared" si="7559"/>
        <v>0</v>
      </c>
      <c r="Q562" s="63">
        <f>Z557</f>
        <v>3</v>
      </c>
      <c r="R562" s="2">
        <f t="shared" si="7266"/>
        <v>1.0102934884941575</v>
      </c>
      <c r="S562" s="90">
        <f t="shared" si="7638"/>
        <v>0.81957016299999996</v>
      </c>
      <c r="T562" s="90">
        <f t="shared" si="7639"/>
        <v>0.55500570400000004</v>
      </c>
      <c r="U562" s="26">
        <f t="shared" si="7267"/>
        <v>0</v>
      </c>
      <c r="V562" s="199">
        <f t="shared" si="7251"/>
        <v>0.85980950104925025</v>
      </c>
      <c r="W562" s="192">
        <f t="shared" si="6948"/>
        <v>0.92990475052462518</v>
      </c>
      <c r="X562" s="192">
        <f>IF(W562&gt;X561,W562,X561)</f>
        <v>0.99101962205889804</v>
      </c>
      <c r="Y562" s="75">
        <f t="shared" si="7856"/>
        <v>0.99101962205889804</v>
      </c>
      <c r="Z562" s="63">
        <f>IF(MAX(W560:W564)=W562,Q562+1,Q562)</f>
        <v>3</v>
      </c>
      <c r="AA562" s="63">
        <f t="shared" ref="AA562" si="7872">IF(W562=MAX(W560:W564),S562*R562-G562,0)</f>
        <v>0</v>
      </c>
      <c r="AB562" s="63">
        <f t="shared" ref="AB562" si="7873">IF(W562=MAX(W560:W564),T562*R562-H562,0)</f>
        <v>0</v>
      </c>
      <c r="AC562" s="209">
        <f t="shared" ref="AC562" si="7874">IF(W562=MAX(W560:W564),U562-I562,0)</f>
        <v>0</v>
      </c>
      <c r="AD562" s="132">
        <f>Hoja1!$AA562^2+Hoja1!$AB562^2+AC562^2</f>
        <v>0</v>
      </c>
      <c r="AE562" s="75">
        <f t="shared" ref="AE562:AH562" si="7875">AE561</f>
        <v>4.2190361345450934E-2</v>
      </c>
      <c r="AF562" s="75">
        <f t="shared" si="7875"/>
        <v>0.20540292438388247</v>
      </c>
      <c r="AG562" s="78">
        <f t="shared" si="7875"/>
        <v>0</v>
      </c>
      <c r="AH562" s="78">
        <f t="shared" si="7875"/>
        <v>0</v>
      </c>
      <c r="AI562" s="72">
        <f>IF(AG560&gt;0,IF(AH560=Hoja1!$W562,Hoja1!$E562,Hoja1!$G562),0)</f>
        <v>0</v>
      </c>
      <c r="AJ562" s="73">
        <f>IF(AG562&gt;0,IF(AH562=Hoja1!$W562,Hoja1!$F562,Hoja1!$H562),0)</f>
        <v>0</v>
      </c>
      <c r="AK562" s="52">
        <f>IF(AG560&gt;0,IF(AH560=Hoja1!$W562,Hoja1!$E562*Hoja1!$R562,Hoja1!$G562),0)</f>
        <v>0</v>
      </c>
      <c r="AL562" s="49">
        <f>IF(AG560&gt;0,IF(AH560=Hoja1!$W562,Hoja1!$F562*Hoja1!$R562,Hoja1!$H562),0)</f>
        <v>0</v>
      </c>
      <c r="AM562" s="2">
        <f t="shared" ref="AM562:AN562" si="7876">AM557</f>
        <v>5</v>
      </c>
      <c r="AN562" s="143">
        <f t="shared" si="7876"/>
        <v>0.495</v>
      </c>
      <c r="AO562" s="107">
        <f t="shared" si="7273"/>
        <v>0.2</v>
      </c>
      <c r="AP562" s="3">
        <f t="shared" si="7379"/>
        <v>0.2</v>
      </c>
      <c r="AQ562" s="2">
        <f t="shared" ref="AQ562:AR562" si="7877">AQ557</f>
        <v>1.5572556085322287E-3</v>
      </c>
      <c r="AR562" s="3">
        <f t="shared" si="7877"/>
        <v>-1.8735414747066217E-3</v>
      </c>
      <c r="AS562" s="2">
        <f t="shared" ref="AS562" si="7878">IF(AG560&gt;0,G562+AQ562,0)</f>
        <v>0</v>
      </c>
      <c r="AT562" s="163">
        <f t="shared" ref="AT562" si="7879">IF(AG560&gt;0,H562+AR562,0)</f>
        <v>0</v>
      </c>
    </row>
    <row r="563" spans="3:46" ht="19.5" thickBot="1" x14ac:dyDescent="0.3">
      <c r="C563" s="228"/>
      <c r="D563" s="214"/>
      <c r="E563" s="89">
        <f t="shared" ref="E563:F563" si="7880">E562</f>
        <v>0.81957016299999996</v>
      </c>
      <c r="F563" s="89">
        <f t="shared" si="7880"/>
        <v>0.55500570400000004</v>
      </c>
      <c r="G563" s="74">
        <f t="shared" ref="G563:I563" si="7881">G558</f>
        <v>5.6386042442791447E-2</v>
      </c>
      <c r="H563" s="74">
        <f t="shared" si="7881"/>
        <v>0.99840904153440013</v>
      </c>
      <c r="I563" s="74">
        <f t="shared" si="7881"/>
        <v>0</v>
      </c>
      <c r="J563" s="2">
        <f t="shared" ref="J563" si="7882">IF($AO$1="SUBTRACTIVE",AA563+J558,IF(W563=MAX(W560:W564),P563*M563-G563+J558,J558))</f>
        <v>0</v>
      </c>
      <c r="K563" s="107">
        <f t="shared" ref="K563" si="7883">IF($AO$1="SUBTRACTIVE",AB563+K558,IF(W563=MAX(W560:W564),P563*N563-H563+K558,K558))</f>
        <v>0</v>
      </c>
      <c r="L563" s="3">
        <v>0</v>
      </c>
      <c r="M563" s="2">
        <f t="shared" ref="M563" si="7884">IF($AO$1="ADDICTIVE",IF(W563=MAX(W560:W564),$AO$2*S563*R563+G563,0),0)</f>
        <v>0</v>
      </c>
      <c r="N563" s="107">
        <f t="shared" ref="N563" si="7885">IF($AO$1="ADDICTIVE",IF(W563=MAX(W560:W564),$AO$2*T563*R563+H563,0),0)</f>
        <v>0</v>
      </c>
      <c r="O563" s="20">
        <f t="shared" ref="O563:O564" si="7886">IF($AO$1="ADDICTIVE",IF(Y563=MAX(Y559:Y563),$AO$2*U563*R563+I563,0),0)</f>
        <v>0</v>
      </c>
      <c r="P563" s="3">
        <f t="shared" si="7559"/>
        <v>0</v>
      </c>
      <c r="Q563" s="63">
        <f>Z558</f>
        <v>0</v>
      </c>
      <c r="R563" s="2">
        <f t="shared" si="7266"/>
        <v>1.0102934884941575</v>
      </c>
      <c r="S563" s="90">
        <f t="shared" si="7638"/>
        <v>0.81957016299999996</v>
      </c>
      <c r="T563" s="90">
        <f t="shared" si="7639"/>
        <v>0.55500570400000004</v>
      </c>
      <c r="U563" s="26">
        <f t="shared" si="7267"/>
        <v>0</v>
      </c>
      <c r="V563" s="199">
        <f t="shared" si="7251"/>
        <v>0.60651457270648401</v>
      </c>
      <c r="W563" s="192">
        <f t="shared" si="6948"/>
        <v>0.80325728635324201</v>
      </c>
      <c r="X563" s="192">
        <f>IF(W563&gt;X562,W563,X562)</f>
        <v>0.99101962205889804</v>
      </c>
      <c r="Y563" s="75">
        <f t="shared" si="7856"/>
        <v>0.99101962205889804</v>
      </c>
      <c r="Z563" s="63">
        <f>IF(MAX(W560:W564)=W563,Q563+1,Q563)</f>
        <v>0</v>
      </c>
      <c r="AA563" s="63">
        <f t="shared" ref="AA563" si="7887">IF(W563=MAX(W560:W564),S563*R563-G563,0)</f>
        <v>0</v>
      </c>
      <c r="AB563" s="63">
        <f t="shared" ref="AB563" si="7888">IF(W563=MAX(W560:W564),T563*R563-H563,0)</f>
        <v>0</v>
      </c>
      <c r="AC563" s="209">
        <f t="shared" ref="AC563" si="7889">IF(W563=MAX(W560:W564),U563-I563,0)</f>
        <v>0</v>
      </c>
      <c r="AD563" s="132">
        <f>Hoja1!$AA563^2+Hoja1!$AB563^2+AC563^2</f>
        <v>0</v>
      </c>
      <c r="AE563" s="75">
        <f t="shared" ref="AE563:AH563" si="7890">AE562</f>
        <v>4.2190361345450934E-2</v>
      </c>
      <c r="AF563" s="75">
        <f t="shared" si="7890"/>
        <v>0.20540292438388247</v>
      </c>
      <c r="AG563" s="78">
        <f t="shared" si="7890"/>
        <v>0</v>
      </c>
      <c r="AH563" s="78">
        <f t="shared" si="7890"/>
        <v>0</v>
      </c>
      <c r="AI563" s="72">
        <f>IF(AG560&gt;0,IF(AH560=Hoja1!$W563,Hoja1!$E563,Hoja1!$G563),0)</f>
        <v>0</v>
      </c>
      <c r="AJ563" s="73">
        <f>IF(AG560&gt;0,IF(AH560=Hoja1!$W563,Hoja1!$F563,Hoja1!$H563),0)</f>
        <v>0</v>
      </c>
      <c r="AK563" s="52">
        <f>IF(AG560&gt;0,IF(AH560=Hoja1!$W563,Hoja1!$E563*Hoja1!$R563,Hoja1!$G563),0)</f>
        <v>0</v>
      </c>
      <c r="AL563" s="49">
        <f>IF(AG560&gt;0,IF(AH560=Hoja1!$W563,Hoja1!$F563*Hoja1!$R563,Hoja1!$H563),0)</f>
        <v>0</v>
      </c>
      <c r="AM563" s="2">
        <f t="shared" ref="AM563:AN563" si="7891">AM558</f>
        <v>1</v>
      </c>
      <c r="AN563" s="143">
        <f t="shared" si="7891"/>
        <v>0.495</v>
      </c>
      <c r="AO563" s="107">
        <f t="shared" si="7273"/>
        <v>1</v>
      </c>
      <c r="AP563" s="3">
        <f t="shared" si="7379"/>
        <v>1</v>
      </c>
      <c r="AQ563" s="2">
        <f t="shared" ref="AQ563:AR563" si="7892">AQ558</f>
        <v>0</v>
      </c>
      <c r="AR563" s="3">
        <f t="shared" si="7892"/>
        <v>0</v>
      </c>
      <c r="AS563" s="2">
        <f t="shared" ref="AS563" si="7893">IF(AG560&gt;0,G563+AQ563,0)</f>
        <v>0</v>
      </c>
      <c r="AT563" s="163">
        <f t="shared" ref="AT563" si="7894">IF(AG560&gt;0,H563+AR563,0)</f>
        <v>0</v>
      </c>
    </row>
    <row r="564" spans="3:46" ht="19.5" thickBot="1" x14ac:dyDescent="0.3">
      <c r="C564" s="228"/>
      <c r="D564" s="215"/>
      <c r="E564" s="89">
        <f t="shared" ref="E564:F564" si="7895">E563</f>
        <v>0.81957016299999996</v>
      </c>
      <c r="F564" s="89">
        <f t="shared" si="7895"/>
        <v>0.55500570400000004</v>
      </c>
      <c r="G564" s="74">
        <f t="shared" ref="G564:I564" si="7896">G559</f>
        <v>0.69857546875979126</v>
      </c>
      <c r="H564" s="74">
        <f t="shared" si="7896"/>
        <v>0.71177119011743828</v>
      </c>
      <c r="I564" s="74">
        <f t="shared" si="7896"/>
        <v>0</v>
      </c>
      <c r="J564" s="4">
        <f t="shared" ref="J564" si="7897">IF($AO$1="SUBTRACTIVE",AA564+J559,IF(W564=MAX(W560:W564),P564*M564-G564+J559,J559))</f>
        <v>-7.0690546308134539E-2</v>
      </c>
      <c r="K564" s="108">
        <f t="shared" ref="K564" si="7898">IF($AO$1="SUBTRACTIVE",AB564+K559,IF(W564=MAX(W560:W564),P564*N564-H564+K559,K559))</f>
        <v>6.9642447669940877E-2</v>
      </c>
      <c r="L564" s="5">
        <v>0</v>
      </c>
      <c r="M564" s="4">
        <f t="shared" ref="M564" si="7899">IF($AO$1="ADDICTIVE",IF(W564=MAX(W560:W564),$AO$2*S564*R564+G564,0),0)</f>
        <v>0</v>
      </c>
      <c r="N564" s="108">
        <f t="shared" ref="N564" si="7900">IF($AO$1="ADDICTIVE",IF(W564=MAX(W560:W564),$AO$2*T564*R564+H564,0),0)</f>
        <v>0</v>
      </c>
      <c r="O564" s="21">
        <f t="shared" si="7886"/>
        <v>0</v>
      </c>
      <c r="P564" s="5">
        <f t="shared" si="7559"/>
        <v>0</v>
      </c>
      <c r="Q564" s="63">
        <f>Z559</f>
        <v>2</v>
      </c>
      <c r="R564" s="4">
        <f t="shared" si="7266"/>
        <v>1.0102934884941575</v>
      </c>
      <c r="S564" s="90">
        <f t="shared" si="7638"/>
        <v>0.81957016299999996</v>
      </c>
      <c r="T564" s="90">
        <f t="shared" si="7639"/>
        <v>0.55500570400000004</v>
      </c>
      <c r="U564" s="118">
        <f t="shared" si="7267"/>
        <v>0</v>
      </c>
      <c r="V564" s="199">
        <f t="shared" si="7251"/>
        <v>0.97752833834513941</v>
      </c>
      <c r="W564" s="192">
        <f t="shared" si="6948"/>
        <v>0.98876416917256971</v>
      </c>
      <c r="X564" s="192">
        <f>IF(W564&gt;X563,W564,X563)</f>
        <v>0.99101962205889804</v>
      </c>
      <c r="Y564" s="75">
        <f t="shared" si="7856"/>
        <v>0.99101962205889804</v>
      </c>
      <c r="Z564" s="63">
        <f>IF(MAX(W560:W564)=W564,Q564+1,Q564)</f>
        <v>2</v>
      </c>
      <c r="AA564" s="63">
        <f t="shared" ref="AA564" si="7901">IF(W564=MAX(W560:W564),S564*R564-G564,0)</f>
        <v>0</v>
      </c>
      <c r="AB564" s="63">
        <f t="shared" ref="AB564" si="7902">IF(W564=MAX(W560:W564),T564*R564-H564,0)</f>
        <v>0</v>
      </c>
      <c r="AC564" s="133">
        <f t="shared" ref="AC564" si="7903">IF(W564=MAX(W560:W564),U564-I564,0)</f>
        <v>0</v>
      </c>
      <c r="AD564" s="133">
        <f>Hoja1!$AA564^2+Hoja1!$AB564^2+AC564^2</f>
        <v>0</v>
      </c>
      <c r="AE564" s="75">
        <f t="shared" ref="AE564:AH564" si="7904">AE563</f>
        <v>4.2190361345450934E-2</v>
      </c>
      <c r="AF564" s="75">
        <f t="shared" si="7904"/>
        <v>0.20540292438388247</v>
      </c>
      <c r="AG564" s="78">
        <f t="shared" si="7904"/>
        <v>0</v>
      </c>
      <c r="AH564" s="78">
        <f t="shared" si="7904"/>
        <v>0</v>
      </c>
      <c r="AI564" s="72">
        <f>IF(AG560&gt;0,IF(AH560=Hoja1!$W564,Hoja1!$E564,Hoja1!$G564),0)</f>
        <v>0</v>
      </c>
      <c r="AJ564" s="73">
        <f>IF(AG560&gt;0,IF(AH560=Hoja1!$W564,Hoja1!$F564,Hoja1!$H564),0)</f>
        <v>0</v>
      </c>
      <c r="AK564" s="52">
        <f>IF(AG560&gt;0,IF(AH560=Hoja1!$W564,Hoja1!$E564*Hoja1!$R564,Hoja1!$G564),0)</f>
        <v>0</v>
      </c>
      <c r="AL564" s="49">
        <f>IF(AG560&gt;0,IF(AH560=Hoja1!$W564,Hoja1!$F564*Hoja1!$R564,Hoja1!$H564),0)</f>
        <v>0</v>
      </c>
      <c r="AM564" s="4">
        <f t="shared" ref="AM564:AN564" si="7905">AM559</f>
        <v>6</v>
      </c>
      <c r="AN564" s="120">
        <f t="shared" si="7905"/>
        <v>0.495</v>
      </c>
      <c r="AO564" s="108">
        <f t="shared" si="7273"/>
        <v>0.16666666666666666</v>
      </c>
      <c r="AP564" s="5">
        <f t="shared" si="7379"/>
        <v>0.16666666666666666</v>
      </c>
      <c r="AQ564" s="4">
        <f t="shared" ref="AQ564:AR564" si="7906">AQ559</f>
        <v>-1.8238848695094642E-3</v>
      </c>
      <c r="AR564" s="5">
        <f t="shared" si="7906"/>
        <v>-7.3899761838922817E-5</v>
      </c>
      <c r="AS564" s="4">
        <f t="shared" ref="AS564" si="7907">IF(AG560&gt;0,G564+AQ564,0)</f>
        <v>0</v>
      </c>
      <c r="AT564" s="164">
        <f t="shared" ref="AT564" si="7908">IF(AG560&gt;0,H564+AR564,0)</f>
        <v>0</v>
      </c>
    </row>
    <row r="565" spans="3:46" ht="19.5" thickBot="1" x14ac:dyDescent="0.3">
      <c r="C565" s="228"/>
      <c r="D565" s="216" t="s">
        <v>36</v>
      </c>
      <c r="E565" s="116">
        <f>$A$21</f>
        <v>0.63027812599999999</v>
      </c>
      <c r="F565" s="116">
        <f>$B$21</f>
        <v>0.72559330300000002</v>
      </c>
      <c r="G565" s="92">
        <f t="shared" ref="G565:I565" si="7909">G560</f>
        <v>0.90538381924519451</v>
      </c>
      <c r="H565" s="92">
        <f t="shared" si="7909"/>
        <v>0.41442468282152445</v>
      </c>
      <c r="I565" s="92">
        <f t="shared" si="7909"/>
        <v>0</v>
      </c>
      <c r="J565" s="52">
        <f t="shared" ref="J565" si="7910">IF($AO$1="SUBTRACTIVE",AA565+J560,IF(W565=MAX(W565:W569),P565*M565-G565+J560,J560))</f>
        <v>8.8152279560373747E-2</v>
      </c>
      <c r="K565" s="123">
        <f t="shared" ref="K565" si="7911">IF($AO$1="SUBTRACTIVE",AB565+K560,IF(W565=MAX(W565:W569),P565*N565-H565+K560,K560))</f>
        <v>-0.25271813359419798</v>
      </c>
      <c r="L565" s="53">
        <v>0</v>
      </c>
      <c r="M565" s="136">
        <f t="shared" ref="M565" si="7912">IF($AO$1="ADDICTIVE",IF(W565=MAX(W565:W569),$AO$2*S565*R565+G565,0),0)</f>
        <v>0</v>
      </c>
      <c r="N565" s="123">
        <f t="shared" ref="N565" si="7913">IF($AO$1="ADDICTIVE",IF(W565=MAX(W565:W569),$AO$2*T565*R565+H565,0),0)</f>
        <v>0</v>
      </c>
      <c r="O565" s="130">
        <f t="shared" ref="O565" si="7914">IF($AO$1="ADDICTIVE",IF(Y565=MAX(Y565:Y569),$AO$2*U565*R565+I565,0),0)</f>
        <v>0</v>
      </c>
      <c r="P565" s="53">
        <f t="shared" si="7559"/>
        <v>0</v>
      </c>
      <c r="Q565" s="36">
        <f>Z560</f>
        <v>6</v>
      </c>
      <c r="R565" s="114">
        <f t="shared" si="7266"/>
        <v>1.0404615325279671</v>
      </c>
      <c r="S565" s="91">
        <f t="shared" si="7638"/>
        <v>0.63027812599999999</v>
      </c>
      <c r="T565" s="91">
        <f t="shared" si="7639"/>
        <v>0.72559330300000002</v>
      </c>
      <c r="U565" s="115">
        <f t="shared" si="7267"/>
        <v>0</v>
      </c>
      <c r="V565" s="200">
        <f t="shared" si="7251"/>
        <v>0.90660344217636335</v>
      </c>
      <c r="W565" s="201">
        <f t="shared" ref="W565:W609" si="7915">(V565+1)/2</f>
        <v>0.95330172108818167</v>
      </c>
      <c r="X565" s="201">
        <f>W565</f>
        <v>0.95330172108818167</v>
      </c>
      <c r="Y565" s="36">
        <f t="shared" ref="Y565" si="7916">X569</f>
        <v>0.99773247436342904</v>
      </c>
      <c r="Z565" s="36">
        <f>IF(MAX(W565:W569)=W565,Q565+1,Q565)</f>
        <v>6</v>
      </c>
      <c r="AA565" s="80">
        <f t="shared" ref="AA565" si="7917">IF(W565=MAX(W565:W569),S565*R565-G565,0)</f>
        <v>0</v>
      </c>
      <c r="AB565" s="80">
        <f t="shared" ref="AB565" si="7918">IF(W565=MAX(W565:W569),T565*R565-H565,0)</f>
        <v>0</v>
      </c>
      <c r="AC565" s="54">
        <f t="shared" ref="AC565" si="7919">IF(W565=MAX(W565:W569),U565-I565,0)</f>
        <v>0</v>
      </c>
      <c r="AD565" s="54">
        <f>Hoja1!$AA565^2+Hoja1!$AB565^2+AC565^2</f>
        <v>0</v>
      </c>
      <c r="AE565" s="80">
        <f t="shared" ref="AE565" si="7920">IF(MAX(AD565:AD569)&gt;AE560,MAX(AD565:AD569),AE560)</f>
        <v>4.2190361345450934E-2</v>
      </c>
      <c r="AF565" s="80">
        <f t="shared" ref="AF565" si="7921">SQRT(AE565)</f>
        <v>0.20540292438388247</v>
      </c>
      <c r="AG565" s="82">
        <f>IF(Y565=MIN(Y510:Y609),Y565,0)</f>
        <v>0</v>
      </c>
      <c r="AH565" s="83">
        <f>IF(Hoja1!$AG565&gt;0,_xlfn.MAXIFS(W565:W569,Z605:Z609,0),0)</f>
        <v>0</v>
      </c>
      <c r="AI565" s="80">
        <f>IF(AG565&gt;0,IF(AH565=Hoja1!$W565,Hoja1!$E565,Hoja1!$G565),0)</f>
        <v>0</v>
      </c>
      <c r="AJ565" s="54">
        <f>IF(AG565&gt;0,IF(AH565=Hoja1!$W565,Hoja1!$F565,Hoja1!$H565),0)</f>
        <v>0</v>
      </c>
      <c r="AK565" s="52">
        <f>IF(AG565&gt;0,IF(AH565=Hoja1!$W565,Hoja1!$E565*Hoja1!$R565,Hoja1!$G565),0)</f>
        <v>0</v>
      </c>
      <c r="AL565" s="49">
        <f>IF(AG565&gt;0,IF(AH565=Hoja1!$W565,Hoja1!$F565*Hoja1!$R565,Hoja1!$H565),0)</f>
        <v>0</v>
      </c>
      <c r="AM565" s="114">
        <f t="shared" ref="AM565:AN565" si="7922">AM560</f>
        <v>7</v>
      </c>
      <c r="AN565" s="144">
        <f t="shared" si="7922"/>
        <v>0.495</v>
      </c>
      <c r="AO565" s="123">
        <f t="shared" si="7273"/>
        <v>0.14285714285714285</v>
      </c>
      <c r="AP565" s="127">
        <f t="shared" ref="AP565" si="7923">IF($AO$1="SUBTRACTIVE",AN565*AO565,AO565)</f>
        <v>7.0714285714285716E-2</v>
      </c>
      <c r="AQ565" s="52">
        <f t="shared" ref="AQ565:AR565" si="7924">AQ560</f>
        <v>2.360447363176085E-3</v>
      </c>
      <c r="AR565" s="53">
        <f t="shared" si="7924"/>
        <v>-9.9953422788488233E-3</v>
      </c>
      <c r="AS565" s="52">
        <f t="shared" ref="AS565" si="7925">IF(AG565&gt;0,G565+AQ565,0)</f>
        <v>0</v>
      </c>
      <c r="AT565" s="165">
        <f t="shared" ref="AT565" si="7926">IF(AG565&gt;0,H565+AR565,0)</f>
        <v>0</v>
      </c>
    </row>
    <row r="566" spans="3:46" ht="19.5" thickBot="1" x14ac:dyDescent="0.3">
      <c r="C566" s="228"/>
      <c r="D566" s="217"/>
      <c r="E566" s="94">
        <f t="shared" ref="E566:F566" si="7927">E565</f>
        <v>0.63027812599999999</v>
      </c>
      <c r="F566" s="94">
        <f t="shared" si="7927"/>
        <v>0.72559330300000002</v>
      </c>
      <c r="G566" s="46">
        <f t="shared" ref="G566:I566" si="7928">G561</f>
        <v>0.98603471205529203</v>
      </c>
      <c r="H566" s="46">
        <f t="shared" si="7928"/>
        <v>-5.8990051948825117E-2</v>
      </c>
      <c r="I566" s="46">
        <f t="shared" si="7928"/>
        <v>0</v>
      </c>
      <c r="J566" s="56">
        <f t="shared" ref="J566" si="7929">IF($AO$1="SUBTRACTIVE",AA566+J561,IF(W566=MAX(W565:W569),P566*M566-G566+J561,J561))</f>
        <v>0</v>
      </c>
      <c r="K566" s="122">
        <f t="shared" ref="K566" si="7930">IF($AO$1="SUBTRACTIVE",AB566+K561,IF(W566=MAX(W565:W569),P566*N566-H566+K561,K561))</f>
        <v>0</v>
      </c>
      <c r="L566" s="57">
        <v>0</v>
      </c>
      <c r="M566" s="137">
        <f t="shared" ref="M566" si="7931">IF($AO$1="ADDICTIVE",IF(W566=MAX(W565:W569),$AO$2*S566*R566+G566,0),0)</f>
        <v>0</v>
      </c>
      <c r="N566" s="122">
        <f t="shared" ref="N566" si="7932">IF($AO$1="ADDICTIVE",IF(W566=MAX(W565:W569),$AO$2*T566*R566+H566,0),0)</f>
        <v>0</v>
      </c>
      <c r="O566" s="128">
        <f t="shared" ref="O566" si="7933">IF($AO$1="ADDICTIVE",IF(Y566=MAX(Y565:Y569),$AO$2*U566*R566+I566,0),0)</f>
        <v>0</v>
      </c>
      <c r="P566" s="57">
        <f t="shared" si="7559"/>
        <v>0</v>
      </c>
      <c r="Q566" s="93">
        <f t="shared" ref="Q566:Q570" si="7934">Z561</f>
        <v>0</v>
      </c>
      <c r="R566" s="56">
        <f t="shared" si="7266"/>
        <v>1.0404615325279671</v>
      </c>
      <c r="S566" s="95">
        <f t="shared" si="7638"/>
        <v>0.63027812599999999</v>
      </c>
      <c r="T566" s="95">
        <f t="shared" si="7639"/>
        <v>0.72559330300000002</v>
      </c>
      <c r="U566" s="115">
        <f t="shared" si="7267"/>
        <v>0</v>
      </c>
      <c r="V566" s="202">
        <f t="shared" si="7251"/>
        <v>0.60208733336339071</v>
      </c>
      <c r="W566" s="203">
        <f t="shared" si="7915"/>
        <v>0.80104366668169535</v>
      </c>
      <c r="X566" s="203">
        <f>IF(W566&gt;X565,W566,X565)</f>
        <v>0.95330172108818167</v>
      </c>
      <c r="Y566" s="75">
        <f t="shared" ref="Y566:Y569" si="7935">Y565</f>
        <v>0.99773247436342904</v>
      </c>
      <c r="Z566" s="93">
        <f>IF(MAX(W565:W569)=W566,Q566+1,Q566)</f>
        <v>0</v>
      </c>
      <c r="AA566" s="82">
        <f t="shared" ref="AA566" si="7936">IF(W566=MAX(W565:W569),S566*R566-G566,0)</f>
        <v>0</v>
      </c>
      <c r="AB566" s="82">
        <f t="shared" ref="AB566" si="7937">IF(W566=MAX(W565:W569),T566*R566-H566,0)</f>
        <v>0</v>
      </c>
      <c r="AC566" s="210">
        <f t="shared" ref="AC566" si="7938">IF(W566=MAX(W565:W569),U566-I566,0)</f>
        <v>0</v>
      </c>
      <c r="AD566" s="212">
        <f>Hoja1!$AA566^2+Hoja1!$AB566^2+AC566^2</f>
        <v>0</v>
      </c>
      <c r="AE566" s="75">
        <f t="shared" ref="AE566:AH566" si="7939">AE565</f>
        <v>4.2190361345450934E-2</v>
      </c>
      <c r="AF566" s="76">
        <f t="shared" si="7939"/>
        <v>0.20540292438388247</v>
      </c>
      <c r="AG566" s="78">
        <f t="shared" si="7939"/>
        <v>0</v>
      </c>
      <c r="AH566" s="78">
        <f t="shared" si="7939"/>
        <v>0</v>
      </c>
      <c r="AI566" s="80">
        <f>IF(AG565&gt;0,IF(AH565=Hoja1!$W566,Hoja1!$E566,Hoja1!$G566),0)</f>
        <v>0</v>
      </c>
      <c r="AJ566" s="54">
        <f>IF(AG565&gt;0,IF(AH565=Hoja1!$W566,Hoja1!$F566,Hoja1!$H566),0)</f>
        <v>0</v>
      </c>
      <c r="AK566" s="52">
        <f>IF(AG565&gt;0,IF(AH565=Hoja1!$W566,Hoja1!$E566*Hoja1!$R566,Hoja1!$G566),0)</f>
        <v>0</v>
      </c>
      <c r="AL566" s="49">
        <f>IF(AG565&gt;0,IF(AH565=Hoja1!$W566,Hoja1!$F566*Hoja1!$R566,Hoja1!$H566),0)</f>
        <v>0</v>
      </c>
      <c r="AM566" s="56">
        <f t="shared" ref="AM566:AN566" si="7940">AM561</f>
        <v>1</v>
      </c>
      <c r="AN566" s="145">
        <f t="shared" si="7940"/>
        <v>0.495</v>
      </c>
      <c r="AO566" s="122">
        <f t="shared" si="7273"/>
        <v>1</v>
      </c>
      <c r="AP566" s="127">
        <f t="shared" si="7303"/>
        <v>0.495</v>
      </c>
      <c r="AQ566" s="56">
        <f t="shared" ref="AQ566:AR566" si="7941">AQ561</f>
        <v>4.8609470523695505E-3</v>
      </c>
      <c r="AR566" s="57">
        <f t="shared" si="7941"/>
        <v>7.4223865015331569E-2</v>
      </c>
      <c r="AS566" s="56">
        <f t="shared" ref="AS566" si="7942">IF(AG565&gt;0,G566+AQ566,0)</f>
        <v>0</v>
      </c>
      <c r="AT566" s="166">
        <f t="shared" ref="AT566" si="7943">IF(AG565&gt;0,H566+AR566,0)</f>
        <v>0</v>
      </c>
    </row>
    <row r="567" spans="3:46" ht="19.5" thickBot="1" x14ac:dyDescent="0.3">
      <c r="C567" s="228"/>
      <c r="D567" s="217"/>
      <c r="E567" s="94">
        <f t="shared" ref="E567:F567" si="7944">E566</f>
        <v>0.63027812599999999</v>
      </c>
      <c r="F567" s="94">
        <f t="shared" si="7944"/>
        <v>0.72559330300000002</v>
      </c>
      <c r="G567" s="46">
        <f t="shared" ref="G567:I567" si="7945">G562</f>
        <v>0.42790764801747749</v>
      </c>
      <c r="H567" s="46">
        <f t="shared" si="7945"/>
        <v>0.90152027464689888</v>
      </c>
      <c r="I567" s="46">
        <f t="shared" si="7945"/>
        <v>0</v>
      </c>
      <c r="J567" s="56">
        <f t="shared" ref="J567" si="7946">IF($AO$1="SUBTRACTIVE",AA567+J562,IF(W567=MAX(W565:W569),P567*M567-G567+J562,J562))</f>
        <v>2.2939335628950841E-2</v>
      </c>
      <c r="K567" s="122">
        <f t="shared" ref="K567" si="7947">IF($AO$1="SUBTRACTIVE",AB567+K562,IF(W567=MAX(W565:W569),P567*N567-H567+K562,K562))</f>
        <v>-1.7704079769860992E-2</v>
      </c>
      <c r="L567" s="57">
        <v>0</v>
      </c>
      <c r="M567" s="137">
        <f t="shared" ref="M567" si="7948">IF($AO$1="ADDICTIVE",IF(W567=MAX(W565:W569),$AO$2*S567*R567+G567,0),0)</f>
        <v>0</v>
      </c>
      <c r="N567" s="122">
        <f t="shared" ref="N567" si="7949">IF($AO$1="ADDICTIVE",IF(W567=MAX(W565:W569),$AO$2*T567*R567+H567,0),0)</f>
        <v>0</v>
      </c>
      <c r="O567" s="128">
        <f t="shared" ref="O567" si="7950">IF($AO$1="ADDICTIVE",IF(Y567=MAX(Y565:Y569),$AO$2*U567*R567+I567,0),0)</f>
        <v>0</v>
      </c>
      <c r="P567" s="57">
        <f t="shared" si="7559"/>
        <v>0</v>
      </c>
      <c r="Q567" s="93">
        <f t="shared" si="7934"/>
        <v>3</v>
      </c>
      <c r="R567" s="56">
        <f t="shared" si="7266"/>
        <v>1.0404615325279671</v>
      </c>
      <c r="S567" s="95">
        <f t="shared" si="7638"/>
        <v>0.63027812599999999</v>
      </c>
      <c r="T567" s="95">
        <f t="shared" si="7639"/>
        <v>0.72559330300000002</v>
      </c>
      <c r="U567" s="115">
        <f t="shared" si="7267"/>
        <v>0</v>
      </c>
      <c r="V567" s="202">
        <f t="shared" si="7251"/>
        <v>0.9612178017112768</v>
      </c>
      <c r="W567" s="203">
        <f t="shared" si="7915"/>
        <v>0.98060890085563845</v>
      </c>
      <c r="X567" s="203">
        <f>IF(W567&gt;X566,W567,X566)</f>
        <v>0.98060890085563845</v>
      </c>
      <c r="Y567" s="75">
        <f t="shared" si="7935"/>
        <v>0.99773247436342904</v>
      </c>
      <c r="Z567" s="93">
        <f>IF(MAX(W565:W569)=W567,Q567+1,Q567)</f>
        <v>3</v>
      </c>
      <c r="AA567" s="82">
        <f t="shared" ref="AA567" si="7951">IF(W567=MAX(W565:W569),S567*R567-G567,0)</f>
        <v>0</v>
      </c>
      <c r="AB567" s="82">
        <f t="shared" ref="AB567" si="7952">IF(W567=MAX(W565:W569),T567*R567-H567,0)</f>
        <v>0</v>
      </c>
      <c r="AC567" s="210">
        <f t="shared" ref="AC567" si="7953">IF(W567=MAX(W565:W569),U567-I567,0)</f>
        <v>0</v>
      </c>
      <c r="AD567" s="212">
        <f>Hoja1!$AA567^2+Hoja1!$AB567^2+AC567^2</f>
        <v>0</v>
      </c>
      <c r="AE567" s="75">
        <f t="shared" ref="AE567:AH567" si="7954">AE566</f>
        <v>4.2190361345450934E-2</v>
      </c>
      <c r="AF567" s="75">
        <f t="shared" si="7954"/>
        <v>0.20540292438388247</v>
      </c>
      <c r="AG567" s="78">
        <f t="shared" si="7954"/>
        <v>0</v>
      </c>
      <c r="AH567" s="78">
        <f t="shared" si="7954"/>
        <v>0</v>
      </c>
      <c r="AI567" s="80">
        <f>IF(AG565&gt;0,IF(AH565=Hoja1!$W567,Hoja1!$E567,Hoja1!$G567),0)</f>
        <v>0</v>
      </c>
      <c r="AJ567" s="54">
        <f>IF(AG565&gt;0,IF(AH565=Hoja1!$W567,Hoja1!$F567,Hoja1!$H567),0)</f>
        <v>0</v>
      </c>
      <c r="AK567" s="52">
        <f>IF(AG565&gt;0,IF(AH565=Hoja1!$W567,Hoja1!$E567*Hoja1!$R567,Hoja1!$G567),0)</f>
        <v>0</v>
      </c>
      <c r="AL567" s="49">
        <f>IF(AG565&gt;0,IF(AH565=Hoja1!$W567,Hoja1!$F567*Hoja1!$R567,Hoja1!$H567),0)</f>
        <v>0</v>
      </c>
      <c r="AM567" s="56">
        <f t="shared" ref="AM567:AN567" si="7955">AM562</f>
        <v>5</v>
      </c>
      <c r="AN567" s="145">
        <f t="shared" si="7955"/>
        <v>0.495</v>
      </c>
      <c r="AO567" s="122">
        <f t="shared" si="7273"/>
        <v>0.2</v>
      </c>
      <c r="AP567" s="127">
        <f t="shared" si="7303"/>
        <v>9.9000000000000005E-2</v>
      </c>
      <c r="AQ567" s="56">
        <f t="shared" ref="AQ567:AR567" si="7956">AQ562</f>
        <v>1.5572556085322287E-3</v>
      </c>
      <c r="AR567" s="57">
        <f t="shared" si="7956"/>
        <v>-1.8735414747066217E-3</v>
      </c>
      <c r="AS567" s="56">
        <f t="shared" ref="AS567" si="7957">IF(AG565&gt;0,G567+AQ567,0)</f>
        <v>0</v>
      </c>
      <c r="AT567" s="166">
        <f t="shared" ref="AT567" si="7958">IF(AG565&gt;0,H567+AR567,0)</f>
        <v>0</v>
      </c>
    </row>
    <row r="568" spans="3:46" ht="19.5" thickBot="1" x14ac:dyDescent="0.3">
      <c r="C568" s="228"/>
      <c r="D568" s="217"/>
      <c r="E568" s="94">
        <f t="shared" ref="E568:F568" si="7959">E567</f>
        <v>0.63027812599999999</v>
      </c>
      <c r="F568" s="94">
        <f t="shared" si="7959"/>
        <v>0.72559330300000002</v>
      </c>
      <c r="G568" s="46">
        <f t="shared" ref="G568:I568" si="7960">G563</f>
        <v>5.6386042442791447E-2</v>
      </c>
      <c r="H568" s="46">
        <f t="shared" si="7960"/>
        <v>0.99840904153440013</v>
      </c>
      <c r="I568" s="46">
        <f t="shared" si="7960"/>
        <v>0</v>
      </c>
      <c r="J568" s="56">
        <f t="shared" ref="J568" si="7961">IF($AO$1="SUBTRACTIVE",AA568+J563,IF(W568=MAX(W565:W569),P568*M568-G568+J563,J563))</f>
        <v>0</v>
      </c>
      <c r="K568" s="122">
        <f t="shared" ref="K568" si="7962">IF($AO$1="SUBTRACTIVE",AB568+K563,IF(W568=MAX(W565:W569),P568*N568-H568+K563,K563))</f>
        <v>0</v>
      </c>
      <c r="L568" s="57">
        <v>0</v>
      </c>
      <c r="M568" s="137">
        <f t="shared" ref="M568" si="7963">IF($AO$1="ADDICTIVE",IF(W568=MAX(W565:W569),$AO$2*S568*R568+G568,0),0)</f>
        <v>0</v>
      </c>
      <c r="N568" s="122">
        <f t="shared" ref="N568" si="7964">IF($AO$1="ADDICTIVE",IF(W568=MAX(W565:W569),$AO$2*T568*R568+H568,0),0)</f>
        <v>0</v>
      </c>
      <c r="O568" s="128">
        <f t="shared" ref="O568:O569" si="7965">IF($AO$1="ADDICTIVE",IF(Y568=MAX(Y564:Y568),$AO$2*U568*R568+I568,0),0)</f>
        <v>0</v>
      </c>
      <c r="P568" s="57">
        <f t="shared" si="7559"/>
        <v>0</v>
      </c>
      <c r="Q568" s="93">
        <f t="shared" si="7934"/>
        <v>0</v>
      </c>
      <c r="R568" s="56">
        <f t="shared" si="7266"/>
        <v>1.0404615325279671</v>
      </c>
      <c r="S568" s="95">
        <f t="shared" si="7638"/>
        <v>0.63027812599999999</v>
      </c>
      <c r="T568" s="95">
        <f t="shared" si="7639"/>
        <v>0.72559330300000002</v>
      </c>
      <c r="U568" s="115">
        <f t="shared" si="7267"/>
        <v>0</v>
      </c>
      <c r="V568" s="202">
        <f t="shared" si="7251"/>
        <v>0.79072766996640653</v>
      </c>
      <c r="W568" s="203">
        <f t="shared" si="7915"/>
        <v>0.89536383498320327</v>
      </c>
      <c r="X568" s="203">
        <f>IF(W568&gt;X567,W568,X567)</f>
        <v>0.98060890085563845</v>
      </c>
      <c r="Y568" s="75">
        <f t="shared" si="7935"/>
        <v>0.99773247436342904</v>
      </c>
      <c r="Z568" s="93">
        <f>IF(MAX(W565:W569)=W568,Q568+1,Q568)</f>
        <v>0</v>
      </c>
      <c r="AA568" s="82">
        <f t="shared" ref="AA568" si="7966">IF(W568=MAX(W565:W569),S568*R568-G568,0)</f>
        <v>0</v>
      </c>
      <c r="AB568" s="82">
        <f t="shared" ref="AB568" si="7967">IF(W568=MAX(W565:W569),T568*R568-H568,0)</f>
        <v>0</v>
      </c>
      <c r="AC568" s="210">
        <f t="shared" ref="AC568" si="7968">IF(W568=MAX(W565:W569),U568-I568,0)</f>
        <v>0</v>
      </c>
      <c r="AD568" s="212">
        <f>Hoja1!$AA568^2+Hoja1!$AB568^2+AC568^2</f>
        <v>0</v>
      </c>
      <c r="AE568" s="75">
        <f t="shared" ref="AE568:AH568" si="7969">AE567</f>
        <v>4.2190361345450934E-2</v>
      </c>
      <c r="AF568" s="75">
        <f t="shared" si="7969"/>
        <v>0.20540292438388247</v>
      </c>
      <c r="AG568" s="78">
        <f t="shared" si="7969"/>
        <v>0</v>
      </c>
      <c r="AH568" s="78">
        <f t="shared" si="7969"/>
        <v>0</v>
      </c>
      <c r="AI568" s="80">
        <f>IF(AG565&gt;0,IF(AH565=Hoja1!$W568,Hoja1!$E568,Hoja1!$G568),0)</f>
        <v>0</v>
      </c>
      <c r="AJ568" s="54">
        <f>IF(AG565&gt;0,IF(AH565=Hoja1!$W568,Hoja1!$F568,Hoja1!$H568),0)</f>
        <v>0</v>
      </c>
      <c r="AK568" s="52">
        <f>IF(AG565&gt;0,IF(AH565=Hoja1!$W568,Hoja1!$E568*Hoja1!$R568,Hoja1!$G568),0)</f>
        <v>0</v>
      </c>
      <c r="AL568" s="49">
        <f>IF(AG565&gt;0,IF(AH565=Hoja1!$W568,Hoja1!$F568*Hoja1!$R568,Hoja1!$H568),0)</f>
        <v>0</v>
      </c>
      <c r="AM568" s="56">
        <f t="shared" ref="AM568:AN568" si="7970">AM563</f>
        <v>1</v>
      </c>
      <c r="AN568" s="145">
        <f t="shared" si="7970"/>
        <v>0.495</v>
      </c>
      <c r="AO568" s="122">
        <f t="shared" si="7273"/>
        <v>1</v>
      </c>
      <c r="AP568" s="127">
        <f t="shared" si="7303"/>
        <v>0.495</v>
      </c>
      <c r="AQ568" s="56">
        <f t="shared" ref="AQ568:AR568" si="7971">AQ563</f>
        <v>0</v>
      </c>
      <c r="AR568" s="57">
        <f t="shared" si="7971"/>
        <v>0</v>
      </c>
      <c r="AS568" s="56">
        <f t="shared" ref="AS568" si="7972">IF(AG565&gt;0,G568+AQ568,0)</f>
        <v>0</v>
      </c>
      <c r="AT568" s="166">
        <f t="shared" ref="AT568" si="7973">IF(AG565&gt;0,H568+AR568,0)</f>
        <v>0</v>
      </c>
    </row>
    <row r="569" spans="3:46" ht="19.5" thickBot="1" x14ac:dyDescent="0.3">
      <c r="C569" s="228"/>
      <c r="D569" s="218"/>
      <c r="E569" s="94">
        <f t="shared" ref="E569:F569" si="7974">E568</f>
        <v>0.63027812599999999</v>
      </c>
      <c r="F569" s="94">
        <f t="shared" si="7974"/>
        <v>0.72559330300000002</v>
      </c>
      <c r="G569" s="46">
        <f t="shared" ref="G569:I569" si="7975">G564</f>
        <v>0.69857546875979126</v>
      </c>
      <c r="H569" s="46">
        <f t="shared" si="7975"/>
        <v>0.71177119011743828</v>
      </c>
      <c r="I569" s="46">
        <f t="shared" si="7975"/>
        <v>0</v>
      </c>
      <c r="J569" s="58">
        <f t="shared" ref="J569" si="7976">IF($AO$1="SUBTRACTIVE",AA569+J564,IF(W569=MAX(W565:W569),P569*M569-G569+J564,J564))</f>
        <v>-0.11348587017111067</v>
      </c>
      <c r="K569" s="124">
        <f t="shared" ref="K569" si="7977">IF($AO$1="SUBTRACTIVE",AB569+K564,IF(W569=MAX(W565:W569),P569*N569-H569+K564,K564))</f>
        <v>0.11282317758391225</v>
      </c>
      <c r="L569" s="59">
        <v>0</v>
      </c>
      <c r="M569" s="138">
        <f t="shared" ref="M569" si="7978">IF($AO$1="ADDICTIVE",IF(W569=MAX(W565:W569),$AO$2*S569*R569+G569,0),0)</f>
        <v>0</v>
      </c>
      <c r="N569" s="124">
        <f t="shared" ref="N569" si="7979">IF($AO$1="ADDICTIVE",IF(W569=MAX(W565:W569),$AO$2*T569*R569+H569,0),0)</f>
        <v>0</v>
      </c>
      <c r="O569" s="129">
        <f t="shared" si="7965"/>
        <v>0</v>
      </c>
      <c r="P569" s="59">
        <f t="shared" si="7559"/>
        <v>0</v>
      </c>
      <c r="Q569" s="93">
        <f t="shared" si="7934"/>
        <v>2</v>
      </c>
      <c r="R569" s="58">
        <f t="shared" si="7266"/>
        <v>1.0404615325279671</v>
      </c>
      <c r="S569" s="95">
        <f t="shared" si="7638"/>
        <v>0.63027812599999999</v>
      </c>
      <c r="T569" s="95">
        <f t="shared" si="7639"/>
        <v>0.72559330300000002</v>
      </c>
      <c r="U569" s="119">
        <f t="shared" si="7267"/>
        <v>0</v>
      </c>
      <c r="V569" s="202">
        <f t="shared" si="7251"/>
        <v>0.99546494872685809</v>
      </c>
      <c r="W569" s="203">
        <f t="shared" si="7915"/>
        <v>0.99773247436342904</v>
      </c>
      <c r="X569" s="203">
        <f>IF(W569&gt;X568,W569,X568)</f>
        <v>0.99773247436342904</v>
      </c>
      <c r="Y569" s="75">
        <f t="shared" si="7935"/>
        <v>0.99773247436342904</v>
      </c>
      <c r="Z569" s="93">
        <f>IF(MAX(W565:W569)=W569,Q569+1,Q569)</f>
        <v>3</v>
      </c>
      <c r="AA569" s="82">
        <f t="shared" ref="AA569" si="7980">IF(W569=MAX(W565:W569),S569*R569-G569,0)</f>
        <v>-4.2795323862976131E-2</v>
      </c>
      <c r="AB569" s="82">
        <f t="shared" ref="AB569" si="7981">IF(W569=MAX(W565:W569),T569*R569-H569,0)</f>
        <v>4.3180729913971372E-2</v>
      </c>
      <c r="AC569" s="211">
        <f t="shared" ref="AC569" si="7982">IF(W569=MAX(W565:W569),U569-I569,0)</f>
        <v>0</v>
      </c>
      <c r="AD569" s="211">
        <f>Hoja1!$AA569^2+Hoja1!$AB569^2+AC569^2</f>
        <v>3.6960151804403566E-3</v>
      </c>
      <c r="AE569" s="75">
        <f t="shared" ref="AE569:AH569" si="7983">AE568</f>
        <v>4.2190361345450934E-2</v>
      </c>
      <c r="AF569" s="75">
        <f t="shared" si="7983"/>
        <v>0.20540292438388247</v>
      </c>
      <c r="AG569" s="78">
        <f t="shared" si="7983"/>
        <v>0</v>
      </c>
      <c r="AH569" s="78">
        <f t="shared" si="7983"/>
        <v>0</v>
      </c>
      <c r="AI569" s="80">
        <f>IF(AG565&gt;0,IF(AH565=Hoja1!$W569,Hoja1!$E569,Hoja1!$G569),0)</f>
        <v>0</v>
      </c>
      <c r="AJ569" s="54">
        <f>IF(AG565&gt;0,IF(AH565=Hoja1!$W569,Hoja1!$F569,Hoja1!$H569),0)</f>
        <v>0</v>
      </c>
      <c r="AK569" s="52">
        <f>IF(AG565&gt;0,IF(AH565=Hoja1!$W569,Hoja1!$E569*Hoja1!$R569,Hoja1!$G569),0)</f>
        <v>0</v>
      </c>
      <c r="AL569" s="49">
        <f>IF(AG565&gt;0,IF(AH565=Hoja1!$W569,Hoja1!$F569*Hoja1!$R569,Hoja1!$H569),0)</f>
        <v>0</v>
      </c>
      <c r="AM569" s="58">
        <f t="shared" ref="AM569:AN569" si="7984">AM564</f>
        <v>6</v>
      </c>
      <c r="AN569" s="146">
        <f t="shared" si="7984"/>
        <v>0.495</v>
      </c>
      <c r="AO569" s="124">
        <f t="shared" si="7273"/>
        <v>0.16666666666666666</v>
      </c>
      <c r="AP569" s="106">
        <f t="shared" si="7303"/>
        <v>8.249999999999999E-2</v>
      </c>
      <c r="AQ569" s="58">
        <f t="shared" ref="AQ569:AR569" si="7985">AQ564</f>
        <v>-1.8238848695094642E-3</v>
      </c>
      <c r="AR569" s="59">
        <f t="shared" si="7985"/>
        <v>-7.3899761838922817E-5</v>
      </c>
      <c r="AS569" s="58">
        <f t="shared" ref="AS569" si="7986">IF(AG565&gt;0,G569+AQ569,0)</f>
        <v>0</v>
      </c>
      <c r="AT569" s="167">
        <f t="shared" ref="AT569" si="7987">IF(AG565&gt;0,H569+AR569,0)</f>
        <v>0</v>
      </c>
    </row>
    <row r="570" spans="3:46" ht="19.5" thickBot="1" x14ac:dyDescent="0.3">
      <c r="C570" s="228"/>
      <c r="D570" s="293" t="s">
        <v>37</v>
      </c>
      <c r="E570" s="86">
        <f>$A$22</f>
        <v>0.94702351699999998</v>
      </c>
      <c r="F570" s="86">
        <f>$B$22</f>
        <v>0.58539031699999999</v>
      </c>
      <c r="G570" s="71">
        <f t="shared" ref="G570:I570" si="7988">G565</f>
        <v>0.90538381924519451</v>
      </c>
      <c r="H570" s="71">
        <f t="shared" si="7988"/>
        <v>0.41442468282152445</v>
      </c>
      <c r="I570" s="71">
        <f t="shared" si="7988"/>
        <v>0</v>
      </c>
      <c r="J570" s="64">
        <f t="shared" ref="J570" si="7989">IF($AO$1="SUBTRACTIVE",AA570+J565,IF(W570=MAX(W570:W574),P570*M570-G570+J565,J565))</f>
        <v>3.3380063721682007E-2</v>
      </c>
      <c r="K570" s="121">
        <f t="shared" ref="K570" si="7990">IF($AO$1="SUBTRACTIVE",AB570+K565,IF(W570=MAX(W570:W574),P570*N570-H570+K565,K565))</f>
        <v>-0.14134827465038741</v>
      </c>
      <c r="L570" s="65">
        <v>0</v>
      </c>
      <c r="M570" s="64">
        <f t="shared" ref="M570" si="7991">IF($AO$1="ADDICTIVE",IF(W570=MAX(W570:W574),$AO$2*S570*R570+G570,0),0)</f>
        <v>0</v>
      </c>
      <c r="N570" s="121">
        <f t="shared" ref="N570" si="7992">IF($AO$1="ADDICTIVE",IF(W570=MAX(W570:W574),$AO$2*T570*R570+H570,0),0)</f>
        <v>0</v>
      </c>
      <c r="O570" s="126">
        <f t="shared" ref="O570" si="7993">IF($AO$1="ADDICTIVE",IF(Y570=MAX(Y570:Y574),$AO$2*U570*R570+I570,0),0)</f>
        <v>0</v>
      </c>
      <c r="P570" s="65">
        <f t="shared" si="7559"/>
        <v>0</v>
      </c>
      <c r="Q570" s="35">
        <f t="shared" si="7934"/>
        <v>6</v>
      </c>
      <c r="R570" s="15">
        <f t="shared" si="7266"/>
        <v>0.89819480523681949</v>
      </c>
      <c r="S570" s="87">
        <f t="shared" si="7638"/>
        <v>0.94702351699999998</v>
      </c>
      <c r="T570" s="87">
        <f t="shared" si="7639"/>
        <v>0.58539031699999999</v>
      </c>
      <c r="U570" s="26">
        <f t="shared" si="7267"/>
        <v>0</v>
      </c>
      <c r="V570" s="197">
        <f t="shared" si="7251"/>
        <v>0.98803221838684596</v>
      </c>
      <c r="W570" s="198">
        <f t="shared" si="7915"/>
        <v>0.99401610919342298</v>
      </c>
      <c r="X570" s="198">
        <f>W570</f>
        <v>0.99401610919342298</v>
      </c>
      <c r="Y570" s="35">
        <f t="shared" ref="Y570" si="7994">X574</f>
        <v>0.99401610919342298</v>
      </c>
      <c r="Z570" s="35">
        <f>IF(MAX(W570:W574)=W570,Q570+1,Q570)</f>
        <v>7</v>
      </c>
      <c r="AA570" s="35">
        <f t="shared" ref="AA570" si="7995">IF(W570=MAX(W570:W574),S570*R570-G570,0)</f>
        <v>-5.477221583869174E-2</v>
      </c>
      <c r="AB570" s="35">
        <f t="shared" ref="AB570" si="7996">IF(W570=MAX(W570:W574),T570*R570-H570,0)</f>
        <v>0.11136985894381057</v>
      </c>
      <c r="AC570" s="131">
        <f t="shared" ref="AC570" si="7997">IF(W570=MAX(W570:W574),U570-I570,0)</f>
        <v>0</v>
      </c>
      <c r="AD570" s="131">
        <f>Hoja1!$AA570^2+Hoja1!$AB570^2+AC570^2</f>
        <v>1.5403241109044497E-2</v>
      </c>
      <c r="AE570" s="35">
        <f t="shared" ref="AE570" si="7998">IF(MAX(AD570:AD574)&gt;AE565,MAX(AD570:AD574),AE565)</f>
        <v>4.2190361345450934E-2</v>
      </c>
      <c r="AF570" s="35">
        <f t="shared" ref="AF570" si="7999">SQRT(AE570)</f>
        <v>0.20540292438388247</v>
      </c>
      <c r="AG570" s="35">
        <f>IF(Y570=MIN(Y510:Y609),Y570,0)</f>
        <v>0</v>
      </c>
      <c r="AH570" s="88">
        <f>IF(Hoja1!$AG570&gt;0,_xlfn.MAXIFS(W570:W574,Z605:Z609,0),0)</f>
        <v>0</v>
      </c>
      <c r="AI570" s="72">
        <f>IF(AG570&gt;0,IF(AH570=Hoja1!$W570,Hoja1!$E570,Hoja1!$G570),0)</f>
        <v>0</v>
      </c>
      <c r="AJ570" s="73">
        <f>IF(AG570&gt;0,IF(AH570=Hoja1!$W570,Hoja1!$F570,Hoja1!$H570),0)</f>
        <v>0</v>
      </c>
      <c r="AK570" s="52">
        <f>IF(AG570&gt;0,IF(AH570=Hoja1!$W570,Hoja1!$E570*Hoja1!$R570,Hoja1!$G570),0)</f>
        <v>0</v>
      </c>
      <c r="AL570" s="49">
        <f>IF(AG570&gt;0,IF(AH570=Hoja1!$W570,Hoja1!$F570*Hoja1!$R570,Hoja1!$H570),0)</f>
        <v>0</v>
      </c>
      <c r="AM570" s="64">
        <f t="shared" ref="AM570:AN570" si="8000">AM565</f>
        <v>7</v>
      </c>
      <c r="AN570" s="148">
        <f t="shared" si="8000"/>
        <v>0.495</v>
      </c>
      <c r="AO570" s="121">
        <f t="shared" si="7273"/>
        <v>0.14285714285714285</v>
      </c>
      <c r="AP570" s="65">
        <f t="shared" ref="AP570" si="8001">IF($AO$11="SUBTRACTIVE",AN570*AO570,AO570)</f>
        <v>0.14285714285714285</v>
      </c>
      <c r="AQ570" s="64">
        <f t="shared" ref="AQ570:AR570" si="8002">AQ565</f>
        <v>2.360447363176085E-3</v>
      </c>
      <c r="AR570" s="65">
        <f t="shared" si="8002"/>
        <v>-9.9953422788488233E-3</v>
      </c>
      <c r="AS570" s="64">
        <f t="shared" ref="AS570" si="8003">IF(AG570&gt;0,G570+AQ570,0)</f>
        <v>0</v>
      </c>
      <c r="AT570" s="168">
        <f t="shared" ref="AT570" si="8004">IF(AG570&gt;0,H570+AR570,0)</f>
        <v>0</v>
      </c>
    </row>
    <row r="571" spans="3:46" ht="19.5" thickBot="1" x14ac:dyDescent="0.3">
      <c r="C571" s="228"/>
      <c r="D571" s="214"/>
      <c r="E571" s="89">
        <f t="shared" ref="E571:F571" si="8005">E570</f>
        <v>0.94702351699999998</v>
      </c>
      <c r="F571" s="89">
        <f t="shared" si="8005"/>
        <v>0.58539031699999999</v>
      </c>
      <c r="G571" s="74">
        <f t="shared" ref="G571:I571" si="8006">G566</f>
        <v>0.98603471205529203</v>
      </c>
      <c r="H571" s="74">
        <f t="shared" si="8006"/>
        <v>-5.8990051948825117E-2</v>
      </c>
      <c r="I571" s="74">
        <f t="shared" si="8006"/>
        <v>0</v>
      </c>
      <c r="J571" s="2">
        <f t="shared" ref="J571" si="8007">IF($AO$1="SUBTRACTIVE",AA571+J566,IF(W571=MAX(W570:W574),P571*M571-G571+J566,J566))</f>
        <v>0</v>
      </c>
      <c r="K571" s="107">
        <f t="shared" ref="K571" si="8008">IF($AO$1="SUBTRACTIVE",AB571+K566,IF(W571=MAX(W570:W574),P571*N571-H571+K566,K566))</f>
        <v>0</v>
      </c>
      <c r="L571" s="3">
        <v>0</v>
      </c>
      <c r="M571" s="2">
        <f t="shared" ref="M571" si="8009">IF($AO$1="ADDICTIVE",IF(W571=MAX(W570:W574),$AO$2*S571*R571+G571,0),0)</f>
        <v>0</v>
      </c>
      <c r="N571" s="107">
        <f t="shared" ref="N571" si="8010">IF($AO$1="ADDICTIVE",IF(W571=MAX(W570:W574),$AO$2*T571*R571+H571,0),0)</f>
        <v>0</v>
      </c>
      <c r="O571" s="20">
        <f t="shared" ref="O571" si="8011">IF($AO$1="ADDICTIVE",IF(Y571=MAX(Y570:Y574),$AO$2*U571*R571+I571,0),0)</f>
        <v>0</v>
      </c>
      <c r="P571" s="3">
        <f t="shared" si="7559"/>
        <v>0</v>
      </c>
      <c r="Q571" s="63">
        <f>Z566</f>
        <v>0</v>
      </c>
      <c r="R571" s="2">
        <f t="shared" si="7266"/>
        <v>0.89819480523681949</v>
      </c>
      <c r="S571" s="90">
        <f t="shared" si="7638"/>
        <v>0.94702351699999998</v>
      </c>
      <c r="T571" s="90">
        <f t="shared" si="7639"/>
        <v>0.58539031699999999</v>
      </c>
      <c r="U571" s="26">
        <f t="shared" si="7267"/>
        <v>0</v>
      </c>
      <c r="V571" s="199">
        <f t="shared" si="7251"/>
        <v>0.80771592010267546</v>
      </c>
      <c r="W571" s="192">
        <f t="shared" si="7915"/>
        <v>0.90385796005133767</v>
      </c>
      <c r="X571" s="192">
        <f>IF(W571&gt;X570,W571,X570)</f>
        <v>0.99401610919342298</v>
      </c>
      <c r="Y571" s="75">
        <f t="shared" ref="Y571:Y574" si="8012">Y570</f>
        <v>0.99401610919342298</v>
      </c>
      <c r="Z571" s="63">
        <f>IF(MAX(W570:W574)=W571,Q571+1,Q571)</f>
        <v>0</v>
      </c>
      <c r="AA571" s="63">
        <f t="shared" ref="AA571" si="8013">IF(W571=MAX(W570:W574),S571*R571-G571,0)</f>
        <v>0</v>
      </c>
      <c r="AB571" s="63">
        <f t="shared" ref="AB571" si="8014">IF(W571=MAX(W570:W574),T571*R571-H571,0)</f>
        <v>0</v>
      </c>
      <c r="AC571" s="209">
        <f t="shared" ref="AC571" si="8015">IF(W571=MAX(W570:W574),U571-I571,0)</f>
        <v>0</v>
      </c>
      <c r="AD571" s="132">
        <f>Hoja1!$AA571^2+Hoja1!$AB571^2+AC571^2</f>
        <v>0</v>
      </c>
      <c r="AE571" s="75">
        <f t="shared" ref="AE571:AH571" si="8016">AE570</f>
        <v>4.2190361345450934E-2</v>
      </c>
      <c r="AF571" s="76">
        <f t="shared" si="8016"/>
        <v>0.20540292438388247</v>
      </c>
      <c r="AG571" s="77">
        <f t="shared" si="8016"/>
        <v>0</v>
      </c>
      <c r="AH571" s="78">
        <f t="shared" si="8016"/>
        <v>0</v>
      </c>
      <c r="AI571" s="72">
        <f>IF(AG570&gt;0,IF(AH570=Hoja1!$W571,Hoja1!$E571,Hoja1!$G571),0)</f>
        <v>0</v>
      </c>
      <c r="AJ571" s="73">
        <f>IF(AG570&gt;0,IF(AH570=Hoja1!$W571,Hoja1!$F571,Hoja1!$H571),0)</f>
        <v>0</v>
      </c>
      <c r="AK571" s="52">
        <f>IF(AG570&gt;0,IF(AH570=Hoja1!$W571,Hoja1!$E571*Hoja1!$R571,Hoja1!$G571),0)</f>
        <v>0</v>
      </c>
      <c r="AL571" s="49">
        <f>IF(AG570&gt;0,IF(AH570=Hoja1!$W571,Hoja1!$F571*Hoja1!$R571,Hoja1!$H571),0)</f>
        <v>0</v>
      </c>
      <c r="AM571" s="2">
        <f t="shared" ref="AM571:AN571" si="8017">AM566</f>
        <v>1</v>
      </c>
      <c r="AN571" s="143">
        <f t="shared" si="8017"/>
        <v>0.495</v>
      </c>
      <c r="AO571" s="107">
        <f t="shared" si="7273"/>
        <v>1</v>
      </c>
      <c r="AP571" s="3">
        <f t="shared" si="7379"/>
        <v>1</v>
      </c>
      <c r="AQ571" s="2">
        <f t="shared" ref="AQ571:AR571" si="8018">AQ566</f>
        <v>4.8609470523695505E-3</v>
      </c>
      <c r="AR571" s="3">
        <f t="shared" si="8018"/>
        <v>7.4223865015331569E-2</v>
      </c>
      <c r="AS571" s="2">
        <f t="shared" ref="AS571" si="8019">IF(AG570&gt;0,G571+AQ571,0)</f>
        <v>0</v>
      </c>
      <c r="AT571" s="163">
        <f t="shared" ref="AT571" si="8020">IF(AG570&gt;0,H571+AR571,0)</f>
        <v>0</v>
      </c>
    </row>
    <row r="572" spans="3:46" ht="19.5" thickBot="1" x14ac:dyDescent="0.3">
      <c r="C572" s="228"/>
      <c r="D572" s="214"/>
      <c r="E572" s="89">
        <f t="shared" ref="E572:F572" si="8021">E571</f>
        <v>0.94702351699999998</v>
      </c>
      <c r="F572" s="89">
        <f t="shared" si="8021"/>
        <v>0.58539031699999999</v>
      </c>
      <c r="G572" s="74">
        <f t="shared" ref="G572:I572" si="8022">G567</f>
        <v>0.42790764801747749</v>
      </c>
      <c r="H572" s="74">
        <f t="shared" si="8022"/>
        <v>0.90152027464689888</v>
      </c>
      <c r="I572" s="74">
        <f t="shared" si="8022"/>
        <v>0</v>
      </c>
      <c r="J572" s="2">
        <f t="shared" ref="J572" si="8023">IF($AO$1="SUBTRACTIVE",AA572+J567,IF(W572=MAX(W570:W574),P572*M572-G572+J567,J567))</f>
        <v>2.2939335628950841E-2</v>
      </c>
      <c r="K572" s="107">
        <f t="shared" ref="K572" si="8024">IF($AO$1="SUBTRACTIVE",AB572+K567,IF(W572=MAX(W570:W574),P572*N572-H572+K567,K567))</f>
        <v>-1.7704079769860992E-2</v>
      </c>
      <c r="L572" s="3">
        <v>0</v>
      </c>
      <c r="M572" s="2">
        <f t="shared" ref="M572" si="8025">IF($AO$1="ADDICTIVE",IF(W572=MAX(W570:W574),$AO$2*S572*R572+G572,0),0)</f>
        <v>0</v>
      </c>
      <c r="N572" s="107">
        <f t="shared" ref="N572" si="8026">IF($AO$1="ADDICTIVE",IF(W572=MAX(W570:W574),$AO$2*T572*R572+H572,0),0)</f>
        <v>0</v>
      </c>
      <c r="O572" s="20">
        <f t="shared" ref="O572" si="8027">IF($AO$1="ADDICTIVE",IF(Y572=MAX(Y570:Y574),$AO$2*U572*R572+I572,0),0)</f>
        <v>0</v>
      </c>
      <c r="P572" s="3">
        <f t="shared" si="7559"/>
        <v>0</v>
      </c>
      <c r="Q572" s="63">
        <f>Z567</f>
        <v>3</v>
      </c>
      <c r="R572" s="2">
        <f t="shared" si="7266"/>
        <v>0.89819480523681949</v>
      </c>
      <c r="S572" s="90">
        <f t="shared" si="7638"/>
        <v>0.94702351699999998</v>
      </c>
      <c r="T572" s="90">
        <f t="shared" si="7639"/>
        <v>0.58539031699999999</v>
      </c>
      <c r="U572" s="26">
        <f t="shared" si="7267"/>
        <v>0</v>
      </c>
      <c r="V572" s="199">
        <f t="shared" si="7251"/>
        <v>0.83799765029017714</v>
      </c>
      <c r="W572" s="192">
        <f t="shared" si="7915"/>
        <v>0.91899882514508857</v>
      </c>
      <c r="X572" s="192">
        <f>IF(W572&gt;X571,W572,X571)</f>
        <v>0.99401610919342298</v>
      </c>
      <c r="Y572" s="75">
        <f t="shared" si="8012"/>
        <v>0.99401610919342298</v>
      </c>
      <c r="Z572" s="63">
        <f>IF(MAX(W570:W574)=W572,Q572+1,Q572)</f>
        <v>3</v>
      </c>
      <c r="AA572" s="63">
        <f t="shared" ref="AA572" si="8028">IF(W572=MAX(W570:W574),S572*R572-G572,0)</f>
        <v>0</v>
      </c>
      <c r="AB572" s="63">
        <f t="shared" ref="AB572" si="8029">IF(W572=MAX(W570:W574),T572*R572-H572,0)</f>
        <v>0</v>
      </c>
      <c r="AC572" s="209">
        <f t="shared" ref="AC572" si="8030">IF(W572=MAX(W570:W574),U572-I572,0)</f>
        <v>0</v>
      </c>
      <c r="AD572" s="132">
        <f>Hoja1!$AA572^2+Hoja1!$AB572^2+AC572^2</f>
        <v>0</v>
      </c>
      <c r="AE572" s="75">
        <f t="shared" ref="AE572:AH572" si="8031">AE571</f>
        <v>4.2190361345450934E-2</v>
      </c>
      <c r="AF572" s="75">
        <f t="shared" si="8031"/>
        <v>0.20540292438388247</v>
      </c>
      <c r="AG572" s="78">
        <f t="shared" si="8031"/>
        <v>0</v>
      </c>
      <c r="AH572" s="78">
        <f t="shared" si="8031"/>
        <v>0</v>
      </c>
      <c r="AI572" s="72">
        <f>IF(AG570&gt;0,IF(AH570=Hoja1!$W572,Hoja1!$E572,Hoja1!$G572),0)</f>
        <v>0</v>
      </c>
      <c r="AJ572" s="73">
        <f>IF(AG572&gt;0,IF(AH572=Hoja1!$W572,Hoja1!$F572,Hoja1!$H572),0)</f>
        <v>0</v>
      </c>
      <c r="AK572" s="52">
        <f>IF(AG570&gt;0,IF(AH570=Hoja1!$W572,Hoja1!$E572*Hoja1!$R572,Hoja1!$G572),0)</f>
        <v>0</v>
      </c>
      <c r="AL572" s="49">
        <f>IF(AG570&gt;0,IF(AH570=Hoja1!$W572,Hoja1!$F572*Hoja1!$R572,Hoja1!$H572),0)</f>
        <v>0</v>
      </c>
      <c r="AM572" s="2">
        <f t="shared" ref="AM572:AN572" si="8032">AM567</f>
        <v>5</v>
      </c>
      <c r="AN572" s="143">
        <f t="shared" si="8032"/>
        <v>0.495</v>
      </c>
      <c r="AO572" s="107">
        <f t="shared" si="7273"/>
        <v>0.2</v>
      </c>
      <c r="AP572" s="3">
        <f t="shared" si="7379"/>
        <v>0.2</v>
      </c>
      <c r="AQ572" s="2">
        <f t="shared" ref="AQ572:AR572" si="8033">AQ567</f>
        <v>1.5572556085322287E-3</v>
      </c>
      <c r="AR572" s="3">
        <f t="shared" si="8033"/>
        <v>-1.8735414747066217E-3</v>
      </c>
      <c r="AS572" s="2">
        <f t="shared" ref="AS572" si="8034">IF(AG570&gt;0,G572+AQ572,0)</f>
        <v>0</v>
      </c>
      <c r="AT572" s="163">
        <f t="shared" ref="AT572" si="8035">IF(AG570&gt;0,H572+AR572,0)</f>
        <v>0</v>
      </c>
    </row>
    <row r="573" spans="3:46" ht="19.5" thickBot="1" x14ac:dyDescent="0.3">
      <c r="C573" s="228"/>
      <c r="D573" s="214"/>
      <c r="E573" s="89">
        <f t="shared" ref="E573:F573" si="8036">E572</f>
        <v>0.94702351699999998</v>
      </c>
      <c r="F573" s="89">
        <f t="shared" si="8036"/>
        <v>0.58539031699999999</v>
      </c>
      <c r="G573" s="74">
        <f t="shared" ref="G573:I573" si="8037">G568</f>
        <v>5.6386042442791447E-2</v>
      </c>
      <c r="H573" s="74">
        <f t="shared" si="8037"/>
        <v>0.99840904153440013</v>
      </c>
      <c r="I573" s="74">
        <f t="shared" si="8037"/>
        <v>0</v>
      </c>
      <c r="J573" s="2">
        <f t="shared" ref="J573" si="8038">IF($AO$1="SUBTRACTIVE",AA573+J568,IF(W573=MAX(W570:W574),P573*M573-G573+J568,J568))</f>
        <v>0</v>
      </c>
      <c r="K573" s="107">
        <f t="shared" ref="K573" si="8039">IF($AO$1="SUBTRACTIVE",AB573+K568,IF(W573=MAX(W570:W574),P573*N573-H573+K568,K568))</f>
        <v>0</v>
      </c>
      <c r="L573" s="3">
        <v>0</v>
      </c>
      <c r="M573" s="2">
        <f t="shared" ref="M573" si="8040">IF($AO$1="ADDICTIVE",IF(W573=MAX(W570:W574),$AO$2*S573*R573+G573,0),0)</f>
        <v>0</v>
      </c>
      <c r="N573" s="107">
        <f t="shared" ref="N573" si="8041">IF($AO$1="ADDICTIVE",IF(W573=MAX(W570:W574),$AO$2*T573*R573+H573,0),0)</f>
        <v>0</v>
      </c>
      <c r="O573" s="20">
        <f t="shared" ref="O573:O574" si="8042">IF($AO$1="ADDICTIVE",IF(Y573=MAX(Y569:Y573),$AO$2*U573*R573+I573,0),0)</f>
        <v>0</v>
      </c>
      <c r="P573" s="3">
        <f t="shared" si="7559"/>
        <v>0</v>
      </c>
      <c r="Q573" s="63">
        <f>Z568</f>
        <v>0</v>
      </c>
      <c r="R573" s="2">
        <f t="shared" si="7266"/>
        <v>0.89819480523681949</v>
      </c>
      <c r="S573" s="90">
        <f t="shared" si="7638"/>
        <v>0.94702351699999998</v>
      </c>
      <c r="T573" s="90">
        <f t="shared" si="7639"/>
        <v>0.58539031699999999</v>
      </c>
      <c r="U573" s="26">
        <f t="shared" si="7267"/>
        <v>0</v>
      </c>
      <c r="V573" s="199">
        <f t="shared" si="7251"/>
        <v>0.57292064645995722</v>
      </c>
      <c r="W573" s="192">
        <f t="shared" si="7915"/>
        <v>0.78646032322997861</v>
      </c>
      <c r="X573" s="192">
        <f>IF(W573&gt;X572,W573,X572)</f>
        <v>0.99401610919342298</v>
      </c>
      <c r="Y573" s="75">
        <f t="shared" si="8012"/>
        <v>0.99401610919342298</v>
      </c>
      <c r="Z573" s="63">
        <f>IF(MAX(W570:W574)=W573,Q573+1,Q573)</f>
        <v>0</v>
      </c>
      <c r="AA573" s="63">
        <f t="shared" ref="AA573" si="8043">IF(W573=MAX(W570:W574),S573*R573-G573,0)</f>
        <v>0</v>
      </c>
      <c r="AB573" s="63">
        <f t="shared" ref="AB573" si="8044">IF(W573=MAX(W570:W574),T573*R573-H573,0)</f>
        <v>0</v>
      </c>
      <c r="AC573" s="209">
        <f t="shared" ref="AC573" si="8045">IF(W573=MAX(W570:W574),U573-I573,0)</f>
        <v>0</v>
      </c>
      <c r="AD573" s="132">
        <f>Hoja1!$AA573^2+Hoja1!$AB573^2+AC573^2</f>
        <v>0</v>
      </c>
      <c r="AE573" s="75">
        <f t="shared" ref="AE573:AH573" si="8046">AE572</f>
        <v>4.2190361345450934E-2</v>
      </c>
      <c r="AF573" s="75">
        <f t="shared" si="8046"/>
        <v>0.20540292438388247</v>
      </c>
      <c r="AG573" s="78">
        <f t="shared" si="8046"/>
        <v>0</v>
      </c>
      <c r="AH573" s="78">
        <f t="shared" si="8046"/>
        <v>0</v>
      </c>
      <c r="AI573" s="72">
        <f>IF(AG570&gt;0,IF(AH570=Hoja1!$W573,Hoja1!$E573,Hoja1!$G573),0)</f>
        <v>0</v>
      </c>
      <c r="AJ573" s="73">
        <f>IF(AG570&gt;0,IF(AH570=Hoja1!$W573,Hoja1!$F573,Hoja1!$H573),0)</f>
        <v>0</v>
      </c>
      <c r="AK573" s="52">
        <f>IF(AG570&gt;0,IF(AH570=Hoja1!$W573,Hoja1!$E573*Hoja1!$R573,Hoja1!$G573),0)</f>
        <v>0</v>
      </c>
      <c r="AL573" s="49">
        <f>IF(AG570&gt;0,IF(AH570=Hoja1!$W573,Hoja1!$F573*Hoja1!$R573,Hoja1!$H573),0)</f>
        <v>0</v>
      </c>
      <c r="AM573" s="2">
        <f t="shared" ref="AM573:AN573" si="8047">AM568</f>
        <v>1</v>
      </c>
      <c r="AN573" s="143">
        <f t="shared" si="8047"/>
        <v>0.495</v>
      </c>
      <c r="AO573" s="107">
        <f t="shared" si="7273"/>
        <v>1</v>
      </c>
      <c r="AP573" s="3">
        <f t="shared" si="7379"/>
        <v>1</v>
      </c>
      <c r="AQ573" s="2">
        <f t="shared" ref="AQ573:AR573" si="8048">AQ568</f>
        <v>0</v>
      </c>
      <c r="AR573" s="3">
        <f t="shared" si="8048"/>
        <v>0</v>
      </c>
      <c r="AS573" s="2">
        <f t="shared" ref="AS573" si="8049">IF(AG570&gt;0,G573+AQ573,0)</f>
        <v>0</v>
      </c>
      <c r="AT573" s="163">
        <f t="shared" ref="AT573" si="8050">IF(AG570&gt;0,H573+AR573,0)</f>
        <v>0</v>
      </c>
    </row>
    <row r="574" spans="3:46" ht="19.5" thickBot="1" x14ac:dyDescent="0.3">
      <c r="C574" s="228"/>
      <c r="D574" s="215"/>
      <c r="E574" s="89">
        <f t="shared" ref="E574:F574" si="8051">E573</f>
        <v>0.94702351699999998</v>
      </c>
      <c r="F574" s="89">
        <f t="shared" si="8051"/>
        <v>0.58539031699999999</v>
      </c>
      <c r="G574" s="74">
        <f t="shared" ref="G574:I574" si="8052">G569</f>
        <v>0.69857546875979126</v>
      </c>
      <c r="H574" s="74">
        <f t="shared" si="8052"/>
        <v>0.71177119011743828</v>
      </c>
      <c r="I574" s="74">
        <f t="shared" si="8052"/>
        <v>0</v>
      </c>
      <c r="J574" s="4">
        <f t="shared" ref="J574" si="8053">IF($AO$1="SUBTRACTIVE",AA574+J569,IF(W574=MAX(W570:W574),P574*M574-G574+J569,J569))</f>
        <v>-0.11348587017111067</v>
      </c>
      <c r="K574" s="108">
        <f t="shared" ref="K574" si="8054">IF($AO$1="SUBTRACTIVE",AB574+K569,IF(W574=MAX(W570:W574),P574*N574-H574+K569,K569))</f>
        <v>0.11282317758391225</v>
      </c>
      <c r="L574" s="5">
        <v>0</v>
      </c>
      <c r="M574" s="4">
        <f t="shared" ref="M574" si="8055">IF($AO$1="ADDICTIVE",IF(W574=MAX(W570:W574),$AO$2*S574*R574+G574,0),0)</f>
        <v>0</v>
      </c>
      <c r="N574" s="108">
        <f t="shared" ref="N574" si="8056">IF($AO$1="ADDICTIVE",IF(W574=MAX(W570:W574),$AO$2*T574*R574+H574,0),0)</f>
        <v>0</v>
      </c>
      <c r="O574" s="21">
        <f t="shared" si="8042"/>
        <v>0</v>
      </c>
      <c r="P574" s="5">
        <f t="shared" si="7559"/>
        <v>0</v>
      </c>
      <c r="Q574" s="63">
        <f>Z569</f>
        <v>3</v>
      </c>
      <c r="R574" s="4">
        <f t="shared" si="7266"/>
        <v>0.89819480523681949</v>
      </c>
      <c r="S574" s="90">
        <f t="shared" si="7638"/>
        <v>0.94702351699999998</v>
      </c>
      <c r="T574" s="90">
        <f t="shared" si="7639"/>
        <v>0.58539031699999999</v>
      </c>
      <c r="U574" s="118">
        <f t="shared" si="7267"/>
        <v>0</v>
      </c>
      <c r="V574" s="199">
        <f t="shared" si="7251"/>
        <v>0.96846180633178092</v>
      </c>
      <c r="W574" s="192">
        <f t="shared" si="7915"/>
        <v>0.98423090316589046</v>
      </c>
      <c r="X574" s="192">
        <f>IF(W574&gt;X573,W574,X573)</f>
        <v>0.99401610919342298</v>
      </c>
      <c r="Y574" s="75">
        <f t="shared" si="8012"/>
        <v>0.99401610919342298</v>
      </c>
      <c r="Z574" s="63">
        <f>IF(MAX(W570:W574)=W574,Q574+1,Q574)</f>
        <v>3</v>
      </c>
      <c r="AA574" s="63">
        <f t="shared" ref="AA574" si="8057">IF(W574=MAX(W570:W574),S574*R574-G574,0)</f>
        <v>0</v>
      </c>
      <c r="AB574" s="63">
        <f t="shared" ref="AB574" si="8058">IF(W574=MAX(W570:W574),T574*R574-H574,0)</f>
        <v>0</v>
      </c>
      <c r="AC574" s="133">
        <f t="shared" ref="AC574" si="8059">IF(W574=MAX(W570:W574),U574-I574,0)</f>
        <v>0</v>
      </c>
      <c r="AD574" s="133">
        <f>Hoja1!$AA574^2+Hoja1!$AB574^2+AC574^2</f>
        <v>0</v>
      </c>
      <c r="AE574" s="75">
        <f t="shared" ref="AE574:AH574" si="8060">AE573</f>
        <v>4.2190361345450934E-2</v>
      </c>
      <c r="AF574" s="75">
        <f t="shared" si="8060"/>
        <v>0.20540292438388247</v>
      </c>
      <c r="AG574" s="78">
        <f t="shared" si="8060"/>
        <v>0</v>
      </c>
      <c r="AH574" s="78">
        <f t="shared" si="8060"/>
        <v>0</v>
      </c>
      <c r="AI574" s="72">
        <f>IF(AG570&gt;0,IF(AH570=Hoja1!$W574,Hoja1!$E574,Hoja1!$G574),0)</f>
        <v>0</v>
      </c>
      <c r="AJ574" s="73">
        <f>IF(AG570&gt;0,IF(AH570=Hoja1!$W574,Hoja1!$F574,Hoja1!$H574),0)</f>
        <v>0</v>
      </c>
      <c r="AK574" s="52">
        <f>IF(AG570&gt;0,IF(AH570=Hoja1!$W574,Hoja1!$E574*Hoja1!$R574,Hoja1!$G574),0)</f>
        <v>0</v>
      </c>
      <c r="AL574" s="49">
        <f>IF(AG570&gt;0,IF(AH570=Hoja1!$W574,Hoja1!$F574*Hoja1!$R574,Hoja1!$H574),0)</f>
        <v>0</v>
      </c>
      <c r="AM574" s="4">
        <f t="shared" ref="AM574:AN574" si="8061">AM569</f>
        <v>6</v>
      </c>
      <c r="AN574" s="120">
        <f t="shared" si="8061"/>
        <v>0.495</v>
      </c>
      <c r="AO574" s="108">
        <f t="shared" si="7273"/>
        <v>0.16666666666666666</v>
      </c>
      <c r="AP574" s="5">
        <f t="shared" si="7379"/>
        <v>0.16666666666666666</v>
      </c>
      <c r="AQ574" s="4">
        <f t="shared" ref="AQ574:AR574" si="8062">AQ569</f>
        <v>-1.8238848695094642E-3</v>
      </c>
      <c r="AR574" s="5">
        <f t="shared" si="8062"/>
        <v>-7.3899761838922817E-5</v>
      </c>
      <c r="AS574" s="4">
        <f t="shared" ref="AS574" si="8063">IF(AG570&gt;0,G574+AQ574,0)</f>
        <v>0</v>
      </c>
      <c r="AT574" s="164">
        <f t="shared" ref="AT574" si="8064">IF(AG570&gt;0,H574+AR574,0)</f>
        <v>0</v>
      </c>
    </row>
    <row r="575" spans="3:46" ht="19.5" thickBot="1" x14ac:dyDescent="0.3">
      <c r="C575" s="228"/>
      <c r="D575" s="216" t="s">
        <v>38</v>
      </c>
      <c r="E575" s="116">
        <f>$A$23</f>
        <v>0.2257258</v>
      </c>
      <c r="F575" s="116">
        <f>$B$23</f>
        <v>0.18537577099999999</v>
      </c>
      <c r="G575" s="92">
        <f t="shared" ref="G575:I575" si="8065">G570</f>
        <v>0.90538381924519451</v>
      </c>
      <c r="H575" s="92">
        <f t="shared" si="8065"/>
        <v>0.41442468282152445</v>
      </c>
      <c r="I575" s="92">
        <f t="shared" si="8065"/>
        <v>0</v>
      </c>
      <c r="J575" s="52">
        <f t="shared" ref="J575" si="8066">IF($AO$1="SUBTRACTIVE",AA575+J570,IF(W575=MAX(W575:W579),P575*M575-G575+J570,J570))</f>
        <v>3.3380063721682007E-2</v>
      </c>
      <c r="K575" s="123">
        <f t="shared" ref="K575" si="8067">IF($AO$1="SUBTRACTIVE",AB575+K570,IF(W575=MAX(W575:W579),P575*N575-H575+K570,K570))</f>
        <v>-0.14134827465038741</v>
      </c>
      <c r="L575" s="53">
        <v>0</v>
      </c>
      <c r="M575" s="136">
        <f t="shared" ref="M575" si="8068">IF($AO$1="ADDICTIVE",IF(W575=MAX(W575:W579),$AO$2*S575*R575+G575,0),0)</f>
        <v>0</v>
      </c>
      <c r="N575" s="123">
        <f t="shared" ref="N575" si="8069">IF($AO$1="ADDICTIVE",IF(W575=MAX(W575:W579),$AO$2*T575*R575+H575,0),0)</f>
        <v>0</v>
      </c>
      <c r="O575" s="130">
        <f t="shared" ref="O575" si="8070">IF($AO$1="ADDICTIVE",IF(Y575=MAX(Y575:Y579),$AO$2*U575*R575+I575,0),0)</f>
        <v>0</v>
      </c>
      <c r="P575" s="53">
        <f t="shared" si="7559"/>
        <v>0</v>
      </c>
      <c r="Q575" s="36">
        <f>Z570</f>
        <v>7</v>
      </c>
      <c r="R575" s="114">
        <f t="shared" si="7266"/>
        <v>3.4236074275152042</v>
      </c>
      <c r="S575" s="91">
        <f t="shared" si="7638"/>
        <v>0.2257258</v>
      </c>
      <c r="T575" s="91">
        <f t="shared" si="7639"/>
        <v>0.18537577099999999</v>
      </c>
      <c r="U575" s="115">
        <f t="shared" si="7267"/>
        <v>0</v>
      </c>
      <c r="V575" s="200">
        <f t="shared" si="7251"/>
        <v>0.96269369703819829</v>
      </c>
      <c r="W575" s="201">
        <f t="shared" si="7915"/>
        <v>0.98134684851909915</v>
      </c>
      <c r="X575" s="201">
        <f>W575</f>
        <v>0.98134684851909915</v>
      </c>
      <c r="Y575" s="36">
        <f t="shared" ref="Y575" si="8071">X579</f>
        <v>0.99579251644268041</v>
      </c>
      <c r="Z575" s="36">
        <f>IF(MAX(W575:W579)=W575,Q575+1,Q575)</f>
        <v>7</v>
      </c>
      <c r="AA575" s="80">
        <f t="shared" ref="AA575" si="8072">IF(W575=MAX(W575:W579),S575*R575-G575,0)</f>
        <v>0</v>
      </c>
      <c r="AB575" s="80">
        <f t="shared" ref="AB575" si="8073">IF(W575=MAX(W575:W579),T575*R575-H575,0)</f>
        <v>0</v>
      </c>
      <c r="AC575" s="54">
        <f t="shared" ref="AC575" si="8074">IF(W575=MAX(W575:W579),U575-I575,0)</f>
        <v>0</v>
      </c>
      <c r="AD575" s="54">
        <f>Hoja1!$AA575^2+Hoja1!$AB575^2+AC575^2</f>
        <v>0</v>
      </c>
      <c r="AE575" s="80">
        <f t="shared" ref="AE575" si="8075">IF(MAX(AD575:AD579)&gt;AE570,MAX(AD575:AD579),AE570)</f>
        <v>4.2190361345450934E-2</v>
      </c>
      <c r="AF575" s="80">
        <f t="shared" ref="AF575" si="8076">SQRT(AE575)</f>
        <v>0.20540292438388247</v>
      </c>
      <c r="AG575" s="82">
        <f>IF(Y575=MIN(Y510:Y609),Y575,0)</f>
        <v>0</v>
      </c>
      <c r="AH575" s="83">
        <f>IF(Hoja1!$AG575&gt;0,_xlfn.MAXIFS(W575:W579,Z605:Z609,0),0)</f>
        <v>0</v>
      </c>
      <c r="AI575" s="80">
        <f>IF(AG575&gt;0,IF(AH575=Hoja1!$W575,Hoja1!$E575,Hoja1!$G575),0)</f>
        <v>0</v>
      </c>
      <c r="AJ575" s="54">
        <f>IF(AG575&gt;0,IF(AH575=Hoja1!$W575,Hoja1!$F575,Hoja1!$H575),0)</f>
        <v>0</v>
      </c>
      <c r="AK575" s="52">
        <f>IF(AG575&gt;0,IF(AH575=Hoja1!$W575,Hoja1!$E575*Hoja1!$R575,Hoja1!$G575),0)</f>
        <v>0</v>
      </c>
      <c r="AL575" s="49">
        <f>IF(AG575&gt;0,IF(AH575=Hoja1!$W575,Hoja1!$F575*Hoja1!$R575,Hoja1!$H575),0)</f>
        <v>0</v>
      </c>
      <c r="AM575" s="114">
        <f t="shared" ref="AM575:AN575" si="8077">AM570</f>
        <v>7</v>
      </c>
      <c r="AN575" s="144">
        <f t="shared" si="8077"/>
        <v>0.495</v>
      </c>
      <c r="AO575" s="123">
        <f t="shared" si="7273"/>
        <v>0.14285714285714285</v>
      </c>
      <c r="AP575" s="127">
        <f t="shared" ref="AP575" si="8078">IF($AO$1="SUBTRACTIVE",AN575*AO575,AO575)</f>
        <v>7.0714285714285716E-2</v>
      </c>
      <c r="AQ575" s="52">
        <f t="shared" ref="AQ575:AR575" si="8079">AQ570</f>
        <v>2.360447363176085E-3</v>
      </c>
      <c r="AR575" s="53">
        <f t="shared" si="8079"/>
        <v>-9.9953422788488233E-3</v>
      </c>
      <c r="AS575" s="52">
        <f t="shared" ref="AS575" si="8080">IF(AG575&gt;0,G575+AQ575,0)</f>
        <v>0</v>
      </c>
      <c r="AT575" s="165">
        <f t="shared" ref="AT575" si="8081">IF(AG575&gt;0,H575+AR575,0)</f>
        <v>0</v>
      </c>
    </row>
    <row r="576" spans="3:46" ht="19.5" thickBot="1" x14ac:dyDescent="0.3">
      <c r="C576" s="228"/>
      <c r="D576" s="217"/>
      <c r="E576" s="94">
        <f t="shared" ref="E576:F576" si="8082">E575</f>
        <v>0.2257258</v>
      </c>
      <c r="F576" s="94">
        <f t="shared" si="8082"/>
        <v>0.18537577099999999</v>
      </c>
      <c r="G576" s="46">
        <f t="shared" ref="G576:I576" si="8083">G571</f>
        <v>0.98603471205529203</v>
      </c>
      <c r="H576" s="46">
        <f t="shared" si="8083"/>
        <v>-5.8990051948825117E-2</v>
      </c>
      <c r="I576" s="46">
        <f t="shared" si="8083"/>
        <v>0</v>
      </c>
      <c r="J576" s="56">
        <f t="shared" ref="J576" si="8084">IF($AO$1="SUBTRACTIVE",AA576+J571,IF(W576=MAX(W575:W579),P576*M576-G576+J571,J571))</f>
        <v>0</v>
      </c>
      <c r="K576" s="122">
        <f t="shared" ref="K576" si="8085">IF($AO$1="SUBTRACTIVE",AB576+K571,IF(W576=MAX(W575:W579),P576*N576-H576+K571,K571))</f>
        <v>0</v>
      </c>
      <c r="L576" s="57">
        <v>0</v>
      </c>
      <c r="M576" s="137">
        <f t="shared" ref="M576" si="8086">IF($AO$1="ADDICTIVE",IF(W576=MAX(W575:W579),$AO$2*S576*R576+G576,0),0)</f>
        <v>0</v>
      </c>
      <c r="N576" s="122">
        <f t="shared" ref="N576" si="8087">IF($AO$1="ADDICTIVE",IF(W576=MAX(W575:W579),$AO$2*T576*R576+H576,0),0)</f>
        <v>0</v>
      </c>
      <c r="O576" s="128">
        <f t="shared" ref="O576" si="8088">IF($AO$1="ADDICTIVE",IF(Y576=MAX(Y575:Y579),$AO$2*U576*R576+I576,0),0)</f>
        <v>0</v>
      </c>
      <c r="P576" s="57">
        <f t="shared" si="7559"/>
        <v>0</v>
      </c>
      <c r="Q576" s="93">
        <f t="shared" ref="Q576:Q609" si="8089">Z571</f>
        <v>0</v>
      </c>
      <c r="R576" s="56">
        <f t="shared" si="7266"/>
        <v>3.4236074275152042</v>
      </c>
      <c r="S576" s="95">
        <f t="shared" si="7638"/>
        <v>0.2257258</v>
      </c>
      <c r="T576" s="95">
        <f t="shared" si="7639"/>
        <v>0.18537577099999999</v>
      </c>
      <c r="U576" s="115">
        <f t="shared" si="7267"/>
        <v>0</v>
      </c>
      <c r="V576" s="202">
        <f t="shared" si="7251"/>
        <v>0.72456593490806898</v>
      </c>
      <c r="W576" s="203">
        <f t="shared" si="7915"/>
        <v>0.86228296745403443</v>
      </c>
      <c r="X576" s="203">
        <f>IF(W576&gt;X575,W576,X575)</f>
        <v>0.98134684851909915</v>
      </c>
      <c r="Y576" s="75">
        <f t="shared" ref="Y576:Y579" si="8090">Y575</f>
        <v>0.99579251644268041</v>
      </c>
      <c r="Z576" s="93">
        <f>IF(MAX(W575:W579)=W576,Q576+1,Q576)</f>
        <v>0</v>
      </c>
      <c r="AA576" s="82">
        <f t="shared" ref="AA576" si="8091">IF(W576=MAX(W575:W579),S576*R576-G576,0)</f>
        <v>0</v>
      </c>
      <c r="AB576" s="82">
        <f t="shared" ref="AB576" si="8092">IF(W576=MAX(W575:W579),T576*R576-H576,0)</f>
        <v>0</v>
      </c>
      <c r="AC576" s="210">
        <f t="shared" ref="AC576" si="8093">IF(W576=MAX(W575:W579),U576-I576,0)</f>
        <v>0</v>
      </c>
      <c r="AD576" s="212">
        <f>Hoja1!$AA576^2+Hoja1!$AB576^2+AC576^2</f>
        <v>0</v>
      </c>
      <c r="AE576" s="75">
        <f t="shared" ref="AE576:AH576" si="8094">AE575</f>
        <v>4.2190361345450934E-2</v>
      </c>
      <c r="AF576" s="76">
        <f t="shared" si="8094"/>
        <v>0.20540292438388247</v>
      </c>
      <c r="AG576" s="78">
        <f t="shared" si="8094"/>
        <v>0</v>
      </c>
      <c r="AH576" s="78">
        <f t="shared" si="8094"/>
        <v>0</v>
      </c>
      <c r="AI576" s="80">
        <f>IF(AG575&gt;0,IF(AH575=Hoja1!$W576,Hoja1!$E576,Hoja1!$G576),0)</f>
        <v>0</v>
      </c>
      <c r="AJ576" s="54">
        <f>IF(AG575&gt;0,IF(AH575=Hoja1!$W576,Hoja1!$F576,Hoja1!$H576),0)</f>
        <v>0</v>
      </c>
      <c r="AK576" s="52">
        <f>IF(AG575&gt;0,IF(AH575=Hoja1!$W576,Hoja1!$E576*Hoja1!$R576,Hoja1!$G576),0)</f>
        <v>0</v>
      </c>
      <c r="AL576" s="49">
        <f>IF(AG575&gt;0,IF(AH575=Hoja1!$W576,Hoja1!$F576*Hoja1!$R576,Hoja1!$H576),0)</f>
        <v>0</v>
      </c>
      <c r="AM576" s="56">
        <f t="shared" ref="AM576:AN576" si="8095">AM571</f>
        <v>1</v>
      </c>
      <c r="AN576" s="145">
        <f t="shared" si="8095"/>
        <v>0.495</v>
      </c>
      <c r="AO576" s="122">
        <f t="shared" si="7273"/>
        <v>1</v>
      </c>
      <c r="AP576" s="127">
        <f t="shared" si="7303"/>
        <v>0.495</v>
      </c>
      <c r="AQ576" s="56">
        <f t="shared" ref="AQ576:AR576" si="8096">AQ571</f>
        <v>4.8609470523695505E-3</v>
      </c>
      <c r="AR576" s="57">
        <f t="shared" si="8096"/>
        <v>7.4223865015331569E-2</v>
      </c>
      <c r="AS576" s="56">
        <f t="shared" ref="AS576" si="8097">IF(AG575&gt;0,G576+AQ576,0)</f>
        <v>0</v>
      </c>
      <c r="AT576" s="166">
        <f t="shared" ref="AT576" si="8098">IF(AG575&gt;0,H576+AR576,0)</f>
        <v>0</v>
      </c>
    </row>
    <row r="577" spans="3:46" ht="19.5" thickBot="1" x14ac:dyDescent="0.3">
      <c r="C577" s="228"/>
      <c r="D577" s="217"/>
      <c r="E577" s="94">
        <f t="shared" ref="E577:F577" si="8099">E576</f>
        <v>0.2257258</v>
      </c>
      <c r="F577" s="94">
        <f t="shared" si="8099"/>
        <v>0.18537577099999999</v>
      </c>
      <c r="G577" s="46">
        <f t="shared" ref="G577:I577" si="8100">G572</f>
        <v>0.42790764801747749</v>
      </c>
      <c r="H577" s="46">
        <f t="shared" si="8100"/>
        <v>0.90152027464689888</v>
      </c>
      <c r="I577" s="46">
        <f t="shared" si="8100"/>
        <v>0</v>
      </c>
      <c r="J577" s="56">
        <f t="shared" ref="J577" si="8101">IF($AO$1="SUBTRACTIVE",AA577+J572,IF(W577=MAX(W575:W579),P577*M577-G577+J572,J572))</f>
        <v>2.2939335628950841E-2</v>
      </c>
      <c r="K577" s="122">
        <f t="shared" ref="K577" si="8102">IF($AO$1="SUBTRACTIVE",AB577+K572,IF(W577=MAX(W575:W579),P577*N577-H577+K572,K572))</f>
        <v>-1.7704079769860992E-2</v>
      </c>
      <c r="L577" s="57">
        <v>0</v>
      </c>
      <c r="M577" s="137">
        <f t="shared" ref="M577" si="8103">IF($AO$1="ADDICTIVE",IF(W577=MAX(W575:W579),$AO$2*S577*R577+G577,0),0)</f>
        <v>0</v>
      </c>
      <c r="N577" s="122">
        <f t="shared" ref="N577" si="8104">IF($AO$1="ADDICTIVE",IF(W577=MAX(W575:W579),$AO$2*T577*R577+H577,0),0)</f>
        <v>0</v>
      </c>
      <c r="O577" s="128">
        <f t="shared" ref="O577" si="8105">IF($AO$1="ADDICTIVE",IF(Y577=MAX(Y575:Y579),$AO$2*U577*R577+I577,0),0)</f>
        <v>0</v>
      </c>
      <c r="P577" s="57">
        <f t="shared" si="7559"/>
        <v>0</v>
      </c>
      <c r="Q577" s="93">
        <f t="shared" si="8089"/>
        <v>3</v>
      </c>
      <c r="R577" s="56">
        <f t="shared" si="7266"/>
        <v>3.4236074275152042</v>
      </c>
      <c r="S577" s="95">
        <f t="shared" si="7638"/>
        <v>0.2257258</v>
      </c>
      <c r="T577" s="95">
        <f t="shared" si="7639"/>
        <v>0.18537577099999999</v>
      </c>
      <c r="U577" s="115">
        <f t="shared" si="7267"/>
        <v>0</v>
      </c>
      <c r="V577" s="202">
        <f t="shared" si="7251"/>
        <v>0.90283887161846554</v>
      </c>
      <c r="W577" s="203">
        <f t="shared" si="7915"/>
        <v>0.95141943580923272</v>
      </c>
      <c r="X577" s="203">
        <f>IF(W577&gt;X576,W577,X576)</f>
        <v>0.98134684851909915</v>
      </c>
      <c r="Y577" s="75">
        <f t="shared" si="8090"/>
        <v>0.99579251644268041</v>
      </c>
      <c r="Z577" s="93">
        <f>IF(MAX(W575:W579)=W577,Q577+1,Q577)</f>
        <v>3</v>
      </c>
      <c r="AA577" s="82">
        <f t="shared" ref="AA577" si="8106">IF(W577=MAX(W575:W579),S577*R577-G577,0)</f>
        <v>0</v>
      </c>
      <c r="AB577" s="82">
        <f t="shared" ref="AB577" si="8107">IF(W577=MAX(W575:W579),T577*R577-H577,0)</f>
        <v>0</v>
      </c>
      <c r="AC577" s="210">
        <f t="shared" ref="AC577" si="8108">IF(W577=MAX(W575:W579),U577-I577,0)</f>
        <v>0</v>
      </c>
      <c r="AD577" s="212">
        <f>Hoja1!$AA577^2+Hoja1!$AB577^2+AC577^2</f>
        <v>0</v>
      </c>
      <c r="AE577" s="75">
        <f t="shared" ref="AE577:AH577" si="8109">AE576</f>
        <v>4.2190361345450934E-2</v>
      </c>
      <c r="AF577" s="75">
        <f t="shared" si="8109"/>
        <v>0.20540292438388247</v>
      </c>
      <c r="AG577" s="78">
        <f t="shared" si="8109"/>
        <v>0</v>
      </c>
      <c r="AH577" s="78">
        <f t="shared" si="8109"/>
        <v>0</v>
      </c>
      <c r="AI577" s="80">
        <f>IF(AG575&gt;0,IF(AH575=Hoja1!$W577,Hoja1!$E577,Hoja1!$G577),0)</f>
        <v>0</v>
      </c>
      <c r="AJ577" s="54">
        <f>IF(AG575&gt;0,IF(AH575=Hoja1!$W577,Hoja1!$F577,Hoja1!$H577),0)</f>
        <v>0</v>
      </c>
      <c r="AK577" s="52">
        <f>IF(AG575&gt;0,IF(AH575=Hoja1!$W577,Hoja1!$E577*Hoja1!$R577,Hoja1!$G577),0)</f>
        <v>0</v>
      </c>
      <c r="AL577" s="49">
        <f>IF(AG575&gt;0,IF(AH575=Hoja1!$W577,Hoja1!$F577*Hoja1!$R577,Hoja1!$H577),0)</f>
        <v>0</v>
      </c>
      <c r="AM577" s="56">
        <f t="shared" ref="AM577:AN577" si="8110">AM572</f>
        <v>5</v>
      </c>
      <c r="AN577" s="145">
        <f t="shared" si="8110"/>
        <v>0.495</v>
      </c>
      <c r="AO577" s="122">
        <f t="shared" si="7273"/>
        <v>0.2</v>
      </c>
      <c r="AP577" s="127">
        <f t="shared" si="7303"/>
        <v>9.9000000000000005E-2</v>
      </c>
      <c r="AQ577" s="56">
        <f t="shared" ref="AQ577:AR577" si="8111">AQ572</f>
        <v>1.5572556085322287E-3</v>
      </c>
      <c r="AR577" s="57">
        <f t="shared" si="8111"/>
        <v>-1.8735414747066217E-3</v>
      </c>
      <c r="AS577" s="56">
        <f t="shared" ref="AS577" si="8112">IF(AG575&gt;0,G577+AQ577,0)</f>
        <v>0</v>
      </c>
      <c r="AT577" s="166">
        <f t="shared" ref="AT577" si="8113">IF(AG575&gt;0,H577+AR577,0)</f>
        <v>0</v>
      </c>
    </row>
    <row r="578" spans="3:46" ht="19.5" thickBot="1" x14ac:dyDescent="0.3">
      <c r="C578" s="228"/>
      <c r="D578" s="217"/>
      <c r="E578" s="94">
        <f t="shared" ref="E578:F578" si="8114">E577</f>
        <v>0.2257258</v>
      </c>
      <c r="F578" s="94">
        <f t="shared" si="8114"/>
        <v>0.18537577099999999</v>
      </c>
      <c r="G578" s="46">
        <f t="shared" ref="G578:I578" si="8115">G573</f>
        <v>5.6386042442791447E-2</v>
      </c>
      <c r="H578" s="46">
        <f t="shared" si="8115"/>
        <v>0.99840904153440013</v>
      </c>
      <c r="I578" s="46">
        <f t="shared" si="8115"/>
        <v>0</v>
      </c>
      <c r="J578" s="56">
        <f t="shared" ref="J578" si="8116">IF($AO$1="SUBTRACTIVE",AA578+J573,IF(W578=MAX(W575:W579),P578*M578-G578+J573,J573))</f>
        <v>0</v>
      </c>
      <c r="K578" s="122">
        <f t="shared" ref="K578" si="8117">IF($AO$1="SUBTRACTIVE",AB578+K573,IF(W578=MAX(W575:W579),P578*N578-H578+K573,K573))</f>
        <v>0</v>
      </c>
      <c r="L578" s="57">
        <v>0</v>
      </c>
      <c r="M578" s="137">
        <f t="shared" ref="M578" si="8118">IF($AO$1="ADDICTIVE",IF(W578=MAX(W575:W579),$AO$2*S578*R578+G578,0),0)</f>
        <v>0</v>
      </c>
      <c r="N578" s="122">
        <f t="shared" ref="N578" si="8119">IF($AO$1="ADDICTIVE",IF(W578=MAX(W575:W579),$AO$2*T578*R578+H578,0),0)</f>
        <v>0</v>
      </c>
      <c r="O578" s="128">
        <f t="shared" ref="O578:O579" si="8120">IF($AO$1="ADDICTIVE",IF(Y578=MAX(Y574:Y578),$AO$2*U578*R578+I578,0),0)</f>
        <v>0</v>
      </c>
      <c r="P578" s="57">
        <f t="shared" si="7559"/>
        <v>0</v>
      </c>
      <c r="Q578" s="93">
        <f t="shared" si="8089"/>
        <v>0</v>
      </c>
      <c r="R578" s="56">
        <f t="shared" si="7266"/>
        <v>3.4236074275152042</v>
      </c>
      <c r="S578" s="95">
        <f t="shared" si="7638"/>
        <v>0.2257258</v>
      </c>
      <c r="T578" s="95">
        <f t="shared" si="7639"/>
        <v>0.18537577099999999</v>
      </c>
      <c r="U578" s="115">
        <f t="shared" si="7267"/>
        <v>0</v>
      </c>
      <c r="V578" s="202">
        <f t="shared" si="7251"/>
        <v>0.67721909621969179</v>
      </c>
      <c r="W578" s="203">
        <f t="shared" si="7915"/>
        <v>0.83860954810984589</v>
      </c>
      <c r="X578" s="203">
        <f>IF(W578&gt;X577,W578,X577)</f>
        <v>0.98134684851909915</v>
      </c>
      <c r="Y578" s="75">
        <f t="shared" si="8090"/>
        <v>0.99579251644268041</v>
      </c>
      <c r="Z578" s="93">
        <f>IF(MAX(W575:W579)=W578,Q578+1,Q578)</f>
        <v>0</v>
      </c>
      <c r="AA578" s="82">
        <f t="shared" ref="AA578" si="8121">IF(W578=MAX(W575:W579),S578*R578-G578,0)</f>
        <v>0</v>
      </c>
      <c r="AB578" s="82">
        <f t="shared" ref="AB578" si="8122">IF(W578=MAX(W575:W579),T578*R578-H578,0)</f>
        <v>0</v>
      </c>
      <c r="AC578" s="210">
        <f t="shared" ref="AC578" si="8123">IF(W578=MAX(W575:W579),U578-I578,0)</f>
        <v>0</v>
      </c>
      <c r="AD578" s="212">
        <f>Hoja1!$AA578^2+Hoja1!$AB578^2+AC578^2</f>
        <v>0</v>
      </c>
      <c r="AE578" s="75">
        <f t="shared" ref="AE578:AH578" si="8124">AE577</f>
        <v>4.2190361345450934E-2</v>
      </c>
      <c r="AF578" s="75">
        <f t="shared" si="8124"/>
        <v>0.20540292438388247</v>
      </c>
      <c r="AG578" s="78">
        <f t="shared" si="8124"/>
        <v>0</v>
      </c>
      <c r="AH578" s="78">
        <f t="shared" si="8124"/>
        <v>0</v>
      </c>
      <c r="AI578" s="80">
        <f>IF(AG575&gt;0,IF(AH575=Hoja1!$W578,Hoja1!$E578,Hoja1!$G578),0)</f>
        <v>0</v>
      </c>
      <c r="AJ578" s="54">
        <f>IF(AG575&gt;0,IF(AH575=Hoja1!$W578,Hoja1!$F578,Hoja1!$H578),0)</f>
        <v>0</v>
      </c>
      <c r="AK578" s="52">
        <f>IF(AG575&gt;0,IF(AH575=Hoja1!$W578,Hoja1!$E578*Hoja1!$R578,Hoja1!$G578),0)</f>
        <v>0</v>
      </c>
      <c r="AL578" s="49">
        <f>IF(AG575&gt;0,IF(AH575=Hoja1!$W578,Hoja1!$F578*Hoja1!$R578,Hoja1!$H578),0)</f>
        <v>0</v>
      </c>
      <c r="AM578" s="56">
        <f t="shared" ref="AM578:AN578" si="8125">AM573</f>
        <v>1</v>
      </c>
      <c r="AN578" s="145">
        <f t="shared" si="8125"/>
        <v>0.495</v>
      </c>
      <c r="AO578" s="122">
        <f t="shared" si="7273"/>
        <v>1</v>
      </c>
      <c r="AP578" s="127">
        <f t="shared" si="7303"/>
        <v>0.495</v>
      </c>
      <c r="AQ578" s="56">
        <f t="shared" ref="AQ578:AR578" si="8126">AQ573</f>
        <v>0</v>
      </c>
      <c r="AR578" s="57">
        <f t="shared" si="8126"/>
        <v>0</v>
      </c>
      <c r="AS578" s="56">
        <f t="shared" ref="AS578" si="8127">IF(AG575&gt;0,G578+AQ578,0)</f>
        <v>0</v>
      </c>
      <c r="AT578" s="166">
        <f t="shared" ref="AT578" si="8128">IF(AG575&gt;0,H578+AR578,0)</f>
        <v>0</v>
      </c>
    </row>
    <row r="579" spans="3:46" ht="19.5" thickBot="1" x14ac:dyDescent="0.3">
      <c r="C579" s="228"/>
      <c r="D579" s="218"/>
      <c r="E579" s="94">
        <f t="shared" ref="E579:F579" si="8129">E578</f>
        <v>0.2257258</v>
      </c>
      <c r="F579" s="94">
        <f t="shared" si="8129"/>
        <v>0.18537577099999999</v>
      </c>
      <c r="G579" s="46">
        <f t="shared" ref="G579:I579" si="8130">G574</f>
        <v>0.69857546875979126</v>
      </c>
      <c r="H579" s="46">
        <f t="shared" si="8130"/>
        <v>0.71177119011743828</v>
      </c>
      <c r="I579" s="46">
        <f t="shared" si="8130"/>
        <v>0</v>
      </c>
      <c r="J579" s="58">
        <f t="shared" ref="J579" si="8131">IF($AO$1="SUBTRACTIVE",AA579+J574,IF(W579=MAX(W575:W579),P579*M579-G579+J574,J574))</f>
        <v>-3.9264813469090387E-2</v>
      </c>
      <c r="K579" s="124">
        <f t="shared" ref="K579" si="8132">IF($AO$1="SUBTRACTIVE",AB579+K574,IF(W579=MAX(W575:W579),P579*N579-H579+K574,K574))</f>
        <v>3.5705853943431509E-2</v>
      </c>
      <c r="L579" s="59">
        <v>0</v>
      </c>
      <c r="M579" s="138">
        <f t="shared" ref="M579" si="8133">IF($AO$1="ADDICTIVE",IF(W579=MAX(W575:W579),$AO$2*S579*R579+G579,0),0)</f>
        <v>0</v>
      </c>
      <c r="N579" s="124">
        <f t="shared" ref="N579" si="8134">IF($AO$1="ADDICTIVE",IF(W579=MAX(W575:W579),$AO$2*T579*R579+H579,0),0)</f>
        <v>0</v>
      </c>
      <c r="O579" s="129">
        <f t="shared" si="8120"/>
        <v>0</v>
      </c>
      <c r="P579" s="59">
        <f t="shared" si="7559"/>
        <v>0</v>
      </c>
      <c r="Q579" s="93">
        <f t="shared" si="8089"/>
        <v>3</v>
      </c>
      <c r="R579" s="58">
        <f t="shared" si="7266"/>
        <v>3.4236074275152042</v>
      </c>
      <c r="S579" s="95">
        <f t="shared" ref="S579:S609" si="8135">E579</f>
        <v>0.2257258</v>
      </c>
      <c r="T579" s="95">
        <f t="shared" ref="T579:T609" si="8136">F579</f>
        <v>0.18537577099999999</v>
      </c>
      <c r="U579" s="119">
        <f t="shared" si="7267"/>
        <v>0</v>
      </c>
      <c r="V579" s="202">
        <f t="shared" si="7251"/>
        <v>0.99158503288536071</v>
      </c>
      <c r="W579" s="203">
        <f t="shared" si="7915"/>
        <v>0.99579251644268041</v>
      </c>
      <c r="X579" s="203">
        <f>IF(W579&gt;X578,W579,X578)</f>
        <v>0.99579251644268041</v>
      </c>
      <c r="Y579" s="75">
        <f t="shared" si="8090"/>
        <v>0.99579251644268041</v>
      </c>
      <c r="Z579" s="93">
        <f>IF(MAX(W575:W579)=W579,Q579+1,Q579)</f>
        <v>4</v>
      </c>
      <c r="AA579" s="82">
        <f t="shared" ref="AA579" si="8137">IF(W579=MAX(W575:W579),S579*R579-G579,0)</f>
        <v>7.4221056702020283E-2</v>
      </c>
      <c r="AB579" s="82">
        <f t="shared" ref="AB579" si="8138">IF(W579=MAX(W575:W579),T579*R579-H579,0)</f>
        <v>-7.7117323640480739E-2</v>
      </c>
      <c r="AC579" s="211">
        <f t="shared" ref="AC579" si="8139">IF(W579=MAX(W575:W579),U579-I579,0)</f>
        <v>0</v>
      </c>
      <c r="AD579" s="211">
        <f>Hoja1!$AA579^2+Hoja1!$AB579^2+AC579^2</f>
        <v>1.1455846863435159E-2</v>
      </c>
      <c r="AE579" s="75">
        <f t="shared" ref="AE579:AH579" si="8140">AE578</f>
        <v>4.2190361345450934E-2</v>
      </c>
      <c r="AF579" s="75">
        <f t="shared" si="8140"/>
        <v>0.20540292438388247</v>
      </c>
      <c r="AG579" s="78">
        <f t="shared" si="8140"/>
        <v>0</v>
      </c>
      <c r="AH579" s="78">
        <f t="shared" si="8140"/>
        <v>0</v>
      </c>
      <c r="AI579" s="80">
        <f>IF(AG575&gt;0,IF(AH575=Hoja1!$W579,Hoja1!$E579,Hoja1!$G579),0)</f>
        <v>0</v>
      </c>
      <c r="AJ579" s="54">
        <f>IF(AG575&gt;0,IF(AH575=Hoja1!$W579,Hoja1!$F579,Hoja1!$H579),0)</f>
        <v>0</v>
      </c>
      <c r="AK579" s="52">
        <f>IF(AG575&gt;0,IF(AH575=Hoja1!$W579,Hoja1!$E579*Hoja1!$R579,Hoja1!$G579),0)</f>
        <v>0</v>
      </c>
      <c r="AL579" s="49">
        <f>IF(AG575&gt;0,IF(AH575=Hoja1!$W579,Hoja1!$F579*Hoja1!$R579,Hoja1!$H579),0)</f>
        <v>0</v>
      </c>
      <c r="AM579" s="58">
        <f t="shared" ref="AM579:AN579" si="8141">AM574</f>
        <v>6</v>
      </c>
      <c r="AN579" s="146">
        <f t="shared" si="8141"/>
        <v>0.495</v>
      </c>
      <c r="AO579" s="124">
        <f t="shared" si="7273"/>
        <v>0.16666666666666666</v>
      </c>
      <c r="AP579" s="106">
        <f t="shared" si="7303"/>
        <v>8.249999999999999E-2</v>
      </c>
      <c r="AQ579" s="58">
        <f t="shared" ref="AQ579:AR579" si="8142">AQ574</f>
        <v>-1.8238848695094642E-3</v>
      </c>
      <c r="AR579" s="59">
        <f t="shared" si="8142"/>
        <v>-7.3899761838922817E-5</v>
      </c>
      <c r="AS579" s="58">
        <f t="shared" ref="AS579" si="8143">IF(AG575&gt;0,G579+AQ579,0)</f>
        <v>0</v>
      </c>
      <c r="AT579" s="167">
        <f t="shared" ref="AT579" si="8144">IF(AG575&gt;0,H579+AR579,0)</f>
        <v>0</v>
      </c>
    </row>
    <row r="580" spans="3:46" ht="19.5" thickBot="1" x14ac:dyDescent="0.3">
      <c r="C580" s="228"/>
      <c r="D580" s="293" t="s">
        <v>39</v>
      </c>
      <c r="E580" s="86">
        <f>$A$24</f>
        <v>0.37770105900000001</v>
      </c>
      <c r="F580" s="86">
        <f>$B$24</f>
        <v>0.64235842099999996</v>
      </c>
      <c r="G580" s="71">
        <f t="shared" ref="G580:I580" si="8145">G575</f>
        <v>0.90538381924519451</v>
      </c>
      <c r="H580" s="71">
        <f t="shared" si="8145"/>
        <v>0.41442468282152445</v>
      </c>
      <c r="I580" s="71">
        <f t="shared" si="8145"/>
        <v>0</v>
      </c>
      <c r="J580" s="64">
        <f t="shared" ref="J580" si="8146">IF($AO$1="SUBTRACTIVE",AA580+J575,IF(W580=MAX(W580:W584),P580*M580-G580+J575,J575))</f>
        <v>3.3380063721682007E-2</v>
      </c>
      <c r="K580" s="121">
        <f t="shared" ref="K580" si="8147">IF($AO$1="SUBTRACTIVE",AB580+K575,IF(W580=MAX(W580:W584),P580*N580-H580+K575,K575))</f>
        <v>-0.14134827465038741</v>
      </c>
      <c r="L580" s="65">
        <v>0</v>
      </c>
      <c r="M580" s="64">
        <f t="shared" ref="M580" si="8148">IF($AO$1="ADDICTIVE",IF(W580=MAX(W580:W584),$AO$2*S580*R580+G580,0),0)</f>
        <v>0</v>
      </c>
      <c r="N580" s="121">
        <f t="shared" ref="N580" si="8149">IF($AO$1="ADDICTIVE",IF(W580=MAX(W580:W584),$AO$2*T580*R580+H580,0),0)</f>
        <v>0</v>
      </c>
      <c r="O580" s="126">
        <f t="shared" ref="O580" si="8150">IF($AO$1="ADDICTIVE",IF(Y580=MAX(Y580:Y584),$AO$2*U580*R580+I580,0),0)</f>
        <v>0</v>
      </c>
      <c r="P580" s="65">
        <f t="shared" si="7559"/>
        <v>0</v>
      </c>
      <c r="Q580" s="35">
        <f t="shared" si="8089"/>
        <v>7</v>
      </c>
      <c r="R580" s="15">
        <f t="shared" si="7266"/>
        <v>1.3419706996898186</v>
      </c>
      <c r="S580" s="87">
        <f t="shared" si="8135"/>
        <v>0.37770105900000001</v>
      </c>
      <c r="T580" s="87">
        <f t="shared" si="8136"/>
        <v>0.64235842099999996</v>
      </c>
      <c r="U580" s="26">
        <f t="shared" si="7267"/>
        <v>0</v>
      </c>
      <c r="V580" s="197">
        <f t="shared" si="7251"/>
        <v>0.81615116791172682</v>
      </c>
      <c r="W580" s="198">
        <f t="shared" si="7915"/>
        <v>0.90807558395586341</v>
      </c>
      <c r="X580" s="198">
        <f>W580</f>
        <v>0.90807558395586341</v>
      </c>
      <c r="Y580" s="35">
        <f t="shared" ref="Y580" si="8151">X584</f>
        <v>0.9970124776389695</v>
      </c>
      <c r="Z580" s="35">
        <f>IF(MAX(W580:W584)=W580,Q580+1,Q580)</f>
        <v>7</v>
      </c>
      <c r="AA580" s="35">
        <f t="shared" ref="AA580" si="8152">IF(W580=MAX(W580:W584),S580*R580-G580,0)</f>
        <v>0</v>
      </c>
      <c r="AB580" s="35">
        <f t="shared" ref="AB580" si="8153">IF(W580=MAX(W580:W584),T580*R580-H580,0)</f>
        <v>0</v>
      </c>
      <c r="AC580" s="131">
        <f t="shared" ref="AC580" si="8154">IF(W580=MAX(W580:W584),U580-I580,0)</f>
        <v>0</v>
      </c>
      <c r="AD580" s="131">
        <f>Hoja1!$AA580^2+Hoja1!$AB580^2+AC580^2</f>
        <v>0</v>
      </c>
      <c r="AE580" s="35">
        <f t="shared" ref="AE580" si="8155">IF(MAX(AD580:AD584)&gt;AE575,MAX(AD580:AD584),AE575)</f>
        <v>4.2190361345450934E-2</v>
      </c>
      <c r="AF580" s="35">
        <f t="shared" ref="AF580" si="8156">SQRT(AE580)</f>
        <v>0.20540292438388247</v>
      </c>
      <c r="AG580" s="35">
        <f>IF(Y580=MIN(Y510:Y609),Y580,0)</f>
        <v>0</v>
      </c>
      <c r="AH580" s="88">
        <f>IF(Hoja1!$AG580&gt;0,_xlfn.MAXIFS(W580:W584,Z605:Z609,0),0)</f>
        <v>0</v>
      </c>
      <c r="AI580" s="72">
        <f>IF(AG580&gt;0,IF(AH580=Hoja1!$W580,Hoja1!$E580,Hoja1!$G580),0)</f>
        <v>0</v>
      </c>
      <c r="AJ580" s="73">
        <f>IF(AG580&gt;0,IF(AH580=Hoja1!$W580,Hoja1!$F580,Hoja1!$H580),0)</f>
        <v>0</v>
      </c>
      <c r="AK580" s="52">
        <f>IF(AG580&gt;0,IF(AH580=Hoja1!$W580,Hoja1!$E580*Hoja1!$R580,Hoja1!$G580),0)</f>
        <v>0</v>
      </c>
      <c r="AL580" s="49">
        <f>IF(AG580&gt;0,IF(AH580=Hoja1!$W580,Hoja1!$F580*Hoja1!$R580,Hoja1!$H580),0)</f>
        <v>0</v>
      </c>
      <c r="AM580" s="64">
        <f t="shared" ref="AM580:AN580" si="8157">AM575</f>
        <v>7</v>
      </c>
      <c r="AN580" s="148">
        <f t="shared" si="8157"/>
        <v>0.495</v>
      </c>
      <c r="AO580" s="121">
        <f t="shared" si="7273"/>
        <v>0.14285714285714285</v>
      </c>
      <c r="AP580" s="65">
        <f t="shared" ref="AP580" si="8158">IF($AO$11="SUBTRACTIVE",AN580*AO580,AO580)</f>
        <v>0.14285714285714285</v>
      </c>
      <c r="AQ580" s="64">
        <f t="shared" ref="AQ580:AR580" si="8159">AQ575</f>
        <v>2.360447363176085E-3</v>
      </c>
      <c r="AR580" s="65">
        <f t="shared" si="8159"/>
        <v>-9.9953422788488233E-3</v>
      </c>
      <c r="AS580" s="64">
        <f t="shared" ref="AS580" si="8160">IF(AG580&gt;0,G580+AQ580,0)</f>
        <v>0</v>
      </c>
      <c r="AT580" s="168">
        <f t="shared" ref="AT580" si="8161">IF(AG580&gt;0,H580+AR580,0)</f>
        <v>0</v>
      </c>
    </row>
    <row r="581" spans="3:46" ht="19.5" thickBot="1" x14ac:dyDescent="0.3">
      <c r="C581" s="228"/>
      <c r="D581" s="214"/>
      <c r="E581" s="89">
        <f t="shared" ref="E581:F581" si="8162">E580</f>
        <v>0.37770105900000001</v>
      </c>
      <c r="F581" s="89">
        <f t="shared" si="8162"/>
        <v>0.64235842099999996</v>
      </c>
      <c r="G581" s="74">
        <f t="shared" ref="G581:I581" si="8163">G576</f>
        <v>0.98603471205529203</v>
      </c>
      <c r="H581" s="74">
        <f t="shared" si="8163"/>
        <v>-5.8990051948825117E-2</v>
      </c>
      <c r="I581" s="74">
        <f t="shared" si="8163"/>
        <v>0</v>
      </c>
      <c r="J581" s="2">
        <f t="shared" ref="J581" si="8164">IF($AO$1="SUBTRACTIVE",AA581+J576,IF(W581=MAX(W580:W584),P581*M581-G581+J576,J576))</f>
        <v>0</v>
      </c>
      <c r="K581" s="107">
        <f t="shared" ref="K581" si="8165">IF($AO$1="SUBTRACTIVE",AB581+K576,IF(W581=MAX(W580:W584),P581*N581-H581+K576,K576))</f>
        <v>0</v>
      </c>
      <c r="L581" s="3">
        <v>0</v>
      </c>
      <c r="M581" s="2">
        <f t="shared" ref="M581" si="8166">IF($AO$1="ADDICTIVE",IF(W581=MAX(W580:W584),$AO$2*S581*R581+G581,0),0)</f>
        <v>0</v>
      </c>
      <c r="N581" s="107">
        <f t="shared" ref="N581" si="8167">IF($AO$1="ADDICTIVE",IF(W581=MAX(W580:W584),$AO$2*T581*R581+H581,0),0)</f>
        <v>0</v>
      </c>
      <c r="O581" s="20">
        <f t="shared" ref="O581" si="8168">IF($AO$1="ADDICTIVE",IF(Y581=MAX(Y580:Y584),$AO$2*U581*R581+I581,0),0)</f>
        <v>0</v>
      </c>
      <c r="P581" s="3">
        <f t="shared" si="7559"/>
        <v>0</v>
      </c>
      <c r="Q581" s="63">
        <f t="shared" si="8089"/>
        <v>0</v>
      </c>
      <c r="R581" s="2">
        <f t="shared" si="7266"/>
        <v>1.3419706996898186</v>
      </c>
      <c r="S581" s="90">
        <f t="shared" si="8135"/>
        <v>0.37770105900000001</v>
      </c>
      <c r="T581" s="90">
        <f t="shared" si="8136"/>
        <v>0.64235842099999996</v>
      </c>
      <c r="U581" s="26">
        <f t="shared" si="7267"/>
        <v>0</v>
      </c>
      <c r="V581" s="199">
        <f t="shared" si="7251"/>
        <v>0.44893428701997656</v>
      </c>
      <c r="W581" s="192">
        <f t="shared" si="7915"/>
        <v>0.72446714350998831</v>
      </c>
      <c r="X581" s="192">
        <f>IF(W581&gt;X580,W581,X580)</f>
        <v>0.90807558395586341</v>
      </c>
      <c r="Y581" s="75">
        <f t="shared" ref="Y581:Y584" si="8169">Y580</f>
        <v>0.9970124776389695</v>
      </c>
      <c r="Z581" s="63">
        <f>IF(MAX(W580:W584)=W581,Q581+1,Q581)</f>
        <v>0</v>
      </c>
      <c r="AA581" s="63">
        <f t="shared" ref="AA581" si="8170">IF(W581=MAX(W580:W584),S581*R581-G581,0)</f>
        <v>0</v>
      </c>
      <c r="AB581" s="63">
        <f t="shared" ref="AB581" si="8171">IF(W581=MAX(W580:W584),T581*R581-H581,0)</f>
        <v>0</v>
      </c>
      <c r="AC581" s="209">
        <f t="shared" ref="AC581" si="8172">IF(W581=MAX(W580:W584),U581-I581,0)</f>
        <v>0</v>
      </c>
      <c r="AD581" s="132">
        <f>Hoja1!$AA581^2+Hoja1!$AB581^2+AC581^2</f>
        <v>0</v>
      </c>
      <c r="AE581" s="75">
        <f t="shared" ref="AE581:AH581" si="8173">AE580</f>
        <v>4.2190361345450934E-2</v>
      </c>
      <c r="AF581" s="76">
        <f t="shared" si="8173"/>
        <v>0.20540292438388247</v>
      </c>
      <c r="AG581" s="77">
        <f t="shared" si="8173"/>
        <v>0</v>
      </c>
      <c r="AH581" s="78">
        <f t="shared" si="8173"/>
        <v>0</v>
      </c>
      <c r="AI581" s="72">
        <f>IF(AG580&gt;0,IF(AH580=Hoja1!$W581,Hoja1!$E581,Hoja1!$G581),0)</f>
        <v>0</v>
      </c>
      <c r="AJ581" s="73">
        <f>IF(AG580&gt;0,IF(AH580=Hoja1!$W581,Hoja1!$F581,Hoja1!$H581),0)</f>
        <v>0</v>
      </c>
      <c r="AK581" s="52">
        <f>IF(AG580&gt;0,IF(AH580=Hoja1!$W581,Hoja1!$E581*Hoja1!$R581,Hoja1!$G581),0)</f>
        <v>0</v>
      </c>
      <c r="AL581" s="49">
        <f>IF(AG580&gt;0,IF(AH580=Hoja1!$W581,Hoja1!$F581*Hoja1!$R581,Hoja1!$H581),0)</f>
        <v>0</v>
      </c>
      <c r="AM581" s="2">
        <f t="shared" ref="AM581:AN581" si="8174">AM576</f>
        <v>1</v>
      </c>
      <c r="AN581" s="143">
        <f t="shared" si="8174"/>
        <v>0.495</v>
      </c>
      <c r="AO581" s="107">
        <f t="shared" si="7273"/>
        <v>1</v>
      </c>
      <c r="AP581" s="3">
        <f t="shared" si="7379"/>
        <v>1</v>
      </c>
      <c r="AQ581" s="2">
        <f t="shared" ref="AQ581:AR581" si="8175">AQ576</f>
        <v>4.8609470523695505E-3</v>
      </c>
      <c r="AR581" s="3">
        <f t="shared" si="8175"/>
        <v>7.4223865015331569E-2</v>
      </c>
      <c r="AS581" s="2">
        <f t="shared" ref="AS581" si="8176">IF(AG580&gt;0,G581+AQ581,0)</f>
        <v>0</v>
      </c>
      <c r="AT581" s="163">
        <f t="shared" ref="AT581" si="8177">IF(AG580&gt;0,H581+AR581,0)</f>
        <v>0</v>
      </c>
    </row>
    <row r="582" spans="3:46" ht="19.5" thickBot="1" x14ac:dyDescent="0.3">
      <c r="C582" s="228"/>
      <c r="D582" s="214"/>
      <c r="E582" s="89">
        <f t="shared" ref="E582:F582" si="8178">E581</f>
        <v>0.37770105900000001</v>
      </c>
      <c r="F582" s="89">
        <f t="shared" si="8178"/>
        <v>0.64235842099999996</v>
      </c>
      <c r="G582" s="74">
        <f t="shared" ref="G582:I582" si="8179">G577</f>
        <v>0.42790764801747749</v>
      </c>
      <c r="H582" s="74">
        <f t="shared" si="8179"/>
        <v>0.90152027464689888</v>
      </c>
      <c r="I582" s="74">
        <f t="shared" si="8179"/>
        <v>0</v>
      </c>
      <c r="J582" s="2">
        <f t="shared" ref="J582" si="8180">IF($AO$1="SUBTRACTIVE",AA582+J577,IF(W582=MAX(W580:W584),P582*M582-G582+J577,J577))</f>
        <v>0.10189544203128881</v>
      </c>
      <c r="K582" s="107">
        <f t="shared" ref="K582" si="8181">IF($AO$1="SUBTRACTIVE",AB582+K577,IF(W582=MAX(W580:W584),P582*N582-H582+K577,K577))</f>
        <v>-5.7198174735742846E-2</v>
      </c>
      <c r="L582" s="3">
        <v>0</v>
      </c>
      <c r="M582" s="2">
        <f t="shared" ref="M582" si="8182">IF($AO$1="ADDICTIVE",IF(W582=MAX(W580:W584),$AO$2*S582*R582+G582,0),0)</f>
        <v>0</v>
      </c>
      <c r="N582" s="107">
        <f t="shared" ref="N582" si="8183">IF($AO$1="ADDICTIVE",IF(W582=MAX(W580:W584),$AO$2*T582*R582+H582,0),0)</f>
        <v>0</v>
      </c>
      <c r="O582" s="20">
        <f t="shared" ref="O582" si="8184">IF($AO$1="ADDICTIVE",IF(Y582=MAX(Y580:Y584),$AO$2*U582*R582+I582,0),0)</f>
        <v>0</v>
      </c>
      <c r="P582" s="3">
        <f t="shared" si="7559"/>
        <v>0</v>
      </c>
      <c r="Q582" s="63">
        <f t="shared" si="8089"/>
        <v>3</v>
      </c>
      <c r="R582" s="2">
        <f t="shared" si="7266"/>
        <v>1.3419706996898186</v>
      </c>
      <c r="S582" s="90">
        <f t="shared" si="8135"/>
        <v>0.37770105900000001</v>
      </c>
      <c r="T582" s="90">
        <f t="shared" si="8136"/>
        <v>0.64235842099999996</v>
      </c>
      <c r="U582" s="26">
        <f t="shared" si="7267"/>
        <v>0</v>
      </c>
      <c r="V582" s="199">
        <f t="shared" si="7251"/>
        <v>0.9940249552779391</v>
      </c>
      <c r="W582" s="192">
        <f t="shared" si="7915"/>
        <v>0.9970124776389695</v>
      </c>
      <c r="X582" s="192">
        <f>IF(W582&gt;X581,W582,X581)</f>
        <v>0.9970124776389695</v>
      </c>
      <c r="Y582" s="75">
        <f t="shared" si="8169"/>
        <v>0.9970124776389695</v>
      </c>
      <c r="Z582" s="63">
        <f>IF(MAX(W580:W584)=W582,Q582+1,Q582)</f>
        <v>4</v>
      </c>
      <c r="AA582" s="63">
        <f t="shared" ref="AA582" si="8185">IF(W582=MAX(W580:W584),S582*R582-G582,0)</f>
        <v>7.8956106402337967E-2</v>
      </c>
      <c r="AB582" s="63">
        <f t="shared" ref="AB582" si="8186">IF(W582=MAX(W580:W584),T582*R582-H582,0)</f>
        <v>-3.9494094965881854E-2</v>
      </c>
      <c r="AC582" s="209">
        <f t="shared" ref="AC582" si="8187">IF(W582=MAX(W580:W584),U582-I582,0)</f>
        <v>0</v>
      </c>
      <c r="AD582" s="132">
        <f>Hoja1!$AA582^2+Hoja1!$AB582^2+AC582^2</f>
        <v>7.7938502753914091E-3</v>
      </c>
      <c r="AE582" s="75">
        <f t="shared" ref="AE582:AH582" si="8188">AE581</f>
        <v>4.2190361345450934E-2</v>
      </c>
      <c r="AF582" s="75">
        <f t="shared" si="8188"/>
        <v>0.20540292438388247</v>
      </c>
      <c r="AG582" s="78">
        <f t="shared" si="8188"/>
        <v>0</v>
      </c>
      <c r="AH582" s="78">
        <f t="shared" si="8188"/>
        <v>0</v>
      </c>
      <c r="AI582" s="72">
        <f>IF(AG580&gt;0,IF(AH580=Hoja1!$W582,Hoja1!$E582,Hoja1!$G582),0)</f>
        <v>0</v>
      </c>
      <c r="AJ582" s="73">
        <f>IF(AG582&gt;0,IF(AH582=Hoja1!$W582,Hoja1!$F582,Hoja1!$H582),0)</f>
        <v>0</v>
      </c>
      <c r="AK582" s="52">
        <f>IF(AG580&gt;0,IF(AH580=Hoja1!$W582,Hoja1!$E582*Hoja1!$R582,Hoja1!$G582),0)</f>
        <v>0</v>
      </c>
      <c r="AL582" s="49">
        <f>IF(AG580&gt;0,IF(AH580=Hoja1!$W582,Hoja1!$F582*Hoja1!$R582,Hoja1!$H582),0)</f>
        <v>0</v>
      </c>
      <c r="AM582" s="2">
        <f t="shared" ref="AM582:AN582" si="8189">AM577</f>
        <v>5</v>
      </c>
      <c r="AN582" s="143">
        <f t="shared" si="8189"/>
        <v>0.495</v>
      </c>
      <c r="AO582" s="107">
        <f t="shared" si="7273"/>
        <v>0.2</v>
      </c>
      <c r="AP582" s="3">
        <f t="shared" si="7379"/>
        <v>0.2</v>
      </c>
      <c r="AQ582" s="2">
        <f t="shared" ref="AQ582:AR582" si="8190">AQ577</f>
        <v>1.5572556085322287E-3</v>
      </c>
      <c r="AR582" s="3">
        <f t="shared" si="8190"/>
        <v>-1.8735414747066217E-3</v>
      </c>
      <c r="AS582" s="2">
        <f t="shared" ref="AS582" si="8191">IF(AG580&gt;0,G582+AQ582,0)</f>
        <v>0</v>
      </c>
      <c r="AT582" s="163">
        <f t="shared" ref="AT582" si="8192">IF(AG580&gt;0,H582+AR582,0)</f>
        <v>0</v>
      </c>
    </row>
    <row r="583" spans="3:46" ht="19.5" thickBot="1" x14ac:dyDescent="0.3">
      <c r="C583" s="228"/>
      <c r="D583" s="214"/>
      <c r="E583" s="89">
        <f t="shared" ref="E583:F583" si="8193">E582</f>
        <v>0.37770105900000001</v>
      </c>
      <c r="F583" s="89">
        <f t="shared" si="8193"/>
        <v>0.64235842099999996</v>
      </c>
      <c r="G583" s="74">
        <f t="shared" ref="G583:I583" si="8194">G578</f>
        <v>5.6386042442791447E-2</v>
      </c>
      <c r="H583" s="74">
        <f t="shared" si="8194"/>
        <v>0.99840904153440013</v>
      </c>
      <c r="I583" s="74">
        <f t="shared" si="8194"/>
        <v>0</v>
      </c>
      <c r="J583" s="2">
        <f t="shared" ref="J583" si="8195">IF($AO$1="SUBTRACTIVE",AA583+J578,IF(W583=MAX(W580:W584),P583*M583-G583+J578,J578))</f>
        <v>0</v>
      </c>
      <c r="K583" s="107">
        <f t="shared" ref="K583" si="8196">IF($AO$1="SUBTRACTIVE",AB583+K578,IF(W583=MAX(W580:W584),P583*N583-H583+K578,K578))</f>
        <v>0</v>
      </c>
      <c r="L583" s="3">
        <v>0</v>
      </c>
      <c r="M583" s="2">
        <f t="shared" ref="M583" si="8197">IF($AO$1="ADDICTIVE",IF(W583=MAX(W580:W584),$AO$2*S583*R583+G583,0),0)</f>
        <v>0</v>
      </c>
      <c r="N583" s="107">
        <f t="shared" ref="N583" si="8198">IF($AO$1="ADDICTIVE",IF(W583=MAX(W580:W584),$AO$2*T583*R583+H583,0),0)</f>
        <v>0</v>
      </c>
      <c r="O583" s="20">
        <f t="shared" ref="O583:O584" si="8199">IF($AO$1="ADDICTIVE",IF(Y583=MAX(Y579:Y583),$AO$2*U583*R583+I583,0),0)</f>
        <v>0</v>
      </c>
      <c r="P583" s="3">
        <f t="shared" si="7559"/>
        <v>0</v>
      </c>
      <c r="Q583" s="63">
        <f t="shared" si="8089"/>
        <v>0</v>
      </c>
      <c r="R583" s="2">
        <f t="shared" si="7266"/>
        <v>1.3419706996898186</v>
      </c>
      <c r="S583" s="90">
        <f t="shared" si="8135"/>
        <v>0.37770105900000001</v>
      </c>
      <c r="T583" s="90">
        <f t="shared" si="8136"/>
        <v>0.64235842099999996</v>
      </c>
      <c r="U583" s="26">
        <f t="shared" si="7267"/>
        <v>0</v>
      </c>
      <c r="V583" s="199">
        <f t="shared" si="7251"/>
        <v>0.88923477300231324</v>
      </c>
      <c r="W583" s="192">
        <f t="shared" si="7915"/>
        <v>0.94461738650115668</v>
      </c>
      <c r="X583" s="192">
        <f>IF(W583&gt;X582,W583,X582)</f>
        <v>0.9970124776389695</v>
      </c>
      <c r="Y583" s="75">
        <f t="shared" si="8169"/>
        <v>0.9970124776389695</v>
      </c>
      <c r="Z583" s="63">
        <f>IF(MAX(W580:W584)=W583,Q583+1,Q583)</f>
        <v>0</v>
      </c>
      <c r="AA583" s="63">
        <f t="shared" ref="AA583" si="8200">IF(W583=MAX(W580:W584),S583*R583-G583,0)</f>
        <v>0</v>
      </c>
      <c r="AB583" s="63">
        <f t="shared" ref="AB583" si="8201">IF(W583=MAX(W580:W584),T583*R583-H583,0)</f>
        <v>0</v>
      </c>
      <c r="AC583" s="209">
        <f t="shared" ref="AC583" si="8202">IF(W583=MAX(W580:W584),U583-I583,0)</f>
        <v>0</v>
      </c>
      <c r="AD583" s="132">
        <f>Hoja1!$AA583^2+Hoja1!$AB583^2+AC583^2</f>
        <v>0</v>
      </c>
      <c r="AE583" s="75">
        <f t="shared" ref="AE583:AH583" si="8203">AE582</f>
        <v>4.2190361345450934E-2</v>
      </c>
      <c r="AF583" s="75">
        <f t="shared" si="8203"/>
        <v>0.20540292438388247</v>
      </c>
      <c r="AG583" s="78">
        <f t="shared" si="8203"/>
        <v>0</v>
      </c>
      <c r="AH583" s="78">
        <f t="shared" si="8203"/>
        <v>0</v>
      </c>
      <c r="AI583" s="72">
        <f>IF(AG580&gt;0,IF(AH580=Hoja1!$W583,Hoja1!$E583,Hoja1!$G583),0)</f>
        <v>0</v>
      </c>
      <c r="AJ583" s="73">
        <f>IF(AG580&gt;0,IF(AH580=Hoja1!$W583,Hoja1!$F583,Hoja1!$H583),0)</f>
        <v>0</v>
      </c>
      <c r="AK583" s="52">
        <f>IF(AG580&gt;0,IF(AH580=Hoja1!$W583,Hoja1!$E583*Hoja1!$R583,Hoja1!$G583),0)</f>
        <v>0</v>
      </c>
      <c r="AL583" s="49">
        <f>IF(AG580&gt;0,IF(AH580=Hoja1!$W583,Hoja1!$F583*Hoja1!$R583,Hoja1!$H583),0)</f>
        <v>0</v>
      </c>
      <c r="AM583" s="2">
        <f t="shared" ref="AM583:AN583" si="8204">AM578</f>
        <v>1</v>
      </c>
      <c r="AN583" s="143">
        <f t="shared" si="8204"/>
        <v>0.495</v>
      </c>
      <c r="AO583" s="107">
        <f t="shared" si="7273"/>
        <v>1</v>
      </c>
      <c r="AP583" s="3">
        <f t="shared" si="7379"/>
        <v>1</v>
      </c>
      <c r="AQ583" s="2">
        <f t="shared" ref="AQ583:AR583" si="8205">AQ578</f>
        <v>0</v>
      </c>
      <c r="AR583" s="3">
        <f t="shared" si="8205"/>
        <v>0</v>
      </c>
      <c r="AS583" s="2">
        <f t="shared" ref="AS583" si="8206">IF(AG580&gt;0,G583+AQ583,0)</f>
        <v>0</v>
      </c>
      <c r="AT583" s="163">
        <f t="shared" ref="AT583" si="8207">IF(AG580&gt;0,H583+AR583,0)</f>
        <v>0</v>
      </c>
    </row>
    <row r="584" spans="3:46" ht="19.5" thickBot="1" x14ac:dyDescent="0.3">
      <c r="C584" s="228"/>
      <c r="D584" s="215"/>
      <c r="E584" s="89">
        <f t="shared" ref="E584:F584" si="8208">E583</f>
        <v>0.37770105900000001</v>
      </c>
      <c r="F584" s="89">
        <f t="shared" si="8208"/>
        <v>0.64235842099999996</v>
      </c>
      <c r="G584" s="74">
        <f t="shared" ref="G584:I584" si="8209">G579</f>
        <v>0.69857546875979126</v>
      </c>
      <c r="H584" s="74">
        <f t="shared" si="8209"/>
        <v>0.71177119011743828</v>
      </c>
      <c r="I584" s="74">
        <f t="shared" si="8209"/>
        <v>0</v>
      </c>
      <c r="J584" s="4">
        <f t="shared" ref="J584" si="8210">IF($AO$1="SUBTRACTIVE",AA584+J579,IF(W584=MAX(W580:W584),P584*M584-G584+J579,J579))</f>
        <v>-3.9264813469090387E-2</v>
      </c>
      <c r="K584" s="108">
        <f t="shared" ref="K584" si="8211">IF($AO$1="SUBTRACTIVE",AB584+K579,IF(W584=MAX(W580:W584),P584*N584-H584+K579,K579))</f>
        <v>3.5705853943431509E-2</v>
      </c>
      <c r="L584" s="5">
        <v>0</v>
      </c>
      <c r="M584" s="4">
        <f t="shared" ref="M584" si="8212">IF($AO$1="ADDICTIVE",IF(W584=MAX(W580:W584),$AO$2*S584*R584+G584,0),0)</f>
        <v>0</v>
      </c>
      <c r="N584" s="108">
        <f t="shared" ref="N584" si="8213">IF($AO$1="ADDICTIVE",IF(W584=MAX(W580:W584),$AO$2*T584*R584+H584,0),0)</f>
        <v>0</v>
      </c>
      <c r="O584" s="21">
        <f t="shared" si="8199"/>
        <v>0</v>
      </c>
      <c r="P584" s="5">
        <f t="shared" si="7559"/>
        <v>0</v>
      </c>
      <c r="Q584" s="63">
        <f t="shared" si="8089"/>
        <v>4</v>
      </c>
      <c r="R584" s="4">
        <f t="shared" si="7266"/>
        <v>1.3419706996898186</v>
      </c>
      <c r="S584" s="90">
        <f t="shared" si="8135"/>
        <v>0.37770105900000001</v>
      </c>
      <c r="T584" s="90">
        <f t="shared" si="8136"/>
        <v>0.64235842099999996</v>
      </c>
      <c r="U584" s="118">
        <f t="shared" si="7267"/>
        <v>0</v>
      </c>
      <c r="V584" s="199">
        <f t="shared" si="7251"/>
        <v>0.96764798466511659</v>
      </c>
      <c r="W584" s="192">
        <f t="shared" si="7915"/>
        <v>0.98382399233255824</v>
      </c>
      <c r="X584" s="192">
        <f>IF(W584&gt;X583,W584,X583)</f>
        <v>0.9970124776389695</v>
      </c>
      <c r="Y584" s="75">
        <f t="shared" si="8169"/>
        <v>0.9970124776389695</v>
      </c>
      <c r="Z584" s="63">
        <f>IF(MAX(W580:W584)=W584,Q584+1,Q584)</f>
        <v>4</v>
      </c>
      <c r="AA584" s="63">
        <f t="shared" ref="AA584" si="8214">IF(W584=MAX(W580:W584),S584*R584-G584,0)</f>
        <v>0</v>
      </c>
      <c r="AB584" s="63">
        <f t="shared" ref="AB584" si="8215">IF(W584=MAX(W580:W584),T584*R584-H584,0)</f>
        <v>0</v>
      </c>
      <c r="AC584" s="133">
        <f t="shared" ref="AC584" si="8216">IF(W584=MAX(W580:W584),U584-I584,0)</f>
        <v>0</v>
      </c>
      <c r="AD584" s="133">
        <f>Hoja1!$AA584^2+Hoja1!$AB584^2+AC584^2</f>
        <v>0</v>
      </c>
      <c r="AE584" s="75">
        <f t="shared" ref="AE584:AH584" si="8217">AE583</f>
        <v>4.2190361345450934E-2</v>
      </c>
      <c r="AF584" s="75">
        <f t="shared" si="8217"/>
        <v>0.20540292438388247</v>
      </c>
      <c r="AG584" s="78">
        <f t="shared" si="8217"/>
        <v>0</v>
      </c>
      <c r="AH584" s="78">
        <f t="shared" si="8217"/>
        <v>0</v>
      </c>
      <c r="AI584" s="72">
        <f>IF(AG580&gt;0,IF(AH580=Hoja1!$W584,Hoja1!$E584,Hoja1!$G584),0)</f>
        <v>0</v>
      </c>
      <c r="AJ584" s="73">
        <f>IF(AG580&gt;0,IF(AH580=Hoja1!$W584,Hoja1!$F584,Hoja1!$H584),0)</f>
        <v>0</v>
      </c>
      <c r="AK584" s="52">
        <f>IF(AG580&gt;0,IF(AH580=Hoja1!$W584,Hoja1!$E584*Hoja1!$R584,Hoja1!$G584),0)</f>
        <v>0</v>
      </c>
      <c r="AL584" s="49">
        <f>IF(AG580&gt;0,IF(AH580=Hoja1!$W584,Hoja1!$F584*Hoja1!$R584,Hoja1!$H584),0)</f>
        <v>0</v>
      </c>
      <c r="AM584" s="4">
        <f t="shared" ref="AM584:AN584" si="8218">AM579</f>
        <v>6</v>
      </c>
      <c r="AN584" s="120">
        <f t="shared" si="8218"/>
        <v>0.495</v>
      </c>
      <c r="AO584" s="108">
        <f t="shared" si="7273"/>
        <v>0.16666666666666666</v>
      </c>
      <c r="AP584" s="5">
        <f t="shared" si="7379"/>
        <v>0.16666666666666666</v>
      </c>
      <c r="AQ584" s="4">
        <f t="shared" ref="AQ584:AR584" si="8219">AQ579</f>
        <v>-1.8238848695094642E-3</v>
      </c>
      <c r="AR584" s="5">
        <f t="shared" si="8219"/>
        <v>-7.3899761838922817E-5</v>
      </c>
      <c r="AS584" s="4">
        <f t="shared" ref="AS584" si="8220">IF(AG580&gt;0,G584+AQ584,0)</f>
        <v>0</v>
      </c>
      <c r="AT584" s="164">
        <f t="shared" ref="AT584" si="8221">IF(AG580&gt;0,H584+AR584,0)</f>
        <v>0</v>
      </c>
    </row>
    <row r="585" spans="3:46" ht="19.5" thickBot="1" x14ac:dyDescent="0.3">
      <c r="C585" s="228"/>
      <c r="D585" s="216" t="s">
        <v>40</v>
      </c>
      <c r="E585" s="116">
        <f>$A$25</f>
        <v>0.25398081500000003</v>
      </c>
      <c r="F585" s="116">
        <f>$B$25</f>
        <v>0.698449561</v>
      </c>
      <c r="G585" s="92">
        <f t="shared" ref="G585:I585" si="8222">G580</f>
        <v>0.90538381924519451</v>
      </c>
      <c r="H585" s="92">
        <f t="shared" si="8222"/>
        <v>0.41442468282152445</v>
      </c>
      <c r="I585" s="92">
        <f t="shared" si="8222"/>
        <v>0</v>
      </c>
      <c r="J585" s="52">
        <f t="shared" ref="J585" si="8223">IF($AO$1="SUBTRACTIVE",AA585+J580,IF(W585=MAX(W585:W589),P585*M585-G585+J580,J580))</f>
        <v>3.3380063721682007E-2</v>
      </c>
      <c r="K585" s="123">
        <f t="shared" ref="K585" si="8224">IF($AO$1="SUBTRACTIVE",AB585+K580,IF(W585=MAX(W585:W589),P585*N585-H585+K580,K580))</f>
        <v>-0.14134827465038741</v>
      </c>
      <c r="L585" s="53">
        <v>0</v>
      </c>
      <c r="M585" s="136">
        <f t="shared" ref="M585" si="8225">IF($AO$1="ADDICTIVE",IF(W585=MAX(W585:W589),$AO$2*S585*R585+G585,0),0)</f>
        <v>0</v>
      </c>
      <c r="N585" s="123">
        <f t="shared" ref="N585" si="8226">IF($AO$1="ADDICTIVE",IF(W585=MAX(W585:W589),$AO$2*T585*R585+H585,0),0)</f>
        <v>0</v>
      </c>
      <c r="O585" s="130">
        <f t="shared" ref="O585" si="8227">IF($AO$1="ADDICTIVE",IF(Y585=MAX(Y585:Y589),$AO$2*U585*R585+I585,0),0)</f>
        <v>0</v>
      </c>
      <c r="P585" s="53">
        <f t="shared" si="7559"/>
        <v>0</v>
      </c>
      <c r="Q585" s="36">
        <f t="shared" si="8089"/>
        <v>7</v>
      </c>
      <c r="R585" s="114">
        <f t="shared" si="7266"/>
        <v>1.3455428143965413</v>
      </c>
      <c r="S585" s="91">
        <f t="shared" si="8135"/>
        <v>0.25398081500000003</v>
      </c>
      <c r="T585" s="91">
        <f t="shared" si="8136"/>
        <v>0.698449561</v>
      </c>
      <c r="U585" s="115">
        <f t="shared" si="7267"/>
        <v>0</v>
      </c>
      <c r="V585" s="200">
        <f t="shared" si="7251"/>
        <v>0.69888147455753469</v>
      </c>
      <c r="W585" s="201">
        <f t="shared" si="7915"/>
        <v>0.84944073727876734</v>
      </c>
      <c r="X585" s="201">
        <f>W585</f>
        <v>0.84944073727876734</v>
      </c>
      <c r="Y585" s="36">
        <f t="shared" ref="Y585" si="8228">X589</f>
        <v>0.99673859763831774</v>
      </c>
      <c r="Z585" s="36">
        <f>IF(MAX(W585:W589)=W585,Q585+1,Q585)</f>
        <v>7</v>
      </c>
      <c r="AA585" s="80">
        <f t="shared" ref="AA585" si="8229">IF(W585=MAX(W585:W589),S585*R585-G585,0)</f>
        <v>0</v>
      </c>
      <c r="AB585" s="80">
        <f t="shared" ref="AB585" si="8230">IF(W585=MAX(W585:W589),T585*R585-H585,0)</f>
        <v>0</v>
      </c>
      <c r="AC585" s="54">
        <f t="shared" ref="AC585" si="8231">IF(W585=MAX(W585:W589),U585-I585,0)</f>
        <v>0</v>
      </c>
      <c r="AD585" s="54">
        <f>Hoja1!$AA585^2+Hoja1!$AB585^2+AC585^2</f>
        <v>0</v>
      </c>
      <c r="AE585" s="80">
        <f t="shared" ref="AE585" si="8232">IF(MAX(AD585:AD589)&gt;AE580,MAX(AD585:AD589),AE580)</f>
        <v>4.2190361345450934E-2</v>
      </c>
      <c r="AF585" s="80">
        <f t="shared" ref="AF585" si="8233">SQRT(AE585)</f>
        <v>0.20540292438388247</v>
      </c>
      <c r="AG585" s="82">
        <f>IF(Y585=MIN(Y510:Y609),Y585,0)</f>
        <v>0</v>
      </c>
      <c r="AH585" s="83">
        <f>IF(Hoja1!$AG585&gt;0,_xlfn.MAXIFS(W585:W589,Z605:Z609,0),0)</f>
        <v>0</v>
      </c>
      <c r="AI585" s="80">
        <f>IF(AG585&gt;0,IF(AH585=Hoja1!$W585,Hoja1!$E585,Hoja1!$G585),0)</f>
        <v>0</v>
      </c>
      <c r="AJ585" s="54">
        <f>IF(AG585&gt;0,IF(AH585=Hoja1!$W585,Hoja1!$F585,Hoja1!$H585),0)</f>
        <v>0</v>
      </c>
      <c r="AK585" s="52">
        <f>IF(AG585&gt;0,IF(AH585=Hoja1!$W585,Hoja1!$E585*Hoja1!$R585,Hoja1!$G585),0)</f>
        <v>0</v>
      </c>
      <c r="AL585" s="49">
        <f>IF(AG585&gt;0,IF(AH585=Hoja1!$W585,Hoja1!$F585*Hoja1!$R585,Hoja1!$H585),0)</f>
        <v>0</v>
      </c>
      <c r="AM585" s="114">
        <f t="shared" ref="AM585:AN585" si="8234">AM580</f>
        <v>7</v>
      </c>
      <c r="AN585" s="144">
        <f t="shared" si="8234"/>
        <v>0.495</v>
      </c>
      <c r="AO585" s="123">
        <f t="shared" si="7273"/>
        <v>0.14285714285714285</v>
      </c>
      <c r="AP585" s="127">
        <f t="shared" ref="AP585" si="8235">IF($AO$1="SUBTRACTIVE",AN585*AO585,AO585)</f>
        <v>7.0714285714285716E-2</v>
      </c>
      <c r="AQ585" s="52">
        <f t="shared" ref="AQ585:AR585" si="8236">AQ580</f>
        <v>2.360447363176085E-3</v>
      </c>
      <c r="AR585" s="53">
        <f t="shared" si="8236"/>
        <v>-9.9953422788488233E-3</v>
      </c>
      <c r="AS585" s="52">
        <f t="shared" ref="AS585" si="8237">IF(AG585&gt;0,G585+AQ585,0)</f>
        <v>0</v>
      </c>
      <c r="AT585" s="165">
        <f t="shared" ref="AT585" si="8238">IF(AG585&gt;0,H585+AR585,0)</f>
        <v>0</v>
      </c>
    </row>
    <row r="586" spans="3:46" ht="19.5" thickBot="1" x14ac:dyDescent="0.3">
      <c r="C586" s="228"/>
      <c r="D586" s="217"/>
      <c r="E586" s="94">
        <f t="shared" ref="E586:F586" si="8239">E585</f>
        <v>0.25398081500000003</v>
      </c>
      <c r="F586" s="94">
        <f t="shared" si="8239"/>
        <v>0.698449561</v>
      </c>
      <c r="G586" s="46">
        <f t="shared" ref="G586:I586" si="8240">G581</f>
        <v>0.98603471205529203</v>
      </c>
      <c r="H586" s="46">
        <f t="shared" si="8240"/>
        <v>-5.8990051948825117E-2</v>
      </c>
      <c r="I586" s="46">
        <f t="shared" si="8240"/>
        <v>0</v>
      </c>
      <c r="J586" s="56">
        <f t="shared" ref="J586" si="8241">IF($AO$1="SUBTRACTIVE",AA586+J581,IF(W586=MAX(W585:W589),P586*M586-G586+J581,J581))</f>
        <v>0</v>
      </c>
      <c r="K586" s="122">
        <f t="shared" ref="K586" si="8242">IF($AO$1="SUBTRACTIVE",AB586+K581,IF(W586=MAX(W585:W589),P586*N586-H586+K581,K581))</f>
        <v>0</v>
      </c>
      <c r="L586" s="57">
        <v>0</v>
      </c>
      <c r="M586" s="137">
        <f t="shared" ref="M586" si="8243">IF($AO$1="ADDICTIVE",IF(W586=MAX(W585:W589),$AO$2*S586*R586+G586,0),0)</f>
        <v>0</v>
      </c>
      <c r="N586" s="122">
        <f t="shared" ref="N586" si="8244">IF($AO$1="ADDICTIVE",IF(W586=MAX(W585:W589),$AO$2*T586*R586+H586,0),0)</f>
        <v>0</v>
      </c>
      <c r="O586" s="128">
        <f t="shared" ref="O586" si="8245">IF($AO$1="ADDICTIVE",IF(Y586=MAX(Y585:Y589),$AO$2*U586*R586+I586,0),0)</f>
        <v>0</v>
      </c>
      <c r="P586" s="57">
        <f t="shared" si="7559"/>
        <v>0</v>
      </c>
      <c r="Q586" s="93">
        <f t="shared" si="8089"/>
        <v>0</v>
      </c>
      <c r="R586" s="56">
        <f t="shared" si="7266"/>
        <v>1.3455428143965413</v>
      </c>
      <c r="S586" s="95">
        <f t="shared" si="8135"/>
        <v>0.25398081500000003</v>
      </c>
      <c r="T586" s="95">
        <f t="shared" si="8136"/>
        <v>0.698449561</v>
      </c>
      <c r="U586" s="115">
        <f t="shared" si="7267"/>
        <v>0</v>
      </c>
      <c r="V586" s="202">
        <f t="shared" ref="V586:V609" si="8246">SUMPRODUCT(S586:U586,G586:I586)*R586</f>
        <v>0.28153104996188244</v>
      </c>
      <c r="W586" s="203">
        <f t="shared" si="7915"/>
        <v>0.64076552498094119</v>
      </c>
      <c r="X586" s="203">
        <f>IF(W586&gt;X585,W586,X585)</f>
        <v>0.84944073727876734</v>
      </c>
      <c r="Y586" s="75">
        <f t="shared" ref="Y586:Y589" si="8247">Y585</f>
        <v>0.99673859763831774</v>
      </c>
      <c r="Z586" s="93">
        <f>IF(MAX(W585:W589)=W586,Q586+1,Q586)</f>
        <v>0</v>
      </c>
      <c r="AA586" s="82">
        <f t="shared" ref="AA586" si="8248">IF(W586=MAX(W585:W589),S586*R586-G586,0)</f>
        <v>0</v>
      </c>
      <c r="AB586" s="82">
        <f t="shared" ref="AB586" si="8249">IF(W586=MAX(W585:W589),T586*R586-H586,0)</f>
        <v>0</v>
      </c>
      <c r="AC586" s="210">
        <f t="shared" ref="AC586" si="8250">IF(W586=MAX(W585:W589),U586-I586,0)</f>
        <v>0</v>
      </c>
      <c r="AD586" s="212">
        <f>Hoja1!$AA586^2+Hoja1!$AB586^2+AC586^2</f>
        <v>0</v>
      </c>
      <c r="AE586" s="75">
        <f t="shared" ref="AE586:AH586" si="8251">AE585</f>
        <v>4.2190361345450934E-2</v>
      </c>
      <c r="AF586" s="76">
        <f t="shared" si="8251"/>
        <v>0.20540292438388247</v>
      </c>
      <c r="AG586" s="78">
        <f t="shared" si="8251"/>
        <v>0</v>
      </c>
      <c r="AH586" s="78">
        <f t="shared" si="8251"/>
        <v>0</v>
      </c>
      <c r="AI586" s="80">
        <f>IF(AG585&gt;0,IF(AH585=Hoja1!$W586,Hoja1!$E586,Hoja1!$G586),0)</f>
        <v>0</v>
      </c>
      <c r="AJ586" s="54">
        <f>IF(AG585&gt;0,IF(AH585=Hoja1!$W586,Hoja1!$F586,Hoja1!$H586),0)</f>
        <v>0</v>
      </c>
      <c r="AK586" s="52">
        <f>IF(AG585&gt;0,IF(AH585=Hoja1!$W586,Hoja1!$E586*Hoja1!$R586,Hoja1!$G586),0)</f>
        <v>0</v>
      </c>
      <c r="AL586" s="49">
        <f>IF(AG585&gt;0,IF(AH585=Hoja1!$W586,Hoja1!$F586*Hoja1!$R586,Hoja1!$H586),0)</f>
        <v>0</v>
      </c>
      <c r="AM586" s="56">
        <f t="shared" ref="AM586:AN586" si="8252">AM581</f>
        <v>1</v>
      </c>
      <c r="AN586" s="145">
        <f t="shared" si="8252"/>
        <v>0.495</v>
      </c>
      <c r="AO586" s="122">
        <f t="shared" si="7273"/>
        <v>1</v>
      </c>
      <c r="AP586" s="127">
        <f t="shared" si="7303"/>
        <v>0.495</v>
      </c>
      <c r="AQ586" s="56">
        <f t="shared" ref="AQ586:AR586" si="8253">AQ581</f>
        <v>4.8609470523695505E-3</v>
      </c>
      <c r="AR586" s="57">
        <f t="shared" si="8253"/>
        <v>7.4223865015331569E-2</v>
      </c>
      <c r="AS586" s="56">
        <f t="shared" ref="AS586" si="8254">IF(AG585&gt;0,G586+AQ586,0)</f>
        <v>0</v>
      </c>
      <c r="AT586" s="166">
        <f t="shared" ref="AT586" si="8255">IF(AG585&gt;0,H586+AR586,0)</f>
        <v>0</v>
      </c>
    </row>
    <row r="587" spans="3:46" ht="19.5" thickBot="1" x14ac:dyDescent="0.3">
      <c r="C587" s="228"/>
      <c r="D587" s="217"/>
      <c r="E587" s="94">
        <f t="shared" ref="E587:F587" si="8256">E586</f>
        <v>0.25398081500000003</v>
      </c>
      <c r="F587" s="94">
        <f t="shared" si="8256"/>
        <v>0.698449561</v>
      </c>
      <c r="G587" s="46">
        <f t="shared" ref="G587:I587" si="8257">G582</f>
        <v>0.42790764801747749</v>
      </c>
      <c r="H587" s="46">
        <f t="shared" si="8257"/>
        <v>0.90152027464689888</v>
      </c>
      <c r="I587" s="46">
        <f t="shared" si="8257"/>
        <v>0</v>
      </c>
      <c r="J587" s="56">
        <f t="shared" ref="J587" si="8258">IF($AO$1="SUBTRACTIVE",AA587+J582,IF(W587=MAX(W585:W589),P587*M587-G587+J582,J582))</f>
        <v>1.5729854631638673E-2</v>
      </c>
      <c r="K587" s="122">
        <f t="shared" ref="K587" si="8259">IF($AO$1="SUBTRACTIVE",AB587+K582,IF(W587=MAX(W585:W589),P587*N587-H587+K582,K582))</f>
        <v>-1.8924661360672945E-2</v>
      </c>
      <c r="L587" s="57">
        <v>0</v>
      </c>
      <c r="M587" s="137">
        <f t="shared" ref="M587" si="8260">IF($AO$1="ADDICTIVE",IF(W587=MAX(W585:W589),$AO$2*S587*R587+G587,0),0)</f>
        <v>0</v>
      </c>
      <c r="N587" s="122">
        <f t="shared" ref="N587" si="8261">IF($AO$1="ADDICTIVE",IF(W587=MAX(W585:W589),$AO$2*T587*R587+H587,0),0)</f>
        <v>0</v>
      </c>
      <c r="O587" s="128">
        <f t="shared" ref="O587" si="8262">IF($AO$1="ADDICTIVE",IF(Y587=MAX(Y585:Y589),$AO$2*U587*R587+I587,0),0)</f>
        <v>0</v>
      </c>
      <c r="P587" s="57">
        <f t="shared" si="7559"/>
        <v>0</v>
      </c>
      <c r="Q587" s="93">
        <f t="shared" si="8089"/>
        <v>4</v>
      </c>
      <c r="R587" s="56">
        <f t="shared" ref="R587:R609" si="8263">IF($AO$3="MULTIPLICATIVE",1/SQRT(S587^2+T587^2),1/SQRT(2))</f>
        <v>1.3455428143965413</v>
      </c>
      <c r="S587" s="95">
        <f t="shared" si="8135"/>
        <v>0.25398081500000003</v>
      </c>
      <c r="T587" s="95">
        <f t="shared" si="8136"/>
        <v>0.698449561</v>
      </c>
      <c r="U587" s="115">
        <f t="shared" ref="U587:U609" si="8264">IF($AO$3="MULTIPLICATIVE",0,IF(2-(S587^2+T587^2)&gt;0,SQRT(2-(S587^2+T587^2))*R587,0))</f>
        <v>0</v>
      </c>
      <c r="V587" s="202">
        <f t="shared" si="8246"/>
        <v>0.99347719527663547</v>
      </c>
      <c r="W587" s="203">
        <f t="shared" si="7915"/>
        <v>0.99673859763831774</v>
      </c>
      <c r="X587" s="203">
        <f>IF(W587&gt;X586,W587,X586)</f>
        <v>0.99673859763831774</v>
      </c>
      <c r="Y587" s="75">
        <f t="shared" si="8247"/>
        <v>0.99673859763831774</v>
      </c>
      <c r="Z587" s="93">
        <f>IF(MAX(W585:W589)=W587,Q587+1,Q587)</f>
        <v>5</v>
      </c>
      <c r="AA587" s="82">
        <f t="shared" ref="AA587" si="8265">IF(W587=MAX(W585:W589),S587*R587-G587,0)</f>
        <v>-8.6165587399650134E-2</v>
      </c>
      <c r="AB587" s="82">
        <f t="shared" ref="AB587" si="8266">IF(W587=MAX(W585:W589),T587*R587-H587,0)</f>
        <v>3.8273513375069901E-2</v>
      </c>
      <c r="AC587" s="210">
        <f t="shared" ref="AC587" si="8267">IF(W587=MAX(W585:W589),U587-I587,0)</f>
        <v>0</v>
      </c>
      <c r="AD587" s="212">
        <f>Hoja1!$AA587^2+Hoja1!$AB587^2+AC587^2</f>
        <v>8.8893702779984009E-3</v>
      </c>
      <c r="AE587" s="75">
        <f t="shared" ref="AE587:AH587" si="8268">AE586</f>
        <v>4.2190361345450934E-2</v>
      </c>
      <c r="AF587" s="75">
        <f t="shared" si="8268"/>
        <v>0.20540292438388247</v>
      </c>
      <c r="AG587" s="78">
        <f t="shared" si="8268"/>
        <v>0</v>
      </c>
      <c r="AH587" s="78">
        <f t="shared" si="8268"/>
        <v>0</v>
      </c>
      <c r="AI587" s="80">
        <f>IF(AG585&gt;0,IF(AH585=Hoja1!$W587,Hoja1!$E587,Hoja1!$G587),0)</f>
        <v>0</v>
      </c>
      <c r="AJ587" s="54">
        <f>IF(AG585&gt;0,IF(AH585=Hoja1!$W587,Hoja1!$F587,Hoja1!$H587),0)</f>
        <v>0</v>
      </c>
      <c r="AK587" s="52">
        <f>IF(AG585&gt;0,IF(AH585=Hoja1!$W587,Hoja1!$E587*Hoja1!$R587,Hoja1!$G587),0)</f>
        <v>0</v>
      </c>
      <c r="AL587" s="49">
        <f>IF(AG585&gt;0,IF(AH585=Hoja1!$W587,Hoja1!$F587*Hoja1!$R587,Hoja1!$H587),0)</f>
        <v>0</v>
      </c>
      <c r="AM587" s="56">
        <f t="shared" ref="AM587:AN587" si="8269">AM582</f>
        <v>5</v>
      </c>
      <c r="AN587" s="145">
        <f t="shared" si="8269"/>
        <v>0.495</v>
      </c>
      <c r="AO587" s="122">
        <f t="shared" ref="AO587:AO609" si="8270">IF(AM587&gt;0,1/AM587,0)</f>
        <v>0.2</v>
      </c>
      <c r="AP587" s="127">
        <f t="shared" si="7303"/>
        <v>9.9000000000000005E-2</v>
      </c>
      <c r="AQ587" s="56">
        <f t="shared" ref="AQ587:AR587" si="8271">AQ582</f>
        <v>1.5572556085322287E-3</v>
      </c>
      <c r="AR587" s="57">
        <f t="shared" si="8271"/>
        <v>-1.8735414747066217E-3</v>
      </c>
      <c r="AS587" s="56">
        <f t="shared" ref="AS587" si="8272">IF(AG585&gt;0,G587+AQ587,0)</f>
        <v>0</v>
      </c>
      <c r="AT587" s="166">
        <f t="shared" ref="AT587" si="8273">IF(AG585&gt;0,H587+AR587,0)</f>
        <v>0</v>
      </c>
    </row>
    <row r="588" spans="3:46" ht="19.5" thickBot="1" x14ac:dyDescent="0.3">
      <c r="C588" s="228"/>
      <c r="D588" s="217"/>
      <c r="E588" s="94">
        <f t="shared" ref="E588:F588" si="8274">E587</f>
        <v>0.25398081500000003</v>
      </c>
      <c r="F588" s="94">
        <f t="shared" si="8274"/>
        <v>0.698449561</v>
      </c>
      <c r="G588" s="46">
        <f t="shared" ref="G588:I588" si="8275">G583</f>
        <v>5.6386042442791447E-2</v>
      </c>
      <c r="H588" s="46">
        <f t="shared" si="8275"/>
        <v>0.99840904153440013</v>
      </c>
      <c r="I588" s="46">
        <f t="shared" si="8275"/>
        <v>0</v>
      </c>
      <c r="J588" s="56">
        <f t="shared" ref="J588" si="8276">IF($AO$1="SUBTRACTIVE",AA588+J583,IF(W588=MAX(W585:W589),P588*M588-G588+J583,J583))</f>
        <v>0</v>
      </c>
      <c r="K588" s="122">
        <f t="shared" ref="K588" si="8277">IF($AO$1="SUBTRACTIVE",AB588+K583,IF(W588=MAX(W585:W589),P588*N588-H588+K583,K583))</f>
        <v>0</v>
      </c>
      <c r="L588" s="57">
        <v>0</v>
      </c>
      <c r="M588" s="137">
        <f t="shared" ref="M588" si="8278">IF($AO$1="ADDICTIVE",IF(W588=MAX(W585:W589),$AO$2*S588*R588+G588,0),0)</f>
        <v>0</v>
      </c>
      <c r="N588" s="122">
        <f t="shared" ref="N588" si="8279">IF($AO$1="ADDICTIVE",IF(W588=MAX(W585:W589),$AO$2*T588*R588+H588,0),0)</f>
        <v>0</v>
      </c>
      <c r="O588" s="128">
        <f t="shared" ref="O588:O589" si="8280">IF($AO$1="ADDICTIVE",IF(Y588=MAX(Y584:Y588),$AO$2*U588*R588+I588,0),0)</f>
        <v>0</v>
      </c>
      <c r="P588" s="57">
        <f t="shared" si="7559"/>
        <v>0</v>
      </c>
      <c r="Q588" s="93">
        <f t="shared" si="8089"/>
        <v>0</v>
      </c>
      <c r="R588" s="56">
        <f t="shared" si="8263"/>
        <v>1.3455428143965413</v>
      </c>
      <c r="S588" s="95">
        <f t="shared" si="8135"/>
        <v>0.25398081500000003</v>
      </c>
      <c r="T588" s="95">
        <f t="shared" si="8136"/>
        <v>0.698449561</v>
      </c>
      <c r="U588" s="115">
        <f t="shared" si="8264"/>
        <v>0</v>
      </c>
      <c r="V588" s="202">
        <f t="shared" si="8246"/>
        <v>0.95756809747348082</v>
      </c>
      <c r="W588" s="203">
        <f t="shared" si="7915"/>
        <v>0.97878404873674041</v>
      </c>
      <c r="X588" s="203">
        <f>IF(W588&gt;X587,W588,X587)</f>
        <v>0.99673859763831774</v>
      </c>
      <c r="Y588" s="75">
        <f t="shared" si="8247"/>
        <v>0.99673859763831774</v>
      </c>
      <c r="Z588" s="93">
        <f>IF(MAX(W585:W589)=W588,Q588+1,Q588)</f>
        <v>0</v>
      </c>
      <c r="AA588" s="82">
        <f t="shared" ref="AA588" si="8281">IF(W588=MAX(W585:W589),S588*R588-G588,0)</f>
        <v>0</v>
      </c>
      <c r="AB588" s="82">
        <f t="shared" ref="AB588" si="8282">IF(W588=MAX(W585:W589),T588*R588-H588,0)</f>
        <v>0</v>
      </c>
      <c r="AC588" s="210">
        <f t="shared" ref="AC588" si="8283">IF(W588=MAX(W585:W589),U588-I588,0)</f>
        <v>0</v>
      </c>
      <c r="AD588" s="212">
        <f>Hoja1!$AA588^2+Hoja1!$AB588^2+AC588^2</f>
        <v>0</v>
      </c>
      <c r="AE588" s="75">
        <f t="shared" ref="AE588:AH588" si="8284">AE587</f>
        <v>4.2190361345450934E-2</v>
      </c>
      <c r="AF588" s="75">
        <f t="shared" si="8284"/>
        <v>0.20540292438388247</v>
      </c>
      <c r="AG588" s="78">
        <f t="shared" si="8284"/>
        <v>0</v>
      </c>
      <c r="AH588" s="78">
        <f t="shared" si="8284"/>
        <v>0</v>
      </c>
      <c r="AI588" s="80">
        <f>IF(AG585&gt;0,IF(AH585=Hoja1!$W588,Hoja1!$E588,Hoja1!$G588),0)</f>
        <v>0</v>
      </c>
      <c r="AJ588" s="54">
        <f>IF(AG585&gt;0,IF(AH585=Hoja1!$W588,Hoja1!$F588,Hoja1!$H588),0)</f>
        <v>0</v>
      </c>
      <c r="AK588" s="52">
        <f>IF(AG585&gt;0,IF(AH585=Hoja1!$W588,Hoja1!$E588*Hoja1!$R588,Hoja1!$G588),0)</f>
        <v>0</v>
      </c>
      <c r="AL588" s="49">
        <f>IF(AG585&gt;0,IF(AH585=Hoja1!$W588,Hoja1!$F588*Hoja1!$R588,Hoja1!$H588),0)</f>
        <v>0</v>
      </c>
      <c r="AM588" s="56">
        <f t="shared" ref="AM588:AN588" si="8285">AM583</f>
        <v>1</v>
      </c>
      <c r="AN588" s="145">
        <f t="shared" si="8285"/>
        <v>0.495</v>
      </c>
      <c r="AO588" s="122">
        <f t="shared" si="8270"/>
        <v>1</v>
      </c>
      <c r="AP588" s="127">
        <f t="shared" si="7303"/>
        <v>0.495</v>
      </c>
      <c r="AQ588" s="56">
        <f t="shared" ref="AQ588:AR588" si="8286">AQ583</f>
        <v>0</v>
      </c>
      <c r="AR588" s="57">
        <f t="shared" si="8286"/>
        <v>0</v>
      </c>
      <c r="AS588" s="56">
        <f t="shared" ref="AS588" si="8287">IF(AG585&gt;0,G588+AQ588,0)</f>
        <v>0</v>
      </c>
      <c r="AT588" s="166">
        <f t="shared" ref="AT588" si="8288">IF(AG585&gt;0,H588+AR588,0)</f>
        <v>0</v>
      </c>
    </row>
    <row r="589" spans="3:46" ht="19.5" thickBot="1" x14ac:dyDescent="0.3">
      <c r="C589" s="228"/>
      <c r="D589" s="218"/>
      <c r="E589" s="94">
        <f t="shared" ref="E589:F589" si="8289">E588</f>
        <v>0.25398081500000003</v>
      </c>
      <c r="F589" s="94">
        <f t="shared" si="8289"/>
        <v>0.698449561</v>
      </c>
      <c r="G589" s="46">
        <f t="shared" ref="G589:I589" si="8290">G584</f>
        <v>0.69857546875979126</v>
      </c>
      <c r="H589" s="46">
        <f t="shared" si="8290"/>
        <v>0.71177119011743828</v>
      </c>
      <c r="I589" s="46">
        <f t="shared" si="8290"/>
        <v>0</v>
      </c>
      <c r="J589" s="58">
        <f t="shared" ref="J589" si="8291">IF($AO$1="SUBTRACTIVE",AA589+J584,IF(W589=MAX(W585:W589),P589*M589-G589+J584,J584))</f>
        <v>-3.9264813469090387E-2</v>
      </c>
      <c r="K589" s="124">
        <f t="shared" ref="K589" si="8292">IF($AO$1="SUBTRACTIVE",AB589+K584,IF(W589=MAX(W585:W589),P589*N589-H589+K584,K584))</f>
        <v>3.5705853943431509E-2</v>
      </c>
      <c r="L589" s="59">
        <v>0</v>
      </c>
      <c r="M589" s="138">
        <f t="shared" ref="M589" si="8293">IF($AO$1="ADDICTIVE",IF(W589=MAX(W585:W589),$AO$2*S589*R589+G589,0),0)</f>
        <v>0</v>
      </c>
      <c r="N589" s="124">
        <f t="shared" ref="N589" si="8294">IF($AO$1="ADDICTIVE",IF(W589=MAX(W585:W589),$AO$2*T589*R589+H589,0),0)</f>
        <v>0</v>
      </c>
      <c r="O589" s="129">
        <f t="shared" si="8280"/>
        <v>0</v>
      </c>
      <c r="P589" s="59">
        <f t="shared" si="7559"/>
        <v>0</v>
      </c>
      <c r="Q589" s="93">
        <f t="shared" si="8089"/>
        <v>4</v>
      </c>
      <c r="R589" s="58">
        <f t="shared" si="8263"/>
        <v>1.3455428143965413</v>
      </c>
      <c r="S589" s="95">
        <f t="shared" si="8135"/>
        <v>0.25398081500000003</v>
      </c>
      <c r="T589" s="95">
        <f t="shared" si="8136"/>
        <v>0.698449561</v>
      </c>
      <c r="U589" s="119">
        <f t="shared" si="8264"/>
        <v>0</v>
      </c>
      <c r="V589" s="202">
        <f t="shared" si="8246"/>
        <v>0.90765076315640791</v>
      </c>
      <c r="W589" s="203">
        <f t="shared" si="7915"/>
        <v>0.95382538157820396</v>
      </c>
      <c r="X589" s="203">
        <f>IF(W589&gt;X588,W589,X588)</f>
        <v>0.99673859763831774</v>
      </c>
      <c r="Y589" s="75">
        <f t="shared" si="8247"/>
        <v>0.99673859763831774</v>
      </c>
      <c r="Z589" s="93">
        <f>IF(MAX(W585:W589)=W589,Q589+1,Q589)</f>
        <v>4</v>
      </c>
      <c r="AA589" s="82">
        <f t="shared" ref="AA589" si="8295">IF(W589=MAX(W585:W589),S589*R589-G589,0)</f>
        <v>0</v>
      </c>
      <c r="AB589" s="82">
        <f t="shared" ref="AB589" si="8296">IF(W589=MAX(W585:W589),T589*R589-H589,0)</f>
        <v>0</v>
      </c>
      <c r="AC589" s="211">
        <f t="shared" ref="AC589" si="8297">IF(W589=MAX(W585:W589),U589-I589,0)</f>
        <v>0</v>
      </c>
      <c r="AD589" s="211">
        <f>Hoja1!$AA589^2+Hoja1!$AB589^2+AC589^2</f>
        <v>0</v>
      </c>
      <c r="AE589" s="75">
        <f t="shared" ref="AE589:AH589" si="8298">AE588</f>
        <v>4.2190361345450934E-2</v>
      </c>
      <c r="AF589" s="75">
        <f t="shared" si="8298"/>
        <v>0.20540292438388247</v>
      </c>
      <c r="AG589" s="78">
        <f t="shared" si="8298"/>
        <v>0</v>
      </c>
      <c r="AH589" s="78">
        <f t="shared" si="8298"/>
        <v>0</v>
      </c>
      <c r="AI589" s="80">
        <f>IF(AG585&gt;0,IF(AH585=Hoja1!$W589,Hoja1!$E589,Hoja1!$G589),0)</f>
        <v>0</v>
      </c>
      <c r="AJ589" s="54">
        <f>IF(AG585&gt;0,IF(AH585=Hoja1!$W589,Hoja1!$F589,Hoja1!$H589),0)</f>
        <v>0</v>
      </c>
      <c r="AK589" s="52">
        <f>IF(AG585&gt;0,IF(AH585=Hoja1!$W589,Hoja1!$E589*Hoja1!$R589,Hoja1!$G589),0)</f>
        <v>0</v>
      </c>
      <c r="AL589" s="49">
        <f>IF(AG585&gt;0,IF(AH585=Hoja1!$W589,Hoja1!$F589*Hoja1!$R589,Hoja1!$H589),0)</f>
        <v>0</v>
      </c>
      <c r="AM589" s="58">
        <f t="shared" ref="AM589:AN589" si="8299">AM584</f>
        <v>6</v>
      </c>
      <c r="AN589" s="146">
        <f t="shared" si="8299"/>
        <v>0.495</v>
      </c>
      <c r="AO589" s="124">
        <f t="shared" si="8270"/>
        <v>0.16666666666666666</v>
      </c>
      <c r="AP589" s="106">
        <f>IF($AO$1="SUBTRACTIVE",AN589*AO589,AO589)</f>
        <v>8.249999999999999E-2</v>
      </c>
      <c r="AQ589" s="58">
        <f t="shared" ref="AQ589:AR589" si="8300">AQ584</f>
        <v>-1.8238848695094642E-3</v>
      </c>
      <c r="AR589" s="59">
        <f t="shared" si="8300"/>
        <v>-7.3899761838922817E-5</v>
      </c>
      <c r="AS589" s="58">
        <f t="shared" ref="AS589" si="8301">IF(AG585&gt;0,G589+AQ589,0)</f>
        <v>0</v>
      </c>
      <c r="AT589" s="167">
        <f t="shared" ref="AT589" si="8302">IF(AG585&gt;0,H589+AR589,0)</f>
        <v>0</v>
      </c>
    </row>
    <row r="590" spans="3:46" ht="19.5" thickBot="1" x14ac:dyDescent="0.3">
      <c r="C590" s="228"/>
      <c r="D590" s="293" t="s">
        <v>41</v>
      </c>
      <c r="E590" s="86">
        <f>$A$26</f>
        <v>0.84905092999999998</v>
      </c>
      <c r="F590" s="86">
        <f>$B$26</f>
        <v>0.62850867499999996</v>
      </c>
      <c r="G590" s="71">
        <f t="shared" ref="G590:I590" si="8303">G585</f>
        <v>0.90538381924519451</v>
      </c>
      <c r="H590" s="71">
        <f t="shared" si="8303"/>
        <v>0.41442468282152445</v>
      </c>
      <c r="I590" s="71">
        <f t="shared" si="8303"/>
        <v>0</v>
      </c>
      <c r="J590" s="64">
        <f t="shared" ref="J590" si="8304">IF($AO$1="SUBTRACTIVE",AA590+J585,IF(W590=MAX(W590:W594),P590*M590-G590+J585,J585))</f>
        <v>3.3380063721682007E-2</v>
      </c>
      <c r="K590" s="121">
        <f t="shared" ref="K590" si="8305">IF($AO$1="SUBTRACTIVE",AB590+K585,IF(W590=MAX(W590:W594),P590*N590-H590+K585,K585))</f>
        <v>-0.14134827465038741</v>
      </c>
      <c r="L590" s="65">
        <v>0</v>
      </c>
      <c r="M590" s="64">
        <f t="shared" ref="M590" si="8306">IF($AO$1="ADDICTIVE",IF(W590=MAX(W590:W594),$AO$2*S590*R590+G590,0),0)</f>
        <v>0</v>
      </c>
      <c r="N590" s="121">
        <f t="shared" ref="N590" si="8307">IF($AO$1="ADDICTIVE",IF(W590=MAX(W590:W594),$AO$2*T590*R590+H590,0),0)</f>
        <v>0</v>
      </c>
      <c r="O590" s="126">
        <f t="shared" ref="O590" si="8308">IF($AO$1="ADDICTIVE",IF(Y590=MAX(Y590:Y594),$AO$2*U590*R590+I590,0),0)</f>
        <v>0</v>
      </c>
      <c r="P590" s="65">
        <f t="shared" si="7559"/>
        <v>0</v>
      </c>
      <c r="Q590" s="35">
        <f t="shared" si="8089"/>
        <v>7</v>
      </c>
      <c r="R590" s="15">
        <f t="shared" si="8263"/>
        <v>0.94664095898133549</v>
      </c>
      <c r="S590" s="87">
        <f t="shared" si="8135"/>
        <v>0.84905092999999998</v>
      </c>
      <c r="T590" s="87">
        <f t="shared" si="8136"/>
        <v>0.62850867499999996</v>
      </c>
      <c r="U590" s="26">
        <f t="shared" si="8264"/>
        <v>0</v>
      </c>
      <c r="V590" s="197">
        <f t="shared" si="8246"/>
        <v>0.97427007831433354</v>
      </c>
      <c r="W590" s="198">
        <f t="shared" si="7915"/>
        <v>0.98713503915716672</v>
      </c>
      <c r="X590" s="198">
        <f>W590</f>
        <v>0.98713503915716672</v>
      </c>
      <c r="Y590" s="35">
        <f t="shared" ref="Y590" si="8309">X594</f>
        <v>0.99248073816777538</v>
      </c>
      <c r="Z590" s="35">
        <f>IF(MAX(W590:W594)=W590,Q590+1,Q590)</f>
        <v>7</v>
      </c>
      <c r="AA590" s="35">
        <f t="shared" ref="AA590" si="8310">IF(W590=MAX(W590:W594),S590*R590-G590,0)</f>
        <v>0</v>
      </c>
      <c r="AB590" s="35">
        <f t="shared" ref="AB590" si="8311">IF(W590=MAX(W590:W594),T590*R590-H590,0)</f>
        <v>0</v>
      </c>
      <c r="AC590" s="131">
        <f t="shared" ref="AC590" si="8312">IF(W590=MAX(W590:W594),U590-I590,0)</f>
        <v>0</v>
      </c>
      <c r="AD590" s="131">
        <f>Hoja1!$AA590^2+Hoja1!$AB590^2+AC590^2</f>
        <v>0</v>
      </c>
      <c r="AE590" s="35">
        <f t="shared" ref="AE590" si="8313">IF(MAX(AD590:AD594)&gt;AE585,MAX(AD590:AD594),AE585)</f>
        <v>4.2190361345450934E-2</v>
      </c>
      <c r="AF590" s="35">
        <f t="shared" ref="AF590" si="8314">SQRT(AE590)</f>
        <v>0.20540292438388247</v>
      </c>
      <c r="AG590" s="35">
        <f>IF(Y590=MIN(Y510:Y609),Y590,0)</f>
        <v>0</v>
      </c>
      <c r="AH590" s="88">
        <f>IF(Hoja1!$AG590&gt;0,_xlfn.MAXIFS(W590:W594,Z605:Z609,0),0)</f>
        <v>0</v>
      </c>
      <c r="AI590" s="72">
        <f>IF(AG590&gt;0,IF(AH590=Hoja1!$W590,Hoja1!$E590,Hoja1!$G590),0)</f>
        <v>0</v>
      </c>
      <c r="AJ590" s="73">
        <f>IF(AG590&gt;0,IF(AH590=Hoja1!$W590,Hoja1!$F590,Hoja1!$H590),0)</f>
        <v>0</v>
      </c>
      <c r="AK590" s="52">
        <f>IF(AG590&gt;0,IF(AH590=Hoja1!$W590,Hoja1!$E590*Hoja1!$R590,Hoja1!$G590),0)</f>
        <v>0</v>
      </c>
      <c r="AL590" s="49">
        <f>IF(AG590&gt;0,IF(AH590=Hoja1!$W590,Hoja1!$F590*Hoja1!$R590,Hoja1!$H590),0)</f>
        <v>0</v>
      </c>
      <c r="AM590" s="64">
        <f t="shared" ref="AM590:AN590" si="8315">AM585</f>
        <v>7</v>
      </c>
      <c r="AN590" s="148">
        <f t="shared" si="8315"/>
        <v>0.495</v>
      </c>
      <c r="AO590" s="121">
        <f t="shared" si="8270"/>
        <v>0.14285714285714285</v>
      </c>
      <c r="AP590" s="65">
        <f t="shared" ref="AP590" si="8316">IF($AO$11="SUBTRACTIVE",AN590*AO590,AO590)</f>
        <v>0.14285714285714285</v>
      </c>
      <c r="AQ590" s="64">
        <f t="shared" ref="AQ590:AR590" si="8317">AQ585</f>
        <v>2.360447363176085E-3</v>
      </c>
      <c r="AR590" s="65">
        <f t="shared" si="8317"/>
        <v>-9.9953422788488233E-3</v>
      </c>
      <c r="AS590" s="64">
        <f t="shared" ref="AS590" si="8318">IF(AG590&gt;0,G590+AQ590,0)</f>
        <v>0</v>
      </c>
      <c r="AT590" s="168">
        <f t="shared" ref="AT590" si="8319">IF(AG590&gt;0,H590+AR590,0)</f>
        <v>0</v>
      </c>
    </row>
    <row r="591" spans="3:46" ht="19.5" thickBot="1" x14ac:dyDescent="0.3">
      <c r="C591" s="228"/>
      <c r="D591" s="214"/>
      <c r="E591" s="89">
        <f t="shared" ref="E591:F591" si="8320">E590</f>
        <v>0.84905092999999998</v>
      </c>
      <c r="F591" s="89">
        <f t="shared" si="8320"/>
        <v>0.62850867499999996</v>
      </c>
      <c r="G591" s="74">
        <f t="shared" ref="G591:I591" si="8321">G586</f>
        <v>0.98603471205529203</v>
      </c>
      <c r="H591" s="74">
        <f t="shared" si="8321"/>
        <v>-5.8990051948825117E-2</v>
      </c>
      <c r="I591" s="74">
        <f t="shared" si="8321"/>
        <v>0</v>
      </c>
      <c r="J591" s="2">
        <f t="shared" ref="J591" si="8322">IF($AO$1="SUBTRACTIVE",AA591+J586,IF(W591=MAX(W590:W594),P591*M591-G591+J586,J586))</f>
        <v>0</v>
      </c>
      <c r="K591" s="107">
        <f t="shared" ref="K591" si="8323">IF($AO$1="SUBTRACTIVE",AB591+K586,IF(W591=MAX(W590:W594),P591*N591-H591+K586,K586))</f>
        <v>0</v>
      </c>
      <c r="L591" s="3">
        <v>0</v>
      </c>
      <c r="M591" s="2">
        <f t="shared" ref="M591" si="8324">IF($AO$1="ADDICTIVE",IF(W591=MAX(W590:W594),$AO$2*S591*R591+G591,0),0)</f>
        <v>0</v>
      </c>
      <c r="N591" s="107">
        <f t="shared" ref="N591" si="8325">IF($AO$1="ADDICTIVE",IF(W591=MAX(W590:W594),$AO$2*T591*R591+H591,0),0)</f>
        <v>0</v>
      </c>
      <c r="O591" s="20">
        <f t="shared" ref="O591" si="8326">IF($AO$1="ADDICTIVE",IF(Y591=MAX(Y590:Y594),$AO$2*U591*R591+I591,0),0)</f>
        <v>0</v>
      </c>
      <c r="P591" s="3">
        <f t="shared" si="7559"/>
        <v>0</v>
      </c>
      <c r="Q591" s="63">
        <f t="shared" si="8089"/>
        <v>0</v>
      </c>
      <c r="R591" s="2">
        <f t="shared" si="8263"/>
        <v>0.94664095898133549</v>
      </c>
      <c r="S591" s="90">
        <f t="shared" si="8135"/>
        <v>0.84905092999999998</v>
      </c>
      <c r="T591" s="90">
        <f t="shared" si="8136"/>
        <v>0.62850867499999996</v>
      </c>
      <c r="U591" s="26">
        <f t="shared" si="8264"/>
        <v>0</v>
      </c>
      <c r="V591" s="199">
        <f t="shared" si="8246"/>
        <v>0.75742440445329229</v>
      </c>
      <c r="W591" s="192">
        <f t="shared" si="7915"/>
        <v>0.87871220222664614</v>
      </c>
      <c r="X591" s="192">
        <f>IF(W591&gt;X590,W591,X590)</f>
        <v>0.98713503915716672</v>
      </c>
      <c r="Y591" s="75">
        <f t="shared" ref="Y591:Y594" si="8327">Y590</f>
        <v>0.99248073816777538</v>
      </c>
      <c r="Z591" s="63">
        <f>IF(MAX(W590:W594)=W591,Q591+1,Q591)</f>
        <v>0</v>
      </c>
      <c r="AA591" s="63">
        <f t="shared" ref="AA591" si="8328">IF(W591=MAX(W590:W594),S591*R591-G591,0)</f>
        <v>0</v>
      </c>
      <c r="AB591" s="63">
        <f t="shared" ref="AB591" si="8329">IF(W591=MAX(W590:W594),T591*R591-H591,0)</f>
        <v>0</v>
      </c>
      <c r="AC591" s="209">
        <f t="shared" ref="AC591" si="8330">IF(W591=MAX(W590:W594),U591-I591,0)</f>
        <v>0</v>
      </c>
      <c r="AD591" s="132">
        <f>Hoja1!$AA591^2+Hoja1!$AB591^2+AC591^2</f>
        <v>0</v>
      </c>
      <c r="AE591" s="75">
        <f t="shared" ref="AE591:AH591" si="8331">AE590</f>
        <v>4.2190361345450934E-2</v>
      </c>
      <c r="AF591" s="76">
        <f t="shared" si="8331"/>
        <v>0.20540292438388247</v>
      </c>
      <c r="AG591" s="77">
        <f t="shared" si="8331"/>
        <v>0</v>
      </c>
      <c r="AH591" s="78">
        <f t="shared" si="8331"/>
        <v>0</v>
      </c>
      <c r="AI591" s="72">
        <f>IF(AG590&gt;0,IF(AH590=Hoja1!$W591,Hoja1!$E591,Hoja1!$G591),0)</f>
        <v>0</v>
      </c>
      <c r="AJ591" s="73">
        <f>IF(AG590&gt;0,IF(AH590=Hoja1!$W591,Hoja1!$F591,Hoja1!$H591),0)</f>
        <v>0</v>
      </c>
      <c r="AK591" s="52">
        <f>IF(AG590&gt;0,IF(AH590=Hoja1!$W591,Hoja1!$E591*Hoja1!$R591,Hoja1!$G591),0)</f>
        <v>0</v>
      </c>
      <c r="AL591" s="49">
        <f>IF(AG590&gt;0,IF(AH590=Hoja1!$W591,Hoja1!$F591*Hoja1!$R591,Hoja1!$H591),0)</f>
        <v>0</v>
      </c>
      <c r="AM591" s="2">
        <f t="shared" ref="AM591:AN591" si="8332">AM586</f>
        <v>1</v>
      </c>
      <c r="AN591" s="143">
        <f t="shared" si="8332"/>
        <v>0.495</v>
      </c>
      <c r="AO591" s="107">
        <f t="shared" si="8270"/>
        <v>1</v>
      </c>
      <c r="AP591" s="3">
        <f t="shared" si="7379"/>
        <v>1</v>
      </c>
      <c r="AQ591" s="2">
        <f t="shared" ref="AQ591:AR591" si="8333">AQ586</f>
        <v>4.8609470523695505E-3</v>
      </c>
      <c r="AR591" s="3">
        <f t="shared" si="8333"/>
        <v>7.4223865015331569E-2</v>
      </c>
      <c r="AS591" s="2">
        <f t="shared" ref="AS591" si="8334">IF(AG590&gt;0,G591+AQ591,0)</f>
        <v>0</v>
      </c>
      <c r="AT591" s="163">
        <f t="shared" ref="AT591" si="8335">IF(AG590&gt;0,H591+AR591,0)</f>
        <v>0</v>
      </c>
    </row>
    <row r="592" spans="3:46" ht="19.5" thickBot="1" x14ac:dyDescent="0.3">
      <c r="C592" s="228"/>
      <c r="D592" s="214"/>
      <c r="E592" s="89">
        <f t="shared" ref="E592:F592" si="8336">E591</f>
        <v>0.84905092999999998</v>
      </c>
      <c r="F592" s="89">
        <f t="shared" si="8336"/>
        <v>0.62850867499999996</v>
      </c>
      <c r="G592" s="74">
        <f t="shared" ref="G592:I592" si="8337">G587</f>
        <v>0.42790764801747749</v>
      </c>
      <c r="H592" s="74">
        <f t="shared" si="8337"/>
        <v>0.90152027464689888</v>
      </c>
      <c r="I592" s="74">
        <f t="shared" si="8337"/>
        <v>0</v>
      </c>
      <c r="J592" s="2">
        <f t="shared" ref="J592" si="8338">IF($AO$1="SUBTRACTIVE",AA592+J587,IF(W592=MAX(W590:W594),P592*M592-G592+J587,J587))</f>
        <v>1.5729854631638673E-2</v>
      </c>
      <c r="K592" s="107">
        <f t="shared" ref="K592" si="8339">IF($AO$1="SUBTRACTIVE",AB592+K587,IF(W592=MAX(W590:W594),P592*N592-H592+K587,K587))</f>
        <v>-1.8924661360672945E-2</v>
      </c>
      <c r="L592" s="3">
        <v>0</v>
      </c>
      <c r="M592" s="2">
        <f t="shared" ref="M592" si="8340">IF($AO$1="ADDICTIVE",IF(W592=MAX(W590:W594),$AO$2*S592*R592+G592,0),0)</f>
        <v>0</v>
      </c>
      <c r="N592" s="107">
        <f t="shared" ref="N592" si="8341">IF($AO$1="ADDICTIVE",IF(W592=MAX(W590:W594),$AO$2*T592*R592+H592,0),0)</f>
        <v>0</v>
      </c>
      <c r="O592" s="20">
        <f t="shared" ref="O592" si="8342">IF($AO$1="ADDICTIVE",IF(Y592=MAX(Y590:Y594),$AO$2*U592*R592+I592,0),0)</f>
        <v>0</v>
      </c>
      <c r="P592" s="3">
        <f t="shared" si="7559"/>
        <v>0</v>
      </c>
      <c r="Q592" s="63">
        <f t="shared" si="8089"/>
        <v>5</v>
      </c>
      <c r="R592" s="2">
        <f t="shared" si="8263"/>
        <v>0.94664095898133549</v>
      </c>
      <c r="S592" s="90">
        <f t="shared" si="8135"/>
        <v>0.84905092999999998</v>
      </c>
      <c r="T592" s="90">
        <f t="shared" si="8136"/>
        <v>0.62850867499999996</v>
      </c>
      <c r="U592" s="26">
        <f t="shared" si="8264"/>
        <v>0</v>
      </c>
      <c r="V592" s="199">
        <f t="shared" si="8246"/>
        <v>0.88030859616985879</v>
      </c>
      <c r="W592" s="192">
        <f t="shared" si="7915"/>
        <v>0.94015429808492934</v>
      </c>
      <c r="X592" s="192">
        <f>IF(W592&gt;X591,W592,X591)</f>
        <v>0.98713503915716672</v>
      </c>
      <c r="Y592" s="75">
        <f t="shared" si="8327"/>
        <v>0.99248073816777538</v>
      </c>
      <c r="Z592" s="63">
        <f>IF(MAX(W590:W594)=W592,Q592+1,Q592)</f>
        <v>5</v>
      </c>
      <c r="AA592" s="63">
        <f t="shared" ref="AA592" si="8343">IF(W592=MAX(W590:W594),S592*R592-G592,0)</f>
        <v>0</v>
      </c>
      <c r="AB592" s="63">
        <f t="shared" ref="AB592" si="8344">IF(W592=MAX(W590:W594),T592*R592-H592,0)</f>
        <v>0</v>
      </c>
      <c r="AC592" s="209">
        <f t="shared" ref="AC592" si="8345">IF(W592=MAX(W590:W594),U592-I592,0)</f>
        <v>0</v>
      </c>
      <c r="AD592" s="132">
        <f>Hoja1!$AA592^2+Hoja1!$AB592^2+AC592^2</f>
        <v>0</v>
      </c>
      <c r="AE592" s="75">
        <f t="shared" ref="AE592:AH592" si="8346">AE591</f>
        <v>4.2190361345450934E-2</v>
      </c>
      <c r="AF592" s="75">
        <f t="shared" si="8346"/>
        <v>0.20540292438388247</v>
      </c>
      <c r="AG592" s="78">
        <f t="shared" si="8346"/>
        <v>0</v>
      </c>
      <c r="AH592" s="78">
        <f t="shared" si="8346"/>
        <v>0</v>
      </c>
      <c r="AI592" s="72">
        <f>IF(AG590&gt;0,IF(AH590=Hoja1!$W592,Hoja1!$E592,Hoja1!$G592),0)</f>
        <v>0</v>
      </c>
      <c r="AJ592" s="73">
        <f>IF(AG592&gt;0,IF(AH592=Hoja1!$W592,Hoja1!$F592,Hoja1!$H592),0)</f>
        <v>0</v>
      </c>
      <c r="AK592" s="52">
        <f>IF(AG590&gt;0,IF(AH590=Hoja1!$W592,Hoja1!$E592*Hoja1!$R592,Hoja1!$G592),0)</f>
        <v>0</v>
      </c>
      <c r="AL592" s="49">
        <f>IF(AG590&gt;0,IF(AH590=Hoja1!$W592,Hoja1!$F592*Hoja1!$R592,Hoja1!$H592),0)</f>
        <v>0</v>
      </c>
      <c r="AM592" s="2">
        <f t="shared" ref="AM592:AN592" si="8347">AM587</f>
        <v>5</v>
      </c>
      <c r="AN592" s="143">
        <f t="shared" si="8347"/>
        <v>0.495</v>
      </c>
      <c r="AO592" s="107">
        <f t="shared" si="8270"/>
        <v>0.2</v>
      </c>
      <c r="AP592" s="3">
        <f t="shared" si="7379"/>
        <v>0.2</v>
      </c>
      <c r="AQ592" s="2">
        <f t="shared" ref="AQ592:AR592" si="8348">AQ587</f>
        <v>1.5572556085322287E-3</v>
      </c>
      <c r="AR592" s="3">
        <f t="shared" si="8348"/>
        <v>-1.8735414747066217E-3</v>
      </c>
      <c r="AS592" s="2">
        <f t="shared" ref="AS592" si="8349">IF(AG590&gt;0,G592+AQ592,0)</f>
        <v>0</v>
      </c>
      <c r="AT592" s="163">
        <f t="shared" ref="AT592" si="8350">IF(AG590&gt;0,H592+AR592,0)</f>
        <v>0</v>
      </c>
    </row>
    <row r="593" spans="3:46" ht="19.5" thickBot="1" x14ac:dyDescent="0.3">
      <c r="C593" s="228"/>
      <c r="D593" s="214"/>
      <c r="E593" s="89">
        <f t="shared" ref="E593:F593" si="8351">E592</f>
        <v>0.84905092999999998</v>
      </c>
      <c r="F593" s="89">
        <f t="shared" si="8351"/>
        <v>0.62850867499999996</v>
      </c>
      <c r="G593" s="74">
        <f t="shared" ref="G593:I593" si="8352">G588</f>
        <v>5.6386042442791447E-2</v>
      </c>
      <c r="H593" s="74">
        <f t="shared" si="8352"/>
        <v>0.99840904153440013</v>
      </c>
      <c r="I593" s="74">
        <f t="shared" si="8352"/>
        <v>0</v>
      </c>
      <c r="J593" s="2">
        <f t="shared" ref="J593" si="8353">IF($AO$1="SUBTRACTIVE",AA593+J588,IF(W593=MAX(W590:W594),P593*M593-G593+J588,J588))</f>
        <v>0</v>
      </c>
      <c r="K593" s="107">
        <f t="shared" ref="K593" si="8354">IF($AO$1="SUBTRACTIVE",AB593+K588,IF(W593=MAX(W590:W594),P593*N593-H593+K588,K588))</f>
        <v>0</v>
      </c>
      <c r="L593" s="3">
        <v>0</v>
      </c>
      <c r="M593" s="2">
        <f t="shared" ref="M593" si="8355">IF($AO$1="ADDICTIVE",IF(W593=MAX(W590:W594),$AO$2*S593*R593+G593,0),0)</f>
        <v>0</v>
      </c>
      <c r="N593" s="107">
        <f t="shared" ref="N593" si="8356">IF($AO$1="ADDICTIVE",IF(W593=MAX(W590:W594),$AO$2*T593*R593+H593,0),0)</f>
        <v>0</v>
      </c>
      <c r="O593" s="20">
        <f t="shared" ref="O593:O594" si="8357">IF($AO$1="ADDICTIVE",IF(Y593=MAX(Y589:Y593),$AO$2*U593*R593+I593,0),0)</f>
        <v>0</v>
      </c>
      <c r="P593" s="3">
        <f t="shared" si="7559"/>
        <v>0</v>
      </c>
      <c r="Q593" s="63">
        <f t="shared" si="8089"/>
        <v>0</v>
      </c>
      <c r="R593" s="2">
        <f t="shared" si="8263"/>
        <v>0.94664095898133549</v>
      </c>
      <c r="S593" s="90">
        <f t="shared" si="8135"/>
        <v>0.84905092999999998</v>
      </c>
      <c r="T593" s="90">
        <f t="shared" si="8136"/>
        <v>0.62850867499999996</v>
      </c>
      <c r="U593" s="26">
        <f t="shared" si="8264"/>
        <v>0</v>
      </c>
      <c r="V593" s="199">
        <f t="shared" si="8246"/>
        <v>0.63934555687068362</v>
      </c>
      <c r="W593" s="192">
        <f t="shared" si="7915"/>
        <v>0.81967277843534181</v>
      </c>
      <c r="X593" s="192">
        <f>IF(W593&gt;X592,W593,X592)</f>
        <v>0.98713503915716672</v>
      </c>
      <c r="Y593" s="75">
        <f t="shared" si="8327"/>
        <v>0.99248073816777538</v>
      </c>
      <c r="Z593" s="63">
        <f>IF(MAX(W590:W594)=W593,Q593+1,Q593)</f>
        <v>0</v>
      </c>
      <c r="AA593" s="63">
        <f t="shared" ref="AA593" si="8358">IF(W593=MAX(W590:W594),S593*R593-G593,0)</f>
        <v>0</v>
      </c>
      <c r="AB593" s="63">
        <f t="shared" ref="AB593" si="8359">IF(W593=MAX(W590:W594),T593*R593-H593,0)</f>
        <v>0</v>
      </c>
      <c r="AC593" s="209">
        <f t="shared" ref="AC593" si="8360">IF(W593=MAX(W590:W594),U593-I593,0)</f>
        <v>0</v>
      </c>
      <c r="AD593" s="132">
        <f>Hoja1!$AA593^2+Hoja1!$AB593^2+AC593^2</f>
        <v>0</v>
      </c>
      <c r="AE593" s="75">
        <f t="shared" ref="AE593:AH593" si="8361">AE592</f>
        <v>4.2190361345450934E-2</v>
      </c>
      <c r="AF593" s="75">
        <f t="shared" si="8361"/>
        <v>0.20540292438388247</v>
      </c>
      <c r="AG593" s="78">
        <f t="shared" si="8361"/>
        <v>0</v>
      </c>
      <c r="AH593" s="78">
        <f t="shared" si="8361"/>
        <v>0</v>
      </c>
      <c r="AI593" s="72">
        <f>IF(AG590&gt;0,IF(AH590=Hoja1!$W593,Hoja1!$E593,Hoja1!$G593),0)</f>
        <v>0</v>
      </c>
      <c r="AJ593" s="73">
        <f>IF(AG590&gt;0,IF(AH590=Hoja1!$W593,Hoja1!$F593,Hoja1!$H593),0)</f>
        <v>0</v>
      </c>
      <c r="AK593" s="52">
        <f>IF(AG590&gt;0,IF(AH590=Hoja1!$W593,Hoja1!$E593*Hoja1!$R593,Hoja1!$G593),0)</f>
        <v>0</v>
      </c>
      <c r="AL593" s="49">
        <f>IF(AG590&gt;0,IF(AH590=Hoja1!$W593,Hoja1!$F593*Hoja1!$R593,Hoja1!$H593),0)</f>
        <v>0</v>
      </c>
      <c r="AM593" s="2">
        <f t="shared" ref="AM593:AN593" si="8362">AM588</f>
        <v>1</v>
      </c>
      <c r="AN593" s="143">
        <f t="shared" si="8362"/>
        <v>0.495</v>
      </c>
      <c r="AO593" s="107">
        <f t="shared" si="8270"/>
        <v>1</v>
      </c>
      <c r="AP593" s="3">
        <f t="shared" si="7379"/>
        <v>1</v>
      </c>
      <c r="AQ593" s="2">
        <f t="shared" ref="AQ593:AR593" si="8363">AQ588</f>
        <v>0</v>
      </c>
      <c r="AR593" s="3">
        <f t="shared" si="8363"/>
        <v>0</v>
      </c>
      <c r="AS593" s="2">
        <f t="shared" ref="AS593" si="8364">IF(AG590&gt;0,G593+AQ593,0)</f>
        <v>0</v>
      </c>
      <c r="AT593" s="163">
        <f t="shared" ref="AT593" si="8365">IF(AG590&gt;0,H593+AR593,0)</f>
        <v>0</v>
      </c>
    </row>
    <row r="594" spans="3:46" ht="19.5" thickBot="1" x14ac:dyDescent="0.3">
      <c r="C594" s="228"/>
      <c r="D594" s="215"/>
      <c r="E594" s="89">
        <f t="shared" ref="E594:F594" si="8366">E593</f>
        <v>0.84905092999999998</v>
      </c>
      <c r="F594" s="89">
        <f t="shared" si="8366"/>
        <v>0.62850867499999996</v>
      </c>
      <c r="G594" s="74">
        <f t="shared" ref="G594:I594" si="8367">G589</f>
        <v>0.69857546875979126</v>
      </c>
      <c r="H594" s="74">
        <f t="shared" si="8367"/>
        <v>0.71177119011743828</v>
      </c>
      <c r="I594" s="74">
        <f t="shared" si="8367"/>
        <v>0</v>
      </c>
      <c r="J594" s="4">
        <f t="shared" ref="J594" si="8368">IF($AO$1="SUBTRACTIVE",AA594+J589,IF(W594=MAX(W590:W594),P594*M594-G594+J589,J589))</f>
        <v>6.5906104370313079E-2</v>
      </c>
      <c r="K594" s="108">
        <f t="shared" ref="K594" si="8369">IF($AO$1="SUBTRACTIVE",AB594+K589,IF(W594=MAX(W590:W594),P594*N594-H594+K589,K589))</f>
        <v>-8.1093281343918244E-2</v>
      </c>
      <c r="L594" s="5">
        <v>0</v>
      </c>
      <c r="M594" s="4">
        <f t="shared" ref="M594" si="8370">IF($AO$1="ADDICTIVE",IF(W594=MAX(W590:W594),$AO$2*S594*R594+G594,0),0)</f>
        <v>0</v>
      </c>
      <c r="N594" s="108">
        <f t="shared" ref="N594" si="8371">IF($AO$1="ADDICTIVE",IF(W594=MAX(W590:W594),$AO$2*T594*R594+H594,0),0)</f>
        <v>0</v>
      </c>
      <c r="O594" s="21">
        <f t="shared" si="8357"/>
        <v>0</v>
      </c>
      <c r="P594" s="5">
        <f t="shared" si="7559"/>
        <v>0</v>
      </c>
      <c r="Q594" s="63">
        <f t="shared" si="8089"/>
        <v>4</v>
      </c>
      <c r="R594" s="4">
        <f t="shared" si="8263"/>
        <v>0.94664095898133549</v>
      </c>
      <c r="S594" s="90">
        <f t="shared" si="8135"/>
        <v>0.84905092999999998</v>
      </c>
      <c r="T594" s="90">
        <f t="shared" si="8136"/>
        <v>0.62850867499999996</v>
      </c>
      <c r="U594" s="118">
        <f t="shared" si="8264"/>
        <v>0</v>
      </c>
      <c r="V594" s="199">
        <f t="shared" si="8246"/>
        <v>0.98496147633555076</v>
      </c>
      <c r="W594" s="192">
        <f t="shared" si="7915"/>
        <v>0.99248073816777538</v>
      </c>
      <c r="X594" s="192">
        <f>IF(W594&gt;X593,W594,X593)</f>
        <v>0.99248073816777538</v>
      </c>
      <c r="Y594" s="75">
        <f t="shared" si="8327"/>
        <v>0.99248073816777538</v>
      </c>
      <c r="Z594" s="63">
        <f>IF(MAX(W590:W594)=W594,Q594+1,Q594)</f>
        <v>5</v>
      </c>
      <c r="AA594" s="63">
        <f t="shared" ref="AA594" si="8372">IF(W594=MAX(W590:W594),S594*R594-G594,0)</f>
        <v>0.10517091783940347</v>
      </c>
      <c r="AB594" s="63">
        <f t="shared" ref="AB594" si="8373">IF(W594=MAX(W590:W594),T594*R594-H594,0)</f>
        <v>-0.11679913528734975</v>
      </c>
      <c r="AC594" s="133">
        <f t="shared" ref="AC594" si="8374">IF(W594=MAX(W590:W594),U594-I594,0)</f>
        <v>0</v>
      </c>
      <c r="AD594" s="133">
        <f>Hoja1!$AA594^2+Hoja1!$AB594^2+AC594^2</f>
        <v>2.4702959963055184E-2</v>
      </c>
      <c r="AE594" s="75">
        <f t="shared" ref="AE594:AH594" si="8375">AE593</f>
        <v>4.2190361345450934E-2</v>
      </c>
      <c r="AF594" s="75">
        <f t="shared" si="8375"/>
        <v>0.20540292438388247</v>
      </c>
      <c r="AG594" s="78">
        <f t="shared" si="8375"/>
        <v>0</v>
      </c>
      <c r="AH594" s="78">
        <f t="shared" si="8375"/>
        <v>0</v>
      </c>
      <c r="AI594" s="72">
        <f>IF(AG590&gt;0,IF(AH590=Hoja1!$W594,Hoja1!$E594,Hoja1!$G594),0)</f>
        <v>0</v>
      </c>
      <c r="AJ594" s="73">
        <f>IF(AG590&gt;0,IF(AH590=Hoja1!$W594,Hoja1!$F594,Hoja1!$H594),0)</f>
        <v>0</v>
      </c>
      <c r="AK594" s="52">
        <f>IF(AG590&gt;0,IF(AH590=Hoja1!$W594,Hoja1!$E594*Hoja1!$R594,Hoja1!$G594),0)</f>
        <v>0</v>
      </c>
      <c r="AL594" s="49">
        <f>IF(AG590&gt;0,IF(AH590=Hoja1!$W594,Hoja1!$F594*Hoja1!$R594,Hoja1!$H594),0)</f>
        <v>0</v>
      </c>
      <c r="AM594" s="4">
        <f t="shared" ref="AM594:AN594" si="8376">AM589</f>
        <v>6</v>
      </c>
      <c r="AN594" s="120">
        <f t="shared" si="8376"/>
        <v>0.495</v>
      </c>
      <c r="AO594" s="108">
        <f t="shared" si="8270"/>
        <v>0.16666666666666666</v>
      </c>
      <c r="AP594" s="5">
        <f t="shared" ref="AP594:AP604" si="8377">IF($AO$11="SUBTRACTIVE",AN594*AO594,AO594)</f>
        <v>0.16666666666666666</v>
      </c>
      <c r="AQ594" s="4">
        <f t="shared" ref="AQ594:AR594" si="8378">AQ589</f>
        <v>-1.8238848695094642E-3</v>
      </c>
      <c r="AR594" s="5">
        <f t="shared" si="8378"/>
        <v>-7.3899761838922817E-5</v>
      </c>
      <c r="AS594" s="4">
        <f t="shared" ref="AS594" si="8379">IF(AG590&gt;0,G594+AQ594,0)</f>
        <v>0</v>
      </c>
      <c r="AT594" s="164">
        <f t="shared" ref="AT594" si="8380">IF(AG590&gt;0,H594+AR594,0)</f>
        <v>0</v>
      </c>
    </row>
    <row r="595" spans="3:46" ht="19.5" thickBot="1" x14ac:dyDescent="0.3">
      <c r="C595" s="228"/>
      <c r="D595" s="216" t="s">
        <v>42</v>
      </c>
      <c r="E595" s="116">
        <f>$A$27</f>
        <v>0.69639613300000003</v>
      </c>
      <c r="F595" s="116">
        <f>$B$27</f>
        <v>0.90330588999999994</v>
      </c>
      <c r="G595" s="92">
        <f t="shared" ref="G595:I595" si="8381">G590</f>
        <v>0.90538381924519451</v>
      </c>
      <c r="H595" s="92">
        <f t="shared" si="8381"/>
        <v>0.41442468282152445</v>
      </c>
      <c r="I595" s="92">
        <f t="shared" si="8381"/>
        <v>0</v>
      </c>
      <c r="J595" s="52">
        <f t="shared" ref="J595" si="8382">IF($AO$1="SUBTRACTIVE",AA595+J590,IF(W595=MAX(W595:W599),P595*M595-G595+J590,J590))</f>
        <v>3.3380063721682007E-2</v>
      </c>
      <c r="K595" s="123">
        <f t="shared" ref="K595" si="8383">IF($AO$1="SUBTRACTIVE",AB595+K590,IF(W595=MAX(W595:W599),P595*N595-H595+K590,K590))</f>
        <v>-0.14134827465038741</v>
      </c>
      <c r="L595" s="53">
        <v>0</v>
      </c>
      <c r="M595" s="136">
        <f t="shared" ref="M595" si="8384">IF($AO$1="ADDICTIVE",IF(W595=MAX(W595:W599),$AO$2*S595*R595+G595,0),0)</f>
        <v>0</v>
      </c>
      <c r="N595" s="123">
        <f t="shared" ref="N595" si="8385">IF($AO$1="ADDICTIVE",IF(W595=MAX(W595:W599),$AO$2*T595*R595+H595,0),0)</f>
        <v>0</v>
      </c>
      <c r="O595" s="130">
        <f t="shared" ref="O595" si="8386">IF($AO$1="ADDICTIVE",IF(Y595=MAX(Y595:Y599),$AO$2*U595*R595+I595,0),0)</f>
        <v>0</v>
      </c>
      <c r="P595" s="53">
        <f t="shared" si="7559"/>
        <v>0</v>
      </c>
      <c r="Q595" s="36">
        <f t="shared" si="8089"/>
        <v>7</v>
      </c>
      <c r="R595" s="114">
        <f t="shared" si="8263"/>
        <v>0.87674477221929759</v>
      </c>
      <c r="S595" s="91">
        <f t="shared" si="8135"/>
        <v>0.69639613300000003</v>
      </c>
      <c r="T595" s="91">
        <f t="shared" si="8136"/>
        <v>0.90330588999999994</v>
      </c>
      <c r="U595" s="115">
        <f t="shared" si="8264"/>
        <v>0</v>
      </c>
      <c r="V595" s="200">
        <f t="shared" si="8246"/>
        <v>0.88100404001825605</v>
      </c>
      <c r="W595" s="201">
        <f t="shared" si="7915"/>
        <v>0.94050202000912808</v>
      </c>
      <c r="X595" s="201">
        <f>W595</f>
        <v>0.94050202000912808</v>
      </c>
      <c r="Y595" s="36">
        <f t="shared" ref="Y595" si="8387">X599</f>
        <v>0.99511196010117209</v>
      </c>
      <c r="Z595" s="36">
        <f>IF(MAX(W595:W599)=W595,Q595+1,Q595)</f>
        <v>7</v>
      </c>
      <c r="AA595" s="80">
        <f t="shared" ref="AA595" si="8388">IF(W595=MAX(W595:W599),S595*R595-G595,0)</f>
        <v>0</v>
      </c>
      <c r="AB595" s="80">
        <f t="shared" ref="AB595" si="8389">IF(W595=MAX(W595:W599),T595*R595-H595,0)</f>
        <v>0</v>
      </c>
      <c r="AC595" s="54">
        <f t="shared" ref="AC595" si="8390">IF(W595=MAX(W595:W599),U595-I595,0)</f>
        <v>0</v>
      </c>
      <c r="AD595" s="54">
        <f>Hoja1!$AA595^2+Hoja1!$AB595^2+AC595^2</f>
        <v>0</v>
      </c>
      <c r="AE595" s="80">
        <f t="shared" ref="AE595" si="8391">IF(MAX(AD595:AD599)&gt;AE590,MAX(AD595:AD599),AE590)</f>
        <v>4.2190361345450934E-2</v>
      </c>
      <c r="AF595" s="80">
        <f t="shared" ref="AF595" si="8392">SQRT(AE595)</f>
        <v>0.20540292438388247</v>
      </c>
      <c r="AG595" s="82">
        <f>IF(Y595=MIN(Y510:Y609),Y595,0)</f>
        <v>0</v>
      </c>
      <c r="AH595" s="83">
        <f>IF(Hoja1!$AG595&gt;0,_xlfn.MAXIFS(W595:W599,Z605:Z609,0),0)</f>
        <v>0</v>
      </c>
      <c r="AI595" s="80">
        <f>IF(AG595&gt;0,IF(AH595=Hoja1!$W595,Hoja1!$E595,Hoja1!$G595),0)</f>
        <v>0</v>
      </c>
      <c r="AJ595" s="54">
        <f>IF(AG595&gt;0,IF(AH595=Hoja1!$W595,Hoja1!$F595,Hoja1!$H595),0)</f>
        <v>0</v>
      </c>
      <c r="AK595" s="52">
        <f>IF(AG595&gt;0,IF(AH595=Hoja1!$W595,Hoja1!$E595*Hoja1!$R595,Hoja1!$G595),0)</f>
        <v>0</v>
      </c>
      <c r="AL595" s="49">
        <f>IF(AG595&gt;0,IF(AH595=Hoja1!$W595,Hoja1!$F595*Hoja1!$R595,Hoja1!$H595),0)</f>
        <v>0</v>
      </c>
      <c r="AM595" s="114">
        <f t="shared" ref="AM595:AN595" si="8393">AM590</f>
        <v>7</v>
      </c>
      <c r="AN595" s="144">
        <f t="shared" si="8393"/>
        <v>0.495</v>
      </c>
      <c r="AO595" s="123">
        <f t="shared" si="8270"/>
        <v>0.14285714285714285</v>
      </c>
      <c r="AP595" s="127">
        <f t="shared" ref="AP595" si="8394">IF($AO$1="SUBTRACTIVE",AN595*AO595,AO595)</f>
        <v>7.0714285714285716E-2</v>
      </c>
      <c r="AQ595" s="52">
        <f t="shared" ref="AQ595:AR595" si="8395">AQ590</f>
        <v>2.360447363176085E-3</v>
      </c>
      <c r="AR595" s="53">
        <f t="shared" si="8395"/>
        <v>-9.9953422788488233E-3</v>
      </c>
      <c r="AS595" s="52">
        <f t="shared" ref="AS595" si="8396">IF(AG595&gt;0,G595+AQ595,0)</f>
        <v>0</v>
      </c>
      <c r="AT595" s="165">
        <f t="shared" ref="AT595" si="8397">IF(AG595&gt;0,H595+AR595,0)</f>
        <v>0</v>
      </c>
    </row>
    <row r="596" spans="3:46" ht="19.5" thickBot="1" x14ac:dyDescent="0.3">
      <c r="C596" s="228"/>
      <c r="D596" s="217"/>
      <c r="E596" s="94">
        <f t="shared" ref="E596:F596" si="8398">E595</f>
        <v>0.69639613300000003</v>
      </c>
      <c r="F596" s="94">
        <f t="shared" si="8398"/>
        <v>0.90330588999999994</v>
      </c>
      <c r="G596" s="46">
        <f t="shared" ref="G596:I596" si="8399">G591</f>
        <v>0.98603471205529203</v>
      </c>
      <c r="H596" s="46">
        <f t="shared" si="8399"/>
        <v>-5.8990051948825117E-2</v>
      </c>
      <c r="I596" s="46">
        <f t="shared" si="8399"/>
        <v>0</v>
      </c>
      <c r="J596" s="56">
        <f t="shared" ref="J596" si="8400">IF($AO$1="SUBTRACTIVE",AA596+J591,IF(W596=MAX(W595:W599),P596*M596-G596+J591,J591))</f>
        <v>0</v>
      </c>
      <c r="K596" s="122">
        <f t="shared" ref="K596" si="8401">IF($AO$1="SUBTRACTIVE",AB596+K591,IF(W596=MAX(W595:W599),P596*N596-H596+K591,K591))</f>
        <v>0</v>
      </c>
      <c r="L596" s="57">
        <v>0</v>
      </c>
      <c r="M596" s="137">
        <f t="shared" ref="M596" si="8402">IF($AO$1="ADDICTIVE",IF(W596=MAX(W595:W599),$AO$2*S596*R596+G596,0),0)</f>
        <v>0</v>
      </c>
      <c r="N596" s="122">
        <f t="shared" ref="N596" si="8403">IF($AO$1="ADDICTIVE",IF(W596=MAX(W595:W599),$AO$2*T596*R596+H596,0),0)</f>
        <v>0</v>
      </c>
      <c r="O596" s="128">
        <f t="shared" ref="O596" si="8404">IF($AO$1="ADDICTIVE",IF(Y596=MAX(Y595:Y599),$AO$2*U596*R596+I596,0),0)</f>
        <v>0</v>
      </c>
      <c r="P596" s="57">
        <f t="shared" si="7559"/>
        <v>0</v>
      </c>
      <c r="Q596" s="93">
        <f t="shared" si="8089"/>
        <v>0</v>
      </c>
      <c r="R596" s="56">
        <f t="shared" si="8263"/>
        <v>0.87674477221929759</v>
      </c>
      <c r="S596" s="95">
        <f t="shared" si="8135"/>
        <v>0.69639613300000003</v>
      </c>
      <c r="T596" s="95">
        <f t="shared" si="8136"/>
        <v>0.90330588999999994</v>
      </c>
      <c r="U596" s="115">
        <f t="shared" si="8264"/>
        <v>0</v>
      </c>
      <c r="V596" s="202">
        <f t="shared" si="8246"/>
        <v>0.55531672374162921</v>
      </c>
      <c r="W596" s="203">
        <f t="shared" si="7915"/>
        <v>0.77765836187081461</v>
      </c>
      <c r="X596" s="203">
        <f>IF(W596&gt;X595,W596,X595)</f>
        <v>0.94050202000912808</v>
      </c>
      <c r="Y596" s="75">
        <f t="shared" ref="Y596:Y599" si="8405">Y595</f>
        <v>0.99511196010117209</v>
      </c>
      <c r="Z596" s="93">
        <f>IF(MAX(W595:W599)=W596,Q596+1,Q596)</f>
        <v>0</v>
      </c>
      <c r="AA596" s="82">
        <f t="shared" ref="AA596" si="8406">IF(W596=MAX(W595:W599),S596*R596-G596,0)</f>
        <v>0</v>
      </c>
      <c r="AB596" s="82">
        <f t="shared" ref="AB596" si="8407">IF(W596=MAX(W595:W599),T596*R596-H596,0)</f>
        <v>0</v>
      </c>
      <c r="AC596" s="210">
        <f t="shared" ref="AC596" si="8408">IF(W596=MAX(W595:W599),U596-I596,0)</f>
        <v>0</v>
      </c>
      <c r="AD596" s="212">
        <f>Hoja1!$AA596^2+Hoja1!$AB596^2+AC596^2</f>
        <v>0</v>
      </c>
      <c r="AE596" s="75">
        <f t="shared" ref="AE596:AH596" si="8409">AE595</f>
        <v>4.2190361345450934E-2</v>
      </c>
      <c r="AF596" s="76">
        <f t="shared" si="8409"/>
        <v>0.20540292438388247</v>
      </c>
      <c r="AG596" s="78">
        <f t="shared" si="8409"/>
        <v>0</v>
      </c>
      <c r="AH596" s="78">
        <f t="shared" si="8409"/>
        <v>0</v>
      </c>
      <c r="AI596" s="80">
        <f>IF(AG595&gt;0,IF(AH595=Hoja1!$W596,Hoja1!$E596,Hoja1!$G596),0)</f>
        <v>0</v>
      </c>
      <c r="AJ596" s="54">
        <f>IF(AG595&gt;0,IF(AH595=Hoja1!$W596,Hoja1!$F596,Hoja1!$H596),0)</f>
        <v>0</v>
      </c>
      <c r="AK596" s="52">
        <f>IF(AG595&gt;0,IF(AH595=Hoja1!$W596,Hoja1!$E596*Hoja1!$R596,Hoja1!$G596),0)</f>
        <v>0</v>
      </c>
      <c r="AL596" s="49">
        <f>IF(AG595&gt;0,IF(AH595=Hoja1!$W596,Hoja1!$F596*Hoja1!$R596,Hoja1!$H596),0)</f>
        <v>0</v>
      </c>
      <c r="AM596" s="56">
        <f t="shared" ref="AM596:AN596" si="8410">AM591</f>
        <v>1</v>
      </c>
      <c r="AN596" s="145">
        <f t="shared" si="8410"/>
        <v>0.495</v>
      </c>
      <c r="AO596" s="122">
        <f t="shared" si="8270"/>
        <v>1</v>
      </c>
      <c r="AP596" s="127">
        <f>IF($AO$1="SUBTRACTIVE",AN596*AO596,AO596)</f>
        <v>0.495</v>
      </c>
      <c r="AQ596" s="56">
        <f t="shared" ref="AQ596:AR596" si="8411">AQ591</f>
        <v>4.8609470523695505E-3</v>
      </c>
      <c r="AR596" s="57">
        <f t="shared" si="8411"/>
        <v>7.4223865015331569E-2</v>
      </c>
      <c r="AS596" s="56">
        <f t="shared" ref="AS596" si="8412">IF(AG595&gt;0,G596+AQ596,0)</f>
        <v>0</v>
      </c>
      <c r="AT596" s="166">
        <f t="shared" ref="AT596" si="8413">IF(AG595&gt;0,H596+AR596,0)</f>
        <v>0</v>
      </c>
    </row>
    <row r="597" spans="3:46" ht="19.5" thickBot="1" x14ac:dyDescent="0.3">
      <c r="C597" s="228"/>
      <c r="D597" s="217"/>
      <c r="E597" s="94">
        <f t="shared" ref="E597:F597" si="8414">E596</f>
        <v>0.69639613300000003</v>
      </c>
      <c r="F597" s="94">
        <f t="shared" si="8414"/>
        <v>0.90330588999999994</v>
      </c>
      <c r="G597" s="46">
        <f t="shared" ref="G597:I597" si="8415">G592</f>
        <v>0.42790764801747749</v>
      </c>
      <c r="H597" s="46">
        <f t="shared" si="8415"/>
        <v>0.90152027464689888</v>
      </c>
      <c r="I597" s="46">
        <f t="shared" si="8415"/>
        <v>0</v>
      </c>
      <c r="J597" s="56">
        <f t="shared" ref="J597" si="8416">IF($AO$1="SUBTRACTIVE",AA597+J592,IF(W597=MAX(W595:W599),P597*M597-G597+J592,J592))</f>
        <v>1.5729854631638673E-2</v>
      </c>
      <c r="K597" s="122">
        <f t="shared" ref="K597" si="8417">IF($AO$1="SUBTRACTIVE",AB597+K592,IF(W597=MAX(W595:W599),P597*N597-H597+K592,K592))</f>
        <v>-1.8924661360672945E-2</v>
      </c>
      <c r="L597" s="57">
        <v>0</v>
      </c>
      <c r="M597" s="137">
        <f t="shared" ref="M597" si="8418">IF($AO$1="ADDICTIVE",IF(W597=MAX(W595:W599),$AO$2*S597*R597+G597,0),0)</f>
        <v>0</v>
      </c>
      <c r="N597" s="122">
        <f t="shared" ref="N597" si="8419">IF($AO$1="ADDICTIVE",IF(W597=MAX(W595:W599),$AO$2*T597*R597+H597,0),0)</f>
        <v>0</v>
      </c>
      <c r="O597" s="128">
        <f t="shared" ref="O597" si="8420">IF($AO$1="ADDICTIVE",IF(Y597=MAX(Y595:Y599),$AO$2*U597*R597+I597,0),0)</f>
        <v>0</v>
      </c>
      <c r="P597" s="57">
        <f t="shared" si="7559"/>
        <v>0</v>
      </c>
      <c r="Q597" s="93">
        <f t="shared" si="8089"/>
        <v>5</v>
      </c>
      <c r="R597" s="56">
        <f t="shared" si="8263"/>
        <v>0.87674477221929759</v>
      </c>
      <c r="S597" s="95">
        <f t="shared" si="8135"/>
        <v>0.69639613300000003</v>
      </c>
      <c r="T597" s="95">
        <f t="shared" si="8136"/>
        <v>0.90330588999999994</v>
      </c>
      <c r="U597" s="115">
        <f t="shared" si="8264"/>
        <v>0</v>
      </c>
      <c r="V597" s="202">
        <f t="shared" si="8246"/>
        <v>0.97523986280845676</v>
      </c>
      <c r="W597" s="203">
        <f t="shared" si="7915"/>
        <v>0.98761993140422843</v>
      </c>
      <c r="X597" s="203">
        <f>IF(W597&gt;X596,W597,X596)</f>
        <v>0.98761993140422843</v>
      </c>
      <c r="Y597" s="75">
        <f t="shared" si="8405"/>
        <v>0.99511196010117209</v>
      </c>
      <c r="Z597" s="93">
        <f>IF(MAX(W595:W599)=W597,Q597+1,Q597)</f>
        <v>5</v>
      </c>
      <c r="AA597" s="82">
        <f t="shared" ref="AA597" si="8421">IF(W597=MAX(W595:W599),S597*R597-G597,0)</f>
        <v>0</v>
      </c>
      <c r="AB597" s="82">
        <f t="shared" ref="AB597" si="8422">IF(W597=MAX(W595:W599),T597*R597-H597,0)</f>
        <v>0</v>
      </c>
      <c r="AC597" s="210">
        <f t="shared" ref="AC597" si="8423">IF(W597=MAX(W595:W599),U597-I597,0)</f>
        <v>0</v>
      </c>
      <c r="AD597" s="212">
        <f>Hoja1!$AA597^2+Hoja1!$AB597^2+AC597^2</f>
        <v>0</v>
      </c>
      <c r="AE597" s="75">
        <f t="shared" ref="AE597:AH597" si="8424">AE596</f>
        <v>4.2190361345450934E-2</v>
      </c>
      <c r="AF597" s="75">
        <f t="shared" si="8424"/>
        <v>0.20540292438388247</v>
      </c>
      <c r="AG597" s="78">
        <f t="shared" si="8424"/>
        <v>0</v>
      </c>
      <c r="AH597" s="78">
        <f t="shared" si="8424"/>
        <v>0</v>
      </c>
      <c r="AI597" s="80">
        <f>IF(AG595&gt;0,IF(AH595=Hoja1!$W597,Hoja1!$E597,Hoja1!$G597),0)</f>
        <v>0</v>
      </c>
      <c r="AJ597" s="54">
        <f>IF(AG595&gt;0,IF(AH595=Hoja1!$W597,Hoja1!$F597,Hoja1!$H597),0)</f>
        <v>0</v>
      </c>
      <c r="AK597" s="52">
        <f>IF(AG595&gt;0,IF(AH595=Hoja1!$W597,Hoja1!$E597*Hoja1!$R597,Hoja1!$G597),0)</f>
        <v>0</v>
      </c>
      <c r="AL597" s="49">
        <f>IF(AG595&gt;0,IF(AH595=Hoja1!$W597,Hoja1!$F597*Hoja1!$R597,Hoja1!$H597),0)</f>
        <v>0</v>
      </c>
      <c r="AM597" s="56">
        <f t="shared" ref="AM597:AN597" si="8425">AM592</f>
        <v>5</v>
      </c>
      <c r="AN597" s="145">
        <f t="shared" si="8425"/>
        <v>0.495</v>
      </c>
      <c r="AO597" s="122">
        <f t="shared" si="8270"/>
        <v>0.2</v>
      </c>
      <c r="AP597" s="127">
        <f>IF($AO$1="SUBTRACTIVE",AN597*AO597,AO597)</f>
        <v>9.9000000000000005E-2</v>
      </c>
      <c r="AQ597" s="56">
        <f t="shared" ref="AQ597:AR597" si="8426">AQ592</f>
        <v>1.5572556085322287E-3</v>
      </c>
      <c r="AR597" s="57">
        <f t="shared" si="8426"/>
        <v>-1.8735414747066217E-3</v>
      </c>
      <c r="AS597" s="56">
        <f t="shared" ref="AS597" si="8427">IF(AG595&gt;0,G597+AQ597,0)</f>
        <v>0</v>
      </c>
      <c r="AT597" s="166">
        <f t="shared" ref="AT597" si="8428">IF(AG595&gt;0,H597+AR597,0)</f>
        <v>0</v>
      </c>
    </row>
    <row r="598" spans="3:46" ht="19.5" thickBot="1" x14ac:dyDescent="0.3">
      <c r="C598" s="228"/>
      <c r="D598" s="217"/>
      <c r="E598" s="94">
        <f t="shared" ref="E598:F598" si="8429">E597</f>
        <v>0.69639613300000003</v>
      </c>
      <c r="F598" s="94">
        <f t="shared" si="8429"/>
        <v>0.90330588999999994</v>
      </c>
      <c r="G598" s="46">
        <f t="shared" ref="G598:I598" si="8430">G593</f>
        <v>5.6386042442791447E-2</v>
      </c>
      <c r="H598" s="46">
        <f t="shared" si="8430"/>
        <v>0.99840904153440013</v>
      </c>
      <c r="I598" s="46">
        <f t="shared" si="8430"/>
        <v>0</v>
      </c>
      <c r="J598" s="56">
        <f t="shared" ref="J598" si="8431">IF($AO$1="SUBTRACTIVE",AA598+J593,IF(W598=MAX(W595:W599),P598*M598-G598+J593,J593))</f>
        <v>0</v>
      </c>
      <c r="K598" s="122">
        <f t="shared" ref="K598" si="8432">IF($AO$1="SUBTRACTIVE",AB598+K593,IF(W598=MAX(W595:W599),P598*N598-H598+K593,K593))</f>
        <v>0</v>
      </c>
      <c r="L598" s="57">
        <v>0</v>
      </c>
      <c r="M598" s="137">
        <f t="shared" ref="M598" si="8433">IF($AO$1="ADDICTIVE",IF(W598=MAX(W595:W599),$AO$2*S598*R598+G598,0),0)</f>
        <v>0</v>
      </c>
      <c r="N598" s="122">
        <f t="shared" ref="N598" si="8434">IF($AO$1="ADDICTIVE",IF(W598=MAX(W595:W599),$AO$2*T598*R598+H598,0),0)</f>
        <v>0</v>
      </c>
      <c r="O598" s="128">
        <f t="shared" ref="O598:O599" si="8435">IF($AO$1="ADDICTIVE",IF(Y598=MAX(Y594:Y598),$AO$2*U598*R598+I598,0),0)</f>
        <v>0</v>
      </c>
      <c r="P598" s="57">
        <f t="shared" si="7559"/>
        <v>0</v>
      </c>
      <c r="Q598" s="93">
        <f t="shared" si="8089"/>
        <v>0</v>
      </c>
      <c r="R598" s="56">
        <f t="shared" si="8263"/>
        <v>0.87674477221929759</v>
      </c>
      <c r="S598" s="95">
        <f t="shared" si="8135"/>
        <v>0.69639613300000003</v>
      </c>
      <c r="T598" s="95">
        <f t="shared" si="8136"/>
        <v>0.90330588999999994</v>
      </c>
      <c r="U598" s="115">
        <f t="shared" si="8264"/>
        <v>0</v>
      </c>
      <c r="V598" s="202">
        <f t="shared" si="8246"/>
        <v>0.82513588362021983</v>
      </c>
      <c r="W598" s="203">
        <f t="shared" si="7915"/>
        <v>0.91256794181010992</v>
      </c>
      <c r="X598" s="203">
        <f>IF(W598&gt;X597,W598,X597)</f>
        <v>0.98761993140422843</v>
      </c>
      <c r="Y598" s="75">
        <f t="shared" si="8405"/>
        <v>0.99511196010117209</v>
      </c>
      <c r="Z598" s="93">
        <f>IF(MAX(W595:W599)=W598,Q598+1,Q598)</f>
        <v>0</v>
      </c>
      <c r="AA598" s="82">
        <f t="shared" ref="AA598" si="8436">IF(W598=MAX(W595:W599),S598*R598-G598,0)</f>
        <v>0</v>
      </c>
      <c r="AB598" s="82">
        <f t="shared" ref="AB598" si="8437">IF(W598=MAX(W595:W599),T598*R598-H598,0)</f>
        <v>0</v>
      </c>
      <c r="AC598" s="210">
        <f t="shared" ref="AC598" si="8438">IF(W598=MAX(W595:W599),U598-I598,0)</f>
        <v>0</v>
      </c>
      <c r="AD598" s="212">
        <f>Hoja1!$AA598^2+Hoja1!$AB598^2+AC598^2</f>
        <v>0</v>
      </c>
      <c r="AE598" s="75">
        <f t="shared" ref="AE598:AH598" si="8439">AE597</f>
        <v>4.2190361345450934E-2</v>
      </c>
      <c r="AF598" s="75">
        <f t="shared" si="8439"/>
        <v>0.20540292438388247</v>
      </c>
      <c r="AG598" s="78">
        <f t="shared" si="8439"/>
        <v>0</v>
      </c>
      <c r="AH598" s="78">
        <f t="shared" si="8439"/>
        <v>0</v>
      </c>
      <c r="AI598" s="80">
        <f>IF(AG595&gt;0,IF(AH595=Hoja1!$W598,Hoja1!$E598,Hoja1!$G598),0)</f>
        <v>0</v>
      </c>
      <c r="AJ598" s="54">
        <f>IF(AG595&gt;0,IF(AH595=Hoja1!$W598,Hoja1!$F598,Hoja1!$H598),0)</f>
        <v>0</v>
      </c>
      <c r="AK598" s="52">
        <f>IF(AG595&gt;0,IF(AH595=Hoja1!$W598,Hoja1!$E598*Hoja1!$R598,Hoja1!$G598),0)</f>
        <v>0</v>
      </c>
      <c r="AL598" s="49">
        <f>IF(AG595&gt;0,IF(AH595=Hoja1!$W598,Hoja1!$F598*Hoja1!$R598,Hoja1!$H598),0)</f>
        <v>0</v>
      </c>
      <c r="AM598" s="56">
        <f t="shared" ref="AM598:AN598" si="8440">AM593</f>
        <v>1</v>
      </c>
      <c r="AN598" s="145">
        <f t="shared" si="8440"/>
        <v>0.495</v>
      </c>
      <c r="AO598" s="122">
        <f t="shared" si="8270"/>
        <v>1</v>
      </c>
      <c r="AP598" s="127">
        <f>IF($AO$1="SUBTRACTIVE",AN598*AO598,AO598)</f>
        <v>0.495</v>
      </c>
      <c r="AQ598" s="56">
        <f t="shared" ref="AQ598:AR598" si="8441">AQ593</f>
        <v>0</v>
      </c>
      <c r="AR598" s="57">
        <f t="shared" si="8441"/>
        <v>0</v>
      </c>
      <c r="AS598" s="56">
        <f t="shared" ref="AS598" si="8442">IF(AG595&gt;0,G598+AQ598,0)</f>
        <v>0</v>
      </c>
      <c r="AT598" s="166">
        <f t="shared" ref="AT598" si="8443">IF(AG595&gt;0,H598+AR598,0)</f>
        <v>0</v>
      </c>
    </row>
    <row r="599" spans="3:46" ht="19.5" thickBot="1" x14ac:dyDescent="0.3">
      <c r="C599" s="228"/>
      <c r="D599" s="218"/>
      <c r="E599" s="94">
        <f t="shared" ref="E599:F599" si="8444">E598</f>
        <v>0.69639613300000003</v>
      </c>
      <c r="F599" s="94">
        <f t="shared" si="8444"/>
        <v>0.90330588999999994</v>
      </c>
      <c r="G599" s="46">
        <f t="shared" ref="G599:I599" si="8445">G594</f>
        <v>0.69857546875979126</v>
      </c>
      <c r="H599" s="46">
        <f t="shared" si="8445"/>
        <v>0.71177119011743828</v>
      </c>
      <c r="I599" s="46">
        <f t="shared" si="8445"/>
        <v>0</v>
      </c>
      <c r="J599" s="58">
        <f t="shared" ref="J599" si="8446">IF($AO$1="SUBTRACTIVE",AA599+J594,IF(W599=MAX(W595:W599),P599*M599-G599+J594,J594))</f>
        <v>-2.2107695387993509E-2</v>
      </c>
      <c r="K599" s="124">
        <f t="shared" ref="K599" si="8447">IF($AO$1="SUBTRACTIVE",AB599+K594,IF(W599=MAX(W595:W599),P599*N599-H599+K594,K594))</f>
        <v>-8.9575468895664034E-4</v>
      </c>
      <c r="L599" s="59">
        <v>0</v>
      </c>
      <c r="M599" s="138">
        <f t="shared" ref="M599" si="8448">IF($AO$1="ADDICTIVE",IF(W599=MAX(W595:W599),$AO$2*S599*R599+G599,0),0)</f>
        <v>0</v>
      </c>
      <c r="N599" s="124">
        <f t="shared" ref="N599" si="8449">IF($AO$1="ADDICTIVE",IF(W599=MAX(W595:W599),$AO$2*T599*R599+H599,0),0)</f>
        <v>0</v>
      </c>
      <c r="O599" s="129">
        <f t="shared" si="8435"/>
        <v>0</v>
      </c>
      <c r="P599" s="59">
        <f t="shared" si="7559"/>
        <v>0</v>
      </c>
      <c r="Q599" s="93">
        <f t="shared" si="8089"/>
        <v>5</v>
      </c>
      <c r="R599" s="58">
        <f t="shared" si="8263"/>
        <v>0.87674477221929759</v>
      </c>
      <c r="S599" s="95">
        <f t="shared" si="8135"/>
        <v>0.69639613300000003</v>
      </c>
      <c r="T599" s="95">
        <f t="shared" si="8136"/>
        <v>0.90330588999999994</v>
      </c>
      <c r="U599" s="119">
        <f t="shared" si="8264"/>
        <v>0</v>
      </c>
      <c r="V599" s="202">
        <f t="shared" si="8246"/>
        <v>0.99022392020234418</v>
      </c>
      <c r="W599" s="203">
        <f t="shared" si="7915"/>
        <v>0.99511196010117209</v>
      </c>
      <c r="X599" s="203">
        <f>IF(W599&gt;X598,W599,X598)</f>
        <v>0.99511196010117209</v>
      </c>
      <c r="Y599" s="75">
        <f t="shared" si="8405"/>
        <v>0.99511196010117209</v>
      </c>
      <c r="Z599" s="93">
        <f>IF(MAX(W595:W599)=W599,Q599+1,Q599)</f>
        <v>6</v>
      </c>
      <c r="AA599" s="82">
        <f t="shared" ref="AA599" si="8450">IF(W599=MAX(W595:W599),S599*R599-G599,0)</f>
        <v>-8.8013799758306588E-2</v>
      </c>
      <c r="AB599" s="82">
        <f t="shared" ref="AB599" si="8451">IF(W599=MAX(W595:W599),T599*R599-H599,0)</f>
        <v>8.0197526654961604E-2</v>
      </c>
      <c r="AC599" s="211">
        <f t="shared" ref="AC599" si="8452">IF(W599=MAX(W595:W599),U599-I599,0)</f>
        <v>0</v>
      </c>
      <c r="AD599" s="211">
        <f>Hoja1!$AA599^2+Hoja1!$AB599^2+AC599^2</f>
        <v>1.4178072229468566E-2</v>
      </c>
      <c r="AE599" s="75">
        <f t="shared" ref="AE599:AH599" si="8453">AE598</f>
        <v>4.2190361345450934E-2</v>
      </c>
      <c r="AF599" s="75">
        <f t="shared" si="8453"/>
        <v>0.20540292438388247</v>
      </c>
      <c r="AG599" s="78">
        <f t="shared" si="8453"/>
        <v>0</v>
      </c>
      <c r="AH599" s="78">
        <f t="shared" si="8453"/>
        <v>0</v>
      </c>
      <c r="AI599" s="80">
        <f>IF(AG595&gt;0,IF(AH595=Hoja1!$W599,Hoja1!$E599,Hoja1!$G599),0)</f>
        <v>0</v>
      </c>
      <c r="AJ599" s="54">
        <f>IF(AG595&gt;0,IF(AH595=Hoja1!$W599,Hoja1!$F599,Hoja1!$H599),0)</f>
        <v>0</v>
      </c>
      <c r="AK599" s="52">
        <f>IF(AG595&gt;0,IF(AH595=Hoja1!$W599,Hoja1!$E599*Hoja1!$R599,Hoja1!$G599),0)</f>
        <v>0</v>
      </c>
      <c r="AL599" s="49">
        <f>IF(AG595&gt;0,IF(AH595=Hoja1!$W599,Hoja1!$F599*Hoja1!$R599,Hoja1!$H599),0)</f>
        <v>0</v>
      </c>
      <c r="AM599" s="58">
        <f t="shared" ref="AM599:AN599" si="8454">AM594</f>
        <v>6</v>
      </c>
      <c r="AN599" s="146">
        <f t="shared" si="8454"/>
        <v>0.495</v>
      </c>
      <c r="AO599" s="124">
        <f t="shared" si="8270"/>
        <v>0.16666666666666666</v>
      </c>
      <c r="AP599" s="106">
        <f>IF($AO$1="SUBTRACTIVE",AN599*AO599,AO599)</f>
        <v>8.249999999999999E-2</v>
      </c>
      <c r="AQ599" s="58">
        <f t="shared" ref="AQ599:AR599" si="8455">AQ594</f>
        <v>-1.8238848695094642E-3</v>
      </c>
      <c r="AR599" s="59">
        <f t="shared" si="8455"/>
        <v>-7.3899761838922817E-5</v>
      </c>
      <c r="AS599" s="58">
        <f t="shared" ref="AS599" si="8456">IF(AG595&gt;0,G599+AQ599,0)</f>
        <v>0</v>
      </c>
      <c r="AT599" s="167">
        <f t="shared" ref="AT599" si="8457">IF(AG595&gt;0,H599+AR599,0)</f>
        <v>0</v>
      </c>
    </row>
    <row r="600" spans="3:46" ht="19.5" thickBot="1" x14ac:dyDescent="0.3">
      <c r="C600" s="228"/>
      <c r="D600" s="293" t="s">
        <v>43</v>
      </c>
      <c r="E600" s="86">
        <f>$A$28</f>
        <v>0.59279031900000001</v>
      </c>
      <c r="F600" s="86">
        <f>$B$28</f>
        <v>5.4142951000000002E-2</v>
      </c>
      <c r="G600" s="71">
        <f t="shared" ref="G600:I600" si="8458">G595</f>
        <v>0.90538381924519451</v>
      </c>
      <c r="H600" s="71">
        <f t="shared" si="8458"/>
        <v>0.41442468282152445</v>
      </c>
      <c r="I600" s="71">
        <f t="shared" si="8458"/>
        <v>0</v>
      </c>
      <c r="J600" s="64">
        <f t="shared" ref="J600" si="8459">IF($AO$1="SUBTRACTIVE",AA600+J595,IF(W600=MAX(W600:W604),P600*M600-G600+J595,J595))</f>
        <v>3.3380063721682007E-2</v>
      </c>
      <c r="K600" s="121">
        <f t="shared" ref="K600" si="8460">IF($AO$1="SUBTRACTIVE",AB600+K595,IF(W600=MAX(W600:W604),P600*N600-H600+K595,K595))</f>
        <v>-0.14134827465038741</v>
      </c>
      <c r="L600" s="65">
        <v>0</v>
      </c>
      <c r="M600" s="64">
        <f t="shared" ref="M600" si="8461">IF($AO$1="ADDICTIVE",IF(W600=MAX(W600:W604),$AO$2*S600*R600+G600,0),0)</f>
        <v>0</v>
      </c>
      <c r="N600" s="121">
        <f t="shared" ref="N600" si="8462">IF($AO$1="ADDICTIVE",IF(W600=MAX(W600:W604),$AO$2*T600*R600+H600,0),0)</f>
        <v>0</v>
      </c>
      <c r="O600" s="126">
        <f t="shared" ref="O600" si="8463">IF($AO$1="ADDICTIVE",IF(Y600=MAX(Y600:Y604),$AO$2*U600*R600+I600,0),0)</f>
        <v>0</v>
      </c>
      <c r="P600" s="65">
        <f t="shared" si="7559"/>
        <v>0</v>
      </c>
      <c r="Q600" s="35">
        <f t="shared" si="8089"/>
        <v>7</v>
      </c>
      <c r="R600" s="15">
        <f t="shared" si="8263"/>
        <v>1.6799444511687176</v>
      </c>
      <c r="S600" s="87">
        <f t="shared" si="8135"/>
        <v>0.59279031900000001</v>
      </c>
      <c r="T600" s="87">
        <f t="shared" si="8136"/>
        <v>5.4142951000000002E-2</v>
      </c>
      <c r="U600" s="26">
        <f t="shared" si="8264"/>
        <v>0</v>
      </c>
      <c r="V600" s="197">
        <f t="shared" si="8246"/>
        <v>0.93932571675698306</v>
      </c>
      <c r="W600" s="198">
        <f t="shared" si="7915"/>
        <v>0.96966285837849153</v>
      </c>
      <c r="X600" s="198">
        <f>W600</f>
        <v>0.96966285837849153</v>
      </c>
      <c r="Y600" s="35">
        <f t="shared" ref="Y600" si="8464">X604</f>
        <v>0.98829092048425426</v>
      </c>
      <c r="Z600" s="35">
        <f>IF(MAX(W600:W604)=W600,Q600+1,Q600)</f>
        <v>7</v>
      </c>
      <c r="AA600" s="35">
        <f t="shared" ref="AA600" si="8465">IF(W600=MAX(W600:W604),S600*R600-G600,0)</f>
        <v>0</v>
      </c>
      <c r="AB600" s="35">
        <f t="shared" ref="AB600" si="8466">IF(W600=MAX(W600:W604),T600*R600-H600,0)</f>
        <v>0</v>
      </c>
      <c r="AC600" s="131">
        <f t="shared" ref="AC600" si="8467">IF(W600=MAX(W600:W604),U600-I600,0)</f>
        <v>0</v>
      </c>
      <c r="AD600" s="131">
        <f>Hoja1!$AA600^2+Hoja1!$AB600^2+AC600^2</f>
        <v>0</v>
      </c>
      <c r="AE600" s="35">
        <f t="shared" ref="AE600" si="8468">IF(MAX(AD600:AD604)&gt;AE595,MAX(AD600:AD604),AE595)</f>
        <v>4.2190361345450934E-2</v>
      </c>
      <c r="AF600" s="35">
        <f t="shared" ref="AF600" si="8469">SQRT(AE600)</f>
        <v>0.20540292438388247</v>
      </c>
      <c r="AG600" s="35">
        <f>IF(Y600=MIN(Y510:Y609),Y600,0)</f>
        <v>0</v>
      </c>
      <c r="AH600" s="88">
        <f>IF(Hoja1!$AG600&gt;0,_xlfn.MAXIFS(W600:W604,Z605:Z609,0),0)</f>
        <v>0</v>
      </c>
      <c r="AI600" s="72">
        <f>IF(AG600&gt;0,IF(AH600=Hoja1!$W600,Hoja1!$E600,Hoja1!$G600),0)</f>
        <v>0</v>
      </c>
      <c r="AJ600" s="73">
        <f>IF(AG600&gt;0,IF(AH600=Hoja1!$W600,Hoja1!$F600,Hoja1!$H600),0)</f>
        <v>0</v>
      </c>
      <c r="AK600" s="52">
        <f>IF(AG600&gt;0,IF(AH600=Hoja1!$W600,Hoja1!$E600*Hoja1!$R600,Hoja1!$G600),0)</f>
        <v>0</v>
      </c>
      <c r="AL600" s="49">
        <f>IF(AG600&gt;0,IF(AH600=Hoja1!$W600,Hoja1!$F600*Hoja1!$R600,Hoja1!$H600),0)</f>
        <v>0</v>
      </c>
      <c r="AM600" s="64">
        <f t="shared" ref="AM600:AN600" si="8470">AM595</f>
        <v>7</v>
      </c>
      <c r="AN600" s="148">
        <f t="shared" si="8470"/>
        <v>0.495</v>
      </c>
      <c r="AO600" s="121">
        <f t="shared" si="8270"/>
        <v>0.14285714285714285</v>
      </c>
      <c r="AP600" s="65">
        <f t="shared" ref="AP600" si="8471">IF($AO$11="SUBTRACTIVE",AN600*AO600,AO600)</f>
        <v>0.14285714285714285</v>
      </c>
      <c r="AQ600" s="64">
        <f t="shared" ref="AQ600:AR600" si="8472">AQ595</f>
        <v>2.360447363176085E-3</v>
      </c>
      <c r="AR600" s="65">
        <f t="shared" si="8472"/>
        <v>-9.9953422788488233E-3</v>
      </c>
      <c r="AS600" s="64">
        <f t="shared" ref="AS600" si="8473">IF(AG600&gt;0,G600+AQ600,0)</f>
        <v>0</v>
      </c>
      <c r="AT600" s="168">
        <f t="shared" ref="AT600" si="8474">IF(AG600&gt;0,H600+AR600,0)</f>
        <v>0</v>
      </c>
    </row>
    <row r="601" spans="3:46" ht="19.5" thickBot="1" x14ac:dyDescent="0.3">
      <c r="C601" s="228"/>
      <c r="D601" s="214"/>
      <c r="E601" s="89">
        <f t="shared" ref="E601:F601" si="8475">E600</f>
        <v>0.59279031900000001</v>
      </c>
      <c r="F601" s="89">
        <f t="shared" si="8475"/>
        <v>5.4142951000000002E-2</v>
      </c>
      <c r="G601" s="74">
        <f t="shared" ref="G601:I601" si="8476">G596</f>
        <v>0.98603471205529203</v>
      </c>
      <c r="H601" s="74">
        <f t="shared" si="8476"/>
        <v>-5.8990051948825117E-2</v>
      </c>
      <c r="I601" s="74">
        <f t="shared" si="8476"/>
        <v>0</v>
      </c>
      <c r="J601" s="2">
        <f t="shared" ref="J601" si="8477">IF($AO$1="SUBTRACTIVE",AA601+J596,IF(W601=MAX(W600:W604),P601*M601-G601+J596,J596))</f>
        <v>9.8200950552920219E-3</v>
      </c>
      <c r="K601" s="107">
        <f t="shared" ref="K601" si="8478">IF($AO$1="SUBTRACTIVE",AB601+K596,IF(W601=MAX(W600:W604),P601*N601-H601+K596,K596))</f>
        <v>0.1499472020511749</v>
      </c>
      <c r="L601" s="3">
        <v>0</v>
      </c>
      <c r="M601" s="2">
        <f t="shared" ref="M601" si="8479">IF($AO$1="ADDICTIVE",IF(W601=MAX(W600:W604),$AO$2*S601*R601+G601,0),0)</f>
        <v>0</v>
      </c>
      <c r="N601" s="107">
        <f t="shared" ref="N601" si="8480">IF($AO$1="ADDICTIVE",IF(W601=MAX(W600:W604),$AO$2*T601*R601+H601,0),0)</f>
        <v>0</v>
      </c>
      <c r="O601" s="20">
        <f t="shared" ref="O601" si="8481">IF($AO$1="ADDICTIVE",IF(Y601=MAX(Y600:Y604),$AO$2*U601*R601+I601,0),0)</f>
        <v>0</v>
      </c>
      <c r="P601" s="3">
        <f t="shared" si="7559"/>
        <v>0</v>
      </c>
      <c r="Q601" s="63">
        <f t="shared" si="8089"/>
        <v>0</v>
      </c>
      <c r="R601" s="2">
        <f t="shared" si="8263"/>
        <v>1.6799444511687176</v>
      </c>
      <c r="S601" s="90">
        <f t="shared" si="8135"/>
        <v>0.59279031900000001</v>
      </c>
      <c r="T601" s="90">
        <f t="shared" si="8136"/>
        <v>5.4142951000000002E-2</v>
      </c>
      <c r="U601" s="26">
        <f t="shared" si="8264"/>
        <v>0</v>
      </c>
      <c r="V601" s="199">
        <f t="shared" si="8246"/>
        <v>0.97658184096850853</v>
      </c>
      <c r="W601" s="192">
        <f t="shared" si="7915"/>
        <v>0.98829092048425426</v>
      </c>
      <c r="X601" s="192">
        <f>IF(W601&gt;X600,W601,X600)</f>
        <v>0.98829092048425426</v>
      </c>
      <c r="Y601" s="75">
        <f t="shared" ref="Y601:Y604" si="8482">Y600</f>
        <v>0.98829092048425426</v>
      </c>
      <c r="Z601" s="63">
        <f>IF(MAX(W600:W604)=W601,Q601+1,Q601)</f>
        <v>1</v>
      </c>
      <c r="AA601" s="63">
        <f t="shared" ref="AA601" si="8483">IF(W601=MAX(W600:W604),S601*R601-G601,0)</f>
        <v>9.8200950552920219E-3</v>
      </c>
      <c r="AB601" s="63">
        <f t="shared" ref="AB601" si="8484">IF(W601=MAX(W600:W604),T601*R601-H601,0)</f>
        <v>0.1499472020511749</v>
      </c>
      <c r="AC601" s="209">
        <f t="shared" ref="AC601" si="8485">IF(W601=MAX(W600:W604),U601-I601,0)</f>
        <v>0</v>
      </c>
      <c r="AD601" s="132">
        <f>Hoja1!$AA601^2+Hoja1!$AB601^2+AC601^2</f>
        <v>2.258059766987084E-2</v>
      </c>
      <c r="AE601" s="75">
        <f t="shared" ref="AE601:AH601" si="8486">AE600</f>
        <v>4.2190361345450934E-2</v>
      </c>
      <c r="AF601" s="76">
        <f t="shared" si="8486"/>
        <v>0.20540292438388247</v>
      </c>
      <c r="AG601" s="77">
        <f t="shared" si="8486"/>
        <v>0</v>
      </c>
      <c r="AH601" s="78">
        <f t="shared" si="8486"/>
        <v>0</v>
      </c>
      <c r="AI601" s="72">
        <f>IF(AG600&gt;0,IF(AH600=Hoja1!$W601,Hoja1!$E601,Hoja1!$G601),0)</f>
        <v>0</v>
      </c>
      <c r="AJ601" s="73">
        <f>IF(AG600&gt;0,IF(AH600=Hoja1!$W601,Hoja1!$F601,Hoja1!$H601),0)</f>
        <v>0</v>
      </c>
      <c r="AK601" s="52">
        <f>IF(AG600&gt;0,IF(AH600=Hoja1!$W601,Hoja1!$E601*Hoja1!$R601,Hoja1!$G601),0)</f>
        <v>0</v>
      </c>
      <c r="AL601" s="49">
        <f>IF(AG600&gt;0,IF(AH600=Hoja1!$W601,Hoja1!$F601*Hoja1!$R601,Hoja1!$H601),0)</f>
        <v>0</v>
      </c>
      <c r="AM601" s="2">
        <f t="shared" ref="AM601:AN601" si="8487">AM596</f>
        <v>1</v>
      </c>
      <c r="AN601" s="143">
        <f t="shared" si="8487"/>
        <v>0.495</v>
      </c>
      <c r="AO601" s="107">
        <f t="shared" si="8270"/>
        <v>1</v>
      </c>
      <c r="AP601" s="3">
        <f t="shared" si="8377"/>
        <v>1</v>
      </c>
      <c r="AQ601" s="2">
        <f t="shared" ref="AQ601:AR601" si="8488">AQ596</f>
        <v>4.8609470523695505E-3</v>
      </c>
      <c r="AR601" s="3">
        <f t="shared" si="8488"/>
        <v>7.4223865015331569E-2</v>
      </c>
      <c r="AS601" s="2">
        <f t="shared" ref="AS601" si="8489">IF(AG600&gt;0,G601+AQ601,0)</f>
        <v>0</v>
      </c>
      <c r="AT601" s="163">
        <f t="shared" ref="AT601" si="8490">IF(AG600&gt;0,H601+AR601,0)</f>
        <v>0</v>
      </c>
    </row>
    <row r="602" spans="3:46" ht="19.5" thickBot="1" x14ac:dyDescent="0.3">
      <c r="C602" s="228"/>
      <c r="D602" s="214"/>
      <c r="E602" s="89">
        <f t="shared" ref="E602:F602" si="8491">E601</f>
        <v>0.59279031900000001</v>
      </c>
      <c r="F602" s="89">
        <f t="shared" si="8491"/>
        <v>5.4142951000000002E-2</v>
      </c>
      <c r="G602" s="74">
        <f t="shared" ref="G602:I602" si="8492">G597</f>
        <v>0.42790764801747749</v>
      </c>
      <c r="H602" s="74">
        <f t="shared" si="8492"/>
        <v>0.90152027464689888</v>
      </c>
      <c r="I602" s="74">
        <f t="shared" si="8492"/>
        <v>0</v>
      </c>
      <c r="J602" s="2">
        <f t="shared" ref="J602" si="8493">IF($AO$1="SUBTRACTIVE",AA602+J597,IF(W602=MAX(W600:W604),P602*M602-G602+J597,J597))</f>
        <v>1.5729854631638673E-2</v>
      </c>
      <c r="K602" s="107">
        <f t="shared" ref="K602" si="8494">IF($AO$1="SUBTRACTIVE",AB602+K597,IF(W602=MAX(W600:W604),P602*N602-H602+K597,K597))</f>
        <v>-1.8924661360672945E-2</v>
      </c>
      <c r="L602" s="3">
        <v>0</v>
      </c>
      <c r="M602" s="2">
        <f t="shared" ref="M602" si="8495">IF($AO$1="ADDICTIVE",IF(W602=MAX(W600:W604),$AO$2*S602*R602+G602,0),0)</f>
        <v>0</v>
      </c>
      <c r="N602" s="107">
        <f t="shared" ref="N602" si="8496">IF($AO$1="ADDICTIVE",IF(W602=MAX(W600:W604),$AO$2*T602*R602+H602,0),0)</f>
        <v>0</v>
      </c>
      <c r="O602" s="20">
        <f t="shared" ref="O602" si="8497">IF($AO$1="ADDICTIVE",IF(Y602=MAX(Y600:Y604),$AO$2*U602*R602+I602,0),0)</f>
        <v>0</v>
      </c>
      <c r="P602" s="3">
        <f t="shared" si="7559"/>
        <v>0</v>
      </c>
      <c r="Q602" s="63">
        <f t="shared" si="8089"/>
        <v>5</v>
      </c>
      <c r="R602" s="2">
        <f t="shared" si="8263"/>
        <v>1.6799444511687176</v>
      </c>
      <c r="S602" s="90">
        <f t="shared" si="8135"/>
        <v>0.59279031900000001</v>
      </c>
      <c r="T602" s="90">
        <f t="shared" si="8136"/>
        <v>5.4142951000000002E-2</v>
      </c>
      <c r="U602" s="26">
        <f t="shared" si="8264"/>
        <v>0</v>
      </c>
      <c r="V602" s="199">
        <f t="shared" si="8246"/>
        <v>0.50813360321895829</v>
      </c>
      <c r="W602" s="192">
        <f t="shared" si="7915"/>
        <v>0.75406680160947914</v>
      </c>
      <c r="X602" s="192">
        <f>IF(W602&gt;X601,W602,X601)</f>
        <v>0.98829092048425426</v>
      </c>
      <c r="Y602" s="75">
        <f t="shared" si="8482"/>
        <v>0.98829092048425426</v>
      </c>
      <c r="Z602" s="63">
        <f>IF(MAX(W600:W604)=W602,Q602+1,Q602)</f>
        <v>5</v>
      </c>
      <c r="AA602" s="63">
        <f t="shared" ref="AA602" si="8498">IF(W602=MAX(W600:W604),S602*R602-G602,0)</f>
        <v>0</v>
      </c>
      <c r="AB602" s="63">
        <f t="shared" ref="AB602" si="8499">IF(W602=MAX(W600:W604),T602*R602-H602,0)</f>
        <v>0</v>
      </c>
      <c r="AC602" s="209">
        <f t="shared" ref="AC602" si="8500">IF(W602=MAX(W600:W604),U602-I602,0)</f>
        <v>0</v>
      </c>
      <c r="AD602" s="132">
        <f>Hoja1!$AA602^2+Hoja1!$AB602^2+AC602^2</f>
        <v>0</v>
      </c>
      <c r="AE602" s="75">
        <f t="shared" ref="AE602:AH602" si="8501">AE601</f>
        <v>4.2190361345450934E-2</v>
      </c>
      <c r="AF602" s="75">
        <f t="shared" si="8501"/>
        <v>0.20540292438388247</v>
      </c>
      <c r="AG602" s="78">
        <f t="shared" si="8501"/>
        <v>0</v>
      </c>
      <c r="AH602" s="78">
        <f t="shared" si="8501"/>
        <v>0</v>
      </c>
      <c r="AI602" s="72">
        <f>IF(AG600&gt;0,IF(AH600=Hoja1!$W602,Hoja1!$E602,Hoja1!$G602),0)</f>
        <v>0</v>
      </c>
      <c r="AJ602" s="73">
        <f>IF(AG602&gt;0,IF(AH602=Hoja1!$W602,Hoja1!$F602,Hoja1!$H602),0)</f>
        <v>0</v>
      </c>
      <c r="AK602" s="52">
        <f>IF(AG600&gt;0,IF(AH600=Hoja1!$W602,Hoja1!$E602*Hoja1!$R602,Hoja1!$G602),0)</f>
        <v>0</v>
      </c>
      <c r="AL602" s="49">
        <f>IF(AG600&gt;0,IF(AH600=Hoja1!$W602,Hoja1!$F602*Hoja1!$R602,Hoja1!$H602),0)</f>
        <v>0</v>
      </c>
      <c r="AM602" s="2">
        <f t="shared" ref="AM602:AN602" si="8502">AM597</f>
        <v>5</v>
      </c>
      <c r="AN602" s="143">
        <f t="shared" si="8502"/>
        <v>0.495</v>
      </c>
      <c r="AO602" s="107">
        <f t="shared" si="8270"/>
        <v>0.2</v>
      </c>
      <c r="AP602" s="3">
        <f t="shared" si="8377"/>
        <v>0.2</v>
      </c>
      <c r="AQ602" s="2">
        <f t="shared" ref="AQ602:AR602" si="8503">AQ597</f>
        <v>1.5572556085322287E-3</v>
      </c>
      <c r="AR602" s="3">
        <f t="shared" si="8503"/>
        <v>-1.8735414747066217E-3</v>
      </c>
      <c r="AS602" s="2">
        <f t="shared" ref="AS602" si="8504">IF(AG600&gt;0,G602+AQ602,0)</f>
        <v>0</v>
      </c>
      <c r="AT602" s="163">
        <f t="shared" ref="AT602" si="8505">IF(AG600&gt;0,H602+AR602,0)</f>
        <v>0</v>
      </c>
    </row>
    <row r="603" spans="3:46" ht="19.5" thickBot="1" x14ac:dyDescent="0.3">
      <c r="C603" s="228"/>
      <c r="D603" s="214"/>
      <c r="E603" s="89">
        <f t="shared" ref="E603:F603" si="8506">E602</f>
        <v>0.59279031900000001</v>
      </c>
      <c r="F603" s="89">
        <f t="shared" si="8506"/>
        <v>5.4142951000000002E-2</v>
      </c>
      <c r="G603" s="74">
        <f t="shared" ref="G603:I603" si="8507">G598</f>
        <v>5.6386042442791447E-2</v>
      </c>
      <c r="H603" s="74">
        <f t="shared" si="8507"/>
        <v>0.99840904153440013</v>
      </c>
      <c r="I603" s="74">
        <f t="shared" si="8507"/>
        <v>0</v>
      </c>
      <c r="J603" s="2">
        <f t="shared" ref="J603" si="8508">IF($AO$1="SUBTRACTIVE",AA603+J598,IF(W603=MAX(W600:W604),P603*M603-G603+J598,J598))</f>
        <v>0</v>
      </c>
      <c r="K603" s="107">
        <f t="shared" ref="K603" si="8509">IF($AO$1="SUBTRACTIVE",AB603+K598,IF(W603=MAX(W600:W604),P603*N603-H603+K598,K598))</f>
        <v>0</v>
      </c>
      <c r="L603" s="3">
        <v>0</v>
      </c>
      <c r="M603" s="2">
        <f t="shared" ref="M603" si="8510">IF($AO$1="ADDICTIVE",IF(W603=MAX(W600:W604),$AO$2*S603*R603+G603,0),0)</f>
        <v>0</v>
      </c>
      <c r="N603" s="107">
        <f t="shared" ref="N603" si="8511">IF($AO$1="ADDICTIVE",IF(W603=MAX(W600:W604),$AO$2*T603*R603+H603,0),0)</f>
        <v>0</v>
      </c>
      <c r="O603" s="20">
        <f t="shared" ref="O603:O604" si="8512">IF($AO$1="ADDICTIVE",IF(Y603=MAX(Y599:Y603),$AO$2*U603*R603+I603,0),0)</f>
        <v>0</v>
      </c>
      <c r="P603" s="3">
        <f t="shared" si="7559"/>
        <v>0</v>
      </c>
      <c r="Q603" s="63">
        <f t="shared" si="8089"/>
        <v>0</v>
      </c>
      <c r="R603" s="2">
        <f t="shared" si="8263"/>
        <v>1.6799444511687176</v>
      </c>
      <c r="S603" s="90">
        <f t="shared" si="8135"/>
        <v>0.59279031900000001</v>
      </c>
      <c r="T603" s="90">
        <f t="shared" si="8136"/>
        <v>5.4142951000000002E-2</v>
      </c>
      <c r="U603" s="26">
        <f t="shared" si="8264"/>
        <v>0</v>
      </c>
      <c r="V603" s="199">
        <f t="shared" si="8246"/>
        <v>0.14696475247498286</v>
      </c>
      <c r="W603" s="192">
        <f t="shared" si="7915"/>
        <v>0.57348237623749143</v>
      </c>
      <c r="X603" s="192">
        <f>IF(W603&gt;X602,W603,X602)</f>
        <v>0.98829092048425426</v>
      </c>
      <c r="Y603" s="75">
        <f t="shared" si="8482"/>
        <v>0.98829092048425426</v>
      </c>
      <c r="Z603" s="63">
        <f>IF(MAX(W600:W604)=W603,Q603+1,Q603)</f>
        <v>0</v>
      </c>
      <c r="AA603" s="63">
        <f t="shared" ref="AA603" si="8513">IF(W603=MAX(W600:W604),S603*R603-G603,0)</f>
        <v>0</v>
      </c>
      <c r="AB603" s="63">
        <f t="shared" ref="AB603" si="8514">IF(W603=MAX(W600:W604),T603*R603-H603,0)</f>
        <v>0</v>
      </c>
      <c r="AC603" s="209">
        <f t="shared" ref="AC603" si="8515">IF(W603=MAX(W600:W604),U603-I603,0)</f>
        <v>0</v>
      </c>
      <c r="AD603" s="132">
        <f>Hoja1!$AA603^2+Hoja1!$AB603^2+AC603^2</f>
        <v>0</v>
      </c>
      <c r="AE603" s="75">
        <f t="shared" ref="AE603:AH603" si="8516">AE602</f>
        <v>4.2190361345450934E-2</v>
      </c>
      <c r="AF603" s="75">
        <f t="shared" si="8516"/>
        <v>0.20540292438388247</v>
      </c>
      <c r="AG603" s="78">
        <f t="shared" si="8516"/>
        <v>0</v>
      </c>
      <c r="AH603" s="78">
        <f t="shared" si="8516"/>
        <v>0</v>
      </c>
      <c r="AI603" s="72">
        <f>IF(AG600&gt;0,IF(AH600=Hoja1!$W603,Hoja1!$E603,Hoja1!$G603),0)</f>
        <v>0</v>
      </c>
      <c r="AJ603" s="73">
        <f>IF(AG600&gt;0,IF(AH600=Hoja1!$W603,Hoja1!$F603,Hoja1!$H603),0)</f>
        <v>0</v>
      </c>
      <c r="AK603" s="52">
        <f>IF(AG600&gt;0,IF(AH600=Hoja1!$W603,Hoja1!$E603*Hoja1!$R603,Hoja1!$G603),0)</f>
        <v>0</v>
      </c>
      <c r="AL603" s="49">
        <f>IF(AG600&gt;0,IF(AH600=Hoja1!$W603,Hoja1!$F603*Hoja1!$R603,Hoja1!$H603),0)</f>
        <v>0</v>
      </c>
      <c r="AM603" s="2">
        <f t="shared" ref="AM603:AN603" si="8517">AM598</f>
        <v>1</v>
      </c>
      <c r="AN603" s="143">
        <f t="shared" si="8517"/>
        <v>0.495</v>
      </c>
      <c r="AO603" s="107">
        <f t="shared" si="8270"/>
        <v>1</v>
      </c>
      <c r="AP603" s="3">
        <f t="shared" si="8377"/>
        <v>1</v>
      </c>
      <c r="AQ603" s="2">
        <f t="shared" ref="AQ603:AR603" si="8518">AQ598</f>
        <v>0</v>
      </c>
      <c r="AR603" s="3">
        <f t="shared" si="8518"/>
        <v>0</v>
      </c>
      <c r="AS603" s="2">
        <f t="shared" ref="AS603" si="8519">IF(AG600&gt;0,G603+AQ603,0)</f>
        <v>0</v>
      </c>
      <c r="AT603" s="163">
        <f t="shared" ref="AT603" si="8520">IF(AG600&gt;0,H603+AR603,0)</f>
        <v>0</v>
      </c>
    </row>
    <row r="604" spans="3:46" ht="19.5" thickBot="1" x14ac:dyDescent="0.3">
      <c r="C604" s="228"/>
      <c r="D604" s="215"/>
      <c r="E604" s="89">
        <f t="shared" ref="E604:F604" si="8521">E603</f>
        <v>0.59279031900000001</v>
      </c>
      <c r="F604" s="89">
        <f t="shared" si="8521"/>
        <v>5.4142951000000002E-2</v>
      </c>
      <c r="G604" s="74">
        <f t="shared" ref="G604:I604" si="8522">G599</f>
        <v>0.69857546875979126</v>
      </c>
      <c r="H604" s="74">
        <f t="shared" si="8522"/>
        <v>0.71177119011743828</v>
      </c>
      <c r="I604" s="74">
        <f t="shared" si="8522"/>
        <v>0</v>
      </c>
      <c r="J604" s="4">
        <f t="shared" ref="J604" si="8523">IF($AO$1="SUBTRACTIVE",AA604+J599,IF(W604=MAX(W600:W604),P604*M604-G604+J599,J599))</f>
        <v>-2.2107695387993509E-2</v>
      </c>
      <c r="K604" s="108">
        <f t="shared" ref="K604" si="8524">IF($AO$1="SUBTRACTIVE",AB604+K599,IF(W604=MAX(W600:W604),P604*N604-H604+K599,K599))</f>
        <v>-8.9575468895664034E-4</v>
      </c>
      <c r="L604" s="5">
        <v>0</v>
      </c>
      <c r="M604" s="4">
        <f t="shared" ref="M604" si="8525">IF($AO$1="ADDICTIVE",IF(W604=MAX(W600:W604),$AO$2*S604*R604+G604,0),0)</f>
        <v>0</v>
      </c>
      <c r="N604" s="108">
        <f t="shared" ref="N604" si="8526">IF($AO$1="ADDICTIVE",IF(W604=MAX(W600:W604),$AO$2*T604*R604+H604,0),0)</f>
        <v>0</v>
      </c>
      <c r="O604" s="21">
        <f t="shared" si="8512"/>
        <v>0</v>
      </c>
      <c r="P604" s="5">
        <f t="shared" si="7559"/>
        <v>0</v>
      </c>
      <c r="Q604" s="63">
        <f t="shared" si="8089"/>
        <v>6</v>
      </c>
      <c r="R604" s="4">
        <f t="shared" si="8263"/>
        <v>1.6799444511687176</v>
      </c>
      <c r="S604" s="90">
        <f t="shared" si="8135"/>
        <v>0.59279031900000001</v>
      </c>
      <c r="T604" s="90">
        <f t="shared" si="8136"/>
        <v>5.4142951000000002E-2</v>
      </c>
      <c r="U604" s="118">
        <f t="shared" si="8264"/>
        <v>0</v>
      </c>
      <c r="V604" s="199">
        <f t="shared" si="8246"/>
        <v>0.76042041767200774</v>
      </c>
      <c r="W604" s="192">
        <f t="shared" si="7915"/>
        <v>0.88021020883600387</v>
      </c>
      <c r="X604" s="192">
        <f>IF(W604&gt;X603,W604,X603)</f>
        <v>0.98829092048425426</v>
      </c>
      <c r="Y604" s="75">
        <f t="shared" si="8482"/>
        <v>0.98829092048425426</v>
      </c>
      <c r="Z604" s="63">
        <f>IF(MAX(W600:W604)=W604,Q604+1,Q604)</f>
        <v>6</v>
      </c>
      <c r="AA604" s="63">
        <f t="shared" ref="AA604" si="8527">IF(W604=MAX(W600:W604),S604*R604-G604,0)</f>
        <v>0</v>
      </c>
      <c r="AB604" s="63">
        <f t="shared" ref="AB604" si="8528">IF(W604=MAX(W600:W604),T604*R604-H604,0)</f>
        <v>0</v>
      </c>
      <c r="AC604" s="133">
        <f t="shared" ref="AC604" si="8529">IF(W604=MAX(W600:W604),U604-I604,0)</f>
        <v>0</v>
      </c>
      <c r="AD604" s="133">
        <f>Hoja1!$AA604^2+Hoja1!$AB604^2+AC604^2</f>
        <v>0</v>
      </c>
      <c r="AE604" s="75">
        <f t="shared" ref="AE604:AH604" si="8530">AE603</f>
        <v>4.2190361345450934E-2</v>
      </c>
      <c r="AF604" s="75">
        <f t="shared" si="8530"/>
        <v>0.20540292438388247</v>
      </c>
      <c r="AG604" s="78">
        <f t="shared" si="8530"/>
        <v>0</v>
      </c>
      <c r="AH604" s="78">
        <f t="shared" si="8530"/>
        <v>0</v>
      </c>
      <c r="AI604" s="72">
        <f>IF(AG600&gt;0,IF(AH600=Hoja1!$W604,Hoja1!$E604,Hoja1!$G604),0)</f>
        <v>0</v>
      </c>
      <c r="AJ604" s="73">
        <f>IF(AG600&gt;0,IF(AH600=Hoja1!$W604,Hoja1!$F604,Hoja1!$H604),0)</f>
        <v>0</v>
      </c>
      <c r="AK604" s="52">
        <f>IF(AG600&gt;0,IF(AH600=Hoja1!$W604,Hoja1!$E604*Hoja1!$R604,Hoja1!$G604),0)</f>
        <v>0</v>
      </c>
      <c r="AL604" s="49">
        <f>IF(AG600&gt;0,IF(AH600=Hoja1!$W604,Hoja1!$F604*Hoja1!$R604,Hoja1!$H604),0)</f>
        <v>0</v>
      </c>
      <c r="AM604" s="4">
        <f t="shared" ref="AM604:AN604" si="8531">AM599</f>
        <v>6</v>
      </c>
      <c r="AN604" s="120">
        <f t="shared" si="8531"/>
        <v>0.495</v>
      </c>
      <c r="AO604" s="108">
        <f t="shared" si="8270"/>
        <v>0.16666666666666666</v>
      </c>
      <c r="AP604" s="5">
        <f t="shared" si="8377"/>
        <v>0.16666666666666666</v>
      </c>
      <c r="AQ604" s="4">
        <f t="shared" ref="AQ604:AR604" si="8532">AQ599</f>
        <v>-1.8238848695094642E-3</v>
      </c>
      <c r="AR604" s="5">
        <f t="shared" si="8532"/>
        <v>-7.3899761838922817E-5</v>
      </c>
      <c r="AS604" s="4">
        <f t="shared" ref="AS604" si="8533">IF(AG600&gt;0,G604+AQ604,0)</f>
        <v>0</v>
      </c>
      <c r="AT604" s="164">
        <f t="shared" ref="AT604" si="8534">IF(AG600&gt;0,H604+AR604,0)</f>
        <v>0</v>
      </c>
    </row>
    <row r="605" spans="3:46" ht="19.5" thickBot="1" x14ac:dyDescent="0.3">
      <c r="C605" s="228"/>
      <c r="D605" s="216" t="s">
        <v>44</v>
      </c>
      <c r="E605" s="116">
        <f>$A$29</f>
        <v>5.3474477999999999E-2</v>
      </c>
      <c r="F605" s="116">
        <f>$B$29</f>
        <v>0.94685493099999996</v>
      </c>
      <c r="G605" s="92">
        <f t="shared" ref="G605:I605" si="8535">G600</f>
        <v>0.90538381924519451</v>
      </c>
      <c r="H605" s="92">
        <f t="shared" si="8535"/>
        <v>0.41442468282152445</v>
      </c>
      <c r="I605" s="92">
        <f t="shared" si="8535"/>
        <v>0</v>
      </c>
      <c r="J605" s="52">
        <f t="shared" ref="J605" si="8536">IF($AO$1="SUBTRACTIVE",AA605+J600,IF(W605=MAX(W605:W609),P605*M605-G605+J600,J600))</f>
        <v>3.3380063721682007E-2</v>
      </c>
      <c r="K605" s="123">
        <f t="shared" ref="K605" si="8537">IF($AO$1="SUBTRACTIVE",AB605+K600,IF(W605=MAX(W605:W609),P605*N605-H605+K600,K600))</f>
        <v>-0.14134827465038741</v>
      </c>
      <c r="L605" s="53">
        <v>0</v>
      </c>
      <c r="M605" s="136">
        <f t="shared" ref="M605" si="8538">IF($AO$1="ADDICTIVE",IF(W605=MAX(W605:W609),$AO$2*S605*R605+G605,0),0)</f>
        <v>0</v>
      </c>
      <c r="N605" s="123">
        <f t="shared" ref="N605" si="8539">IF($AO$1="ADDICTIVE",IF(W605=MAX(W605:W609),$AO$2*T605*R605+H605,0),0)</f>
        <v>0</v>
      </c>
      <c r="O605" s="130">
        <f t="shared" ref="O605" si="8540">IF($AO$1="ADDICTIVE",IF(Y605=MAX(Y605:Y609),$AO$2*U605*R605+I605,0),0)</f>
        <v>0</v>
      </c>
      <c r="P605" s="53">
        <f t="shared" si="7559"/>
        <v>0</v>
      </c>
      <c r="Q605" s="36">
        <f t="shared" si="8089"/>
        <v>7</v>
      </c>
      <c r="R605" s="114">
        <f t="shared" si="8263"/>
        <v>1.054447739401803</v>
      </c>
      <c r="S605" s="91">
        <f t="shared" si="8135"/>
        <v>5.3474477999999999E-2</v>
      </c>
      <c r="T605" s="91">
        <f t="shared" si="8136"/>
        <v>0.94685493099999996</v>
      </c>
      <c r="U605" s="115">
        <f t="shared" si="8264"/>
        <v>0</v>
      </c>
      <c r="V605" s="200">
        <f t="shared" si="8246"/>
        <v>0.4648163608230122</v>
      </c>
      <c r="W605" s="201">
        <f t="shared" si="7915"/>
        <v>0.73240818041150613</v>
      </c>
      <c r="X605" s="201">
        <f>W605</f>
        <v>0.73240818041150613</v>
      </c>
      <c r="Y605" s="36">
        <f t="shared" ref="Y605" si="8541">X609</f>
        <v>1</v>
      </c>
      <c r="Z605" s="36">
        <f>IF(MAX(W605:W609)=W605,Q605+1,Q605)</f>
        <v>7</v>
      </c>
      <c r="AA605" s="80">
        <f t="shared" ref="AA605" si="8542">IF(W605=MAX(W605:W609),S605*R605-G605,0)</f>
        <v>0</v>
      </c>
      <c r="AB605" s="80">
        <f t="shared" ref="AB605" si="8543">IF(W605=MAX(W605:W609),T605*R605-H605,0)</f>
        <v>0</v>
      </c>
      <c r="AC605" s="54">
        <f t="shared" ref="AC605" si="8544">IF(W605=MAX(W605:W609),U605-I605,0)</f>
        <v>0</v>
      </c>
      <c r="AD605" s="54">
        <f>Hoja1!$AA605^2+Hoja1!$AB605^2+AC605^2</f>
        <v>0</v>
      </c>
      <c r="AE605" s="80">
        <f t="shared" ref="AE605" si="8545">IF(MAX(AD605:AD609)&gt;AE600,MAX(AD605:AD609),AE600)</f>
        <v>4.2190361345450934E-2</v>
      </c>
      <c r="AF605" s="80">
        <f t="shared" ref="AF605" si="8546">SQRT(AE605)</f>
        <v>0.20540292438388247</v>
      </c>
      <c r="AG605" s="82">
        <f>IF(Y605=MIN(Y510:Y609),Y605,0)</f>
        <v>0</v>
      </c>
      <c r="AH605" s="83">
        <f>IF(Hoja1!$AG605&gt;0,_xlfn.MAXIFS(W605:W609,Z605:Z609,0),0)</f>
        <v>0</v>
      </c>
      <c r="AI605" s="80">
        <f>IF(AG605&gt;0,IF(AH605=Hoja1!$W605,Hoja1!$E605,Hoja1!$G605),0)</f>
        <v>0</v>
      </c>
      <c r="AJ605" s="54">
        <f>IF(AG605&gt;0,IF(AH605=Hoja1!$W605,Hoja1!$F605,Hoja1!$H605),0)</f>
        <v>0</v>
      </c>
      <c r="AK605" s="52">
        <f>IF(AG605&gt;0,IF(AH605=Hoja1!$W605,Hoja1!$E605*Hoja1!$R605,Hoja1!$G605),0)</f>
        <v>0</v>
      </c>
      <c r="AL605" s="49">
        <f>IF(AG605&gt;0,IF(AH605=Hoja1!$W605,Hoja1!$F605*Hoja1!$R605,Hoja1!$H605),0)</f>
        <v>0</v>
      </c>
      <c r="AM605" s="114">
        <f t="shared" ref="AM605:AN605" si="8547">AM600</f>
        <v>7</v>
      </c>
      <c r="AN605" s="144">
        <f t="shared" si="8547"/>
        <v>0.495</v>
      </c>
      <c r="AO605" s="123">
        <f t="shared" si="8270"/>
        <v>0.14285714285714285</v>
      </c>
      <c r="AP605" s="127">
        <f t="shared" ref="AP605" si="8548">IF($AO$1="SUBTRACTIVE",AN605*AO605,AO605)</f>
        <v>7.0714285714285716E-2</v>
      </c>
      <c r="AQ605" s="52">
        <f t="shared" ref="AQ605:AR605" si="8549">AQ600</f>
        <v>2.360447363176085E-3</v>
      </c>
      <c r="AR605" s="53">
        <f t="shared" si="8549"/>
        <v>-9.9953422788488233E-3</v>
      </c>
      <c r="AS605" s="52">
        <f t="shared" ref="AS605" si="8550">IF(AG605&gt;0,G605+AQ605,0)</f>
        <v>0</v>
      </c>
      <c r="AT605" s="165">
        <f t="shared" ref="AT605" si="8551">IF(AG605&gt;0,H605+AR605,0)</f>
        <v>0</v>
      </c>
    </row>
    <row r="606" spans="3:46" ht="19.5" thickBot="1" x14ac:dyDescent="0.3">
      <c r="C606" s="228"/>
      <c r="D606" s="217"/>
      <c r="E606" s="94">
        <f t="shared" ref="E606:F606" si="8552">E605</f>
        <v>5.3474477999999999E-2</v>
      </c>
      <c r="F606" s="94">
        <f t="shared" si="8552"/>
        <v>0.94685493099999996</v>
      </c>
      <c r="G606" s="46">
        <f t="shared" ref="G606:I606" si="8553">G601</f>
        <v>0.98603471205529203</v>
      </c>
      <c r="H606" s="46">
        <f t="shared" si="8553"/>
        <v>-5.8990051948825117E-2</v>
      </c>
      <c r="I606" s="46">
        <f t="shared" si="8553"/>
        <v>0</v>
      </c>
      <c r="J606" s="56">
        <f t="shared" ref="J606" si="8554">IF($AO$1="SUBTRACTIVE",AA606+J601,IF(W606=MAX(W605:W609),P606*M606-G606+J601,J601))</f>
        <v>9.8200950552920219E-3</v>
      </c>
      <c r="K606" s="122">
        <f t="shared" ref="K606" si="8555">IF($AO$1="SUBTRACTIVE",AB606+K601,IF(W606=MAX(W605:W609),P606*N606-H606+K601,K601))</f>
        <v>0.1499472020511749</v>
      </c>
      <c r="L606" s="57">
        <v>0</v>
      </c>
      <c r="M606" s="137">
        <f t="shared" ref="M606" si="8556">IF($AO$1="ADDICTIVE",IF(W606=MAX(W605:W609),$AO$2*S606*R606+G606,0),0)</f>
        <v>0</v>
      </c>
      <c r="N606" s="122">
        <f t="shared" ref="N606" si="8557">IF($AO$1="ADDICTIVE",IF(W606=MAX(W605:W609),$AO$2*T606*R606+H606,0),0)</f>
        <v>0</v>
      </c>
      <c r="O606" s="128">
        <f t="shared" ref="O606" si="8558">IF($AO$1="ADDICTIVE",IF(Y606=MAX(Y605:Y609),$AO$2*U606*R606+I606,0),0)</f>
        <v>0</v>
      </c>
      <c r="P606" s="57">
        <f t="shared" ref="P606:P609" si="8559">IF(SQRT(M606^2+N606^2+O606^2) &lt;=0,0,1/SQRT(M606^2+N606^2+O606^2))</f>
        <v>0</v>
      </c>
      <c r="Q606" s="93">
        <f t="shared" si="8089"/>
        <v>1</v>
      </c>
      <c r="R606" s="56">
        <f t="shared" si="8263"/>
        <v>1.054447739401803</v>
      </c>
      <c r="S606" s="95">
        <f t="shared" si="8135"/>
        <v>5.3474477999999999E-2</v>
      </c>
      <c r="T606" s="95">
        <f t="shared" si="8136"/>
        <v>0.94685493099999996</v>
      </c>
      <c r="U606" s="115">
        <f t="shared" si="8264"/>
        <v>0</v>
      </c>
      <c r="V606" s="202">
        <f t="shared" si="8246"/>
        <v>-3.2976061022756188E-3</v>
      </c>
      <c r="W606" s="203">
        <f t="shared" si="7915"/>
        <v>0.49835119694886221</v>
      </c>
      <c r="X606" s="203">
        <f>IF(W606&gt;X605,W606,X605)</f>
        <v>0.73240818041150613</v>
      </c>
      <c r="Y606" s="75">
        <f t="shared" ref="Y606:Y609" si="8560">Y605</f>
        <v>1</v>
      </c>
      <c r="Z606" s="93">
        <f>IF(MAX(W605:W609)=W606,Q606+1,Q606)</f>
        <v>1</v>
      </c>
      <c r="AA606" s="82">
        <f t="shared" ref="AA606" si="8561">IF(W606=MAX(W605:W609),S606*R606-G606,0)</f>
        <v>0</v>
      </c>
      <c r="AB606" s="82">
        <f t="shared" ref="AB606" si="8562">IF(W606=MAX(W605:W609),T606*R606-H606,0)</f>
        <v>0</v>
      </c>
      <c r="AC606" s="210">
        <f t="shared" ref="AC606" si="8563">IF(W606=MAX(W605:W609),U606-I606,0)</f>
        <v>0</v>
      </c>
      <c r="AD606" s="212">
        <f>Hoja1!$AA606^2+Hoja1!$AB606^2+AC606^2</f>
        <v>0</v>
      </c>
      <c r="AE606" s="75">
        <f t="shared" ref="AE606:AH606" si="8564">AE605</f>
        <v>4.2190361345450934E-2</v>
      </c>
      <c r="AF606" s="76">
        <f t="shared" si="8564"/>
        <v>0.20540292438388247</v>
      </c>
      <c r="AG606" s="78">
        <f t="shared" si="8564"/>
        <v>0</v>
      </c>
      <c r="AH606" s="78">
        <f t="shared" si="8564"/>
        <v>0</v>
      </c>
      <c r="AI606" s="80">
        <f>IF(AG605&gt;0,IF(AH605=Hoja1!$W606,Hoja1!$E606,Hoja1!$G606),0)</f>
        <v>0</v>
      </c>
      <c r="AJ606" s="54">
        <f>IF(AG605&gt;0,IF(AH605=Hoja1!$W606,Hoja1!$F606,Hoja1!$H606),0)</f>
        <v>0</v>
      </c>
      <c r="AK606" s="52">
        <f>IF(AG605&gt;0,IF(AH605=Hoja1!$W606,Hoja1!$E606*Hoja1!$R606,Hoja1!$G606),0)</f>
        <v>0</v>
      </c>
      <c r="AL606" s="49">
        <f>IF(AG605&gt;0,IF(AH605=Hoja1!$W606,Hoja1!$F606*Hoja1!$R606,Hoja1!$H606),0)</f>
        <v>0</v>
      </c>
      <c r="AM606" s="56">
        <f t="shared" ref="AM606:AN606" si="8565">AM601</f>
        <v>1</v>
      </c>
      <c r="AN606" s="145">
        <f t="shared" si="8565"/>
        <v>0.495</v>
      </c>
      <c r="AO606" s="122">
        <f t="shared" si="8270"/>
        <v>1</v>
      </c>
      <c r="AP606" s="127">
        <f>IF($AO$1="SUBTRACTIVE",AN606*AO606,AO606)</f>
        <v>0.495</v>
      </c>
      <c r="AQ606" s="56">
        <f t="shared" ref="AQ606:AR606" si="8566">AQ601</f>
        <v>4.8609470523695505E-3</v>
      </c>
      <c r="AR606" s="57">
        <f t="shared" si="8566"/>
        <v>7.4223865015331569E-2</v>
      </c>
      <c r="AS606" s="56">
        <f t="shared" ref="AS606" si="8567">IF(AG605&gt;0,G606+AQ606,0)</f>
        <v>0</v>
      </c>
      <c r="AT606" s="166">
        <f t="shared" ref="AT606" si="8568">IF(AG605&gt;0,H606+AR606,0)</f>
        <v>0</v>
      </c>
    </row>
    <row r="607" spans="3:46" ht="19.5" thickBot="1" x14ac:dyDescent="0.3">
      <c r="C607" s="228"/>
      <c r="D607" s="217"/>
      <c r="E607" s="94">
        <f t="shared" ref="E607:F607" si="8569">E606</f>
        <v>5.3474477999999999E-2</v>
      </c>
      <c r="F607" s="94">
        <f t="shared" si="8569"/>
        <v>0.94685493099999996</v>
      </c>
      <c r="G607" s="46">
        <f t="shared" ref="G607:I607" si="8570">G602</f>
        <v>0.42790764801747749</v>
      </c>
      <c r="H607" s="46">
        <f t="shared" si="8570"/>
        <v>0.90152027464689888</v>
      </c>
      <c r="I607" s="46">
        <f t="shared" si="8570"/>
        <v>0</v>
      </c>
      <c r="J607" s="56">
        <f t="shared" ref="J607" si="8571">IF($AO$1="SUBTRACTIVE",AA607+J602,IF(W607=MAX(W605:W609),P607*M607-G607+J602,J602))</f>
        <v>1.5729854631638673E-2</v>
      </c>
      <c r="K607" s="122">
        <f t="shared" ref="K607" si="8572">IF($AO$1="SUBTRACTIVE",AB607+K602,IF(W607=MAX(W605:W609),P607*N607-H607+K602,K602))</f>
        <v>-1.8924661360672945E-2</v>
      </c>
      <c r="L607" s="57">
        <v>0</v>
      </c>
      <c r="M607" s="137">
        <f t="shared" ref="M607" si="8573">IF($AO$1="ADDICTIVE",IF(W607=MAX(W605:W609),$AO$2*S607*R607+G607,0),0)</f>
        <v>0</v>
      </c>
      <c r="N607" s="122">
        <f t="shared" ref="N607" si="8574">IF($AO$1="ADDICTIVE",IF(W607=MAX(W605:W609),$AO$2*T607*R607+H607,0),0)</f>
        <v>0</v>
      </c>
      <c r="O607" s="128">
        <f t="shared" ref="O607" si="8575">IF($AO$1="ADDICTIVE",IF(Y607=MAX(Y605:Y609),$AO$2*U607*R607+I607,0),0)</f>
        <v>0</v>
      </c>
      <c r="P607" s="57">
        <f t="shared" si="8559"/>
        <v>0</v>
      </c>
      <c r="Q607" s="93">
        <f t="shared" si="8089"/>
        <v>5</v>
      </c>
      <c r="R607" s="56">
        <f t="shared" si="8263"/>
        <v>1.054447739401803</v>
      </c>
      <c r="S607" s="95">
        <f t="shared" si="8135"/>
        <v>5.3474477999999999E-2</v>
      </c>
      <c r="T607" s="95">
        <f t="shared" si="8136"/>
        <v>0.94685493099999996</v>
      </c>
      <c r="U607" s="115">
        <f t="shared" si="8264"/>
        <v>0</v>
      </c>
      <c r="V607" s="202">
        <f t="shared" si="8246"/>
        <v>0.92421401213674792</v>
      </c>
      <c r="W607" s="203">
        <f t="shared" si="7915"/>
        <v>0.96210700606837396</v>
      </c>
      <c r="X607" s="203">
        <f>IF(W607&gt;X606,W607,X606)</f>
        <v>0.96210700606837396</v>
      </c>
      <c r="Y607" s="75">
        <f t="shared" si="8560"/>
        <v>1</v>
      </c>
      <c r="Z607" s="93">
        <f>IF(MAX(W605:W609)=W607,Q607+1,Q607)</f>
        <v>5</v>
      </c>
      <c r="AA607" s="82">
        <f t="shared" ref="AA607" si="8576">IF(W607=MAX(W605:W609),S607*R607-G607,0)</f>
        <v>0</v>
      </c>
      <c r="AB607" s="82">
        <f t="shared" ref="AB607" si="8577">IF(W607=MAX(W605:W609),T607*R607-H607,0)</f>
        <v>0</v>
      </c>
      <c r="AC607" s="210">
        <f t="shared" ref="AC607" si="8578">IF(W607=MAX(W605:W609),U607-I607,0)</f>
        <v>0</v>
      </c>
      <c r="AD607" s="212">
        <f>Hoja1!$AA607^2+Hoja1!$AB607^2+AC607^2</f>
        <v>0</v>
      </c>
      <c r="AE607" s="75">
        <f t="shared" ref="AE607:AH607" si="8579">AE606</f>
        <v>4.2190361345450934E-2</v>
      </c>
      <c r="AF607" s="75">
        <f t="shared" si="8579"/>
        <v>0.20540292438388247</v>
      </c>
      <c r="AG607" s="78">
        <f t="shared" si="8579"/>
        <v>0</v>
      </c>
      <c r="AH607" s="78">
        <f t="shared" si="8579"/>
        <v>0</v>
      </c>
      <c r="AI607" s="80">
        <f>IF(AG605&gt;0,IF(AH605=Hoja1!$W607,Hoja1!$E607,Hoja1!$G607),0)</f>
        <v>0</v>
      </c>
      <c r="AJ607" s="54">
        <f>IF(AG605&gt;0,IF(AH605=Hoja1!$W607,Hoja1!$F607,Hoja1!$H607),0)</f>
        <v>0</v>
      </c>
      <c r="AK607" s="52">
        <f>IF(AG605&gt;0,IF(AH605=Hoja1!$W607,Hoja1!$E607*Hoja1!$R607,Hoja1!$G607),0)</f>
        <v>0</v>
      </c>
      <c r="AL607" s="49">
        <f>IF(AG605&gt;0,IF(AH605=Hoja1!$W607,Hoja1!$F607*Hoja1!$R607,Hoja1!$H607),0)</f>
        <v>0</v>
      </c>
      <c r="AM607" s="56">
        <f t="shared" ref="AM607:AN607" si="8580">AM602</f>
        <v>5</v>
      </c>
      <c r="AN607" s="145">
        <f t="shared" si="8580"/>
        <v>0.495</v>
      </c>
      <c r="AO607" s="122">
        <f t="shared" si="8270"/>
        <v>0.2</v>
      </c>
      <c r="AP607" s="127">
        <f>IF($AO$1="SUBTRACTIVE",AN607*AO607,AO607)</f>
        <v>9.9000000000000005E-2</v>
      </c>
      <c r="AQ607" s="56">
        <f t="shared" ref="AQ607:AR607" si="8581">AQ602</f>
        <v>1.5572556085322287E-3</v>
      </c>
      <c r="AR607" s="57">
        <f t="shared" si="8581"/>
        <v>-1.8735414747066217E-3</v>
      </c>
      <c r="AS607" s="56">
        <f t="shared" ref="AS607" si="8582">IF(AG605&gt;0,G607+AQ607,0)</f>
        <v>0</v>
      </c>
      <c r="AT607" s="166">
        <f t="shared" ref="AT607" si="8583">IF(AG605&gt;0,H607+AR607,0)</f>
        <v>0</v>
      </c>
    </row>
    <row r="608" spans="3:46" ht="19.5" thickBot="1" x14ac:dyDescent="0.3">
      <c r="C608" s="228"/>
      <c r="D608" s="217"/>
      <c r="E608" s="94">
        <f t="shared" ref="E608:F608" si="8584">E607</f>
        <v>5.3474477999999999E-2</v>
      </c>
      <c r="F608" s="94">
        <f t="shared" si="8584"/>
        <v>0.94685493099999996</v>
      </c>
      <c r="G608" s="46">
        <f t="shared" ref="G608:I608" si="8585">G603</f>
        <v>5.6386042442791447E-2</v>
      </c>
      <c r="H608" s="46">
        <f t="shared" si="8585"/>
        <v>0.99840904153440013</v>
      </c>
      <c r="I608" s="46">
        <f t="shared" si="8585"/>
        <v>0</v>
      </c>
      <c r="J608" s="56">
        <f t="shared" ref="J608" si="8586">IF($AO$1="SUBTRACTIVE",AA608+J603,IF(W608=MAX(W605:W609),P608*M608-G608+J603,J603))</f>
        <v>0</v>
      </c>
      <c r="K608" s="122">
        <f t="shared" ref="K608" si="8587">IF($AO$1="SUBTRACTIVE",AB608+K603,IF(W608=MAX(W605:W609),P608*N608-H608+K603,K603))</f>
        <v>0</v>
      </c>
      <c r="L608" s="57">
        <v>0</v>
      </c>
      <c r="M608" s="137">
        <f t="shared" ref="M608" si="8588">IF($AO$1="ADDICTIVE",IF(W608=MAX(W605:W609),$AO$2*S608*R608+G608,0),0)</f>
        <v>0</v>
      </c>
      <c r="N608" s="122">
        <f t="shared" ref="N608" si="8589">IF($AO$1="ADDICTIVE",IF(W608=MAX(W605:W609),$AO$2*T608*R608+H608,0),0)</f>
        <v>0</v>
      </c>
      <c r="O608" s="128">
        <f t="shared" ref="O608:O609" si="8590">IF($AO$1="ADDICTIVE",IF(Y608=MAX(Y604:Y608),$AO$2*U608*R608+I608,0),0)</f>
        <v>0</v>
      </c>
      <c r="P608" s="57">
        <f t="shared" si="8559"/>
        <v>0</v>
      </c>
      <c r="Q608" s="93">
        <f t="shared" si="8089"/>
        <v>0</v>
      </c>
      <c r="R608" s="56">
        <f t="shared" si="8263"/>
        <v>1.054447739401803</v>
      </c>
      <c r="S608" s="95">
        <f t="shared" si="8135"/>
        <v>5.3474477999999999E-2</v>
      </c>
      <c r="T608" s="95">
        <f t="shared" si="8136"/>
        <v>0.94685493099999996</v>
      </c>
      <c r="U608" s="115">
        <f t="shared" si="8264"/>
        <v>0</v>
      </c>
      <c r="V608" s="202">
        <f t="shared" si="8246"/>
        <v>0.99999999999999989</v>
      </c>
      <c r="W608" s="203">
        <f t="shared" si="7915"/>
        <v>1</v>
      </c>
      <c r="X608" s="203">
        <f>IF(W608&gt;X607,W608,X607)</f>
        <v>1</v>
      </c>
      <c r="Y608" s="75">
        <f t="shared" si="8560"/>
        <v>1</v>
      </c>
      <c r="Z608" s="93">
        <f>IF(MAX(W605:W609)=W608,Q608+1,Q608)</f>
        <v>1</v>
      </c>
      <c r="AA608" s="82">
        <f t="shared" ref="AA608" si="8591">IF(W608=MAX(W605:W609),S608*R608-G608,0)</f>
        <v>0</v>
      </c>
      <c r="AB608" s="82">
        <f t="shared" ref="AB608" si="8592">IF(W608=MAX(W605:W609),T608*R608-H608,0)</f>
        <v>0</v>
      </c>
      <c r="AC608" s="210">
        <f t="shared" ref="AC608" si="8593">IF(W608=MAX(W605:W609),U608-I608,0)</f>
        <v>0</v>
      </c>
      <c r="AD608" s="212">
        <f>Hoja1!$AA608^2+Hoja1!$AB608^2+AC608^2</f>
        <v>0</v>
      </c>
      <c r="AE608" s="75">
        <f t="shared" ref="AE608:AH608" si="8594">AE607</f>
        <v>4.2190361345450934E-2</v>
      </c>
      <c r="AF608" s="75">
        <f t="shared" si="8594"/>
        <v>0.20540292438388247</v>
      </c>
      <c r="AG608" s="78">
        <f t="shared" si="8594"/>
        <v>0</v>
      </c>
      <c r="AH608" s="78">
        <f t="shared" si="8594"/>
        <v>0</v>
      </c>
      <c r="AI608" s="80">
        <f>IF(AG605&gt;0,IF(AH605=Hoja1!$W608,Hoja1!$E608,Hoja1!$G608),0)</f>
        <v>0</v>
      </c>
      <c r="AJ608" s="54">
        <f>IF(AG605&gt;0,IF(AH605=Hoja1!$W608,Hoja1!$F608,Hoja1!$H608),0)</f>
        <v>0</v>
      </c>
      <c r="AK608" s="52">
        <f>IF(AG605&gt;0,IF(AH605=Hoja1!$W608,Hoja1!$E608*Hoja1!$R608,Hoja1!$G608),0)</f>
        <v>0</v>
      </c>
      <c r="AL608" s="49">
        <f>IF(AG605&gt;0,IF(AH605=Hoja1!$W608,Hoja1!$F608*Hoja1!$R608,Hoja1!$H608),0)</f>
        <v>0</v>
      </c>
      <c r="AM608" s="56">
        <f t="shared" ref="AM608:AN608" si="8595">AM603</f>
        <v>1</v>
      </c>
      <c r="AN608" s="145">
        <f t="shared" si="8595"/>
        <v>0.495</v>
      </c>
      <c r="AO608" s="122">
        <f t="shared" si="8270"/>
        <v>1</v>
      </c>
      <c r="AP608" s="127">
        <f>IF($AO$1="SUBTRACTIVE",AN608*AO608,AO608)</f>
        <v>0.495</v>
      </c>
      <c r="AQ608" s="56">
        <f t="shared" ref="AQ608:AR608" si="8596">AQ603</f>
        <v>0</v>
      </c>
      <c r="AR608" s="57">
        <f t="shared" si="8596"/>
        <v>0</v>
      </c>
      <c r="AS608" s="56">
        <f t="shared" ref="AS608" si="8597">IF(AG605&gt;0,G608+AQ608,0)</f>
        <v>0</v>
      </c>
      <c r="AT608" s="166">
        <f t="shared" ref="AT608" si="8598">IF(AG605&gt;0,H608+AR608,0)</f>
        <v>0</v>
      </c>
    </row>
    <row r="609" spans="3:46" ht="19.5" thickBot="1" x14ac:dyDescent="0.3">
      <c r="C609" s="229"/>
      <c r="D609" s="230"/>
      <c r="E609" s="169">
        <f t="shared" ref="E609:F609" si="8599">E608</f>
        <v>5.3474477999999999E-2</v>
      </c>
      <c r="F609" s="169">
        <f t="shared" si="8599"/>
        <v>0.94685493099999996</v>
      </c>
      <c r="G609" s="170">
        <f t="shared" ref="G609:I609" si="8600">G604</f>
        <v>0.69857546875979126</v>
      </c>
      <c r="H609" s="170">
        <f t="shared" si="8600"/>
        <v>0.71177119011743828</v>
      </c>
      <c r="I609" s="170">
        <f t="shared" si="8600"/>
        <v>0</v>
      </c>
      <c r="J609" s="171">
        <f t="shared" ref="J609" si="8601">IF($AO$1="SUBTRACTIVE",AA609+J604,IF(W609=MAX(W605:W609),P609*M609-G609+J604,J604))</f>
        <v>-2.2107695387993509E-2</v>
      </c>
      <c r="K609" s="172">
        <f t="shared" ref="K609" si="8602">IF($AO$1="SUBTRACTIVE",AB609+K604,IF(W609=MAX(W605:W609),P609*N609-H609+K604,K604))</f>
        <v>-8.9575468895664034E-4</v>
      </c>
      <c r="L609" s="173">
        <v>0</v>
      </c>
      <c r="M609" s="174">
        <f t="shared" ref="M609" si="8603">IF($AO$1="ADDICTIVE",IF(W609=MAX(W605:W609),$AO$2*S609*R609+G609,0),0)</f>
        <v>0</v>
      </c>
      <c r="N609" s="172">
        <f t="shared" ref="N609" si="8604">IF($AO$1="ADDICTIVE",IF(W609=MAX(W605:W609),$AO$2*T609*R609+H609,0),0)</f>
        <v>0</v>
      </c>
      <c r="O609" s="175">
        <f t="shared" si="8590"/>
        <v>0</v>
      </c>
      <c r="P609" s="173">
        <f t="shared" si="8559"/>
        <v>0</v>
      </c>
      <c r="Q609" s="176">
        <f t="shared" si="8089"/>
        <v>6</v>
      </c>
      <c r="R609" s="171">
        <f t="shared" si="8263"/>
        <v>1.054447739401803</v>
      </c>
      <c r="S609" s="177">
        <f t="shared" si="8135"/>
        <v>5.3474477999999999E-2</v>
      </c>
      <c r="T609" s="177">
        <f t="shared" si="8136"/>
        <v>0.94685493099999996</v>
      </c>
      <c r="U609" s="178">
        <f t="shared" si="8264"/>
        <v>0</v>
      </c>
      <c r="V609" s="204">
        <f t="shared" si="8246"/>
        <v>0.75002869774793346</v>
      </c>
      <c r="W609" s="205">
        <f t="shared" si="7915"/>
        <v>0.87501434887396679</v>
      </c>
      <c r="X609" s="205">
        <f>IF(W609&gt;X608,W609,X608)</f>
        <v>1</v>
      </c>
      <c r="Y609" s="179">
        <f t="shared" si="8560"/>
        <v>1</v>
      </c>
      <c r="Z609" s="176">
        <f>IF(MAX(W605:W609)=W609,Q609+1,Q609)</f>
        <v>6</v>
      </c>
      <c r="AA609" s="180">
        <f t="shared" ref="AA609" si="8605">IF(W609=MAX(W605:W609),S609*R609-G609,0)</f>
        <v>0</v>
      </c>
      <c r="AB609" s="180">
        <f t="shared" ref="AB609" si="8606">IF(W609=MAX(W605:W609),T609*R609-H609,0)</f>
        <v>0</v>
      </c>
      <c r="AC609" s="211">
        <f t="shared" ref="AC609" si="8607">IF(W609=MAX(W605:W609),U609-I609,0)</f>
        <v>0</v>
      </c>
      <c r="AD609" s="211">
        <f>Hoja1!$AA609^2+Hoja1!$AB609^2+AC609^2</f>
        <v>0</v>
      </c>
      <c r="AE609" s="179">
        <f t="shared" ref="AE609:AH609" si="8608">AE608</f>
        <v>4.2190361345450934E-2</v>
      </c>
      <c r="AF609" s="179">
        <f t="shared" si="8608"/>
        <v>0.20540292438388247</v>
      </c>
      <c r="AG609" s="181">
        <f t="shared" si="8608"/>
        <v>0</v>
      </c>
      <c r="AH609" s="181">
        <f t="shared" si="8608"/>
        <v>0</v>
      </c>
      <c r="AI609" s="182">
        <f>IF(AG605&gt;0,IF(AH605=Hoja1!$W609,Hoja1!$E609,Hoja1!$G609),0)</f>
        <v>0</v>
      </c>
      <c r="AJ609" s="183">
        <f>IF(AG605&gt;0,IF(AH605=Hoja1!$W609,Hoja1!$F609,Hoja1!$H609),0)</f>
        <v>0</v>
      </c>
      <c r="AK609" s="184">
        <f>IF(AG605&gt;0,IF(AH605=Hoja1!$W609,Hoja1!$E609*Hoja1!$R609,Hoja1!$G609),0)</f>
        <v>0</v>
      </c>
      <c r="AL609" s="182">
        <f>IF(AG605&gt;0,IF(AH605=Hoja1!$W609,Hoja1!$F609*Hoja1!$R609,Hoja1!$H609),0)</f>
        <v>0</v>
      </c>
      <c r="AM609" s="171">
        <f t="shared" ref="AM609:AN609" si="8609">AM604</f>
        <v>6</v>
      </c>
      <c r="AN609" s="185">
        <f t="shared" si="8609"/>
        <v>0.495</v>
      </c>
      <c r="AO609" s="172">
        <f t="shared" si="8270"/>
        <v>0.16666666666666666</v>
      </c>
      <c r="AP609" s="208">
        <f>IF($AO$1="SUBTRACTIVE",AN609*AO609,AO609)</f>
        <v>8.249999999999999E-2</v>
      </c>
      <c r="AQ609" s="171">
        <f t="shared" ref="AQ609:AR609" si="8610">AQ604</f>
        <v>-1.8238848695094642E-3</v>
      </c>
      <c r="AR609" s="173">
        <f t="shared" si="8610"/>
        <v>-7.3899761838922817E-5</v>
      </c>
      <c r="AS609" s="171">
        <f t="shared" ref="AS609" si="8611">IF(AG605&gt;0,G609+AQ609,0)</f>
        <v>0</v>
      </c>
      <c r="AT609" s="186">
        <f t="shared" ref="AT609" si="8612">IF(AG605&gt;0,H609+AR609,0)</f>
        <v>0</v>
      </c>
    </row>
    <row r="610" spans="3:46" ht="19.5" thickTop="1" x14ac:dyDescent="0.25">
      <c r="AN610" s="149"/>
      <c r="AP610" s="26"/>
    </row>
  </sheetData>
  <mergeCells count="157">
    <mergeCell ref="AN7:AN9"/>
    <mergeCell ref="AP7:AP9"/>
    <mergeCell ref="AC7:AC9"/>
    <mergeCell ref="M7:P8"/>
    <mergeCell ref="C510:C609"/>
    <mergeCell ref="D510:D514"/>
    <mergeCell ref="D515:D519"/>
    <mergeCell ref="D520:D524"/>
    <mergeCell ref="D525:D529"/>
    <mergeCell ref="D530:D534"/>
    <mergeCell ref="D535:D539"/>
    <mergeCell ref="D540:D544"/>
    <mergeCell ref="D545:D549"/>
    <mergeCell ref="D550:D554"/>
    <mergeCell ref="D555:D559"/>
    <mergeCell ref="D560:D564"/>
    <mergeCell ref="D565:D569"/>
    <mergeCell ref="D570:D574"/>
    <mergeCell ref="D575:D579"/>
    <mergeCell ref="D580:D584"/>
    <mergeCell ref="D585:D589"/>
    <mergeCell ref="D590:D594"/>
    <mergeCell ref="D595:D599"/>
    <mergeCell ref="D600:D604"/>
    <mergeCell ref="D605:D609"/>
    <mergeCell ref="D190:D194"/>
    <mergeCell ref="D195:D199"/>
    <mergeCell ref="AM5:AT6"/>
    <mergeCell ref="AM7:AM9"/>
    <mergeCell ref="AO7:AO9"/>
    <mergeCell ref="AQ7:AR8"/>
    <mergeCell ref="AS7:AT8"/>
    <mergeCell ref="C10:C109"/>
    <mergeCell ref="C110:C209"/>
    <mergeCell ref="D110:D114"/>
    <mergeCell ref="D115:D119"/>
    <mergeCell ref="D120:D124"/>
    <mergeCell ref="D125:D129"/>
    <mergeCell ref="D130:D134"/>
    <mergeCell ref="D135:D139"/>
    <mergeCell ref="D140:D144"/>
    <mergeCell ref="D145:D149"/>
    <mergeCell ref="D150:D154"/>
    <mergeCell ref="D155:D159"/>
    <mergeCell ref="D160:D164"/>
    <mergeCell ref="D165:D169"/>
    <mergeCell ref="D170:D174"/>
    <mergeCell ref="D35:D39"/>
    <mergeCell ref="D205:D209"/>
    <mergeCell ref="D175:D179"/>
    <mergeCell ref="D5:AF6"/>
    <mergeCell ref="AG5:AL6"/>
    <mergeCell ref="D20:D24"/>
    <mergeCell ref="D25:D29"/>
    <mergeCell ref="D30:D34"/>
    <mergeCell ref="R7:U7"/>
    <mergeCell ref="R8:U8"/>
    <mergeCell ref="D10:D14"/>
    <mergeCell ref="D15:D19"/>
    <mergeCell ref="G8:I8"/>
    <mergeCell ref="E8:F8"/>
    <mergeCell ref="E7:I7"/>
    <mergeCell ref="D7:D9"/>
    <mergeCell ref="AF7:AF9"/>
    <mergeCell ref="J7:L8"/>
    <mergeCell ref="Q7:Q9"/>
    <mergeCell ref="AI8:AJ8"/>
    <mergeCell ref="AG7:AL7"/>
    <mergeCell ref="AK8:AL8"/>
    <mergeCell ref="AD7:AD9"/>
    <mergeCell ref="AE7:AE9"/>
    <mergeCell ref="D185:D189"/>
    <mergeCell ref="AG8:AG9"/>
    <mergeCell ref="AH8:AH9"/>
    <mergeCell ref="C210:C309"/>
    <mergeCell ref="D210:D214"/>
    <mergeCell ref="D215:D219"/>
    <mergeCell ref="D220:D224"/>
    <mergeCell ref="D225:D229"/>
    <mergeCell ref="D230:D234"/>
    <mergeCell ref="D235:D239"/>
    <mergeCell ref="D240:D244"/>
    <mergeCell ref="D245:D249"/>
    <mergeCell ref="D250:D254"/>
    <mergeCell ref="D255:D259"/>
    <mergeCell ref="D260:D264"/>
    <mergeCell ref="D265:D269"/>
    <mergeCell ref="D270:D274"/>
    <mergeCell ref="D275:D279"/>
    <mergeCell ref="D280:D284"/>
    <mergeCell ref="D285:D289"/>
    <mergeCell ref="Z7:Z9"/>
    <mergeCell ref="AB7:AB9"/>
    <mergeCell ref="V7:Y8"/>
    <mergeCell ref="AA7:AA9"/>
    <mergeCell ref="D90:D94"/>
    <mergeCell ref="D95:D99"/>
    <mergeCell ref="D100:D104"/>
    <mergeCell ref="D105:D109"/>
    <mergeCell ref="D65:D69"/>
    <mergeCell ref="D70:D74"/>
    <mergeCell ref="D75:D79"/>
    <mergeCell ref="D80:D84"/>
    <mergeCell ref="D85:D89"/>
    <mergeCell ref="D40:D44"/>
    <mergeCell ref="D45:D49"/>
    <mergeCell ref="D50:D54"/>
    <mergeCell ref="D55:D59"/>
    <mergeCell ref="D60:D64"/>
    <mergeCell ref="D470:D474"/>
    <mergeCell ref="D475:D479"/>
    <mergeCell ref="D180:D184"/>
    <mergeCell ref="D365:D369"/>
    <mergeCell ref="D370:D374"/>
    <mergeCell ref="D375:D379"/>
    <mergeCell ref="D380:D384"/>
    <mergeCell ref="D385:D389"/>
    <mergeCell ref="D290:D294"/>
    <mergeCell ref="D295:D299"/>
    <mergeCell ref="D300:D304"/>
    <mergeCell ref="D305:D309"/>
    <mergeCell ref="D310:D314"/>
    <mergeCell ref="D315:D319"/>
    <mergeCell ref="D320:D324"/>
    <mergeCell ref="D325:D329"/>
    <mergeCell ref="D330:D334"/>
    <mergeCell ref="D335:D339"/>
    <mergeCell ref="D340:D344"/>
    <mergeCell ref="D345:D349"/>
    <mergeCell ref="D350:D354"/>
    <mergeCell ref="D355:D359"/>
    <mergeCell ref="D360:D364"/>
    <mergeCell ref="D200:D204"/>
    <mergeCell ref="D480:D484"/>
    <mergeCell ref="D485:D489"/>
    <mergeCell ref="D390:D394"/>
    <mergeCell ref="D395:D399"/>
    <mergeCell ref="D400:D404"/>
    <mergeCell ref="D405:D409"/>
    <mergeCell ref="C410:C509"/>
    <mergeCell ref="D410:D414"/>
    <mergeCell ref="D415:D419"/>
    <mergeCell ref="D420:D424"/>
    <mergeCell ref="D425:D429"/>
    <mergeCell ref="D430:D434"/>
    <mergeCell ref="D435:D439"/>
    <mergeCell ref="D440:D444"/>
    <mergeCell ref="D445:D449"/>
    <mergeCell ref="D450:D454"/>
    <mergeCell ref="D455:D459"/>
    <mergeCell ref="D460:D464"/>
    <mergeCell ref="C310:C409"/>
    <mergeCell ref="D490:D494"/>
    <mergeCell ref="D495:D499"/>
    <mergeCell ref="D500:D504"/>
    <mergeCell ref="D505:D509"/>
    <mergeCell ref="D465:D469"/>
  </mergeCells>
  <phoneticPr fontId="3" type="noConversion"/>
  <conditionalFormatting sqref="AI10:AL609">
    <cfRule type="expression" dxfId="1" priority="7">
      <formula>$AI10:$AI109=0</formula>
    </cfRule>
    <cfRule type="expression" dxfId="0" priority="8">
      <formula>$AI10:$AI109&lt;&gt;$G10:$G109</formula>
    </cfRule>
  </conditionalFormatting>
  <pageMargins left="0.7" right="0.7" top="0.75" bottom="0.75" header="0.3" footer="0.3"/>
  <pageSetup scale="38" orientation="portrait" r:id="rId1"/>
  <colBreaks count="2" manualBreakCount="2">
    <brk id="6" max="1048575" man="1"/>
    <brk id="20" max="60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geronimo</dc:creator>
  <cp:lastModifiedBy>Luis Geronimo Montes Barreras</cp:lastModifiedBy>
  <dcterms:created xsi:type="dcterms:W3CDTF">2015-06-05T18:19:34Z</dcterms:created>
  <dcterms:modified xsi:type="dcterms:W3CDTF">2021-05-31T23:14:02Z</dcterms:modified>
</cp:coreProperties>
</file>