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8-Chapter 8- Self-Organizing Maps\"/>
    </mc:Choice>
  </mc:AlternateContent>
  <xr:revisionPtr revIDLastSave="0" documentId="13_ncr:1_{8221F6C6-CD22-4D26-BD2C-665FC9DF6F17}" xr6:coauthVersionLast="47" xr6:coauthVersionMax="47" xr10:uidLastSave="{00000000-0000-0000-0000-000000000000}"/>
  <bookViews>
    <workbookView xWindow="-120" yWindow="-120" windowWidth="29040" windowHeight="15840" xr2:uid="{7BBAC2C6-24E3-46E7-ABDA-9079E79114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N24" i="1"/>
  <c r="O24" i="1"/>
  <c r="P24" i="1"/>
  <c r="Q24" i="1"/>
  <c r="W24" i="1" s="1"/>
  <c r="R24" i="1"/>
  <c r="S24" i="1"/>
  <c r="T24" i="1"/>
  <c r="U24" i="1"/>
  <c r="X24" i="1" s="1"/>
  <c r="V24" i="1"/>
  <c r="AF24" i="1"/>
  <c r="AI24" i="1" s="1"/>
  <c r="AP24" i="1" s="1"/>
  <c r="AG24" i="1"/>
  <c r="AJ24" i="1"/>
  <c r="AS24" i="1" s="1"/>
  <c r="J25" i="1"/>
  <c r="J26" i="1" s="1"/>
  <c r="K25" i="1"/>
  <c r="V25" i="1" s="1"/>
  <c r="L25" i="1"/>
  <c r="L26" i="1" s="1"/>
  <c r="L27" i="1" s="1"/>
  <c r="L28" i="1" s="1"/>
  <c r="L29" i="1" s="1"/>
  <c r="L30" i="1" s="1"/>
  <c r="L31" i="1" s="1"/>
  <c r="L32" i="1" s="1"/>
  <c r="M25" i="1"/>
  <c r="N25" i="1"/>
  <c r="O25" i="1"/>
  <c r="P25" i="1"/>
  <c r="Q25" i="1"/>
  <c r="R25" i="1"/>
  <c r="S25" i="1"/>
  <c r="X25" i="1" s="1"/>
  <c r="T25" i="1"/>
  <c r="U25" i="1"/>
  <c r="AF25" i="1"/>
  <c r="AI25" i="1" s="1"/>
  <c r="AG25" i="1"/>
  <c r="AJ25" i="1"/>
  <c r="AU25" i="1" s="1"/>
  <c r="AK25" i="1"/>
  <c r="AK26" i="1" s="1"/>
  <c r="AK27" i="1" s="1"/>
  <c r="AK28" i="1" s="1"/>
  <c r="AK29" i="1" s="1"/>
  <c r="AK30" i="1" s="1"/>
  <c r="AK31" i="1" s="1"/>
  <c r="AK32" i="1" s="1"/>
  <c r="AL25" i="1"/>
  <c r="M26" i="1"/>
  <c r="N26" i="1"/>
  <c r="O26" i="1"/>
  <c r="P26" i="1"/>
  <c r="Q26" i="1"/>
  <c r="R26" i="1"/>
  <c r="S26" i="1"/>
  <c r="T26" i="1"/>
  <c r="U26" i="1"/>
  <c r="AL26" i="1"/>
  <c r="AF26" i="1" s="1"/>
  <c r="AI26" i="1" s="1"/>
  <c r="M27" i="1"/>
  <c r="N27" i="1"/>
  <c r="O27" i="1"/>
  <c r="P27" i="1"/>
  <c r="Q27" i="1"/>
  <c r="R27" i="1"/>
  <c r="S27" i="1"/>
  <c r="T27" i="1"/>
  <c r="U27" i="1"/>
  <c r="AL27" i="1"/>
  <c r="AG27" i="1" s="1"/>
  <c r="AJ27" i="1" s="1"/>
  <c r="M28" i="1"/>
  <c r="N28" i="1"/>
  <c r="O28" i="1"/>
  <c r="P28" i="1"/>
  <c r="Q28" i="1"/>
  <c r="R28" i="1"/>
  <c r="S28" i="1"/>
  <c r="T28" i="1"/>
  <c r="U28" i="1"/>
  <c r="M29" i="1"/>
  <c r="N29" i="1"/>
  <c r="O29" i="1"/>
  <c r="P29" i="1"/>
  <c r="Q29" i="1"/>
  <c r="R29" i="1"/>
  <c r="S29" i="1"/>
  <c r="T29" i="1"/>
  <c r="U29" i="1"/>
  <c r="M30" i="1"/>
  <c r="N30" i="1"/>
  <c r="O30" i="1"/>
  <c r="P30" i="1"/>
  <c r="Q30" i="1"/>
  <c r="R30" i="1"/>
  <c r="S30" i="1"/>
  <c r="T30" i="1"/>
  <c r="U30" i="1"/>
  <c r="M31" i="1"/>
  <c r="N31" i="1"/>
  <c r="O31" i="1"/>
  <c r="P31" i="1"/>
  <c r="Q31" i="1"/>
  <c r="R31" i="1"/>
  <c r="S31" i="1"/>
  <c r="T31" i="1"/>
  <c r="U31" i="1"/>
  <c r="M32" i="1"/>
  <c r="N32" i="1"/>
  <c r="O32" i="1"/>
  <c r="P32" i="1"/>
  <c r="Q32" i="1"/>
  <c r="R32" i="1"/>
  <c r="S32" i="1"/>
  <c r="T32" i="1"/>
  <c r="U32" i="1"/>
  <c r="J8" i="1"/>
  <c r="AS8" i="1" s="1"/>
  <c r="S17" i="1" s="1"/>
  <c r="AS17" i="1" s="1"/>
  <c r="K8" i="1"/>
  <c r="K9" i="1" s="1"/>
  <c r="L8" i="1"/>
  <c r="J9" i="1"/>
  <c r="AP9" i="1" s="1"/>
  <c r="P18" i="1" s="1"/>
  <c r="L9" i="1"/>
  <c r="L10" i="1" s="1"/>
  <c r="L7" i="1"/>
  <c r="K7" i="1"/>
  <c r="AT7" i="1" s="1"/>
  <c r="T16" i="1" s="1"/>
  <c r="AT16" i="1" s="1"/>
  <c r="J7" i="1"/>
  <c r="J23" i="1"/>
  <c r="L23" i="1"/>
  <c r="K23" i="1"/>
  <c r="J17" i="1"/>
  <c r="K17" i="1"/>
  <c r="K18" i="1" s="1"/>
  <c r="L17" i="1"/>
  <c r="AU17" i="1" s="1"/>
  <c r="J18" i="1"/>
  <c r="AU15" i="1"/>
  <c r="AT15" i="1"/>
  <c r="AS15" i="1"/>
  <c r="AR15" i="1"/>
  <c r="AQ15" i="1"/>
  <c r="AP15" i="1"/>
  <c r="AM8" i="1"/>
  <c r="M17" i="1" s="1"/>
  <c r="V17" i="1" s="1"/>
  <c r="AN8" i="1"/>
  <c r="AO8" i="1"/>
  <c r="AP8" i="1"/>
  <c r="P17" i="1" s="1"/>
  <c r="AP17" i="1" s="1"/>
  <c r="AR8" i="1"/>
  <c r="R17" i="1" s="1"/>
  <c r="AT8" i="1"/>
  <c r="T17" i="1" s="1"/>
  <c r="AT17" i="1" s="1"/>
  <c r="AU8" i="1"/>
  <c r="AO9" i="1"/>
  <c r="O18" i="1" s="1"/>
  <c r="AS9" i="1"/>
  <c r="S18" i="1" s="1"/>
  <c r="AS18" i="1" s="1"/>
  <c r="AU9" i="1"/>
  <c r="AU7" i="1"/>
  <c r="AS7" i="1"/>
  <c r="AP7" i="1"/>
  <c r="P16" i="1" s="1"/>
  <c r="AP16" i="1" s="1"/>
  <c r="AR7" i="1"/>
  <c r="AQ7" i="1"/>
  <c r="Q16" i="1" s="1"/>
  <c r="AQ16" i="1" s="1"/>
  <c r="AO7" i="1"/>
  <c r="O16" i="1" s="1"/>
  <c r="AN7" i="1"/>
  <c r="N16" i="1" s="1"/>
  <c r="AM7" i="1"/>
  <c r="AU6" i="1"/>
  <c r="AT6" i="1"/>
  <c r="AS6" i="1"/>
  <c r="AR6" i="1"/>
  <c r="AQ6" i="1"/>
  <c r="AP6" i="1"/>
  <c r="P15" i="1" s="1"/>
  <c r="AO6" i="1"/>
  <c r="AN6" i="1"/>
  <c r="AM6" i="1"/>
  <c r="S15" i="1"/>
  <c r="AG21" i="1"/>
  <c r="AJ21" i="1" s="1"/>
  <c r="L16" i="1"/>
  <c r="K16" i="1"/>
  <c r="J16" i="1"/>
  <c r="U18" i="1"/>
  <c r="Q15" i="1"/>
  <c r="R15" i="1"/>
  <c r="T15" i="1"/>
  <c r="U15" i="1"/>
  <c r="R16" i="1"/>
  <c r="AR16" i="1" s="1"/>
  <c r="S16" i="1"/>
  <c r="U16" i="1"/>
  <c r="AU16" i="1" s="1"/>
  <c r="U17" i="1"/>
  <c r="N17" i="1"/>
  <c r="O17" i="1"/>
  <c r="M16" i="1"/>
  <c r="O15" i="1"/>
  <c r="N15" i="1"/>
  <c r="M15" i="1"/>
  <c r="V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G8" i="1"/>
  <c r="AG9" i="1"/>
  <c r="AG10" i="1"/>
  <c r="AG11" i="1"/>
  <c r="AG12" i="1"/>
  <c r="AG13" i="1"/>
  <c r="AG14" i="1"/>
  <c r="AG7" i="1"/>
  <c r="AG6" i="1"/>
  <c r="AF14" i="1"/>
  <c r="AF13" i="1"/>
  <c r="AF12" i="1"/>
  <c r="AF11" i="1"/>
  <c r="AF10" i="1"/>
  <c r="AF9" i="1"/>
  <c r="AF8" i="1"/>
  <c r="AE14" i="1"/>
  <c r="AE8" i="1"/>
  <c r="AE9" i="1"/>
  <c r="AE10" i="1"/>
  <c r="AE11" i="1"/>
  <c r="AE12" i="1"/>
  <c r="AE13" i="1"/>
  <c r="AE7" i="1"/>
  <c r="AK8" i="1"/>
  <c r="AK9" i="1" s="1"/>
  <c r="AK10" i="1" s="1"/>
  <c r="AK11" i="1" s="1"/>
  <c r="AK12" i="1" s="1"/>
  <c r="AK13" i="1" s="1"/>
  <c r="AK14" i="1" s="1"/>
  <c r="AK7" i="1"/>
  <c r="AL8" i="1"/>
  <c r="AL9" i="1"/>
  <c r="AL10" i="1" s="1"/>
  <c r="AL11" i="1" s="1"/>
  <c r="AL12" i="1" s="1"/>
  <c r="AL13" i="1" s="1"/>
  <c r="AL14" i="1" s="1"/>
  <c r="AL7" i="1"/>
  <c r="AF7" i="1" s="1"/>
  <c r="AF6" i="1"/>
  <c r="AE6" i="1"/>
  <c r="X8" i="1"/>
  <c r="X7" i="1"/>
  <c r="X6" i="1"/>
  <c r="W8" i="1"/>
  <c r="W7" i="1"/>
  <c r="W6" i="1"/>
  <c r="V7" i="1"/>
  <c r="V6" i="1"/>
  <c r="AT24" i="1" l="1"/>
  <c r="AR24" i="1"/>
  <c r="AT25" i="1"/>
  <c r="W25" i="1"/>
  <c r="AP25" i="1"/>
  <c r="AU27" i="1"/>
  <c r="AQ25" i="1"/>
  <c r="AR25" i="1"/>
  <c r="AP26" i="1"/>
  <c r="AR26" i="1"/>
  <c r="AF27" i="1"/>
  <c r="AI27" i="1" s="1"/>
  <c r="AR27" i="1" s="1"/>
  <c r="AG26" i="1"/>
  <c r="AJ26" i="1" s="1"/>
  <c r="AU24" i="1"/>
  <c r="AQ24" i="1"/>
  <c r="AL28" i="1"/>
  <c r="J27" i="1"/>
  <c r="AS27" i="1" s="1"/>
  <c r="K26" i="1"/>
  <c r="AS25" i="1"/>
  <c r="AT9" i="1"/>
  <c r="T18" i="1" s="1"/>
  <c r="K10" i="1"/>
  <c r="AQ9" i="1"/>
  <c r="Q18" i="1" s="1"/>
  <c r="V9" i="1"/>
  <c r="AN9" i="1"/>
  <c r="N18" i="1" s="1"/>
  <c r="V18" i="1" s="1"/>
  <c r="AO10" i="1"/>
  <c r="O19" i="1" s="1"/>
  <c r="AR10" i="1"/>
  <c r="R19" i="1" s="1"/>
  <c r="AU10" i="1"/>
  <c r="U19" i="1" s="1"/>
  <c r="L11" i="1"/>
  <c r="V8" i="1"/>
  <c r="W9" i="1"/>
  <c r="AR9" i="1"/>
  <c r="R18" i="1" s="1"/>
  <c r="W18" i="1" s="1"/>
  <c r="J10" i="1"/>
  <c r="X17" i="1"/>
  <c r="X9" i="1"/>
  <c r="AM9" i="1"/>
  <c r="M18" i="1" s="1"/>
  <c r="AQ8" i="1"/>
  <c r="Q17" i="1" s="1"/>
  <c r="AQ17" i="1" s="1"/>
  <c r="AP18" i="1"/>
  <c r="X16" i="1"/>
  <c r="AS16" i="1"/>
  <c r="AT18" i="1"/>
  <c r="AQ18" i="1"/>
  <c r="K19" i="1"/>
  <c r="J19" i="1"/>
  <c r="AR17" i="1"/>
  <c r="L18" i="1"/>
  <c r="X15" i="1"/>
  <c r="W15" i="1"/>
  <c r="AG22" i="1"/>
  <c r="AJ22" i="1" s="1"/>
  <c r="AG19" i="1"/>
  <c r="AJ19" i="1" s="1"/>
  <c r="AG15" i="1"/>
  <c r="AJ15" i="1" s="1"/>
  <c r="AE23" i="1"/>
  <c r="AH23" i="1" s="1"/>
  <c r="AG16" i="1"/>
  <c r="AJ16" i="1" s="1"/>
  <c r="AG20" i="1"/>
  <c r="AJ20" i="1" s="1"/>
  <c r="AG18" i="1"/>
  <c r="AJ18" i="1" s="1"/>
  <c r="AG17" i="1"/>
  <c r="AJ17" i="1" s="1"/>
  <c r="AF23" i="1"/>
  <c r="AI23" i="1" s="1"/>
  <c r="W16" i="1"/>
  <c r="V16" i="1"/>
  <c r="X18" i="1"/>
  <c r="V26" i="1" l="1"/>
  <c r="K27" i="1"/>
  <c r="V27" i="1" s="1"/>
  <c r="X26" i="1"/>
  <c r="W26" i="1"/>
  <c r="AT26" i="1"/>
  <c r="AU26" i="1"/>
  <c r="AS26" i="1"/>
  <c r="AQ26" i="1"/>
  <c r="X27" i="1"/>
  <c r="J28" i="1"/>
  <c r="AF28" i="1"/>
  <c r="AI28" i="1" s="1"/>
  <c r="AG28" i="1"/>
  <c r="AJ28" i="1" s="1"/>
  <c r="AL29" i="1"/>
  <c r="AP27" i="1"/>
  <c r="AS10" i="1"/>
  <c r="S19" i="1" s="1"/>
  <c r="AS19" i="1" s="1"/>
  <c r="V10" i="1"/>
  <c r="J11" i="1"/>
  <c r="AP10" i="1"/>
  <c r="P19" i="1" s="1"/>
  <c r="AM10" i="1"/>
  <c r="M19" i="1" s="1"/>
  <c r="X10" i="1"/>
  <c r="W10" i="1"/>
  <c r="W17" i="1"/>
  <c r="AN10" i="1"/>
  <c r="N19" i="1" s="1"/>
  <c r="AT10" i="1"/>
  <c r="T19" i="1" s="1"/>
  <c r="AT19" i="1" s="1"/>
  <c r="K11" i="1"/>
  <c r="AQ10" i="1"/>
  <c r="Q19" i="1" s="1"/>
  <c r="AQ19" i="1" s="1"/>
  <c r="AR11" i="1"/>
  <c r="R20" i="1" s="1"/>
  <c r="AO11" i="1"/>
  <c r="O20" i="1" s="1"/>
  <c r="AU11" i="1"/>
  <c r="U20" i="1" s="1"/>
  <c r="L12" i="1"/>
  <c r="K20" i="1"/>
  <c r="L19" i="1"/>
  <c r="AU18" i="1"/>
  <c r="AR18" i="1"/>
  <c r="J20" i="1"/>
  <c r="AP19" i="1"/>
  <c r="X19" i="1"/>
  <c r="AS28" i="1" l="1"/>
  <c r="AU28" i="1"/>
  <c r="K28" i="1"/>
  <c r="K29" i="1" s="1"/>
  <c r="K30" i="1" s="1"/>
  <c r="K31" i="1" s="1"/>
  <c r="K32" i="1" s="1"/>
  <c r="AT27" i="1"/>
  <c r="W27" i="1"/>
  <c r="AR28" i="1"/>
  <c r="AQ28" i="1"/>
  <c r="AP28" i="1"/>
  <c r="AQ27" i="1"/>
  <c r="AL30" i="1"/>
  <c r="AF29" i="1"/>
  <c r="AI29" i="1" s="1"/>
  <c r="AG29" i="1"/>
  <c r="AJ29" i="1" s="1"/>
  <c r="J29" i="1"/>
  <c r="V28" i="1"/>
  <c r="AU12" i="1"/>
  <c r="U21" i="1" s="1"/>
  <c r="AR12" i="1"/>
  <c r="AO12" i="1"/>
  <c r="O21" i="1" s="1"/>
  <c r="L13" i="1"/>
  <c r="AN11" i="1"/>
  <c r="N20" i="1" s="1"/>
  <c r="K12" i="1"/>
  <c r="AT11" i="1"/>
  <c r="T20" i="1" s="1"/>
  <c r="AQ11" i="1"/>
  <c r="Q20" i="1" s="1"/>
  <c r="AQ20" i="1" s="1"/>
  <c r="J12" i="1"/>
  <c r="AM11" i="1"/>
  <c r="M20" i="1" s="1"/>
  <c r="AS11" i="1"/>
  <c r="S20" i="1" s="1"/>
  <c r="AP11" i="1"/>
  <c r="P20" i="1" s="1"/>
  <c r="AP20" i="1" s="1"/>
  <c r="X11" i="1"/>
  <c r="V11" i="1"/>
  <c r="W11" i="1"/>
  <c r="K21" i="1"/>
  <c r="AT20" i="1"/>
  <c r="J21" i="1"/>
  <c r="AS20" i="1"/>
  <c r="AU19" i="1"/>
  <c r="L20" i="1"/>
  <c r="AR19" i="1"/>
  <c r="W19" i="1"/>
  <c r="V19" i="1"/>
  <c r="R21" i="1"/>
  <c r="W28" i="1" l="1"/>
  <c r="AQ29" i="1"/>
  <c r="AR29" i="1"/>
  <c r="AP29" i="1"/>
  <c r="AT28" i="1"/>
  <c r="V29" i="1"/>
  <c r="W29" i="1"/>
  <c r="J30" i="1"/>
  <c r="X29" i="1"/>
  <c r="AU29" i="1"/>
  <c r="AS29" i="1"/>
  <c r="AT29" i="1"/>
  <c r="X28" i="1"/>
  <c r="AL31" i="1"/>
  <c r="AF30" i="1"/>
  <c r="AI30" i="1" s="1"/>
  <c r="AG30" i="1"/>
  <c r="AJ30" i="1" s="1"/>
  <c r="AU13" i="1"/>
  <c r="U22" i="1" s="1"/>
  <c r="AO13" i="1"/>
  <c r="O22" i="1" s="1"/>
  <c r="AR13" i="1"/>
  <c r="AQ12" i="1"/>
  <c r="Q21" i="1" s="1"/>
  <c r="AN12" i="1"/>
  <c r="N21" i="1" s="1"/>
  <c r="AT12" i="1"/>
  <c r="T21" i="1" s="1"/>
  <c r="AT21" i="1" s="1"/>
  <c r="K13" i="1"/>
  <c r="L14" i="1"/>
  <c r="AM12" i="1"/>
  <c r="M21" i="1" s="1"/>
  <c r="AP12" i="1"/>
  <c r="P21" i="1" s="1"/>
  <c r="W21" i="1" s="1"/>
  <c r="AS12" i="1"/>
  <c r="S21" i="1" s="1"/>
  <c r="J13" i="1"/>
  <c r="V12" i="1"/>
  <c r="W12" i="1"/>
  <c r="X12" i="1"/>
  <c r="AS21" i="1"/>
  <c r="J22" i="1"/>
  <c r="AP21" i="1"/>
  <c r="AR20" i="1"/>
  <c r="L21" i="1"/>
  <c r="AU20" i="1"/>
  <c r="W20" i="1"/>
  <c r="X20" i="1"/>
  <c r="V20" i="1"/>
  <c r="K22" i="1"/>
  <c r="AQ21" i="1"/>
  <c r="V21" i="1"/>
  <c r="R22" i="1"/>
  <c r="AT30" i="1" l="1"/>
  <c r="AU30" i="1"/>
  <c r="AS30" i="1"/>
  <c r="AG31" i="1"/>
  <c r="AJ31" i="1" s="1"/>
  <c r="AF31" i="1"/>
  <c r="AI31" i="1" s="1"/>
  <c r="AL32" i="1"/>
  <c r="AP30" i="1"/>
  <c r="AQ30" i="1"/>
  <c r="AR30" i="1"/>
  <c r="V30" i="1"/>
  <c r="W30" i="1"/>
  <c r="J31" i="1"/>
  <c r="X30" i="1"/>
  <c r="X21" i="1"/>
  <c r="AP13" i="1"/>
  <c r="P22" i="1" s="1"/>
  <c r="W22" i="1" s="1"/>
  <c r="AS13" i="1"/>
  <c r="S22" i="1" s="1"/>
  <c r="AM13" i="1"/>
  <c r="M22" i="1" s="1"/>
  <c r="V22" i="1" s="1"/>
  <c r="V13" i="1"/>
  <c r="W13" i="1"/>
  <c r="J14" i="1"/>
  <c r="X13" i="1"/>
  <c r="AO14" i="1"/>
  <c r="O23" i="1" s="1"/>
  <c r="AR14" i="1"/>
  <c r="R23" i="1" s="1"/>
  <c r="AU14" i="1"/>
  <c r="U23" i="1" s="1"/>
  <c r="AT13" i="1"/>
  <c r="T22" i="1" s="1"/>
  <c r="AQ13" i="1"/>
  <c r="Q22" i="1" s="1"/>
  <c r="AN13" i="1"/>
  <c r="N22" i="1" s="1"/>
  <c r="K14" i="1"/>
  <c r="AT22" i="1"/>
  <c r="AQ22" i="1"/>
  <c r="AP22" i="1"/>
  <c r="AS22" i="1"/>
  <c r="AU21" i="1"/>
  <c r="L22" i="1"/>
  <c r="AR21" i="1"/>
  <c r="X31" i="1" l="1"/>
  <c r="J32" i="1"/>
  <c r="V31" i="1"/>
  <c r="W31" i="1"/>
  <c r="AP31" i="1"/>
  <c r="AR31" i="1"/>
  <c r="AQ31" i="1"/>
  <c r="AE32" i="1"/>
  <c r="AH32" i="1" s="1"/>
  <c r="AF32" i="1"/>
  <c r="AI32" i="1" s="1"/>
  <c r="AS31" i="1"/>
  <c r="AT31" i="1"/>
  <c r="AU31" i="1"/>
  <c r="AT14" i="1"/>
  <c r="T23" i="1" s="1"/>
  <c r="X23" i="1" s="1"/>
  <c r="AQ14" i="1"/>
  <c r="Q23" i="1" s="1"/>
  <c r="W23" i="1" s="1"/>
  <c r="AN14" i="1"/>
  <c r="N23" i="1" s="1"/>
  <c r="AS14" i="1"/>
  <c r="S23" i="1" s="1"/>
  <c r="AP14" i="1"/>
  <c r="P23" i="1" s="1"/>
  <c r="AM14" i="1"/>
  <c r="M23" i="1" s="1"/>
  <c r="V14" i="1"/>
  <c r="W14" i="1"/>
  <c r="X14" i="1"/>
  <c r="AU22" i="1"/>
  <c r="AR22" i="1"/>
  <c r="X22" i="1"/>
  <c r="AQ23" i="1"/>
  <c r="AN23" i="1"/>
  <c r="AP23" i="1"/>
  <c r="AM23" i="1"/>
  <c r="V23" i="1"/>
  <c r="AQ32" i="1" l="1"/>
  <c r="AR32" i="1"/>
  <c r="AP32" i="1"/>
  <c r="X32" i="1"/>
  <c r="W32" i="1"/>
  <c r="V32" i="1"/>
  <c r="AM32" i="1"/>
  <c r="AN32" i="1"/>
  <c r="AO32" i="1"/>
  <c r="AD23" i="1"/>
  <c r="AG23" i="1" s="1"/>
  <c r="AJ23" i="1" s="1"/>
  <c r="AS23" i="1" s="1"/>
  <c r="Y19" i="1"/>
  <c r="Y15" i="1"/>
  <c r="AO23" i="1"/>
  <c r="AR23" i="1"/>
  <c r="Y17" i="1"/>
  <c r="Y21" i="1"/>
  <c r="AB23" i="1"/>
  <c r="Y20" i="1"/>
  <c r="Y16" i="1"/>
  <c r="Y18" i="1"/>
  <c r="Y22" i="1"/>
  <c r="AE28" i="1" l="1"/>
  <c r="AH28" i="1" s="1"/>
  <c r="AM28" i="1" s="1"/>
  <c r="AG32" i="1"/>
  <c r="AJ32" i="1" s="1"/>
  <c r="AE24" i="1"/>
  <c r="AH24" i="1" s="1"/>
  <c r="AE25" i="1"/>
  <c r="AH25" i="1" s="1"/>
  <c r="AE26" i="1"/>
  <c r="AH26" i="1" s="1"/>
  <c r="AE27" i="1"/>
  <c r="AH27" i="1" s="1"/>
  <c r="AE31" i="1"/>
  <c r="AH31" i="1" s="1"/>
  <c r="AE29" i="1"/>
  <c r="AH29" i="1" s="1"/>
  <c r="AE30" i="1"/>
  <c r="AH30" i="1" s="1"/>
  <c r="AU23" i="1"/>
  <c r="AT23" i="1"/>
  <c r="AO28" i="1" l="1"/>
  <c r="AN28" i="1"/>
  <c r="AO27" i="1"/>
  <c r="AM27" i="1"/>
  <c r="AN27" i="1"/>
  <c r="AU32" i="1"/>
  <c r="AT32" i="1"/>
  <c r="AS32" i="1"/>
  <c r="AM26" i="1"/>
  <c r="AO26" i="1"/>
  <c r="AN26" i="1"/>
  <c r="AM30" i="1"/>
  <c r="AO30" i="1"/>
  <c r="AN30" i="1"/>
  <c r="AM29" i="1"/>
  <c r="AN29" i="1"/>
  <c r="AO29" i="1"/>
  <c r="AM25" i="1"/>
  <c r="AN25" i="1"/>
  <c r="AO25" i="1"/>
  <c r="AO31" i="1"/>
  <c r="AN31" i="1"/>
  <c r="AM31" i="1"/>
  <c r="AO24" i="1"/>
  <c r="AM24" i="1"/>
  <c r="AN24" i="1"/>
  <c r="BM28" i="1" l="1"/>
  <c r="BL56" i="1"/>
  <c r="BP56" i="1" s="1"/>
  <c r="BM56" i="1"/>
  <c r="BQ56" i="1" s="1"/>
  <c r="BN56" i="1"/>
  <c r="BR56" i="1" s="1"/>
  <c r="BL57" i="1"/>
  <c r="BP57" i="1" s="1"/>
  <c r="BM57" i="1"/>
  <c r="BQ57" i="1" s="1"/>
  <c r="BN57" i="1"/>
  <c r="BR57" i="1" s="1"/>
  <c r="BL58" i="1"/>
  <c r="BP58" i="1" s="1"/>
  <c r="BM58" i="1"/>
  <c r="BQ58" i="1" s="1"/>
  <c r="BN58" i="1"/>
  <c r="BR58" i="1" s="1"/>
  <c r="BL59" i="1"/>
  <c r="BP59" i="1" s="1"/>
  <c r="BM59" i="1"/>
  <c r="BQ59" i="1" s="1"/>
  <c r="BN59" i="1"/>
  <c r="BR59" i="1" s="1"/>
  <c r="BL60" i="1"/>
  <c r="BP60" i="1" s="1"/>
  <c r="BM60" i="1"/>
  <c r="BQ60" i="1" s="1"/>
  <c r="BN60" i="1"/>
  <c r="BR60" i="1" s="1"/>
  <c r="BL61" i="1"/>
  <c r="BP61" i="1" s="1"/>
  <c r="BM61" i="1"/>
  <c r="BQ61" i="1" s="1"/>
  <c r="BN61" i="1"/>
  <c r="BR61" i="1" s="1"/>
  <c r="BL62" i="1"/>
  <c r="BP62" i="1" s="1"/>
  <c r="BM62" i="1"/>
  <c r="BQ62" i="1" s="1"/>
  <c r="BN62" i="1"/>
  <c r="BR62" i="1" s="1"/>
  <c r="BL63" i="1"/>
  <c r="BP63" i="1" s="1"/>
  <c r="BM63" i="1"/>
  <c r="BQ63" i="1" s="1"/>
  <c r="BN63" i="1"/>
  <c r="BR63" i="1" s="1"/>
  <c r="BL64" i="1"/>
  <c r="BP64" i="1" s="1"/>
  <c r="BM64" i="1"/>
  <c r="BQ64" i="1" s="1"/>
  <c r="BN64" i="1"/>
  <c r="BR64" i="1" s="1"/>
  <c r="BL39" i="1"/>
  <c r="BP39" i="1" s="1"/>
  <c r="BM39" i="1"/>
  <c r="BQ39" i="1" s="1"/>
  <c r="BN39" i="1"/>
  <c r="BR39" i="1" s="1"/>
  <c r="BL40" i="1"/>
  <c r="BP40" i="1" s="1"/>
  <c r="BM40" i="1"/>
  <c r="BQ40" i="1" s="1"/>
  <c r="BN40" i="1"/>
  <c r="BR40" i="1" s="1"/>
  <c r="BL41" i="1"/>
  <c r="BP41" i="1" s="1"/>
  <c r="BM41" i="1"/>
  <c r="BQ41" i="1" s="1"/>
  <c r="BN41" i="1"/>
  <c r="BR41" i="1" s="1"/>
  <c r="BL42" i="1"/>
  <c r="BP42" i="1" s="1"/>
  <c r="BM42" i="1"/>
  <c r="BQ42" i="1" s="1"/>
  <c r="BN42" i="1"/>
  <c r="BR42" i="1" s="1"/>
  <c r="BL43" i="1"/>
  <c r="BP43" i="1" s="1"/>
  <c r="BM43" i="1"/>
  <c r="BQ43" i="1" s="1"/>
  <c r="BN43" i="1"/>
  <c r="BR43" i="1" s="1"/>
  <c r="BL44" i="1"/>
  <c r="BP44" i="1" s="1"/>
  <c r="BM44" i="1"/>
  <c r="BQ44" i="1" s="1"/>
  <c r="BN44" i="1"/>
  <c r="BR44" i="1" s="1"/>
  <c r="BL45" i="1"/>
  <c r="BP45" i="1" s="1"/>
  <c r="BM45" i="1"/>
  <c r="BQ45" i="1" s="1"/>
  <c r="BN45" i="1"/>
  <c r="BR45" i="1" s="1"/>
  <c r="BL46" i="1"/>
  <c r="BP46" i="1" s="1"/>
  <c r="BM46" i="1"/>
  <c r="BQ46" i="1" s="1"/>
  <c r="BN46" i="1"/>
  <c r="BR46" i="1" s="1"/>
  <c r="BL47" i="1"/>
  <c r="BP47" i="1" s="1"/>
  <c r="BM47" i="1"/>
  <c r="BQ47" i="1" s="1"/>
  <c r="BN47" i="1"/>
  <c r="BR47" i="1" s="1"/>
  <c r="BN30" i="1"/>
  <c r="BR30" i="1" s="1"/>
  <c r="BM30" i="1"/>
  <c r="BQ30" i="1" s="1"/>
  <c r="BL30" i="1"/>
  <c r="BP30" i="1" s="1"/>
  <c r="BN29" i="1"/>
  <c r="BR29" i="1" s="1"/>
  <c r="BM29" i="1"/>
  <c r="BQ29" i="1" s="1"/>
  <c r="BL29" i="1"/>
  <c r="BP29" i="1" s="1"/>
  <c r="BN28" i="1"/>
  <c r="BR28" i="1" s="1"/>
  <c r="BQ28" i="1"/>
  <c r="BL28" i="1"/>
  <c r="BP28" i="1" s="1"/>
  <c r="BN27" i="1"/>
  <c r="BR27" i="1" s="1"/>
  <c r="BM27" i="1"/>
  <c r="BQ27" i="1" s="1"/>
  <c r="BL27" i="1"/>
  <c r="BP27" i="1" s="1"/>
  <c r="BN26" i="1"/>
  <c r="BR26" i="1" s="1"/>
  <c r="BM26" i="1"/>
  <c r="BQ26" i="1" s="1"/>
  <c r="BL26" i="1"/>
  <c r="BP26" i="1" s="1"/>
  <c r="BN25" i="1"/>
  <c r="BR25" i="1" s="1"/>
  <c r="BM25" i="1"/>
  <c r="BQ25" i="1" s="1"/>
  <c r="BL25" i="1"/>
  <c r="BP25" i="1" s="1"/>
  <c r="BN24" i="1"/>
  <c r="BR24" i="1" s="1"/>
  <c r="BM24" i="1"/>
  <c r="BQ24" i="1" s="1"/>
  <c r="BL24" i="1"/>
  <c r="BP24" i="1" s="1"/>
  <c r="BN23" i="1"/>
  <c r="BR23" i="1" s="1"/>
  <c r="BM23" i="1"/>
  <c r="BQ23" i="1" s="1"/>
  <c r="BL23" i="1"/>
  <c r="BP23" i="1" s="1"/>
  <c r="BN22" i="1"/>
  <c r="BR22" i="1" s="1"/>
  <c r="BM22" i="1"/>
  <c r="BQ22" i="1" s="1"/>
  <c r="BL22" i="1"/>
  <c r="BP22" i="1" s="1"/>
  <c r="AJ7" i="1"/>
  <c r="AJ8" i="1"/>
  <c r="AJ9" i="1"/>
  <c r="AJ10" i="1"/>
  <c r="AJ11" i="1"/>
  <c r="AJ12" i="1"/>
  <c r="AJ13" i="1"/>
  <c r="AJ14" i="1"/>
  <c r="AI7" i="1"/>
  <c r="AI8" i="1"/>
  <c r="AI9" i="1"/>
  <c r="AI10" i="1"/>
  <c r="AI11" i="1"/>
  <c r="AI12" i="1"/>
  <c r="AI13" i="1"/>
  <c r="AI14" i="1"/>
  <c r="AH7" i="1"/>
  <c r="AH8" i="1"/>
  <c r="AH9" i="1"/>
  <c r="AH10" i="1"/>
  <c r="AH11" i="1"/>
  <c r="AH12" i="1"/>
  <c r="AH13" i="1"/>
  <c r="AH14" i="1"/>
  <c r="AJ6" i="1"/>
  <c r="AI6" i="1"/>
  <c r="AH6" i="1"/>
  <c r="AE19" i="1" l="1"/>
  <c r="AH19" i="1" s="1"/>
  <c r="AE20" i="1"/>
  <c r="AH20" i="1" s="1"/>
  <c r="AE15" i="1"/>
  <c r="AH15" i="1" s="1"/>
  <c r="AF15" i="1"/>
  <c r="AI15" i="1" s="1"/>
  <c r="AE16" i="1"/>
  <c r="AH16" i="1" s="1"/>
  <c r="AE17" i="1"/>
  <c r="AH17" i="1" s="1"/>
  <c r="AE18" i="1"/>
  <c r="AH18" i="1" s="1"/>
  <c r="AF17" i="1"/>
  <c r="AI17" i="1" s="1"/>
  <c r="AF19" i="1"/>
  <c r="AI19" i="1" s="1"/>
  <c r="AF20" i="1"/>
  <c r="AI20" i="1" s="1"/>
  <c r="AF18" i="1"/>
  <c r="AI18" i="1" s="1"/>
  <c r="AF16" i="1"/>
  <c r="AI16" i="1" s="1"/>
  <c r="AO15" i="1" l="1"/>
  <c r="AN15" i="1"/>
  <c r="AM15" i="1"/>
  <c r="AN20" i="1"/>
  <c r="AO20" i="1"/>
  <c r="AM20" i="1"/>
  <c r="AM17" i="1"/>
  <c r="AN17" i="1"/>
  <c r="AO17" i="1"/>
  <c r="AN16" i="1"/>
  <c r="AO16" i="1"/>
  <c r="AM16" i="1"/>
  <c r="AM18" i="1"/>
  <c r="AN18" i="1"/>
  <c r="AO18" i="1"/>
  <c r="AO19" i="1"/>
  <c r="AM19" i="1"/>
  <c r="AN19" i="1"/>
  <c r="AE21" i="1"/>
  <c r="AH21" i="1" s="1"/>
  <c r="AF21" i="1"/>
  <c r="AI21" i="1" s="1"/>
  <c r="AE22" i="1"/>
  <c r="AH22" i="1" s="1"/>
  <c r="AM21" i="1" l="1"/>
  <c r="AN21" i="1"/>
  <c r="AO21" i="1"/>
  <c r="AM22" i="1"/>
  <c r="AN22" i="1"/>
  <c r="AO22" i="1"/>
  <c r="AF22" i="1"/>
  <c r="AI22" i="1" s="1"/>
</calcChain>
</file>

<file path=xl/sharedStrings.xml><?xml version="1.0" encoding="utf-8"?>
<sst xmlns="http://schemas.openxmlformats.org/spreadsheetml/2006/main" count="117" uniqueCount="98">
  <si>
    <t>1</t>
  </si>
  <si>
    <t>2</t>
  </si>
  <si>
    <t>3</t>
  </si>
  <si>
    <t>4</t>
  </si>
  <si>
    <t>7</t>
  </si>
  <si>
    <t>10</t>
  </si>
  <si>
    <t>13</t>
  </si>
  <si>
    <t>16</t>
  </si>
  <si>
    <t>19</t>
  </si>
  <si>
    <t>22</t>
  </si>
  <si>
    <t>25</t>
  </si>
  <si>
    <t>5</t>
  </si>
  <si>
    <t>6</t>
  </si>
  <si>
    <t>8</t>
  </si>
  <si>
    <t>9</t>
  </si>
  <si>
    <t>11</t>
  </si>
  <si>
    <t>12</t>
  </si>
  <si>
    <t>14</t>
  </si>
  <si>
    <t>15</t>
  </si>
  <si>
    <t>17</t>
  </si>
  <si>
    <t>18</t>
  </si>
  <si>
    <t>20</t>
  </si>
  <si>
    <t>21</t>
  </si>
  <si>
    <t>23</t>
  </si>
  <si>
    <t>24</t>
  </si>
  <si>
    <t>26</t>
  </si>
  <si>
    <t>27</t>
  </si>
  <si>
    <t>Calculo BMU</t>
  </si>
  <si>
    <t>Index</t>
  </si>
  <si>
    <t>x1</t>
  </si>
  <si>
    <t>x2</t>
  </si>
  <si>
    <t>Distancia (X1, X2)</t>
  </si>
  <si>
    <t>0</t>
  </si>
  <si>
    <t>Valor de V para cada vecino</t>
  </si>
  <si>
    <t>W</t>
  </si>
  <si>
    <t>Funcion Gausiana</t>
  </si>
  <si>
    <t>R</t>
  </si>
  <si>
    <t>x3</t>
  </si>
  <si>
    <t>x4</t>
  </si>
  <si>
    <t>c siempre es 0</t>
  </si>
  <si>
    <t>Neuronas de Salida       OUTPUT = 27</t>
  </si>
  <si>
    <t>INPUT</t>
  </si>
  <si>
    <t>Iteracion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</si>
  <si>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</si>
  <si>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</si>
  <si>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</si>
  <si>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</si>
  <si>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</si>
  <si>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</si>
  <si>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</si>
  <si>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</si>
  <si>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</si>
  <si>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</si>
  <si>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</si>
  <si>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</si>
  <si>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</si>
  <si>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</si>
  <si>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</si>
  <si>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</si>
  <si>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</si>
  <si>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</si>
  <si>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</si>
  <si>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</si>
  <si>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</si>
  <si>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</si>
  <si>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</si>
  <si>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</si>
  <si>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</si>
  <si>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</si>
  <si>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</si>
  <si>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</si>
  <si>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</si>
  <si>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</si>
  <si>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</si>
  <si>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</si>
  <si>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</si>
  <si>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</si>
  <si>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</si>
  <si>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</si>
  <si>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</si>
  <si>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</si>
  <si>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</si>
  <si>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</si>
  <si>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</si>
  <si>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</si>
  <si>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</si>
  <si>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</si>
  <si>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</si>
  <si>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</si>
  <si>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</si>
  <si>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</si>
  <si>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</si>
  <si>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</si>
  <si>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</si>
  <si>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</si>
  <si>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</si>
  <si>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</si>
  <si>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Ajuste PesoNeuronas de Salida       OUTPUT =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</si>
</sst>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rgb="FFFFFF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rgb="FFFFFF00"/>
      </top>
      <bottom style="thick">
        <color indexed="64"/>
      </bottom>
      <diagonal/>
    </border>
    <border>
      <left/>
      <right/>
      <top style="thick">
        <color rgb="FFFFFF00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rgb="FFFFFF00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rgb="FFFFFF00"/>
      </top>
      <bottom style="thick">
        <color indexed="64"/>
      </bottom>
      <diagonal/>
    </border>
    <border>
      <left style="medium">
        <color indexed="64"/>
      </left>
      <right/>
      <top style="thick">
        <color rgb="FFFFFF00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rgb="FFFFFF00"/>
      </top>
      <bottom style="thick">
        <color indexed="64"/>
      </bottom>
      <diagonal/>
    </border>
    <border>
      <left/>
      <right style="thin">
        <color indexed="64"/>
      </right>
      <top style="thick">
        <color rgb="FFFFFF00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5"/>
      </left>
      <right style="thin">
        <color indexed="64"/>
      </right>
      <top style="thick">
        <color theme="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/>
      </top>
      <bottom style="medium">
        <color indexed="64"/>
      </bottom>
      <diagonal/>
    </border>
    <border>
      <left style="thin">
        <color indexed="64"/>
      </left>
      <right style="thick">
        <color theme="5"/>
      </right>
      <top style="thick">
        <color theme="5"/>
      </top>
      <bottom style="medium">
        <color indexed="64"/>
      </bottom>
      <diagonal/>
    </border>
    <border>
      <left style="thick">
        <color theme="5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5"/>
      </right>
      <top style="medium">
        <color indexed="64"/>
      </top>
      <bottom style="medium">
        <color indexed="64"/>
      </bottom>
      <diagonal/>
    </border>
    <border>
      <left style="thick">
        <color theme="5"/>
      </left>
      <right style="thin">
        <color indexed="64"/>
      </right>
      <top style="medium">
        <color indexed="64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5"/>
      </bottom>
      <diagonal/>
    </border>
    <border>
      <left style="thin">
        <color indexed="64"/>
      </left>
      <right style="thick">
        <color theme="5"/>
      </right>
      <top style="medium">
        <color indexed="64"/>
      </top>
      <bottom style="thick">
        <color theme="5"/>
      </bottom>
      <diagonal/>
    </border>
    <border>
      <left style="thick">
        <color theme="5"/>
      </left>
      <right style="thin">
        <color indexed="64"/>
      </right>
      <top style="thick">
        <color theme="5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theme="5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theme="5"/>
      </top>
      <bottom style="thick">
        <color indexed="64"/>
      </bottom>
      <diagonal/>
    </border>
    <border>
      <left style="thin">
        <color indexed="64"/>
      </left>
      <right style="thick">
        <color theme="5"/>
      </right>
      <top style="thick">
        <color theme="5"/>
      </top>
      <bottom style="thick">
        <color indexed="64"/>
      </bottom>
      <diagonal/>
    </border>
    <border>
      <left style="thick">
        <color theme="5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theme="5"/>
      </right>
      <top style="thick">
        <color indexed="64"/>
      </top>
      <bottom style="thick">
        <color indexed="64"/>
      </bottom>
      <diagonal/>
    </border>
    <border>
      <left style="thick">
        <color theme="5"/>
      </left>
      <right style="thin">
        <color indexed="64"/>
      </right>
      <top style="thick">
        <color rgb="FFFFFF00"/>
      </top>
      <bottom style="thick">
        <color indexed="64"/>
      </bottom>
      <diagonal/>
    </border>
    <border>
      <left style="thin">
        <color indexed="64"/>
      </left>
      <right style="thick">
        <color theme="5"/>
      </right>
      <top style="thick">
        <color rgb="FFFFFF00"/>
      </top>
      <bottom style="thick">
        <color indexed="64"/>
      </bottom>
      <diagonal/>
    </border>
    <border>
      <left style="thick">
        <color theme="5"/>
      </left>
      <right style="thin">
        <color indexed="64"/>
      </right>
      <top style="thick">
        <color rgb="FFFFFF00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ck">
        <color theme="5"/>
      </bottom>
      <diagonal/>
    </border>
    <border>
      <left style="thin">
        <color indexed="64"/>
      </left>
      <right style="thick">
        <color indexed="64"/>
      </right>
      <top style="thick">
        <color rgb="FFFFFF00"/>
      </top>
      <bottom style="thick">
        <color theme="5"/>
      </bottom>
      <diagonal/>
    </border>
    <border>
      <left style="thick">
        <color indexed="64"/>
      </left>
      <right style="thin">
        <color indexed="64"/>
      </right>
      <top style="thick">
        <color rgb="FFFFFF00"/>
      </top>
      <bottom style="thick">
        <color theme="5"/>
      </bottom>
      <diagonal/>
    </border>
    <border>
      <left style="thin">
        <color indexed="64"/>
      </left>
      <right style="thick">
        <color theme="5"/>
      </right>
      <top style="thick">
        <color rgb="FFFFFF00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5"/>
      </top>
      <bottom style="thick">
        <color indexed="64"/>
      </bottom>
      <diagonal/>
    </border>
    <border>
      <left/>
      <right style="thick">
        <color theme="5"/>
      </right>
      <top style="thick">
        <color theme="5"/>
      </top>
      <bottom style="thick">
        <color indexed="64"/>
      </bottom>
      <diagonal/>
    </border>
    <border>
      <left style="thick">
        <color theme="5"/>
      </left>
      <right/>
      <top/>
      <bottom style="thick">
        <color indexed="64"/>
      </bottom>
      <diagonal/>
    </border>
    <border>
      <left/>
      <right style="thick">
        <color theme="5"/>
      </right>
      <top/>
      <bottom style="thick">
        <color indexed="64"/>
      </bottom>
      <diagonal/>
    </border>
    <border>
      <left style="thick">
        <color theme="5"/>
      </left>
      <right/>
      <top style="thick">
        <color indexed="64"/>
      </top>
      <bottom style="thick">
        <color indexed="64"/>
      </bottom>
      <diagonal/>
    </border>
    <border>
      <left/>
      <right style="thick">
        <color theme="5"/>
      </right>
      <top style="thick">
        <color indexed="64"/>
      </top>
      <bottom style="thick">
        <color indexed="6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rgb="FFFFFF00"/>
      </top>
      <bottom style="thick">
        <color indexed="64"/>
      </bottom>
      <diagonal/>
    </border>
    <border>
      <left/>
      <right style="thick">
        <color theme="5"/>
      </right>
      <top style="thick">
        <color rgb="FFFFFF00"/>
      </top>
      <bottom style="thick">
        <color indexed="64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 style="thick">
        <color indexed="64"/>
      </left>
      <right style="thick">
        <color indexed="64"/>
      </right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5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5"/>
      </right>
      <top style="thick">
        <color indexed="64"/>
      </top>
      <bottom/>
      <diagonal/>
    </border>
    <border>
      <left style="thick">
        <color theme="5"/>
      </left>
      <right style="thick">
        <color indexed="64"/>
      </right>
      <top style="thick">
        <color indexed="64"/>
      </top>
      <bottom style="thick">
        <color theme="5"/>
      </bottom>
      <diagonal/>
    </border>
    <border>
      <left style="thick">
        <color indexed="64"/>
      </left>
      <right style="thick">
        <color theme="5"/>
      </right>
      <top style="thick">
        <color indexed="64"/>
      </top>
      <bottom style="thick">
        <color theme="5"/>
      </bottom>
      <diagonal/>
    </border>
    <border>
      <left style="thick">
        <color theme="5"/>
      </left>
      <right style="hair">
        <color indexed="64"/>
      </right>
      <top style="thick">
        <color theme="5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theme="5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theme="5"/>
      </top>
      <bottom style="thick">
        <color indexed="64"/>
      </bottom>
      <diagonal/>
    </border>
    <border>
      <left style="hair">
        <color indexed="64"/>
      </left>
      <right style="thick">
        <color theme="5"/>
      </right>
      <top style="thick">
        <color theme="5"/>
      </top>
      <bottom style="thick">
        <color indexed="64"/>
      </bottom>
      <diagonal/>
    </border>
    <border>
      <left style="thick">
        <color theme="5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theme="5"/>
      </right>
      <top style="thick">
        <color indexed="64"/>
      </top>
      <bottom style="thick">
        <color indexed="64"/>
      </bottom>
      <diagonal/>
    </border>
    <border>
      <left style="thick">
        <color theme="5"/>
      </left>
      <right style="hair">
        <color indexed="64"/>
      </right>
      <top style="thick">
        <color rgb="FFFFFF00"/>
      </top>
      <bottom style="thick">
        <color indexed="64"/>
      </bottom>
      <diagonal/>
    </border>
    <border>
      <left style="hair">
        <color indexed="64"/>
      </left>
      <right style="thick">
        <color theme="5"/>
      </right>
      <top style="thick">
        <color rgb="FFFFFF00"/>
      </top>
      <bottom style="thick">
        <color indexed="64"/>
      </bottom>
      <diagonal/>
    </border>
    <border>
      <left style="thick">
        <color theme="5"/>
      </left>
      <right style="hair">
        <color indexed="64"/>
      </right>
      <top style="thick">
        <color rgb="FFFFFF00"/>
      </top>
      <bottom style="thick">
        <color theme="5"/>
      </bottom>
      <diagonal/>
    </border>
    <border>
      <left style="hair">
        <color indexed="64"/>
      </left>
      <right style="thick">
        <color indexed="64"/>
      </right>
      <top style="thick">
        <color rgb="FFFFFF00"/>
      </top>
      <bottom style="thick">
        <color theme="5"/>
      </bottom>
      <diagonal/>
    </border>
    <border>
      <left style="thick">
        <color indexed="64"/>
      </left>
      <right style="hair">
        <color indexed="64"/>
      </right>
      <top style="thick">
        <color rgb="FFFFFF00"/>
      </top>
      <bottom style="thick">
        <color theme="5"/>
      </bottom>
      <diagonal/>
    </border>
    <border>
      <left style="hair">
        <color indexed="64"/>
      </left>
      <right style="thick">
        <color theme="5"/>
      </right>
      <top style="thick">
        <color rgb="FFFFFF00"/>
      </top>
      <bottom style="thick">
        <color theme="5"/>
      </bottom>
      <diagonal/>
    </border>
    <border>
      <left style="thick">
        <color theme="5"/>
      </left>
      <right style="thick">
        <color indexed="64"/>
      </right>
      <top style="thick">
        <color theme="5"/>
      </top>
      <bottom/>
      <diagonal/>
    </border>
    <border>
      <left style="thick">
        <color indexed="64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theme="5"/>
      </bottom>
      <diagonal/>
    </border>
    <border>
      <left style="thick">
        <color indexed="64"/>
      </left>
      <right/>
      <top/>
      <bottom style="thick">
        <color theme="5"/>
      </bottom>
      <diagonal/>
    </border>
    <border>
      <left style="thick">
        <color indexed="64"/>
      </left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indexed="64"/>
      </bottom>
      <diagonal/>
    </border>
    <border>
      <left style="thick">
        <color theme="5"/>
      </left>
      <right style="thick">
        <color theme="5"/>
      </right>
      <top style="thick">
        <color indexed="64"/>
      </top>
      <bottom style="thick">
        <color indexed="64"/>
      </bottom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indexed="64"/>
      </top>
      <bottom style="thick">
        <color theme="5"/>
      </bottom>
      <diagonal/>
    </border>
    <border>
      <left/>
      <right style="thick">
        <color theme="5"/>
      </right>
      <top style="thick">
        <color indexed="64"/>
      </top>
      <bottom/>
      <diagonal/>
    </border>
    <border>
      <left/>
      <right style="thick">
        <color theme="5"/>
      </right>
      <top style="thick">
        <color indexed="64"/>
      </top>
      <bottom style="thick">
        <color theme="5"/>
      </bottom>
      <diagonal/>
    </border>
    <border>
      <left style="hair">
        <color indexed="64"/>
      </left>
      <right style="hair">
        <color indexed="64"/>
      </right>
      <top style="thick">
        <color theme="5"/>
      </top>
      <bottom style="thick">
        <color indexed="64"/>
      </bottom>
      <diagonal/>
    </border>
    <border>
      <left/>
      <right style="thin">
        <color indexed="64"/>
      </right>
      <top style="thick">
        <color theme="5"/>
      </top>
      <bottom style="thick">
        <color indexed="64"/>
      </bottom>
      <diagonal/>
    </border>
    <border>
      <left style="medium">
        <color indexed="64"/>
      </left>
      <right/>
      <top style="thick">
        <color theme="5"/>
      </top>
      <bottom style="thick">
        <color indexed="64"/>
      </bottom>
      <diagonal/>
    </border>
    <border>
      <left/>
      <right/>
      <top style="thick">
        <color theme="5"/>
      </top>
      <bottom style="thick">
        <color indexed="64"/>
      </bottom>
      <diagonal/>
    </border>
    <border>
      <left style="thick">
        <color theme="5"/>
      </left>
      <right/>
      <top style="thick">
        <color rgb="FFFFFF00"/>
      </top>
      <bottom style="thick">
        <color theme="5"/>
      </bottom>
      <diagonal/>
    </border>
    <border>
      <left style="hair">
        <color indexed="64"/>
      </left>
      <right style="hair">
        <color indexed="64"/>
      </right>
      <top style="thick">
        <color rgb="FFFFFF00"/>
      </top>
      <bottom style="thick">
        <color theme="5"/>
      </bottom>
      <diagonal/>
    </border>
    <border>
      <left/>
      <right style="thin">
        <color indexed="64"/>
      </right>
      <top style="thick">
        <color rgb="FFFFFF00"/>
      </top>
      <bottom style="thick">
        <color theme="5"/>
      </bottom>
      <diagonal/>
    </border>
    <border>
      <left style="medium">
        <color indexed="64"/>
      </left>
      <right/>
      <top style="thick">
        <color rgb="FFFFFF00"/>
      </top>
      <bottom style="thick">
        <color theme="5"/>
      </bottom>
      <diagonal/>
    </border>
    <border>
      <left/>
      <right/>
      <top style="thick">
        <color rgb="FFFFFF00"/>
      </top>
      <bottom style="thick">
        <color theme="5"/>
      </bottom>
      <diagonal/>
    </border>
    <border>
      <left/>
      <right style="thick">
        <color theme="5"/>
      </right>
      <top style="thick">
        <color rgb="FFFFFF00"/>
      </top>
      <bottom style="thick">
        <color theme="5"/>
      </bottom>
      <diagonal/>
    </border>
    <border>
      <left/>
      <right style="thin">
        <color indexed="64"/>
      </right>
      <top style="thick">
        <color theme="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/>
      </top>
      <bottom style="thin">
        <color indexed="64"/>
      </bottom>
      <diagonal/>
    </border>
    <border>
      <left style="thin">
        <color indexed="64"/>
      </left>
      <right/>
      <top style="thick">
        <color theme="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ck">
        <color theme="5"/>
      </bottom>
      <diagonal/>
    </border>
    <border>
      <left style="thick">
        <color theme="5"/>
      </left>
      <right style="thin">
        <color indexed="64"/>
      </right>
      <top style="thick">
        <color indexed="64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theme="5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theme="5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theme="5"/>
      </bottom>
      <diagonal/>
    </border>
    <border>
      <left style="thin">
        <color indexed="64"/>
      </left>
      <right style="thick">
        <color theme="5"/>
      </right>
      <top style="thick">
        <color indexed="64"/>
      </top>
      <bottom style="thick">
        <color theme="5"/>
      </bottom>
      <diagonal/>
    </border>
    <border>
      <left style="thick">
        <color theme="5"/>
      </left>
      <right style="hair">
        <color indexed="64"/>
      </right>
      <top style="thick">
        <color indexed="64"/>
      </top>
      <bottom style="thick">
        <color theme="5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theme="5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theme="5"/>
      </bottom>
      <diagonal/>
    </border>
    <border>
      <left style="hair">
        <color indexed="64"/>
      </left>
      <right style="thick">
        <color theme="5"/>
      </right>
      <top style="thick">
        <color indexed="64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6" xfId="0" quotePrefix="1" applyFont="1" applyFill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4" borderId="5" xfId="0" quotePrefix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0" borderId="19" xfId="0" quotePrefix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9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20" xfId="0" quotePrefix="1" applyFont="1" applyFill="1" applyBorder="1" applyAlignment="1">
      <alignment horizontal="center" vertical="center"/>
    </xf>
    <xf numFmtId="0" fontId="1" fillId="2" borderId="21" xfId="0" quotePrefix="1" applyFont="1" applyFill="1" applyBorder="1" applyAlignment="1">
      <alignment horizontal="center" vertical="center"/>
    </xf>
    <xf numFmtId="0" fontId="1" fillId="0" borderId="22" xfId="0" quotePrefix="1" applyFont="1" applyBorder="1" applyAlignment="1">
      <alignment horizontal="center" vertical="center"/>
    </xf>
    <xf numFmtId="0" fontId="1" fillId="2" borderId="23" xfId="0" quotePrefix="1" applyFont="1" applyFill="1" applyBorder="1" applyAlignment="1">
      <alignment horizontal="center" vertical="center"/>
    </xf>
    <xf numFmtId="0" fontId="1" fillId="0" borderId="0" xfId="0" applyFont="1"/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40" xfId="0" quotePrefix="1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3" borderId="37" xfId="0" quotePrefix="1" applyFont="1" applyFill="1" applyBorder="1" applyAlignment="1">
      <alignment horizontal="center" vertical="center"/>
    </xf>
    <xf numFmtId="0" fontId="1" fillId="12" borderId="30" xfId="0" applyFont="1" applyFill="1" applyBorder="1"/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2" borderId="26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>
      <alignment horizontal="center" vertic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  <xf numFmtId="164" fontId="1" fillId="11" borderId="9" xfId="0" quotePrefix="1" applyNumberFormat="1" applyFont="1" applyFill="1" applyBorder="1" applyAlignment="1">
      <alignment horizontal="center" vertical="center"/>
    </xf>
    <xf numFmtId="164" fontId="1" fillId="2" borderId="38" xfId="0" quotePrefix="1" applyNumberFormat="1" applyFont="1" applyFill="1" applyBorder="1" applyAlignment="1">
      <alignment horizontal="center" vertical="center"/>
    </xf>
    <xf numFmtId="164" fontId="1" fillId="2" borderId="25" xfId="0" quotePrefix="1" applyNumberFormat="1" applyFont="1" applyFill="1" applyBorder="1" applyAlignment="1">
      <alignment horizontal="center" vertical="center"/>
    </xf>
    <xf numFmtId="164" fontId="1" fillId="0" borderId="9" xfId="0" quotePrefix="1" applyNumberFormat="1" applyFont="1" applyBorder="1" applyAlignment="1">
      <alignment horizontal="center" vertical="center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1" xfId="0" applyNumberFormat="1" applyFont="1" applyFill="1" applyBorder="1" applyAlignment="1">
      <alignment horizontal="center" vertical="center"/>
    </xf>
    <xf numFmtId="164" fontId="1" fillId="3" borderId="46" xfId="0" applyNumberFormat="1" applyFont="1" applyFill="1" applyBorder="1" applyAlignment="1">
      <alignment horizontal="center" vertical="center"/>
    </xf>
    <xf numFmtId="164" fontId="1" fillId="3" borderId="41" xfId="0" applyNumberFormat="1" applyFont="1" applyFill="1" applyBorder="1" applyAlignment="1">
      <alignment horizontal="center" vertical="center"/>
    </xf>
    <xf numFmtId="164" fontId="1" fillId="2" borderId="35" xfId="0" quotePrefix="1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0" borderId="35" xfId="0" quotePrefix="1" applyNumberFormat="1" applyFont="1" applyBorder="1" applyAlignment="1">
      <alignment horizontal="center" vertical="center"/>
    </xf>
    <xf numFmtId="164" fontId="1" fillId="2" borderId="34" xfId="0" quotePrefix="1" applyNumberFormat="1" applyFont="1" applyFill="1" applyBorder="1" applyAlignment="1">
      <alignment horizontal="center" vertical="center"/>
    </xf>
    <xf numFmtId="164" fontId="1" fillId="0" borderId="28" xfId="0" quotePrefix="1" applyNumberFormat="1" applyFont="1" applyBorder="1" applyAlignment="1">
      <alignment horizontal="center" vertical="center"/>
    </xf>
    <xf numFmtId="164" fontId="1" fillId="2" borderId="27" xfId="0" quotePrefix="1" applyNumberFormat="1" applyFont="1" applyFill="1" applyBorder="1" applyAlignment="1">
      <alignment horizontal="center" vertical="center"/>
    </xf>
    <xf numFmtId="164" fontId="1" fillId="12" borderId="38" xfId="0" applyNumberFormat="1" applyFont="1" applyFill="1" applyBorder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48" xfId="0" applyNumberFormat="1" applyFont="1" applyFill="1" applyBorder="1" applyAlignment="1">
      <alignment horizontal="center" vertical="center"/>
    </xf>
    <xf numFmtId="164" fontId="1" fillId="2" borderId="49" xfId="0" applyNumberFormat="1" applyFont="1" applyFill="1" applyBorder="1" applyAlignment="1">
      <alignment horizontal="center" vertical="center"/>
    </xf>
    <xf numFmtId="164" fontId="1" fillId="3" borderId="47" xfId="0" applyNumberFormat="1" applyFont="1" applyFill="1" applyBorder="1" applyAlignment="1">
      <alignment horizontal="center" vertical="center"/>
    </xf>
    <xf numFmtId="164" fontId="1" fillId="3" borderId="48" xfId="0" applyNumberFormat="1" applyFont="1" applyFill="1" applyBorder="1" applyAlignment="1">
      <alignment horizontal="center" vertical="center"/>
    </xf>
    <xf numFmtId="164" fontId="1" fillId="3" borderId="49" xfId="0" applyNumberFormat="1" applyFont="1" applyFill="1" applyBorder="1" applyAlignment="1">
      <alignment horizontal="center" vertical="center"/>
    </xf>
    <xf numFmtId="0" fontId="1" fillId="4" borderId="51" xfId="0" quotePrefix="1" applyFont="1" applyFill="1" applyBorder="1" applyAlignment="1">
      <alignment horizontal="center" vertical="center"/>
    </xf>
    <xf numFmtId="0" fontId="1" fillId="4" borderId="52" xfId="0" quotePrefix="1" applyFont="1" applyFill="1" applyBorder="1" applyAlignment="1">
      <alignment horizontal="center" vertical="center"/>
    </xf>
    <xf numFmtId="164" fontId="1" fillId="2" borderId="53" xfId="0" applyNumberFormat="1" applyFont="1" applyFill="1" applyBorder="1" applyAlignment="1">
      <alignment horizontal="center" vertical="center"/>
    </xf>
    <xf numFmtId="164" fontId="1" fillId="2" borderId="54" xfId="0" applyNumberFormat="1" applyFont="1" applyFill="1" applyBorder="1" applyAlignment="1">
      <alignment horizontal="center" vertical="center"/>
    </xf>
    <xf numFmtId="164" fontId="1" fillId="2" borderId="55" xfId="0" applyNumberFormat="1" applyFont="1" applyFill="1" applyBorder="1" applyAlignment="1">
      <alignment horizontal="center" vertical="center"/>
    </xf>
    <xf numFmtId="164" fontId="1" fillId="3" borderId="53" xfId="0" applyNumberFormat="1" applyFont="1" applyFill="1" applyBorder="1" applyAlignment="1">
      <alignment horizontal="center" vertical="center"/>
    </xf>
    <xf numFmtId="164" fontId="1" fillId="3" borderId="54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0" fontId="1" fillId="11" borderId="51" xfId="0" quotePrefix="1" applyFont="1" applyFill="1" applyBorder="1" applyAlignment="1">
      <alignment horizontal="center" vertical="center"/>
    </xf>
    <xf numFmtId="0" fontId="1" fillId="11" borderId="52" xfId="0" quotePrefix="1" applyFont="1" applyFill="1" applyBorder="1" applyAlignment="1">
      <alignment horizontal="center" vertical="center"/>
    </xf>
    <xf numFmtId="0" fontId="1" fillId="3" borderId="56" xfId="0" quotePrefix="1" applyFont="1" applyFill="1" applyBorder="1" applyAlignment="1">
      <alignment horizontal="center" vertical="center"/>
    </xf>
    <xf numFmtId="0" fontId="1" fillId="8" borderId="57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60" xfId="0" applyFont="1" applyFill="1" applyBorder="1" applyAlignment="1">
      <alignment horizontal="center" vertical="center"/>
    </xf>
    <xf numFmtId="0" fontId="1" fillId="8" borderId="61" xfId="0" applyFont="1" applyFill="1" applyBorder="1" applyAlignment="1">
      <alignment horizontal="center" vertical="center"/>
    </xf>
    <xf numFmtId="0" fontId="1" fillId="8" borderId="62" xfId="0" applyFont="1" applyFill="1" applyBorder="1" applyAlignment="1">
      <alignment horizontal="center" vertical="center"/>
    </xf>
    <xf numFmtId="0" fontId="1" fillId="8" borderId="63" xfId="0" applyFont="1" applyFill="1" applyBorder="1" applyAlignment="1">
      <alignment horizontal="center" vertical="center"/>
    </xf>
    <xf numFmtId="0" fontId="1" fillId="8" borderId="64" xfId="0" applyFont="1" applyFill="1" applyBorder="1" applyAlignment="1">
      <alignment horizontal="center" vertical="center"/>
    </xf>
    <xf numFmtId="164" fontId="1" fillId="2" borderId="65" xfId="0" applyNumberFormat="1" applyFont="1" applyFill="1" applyBorder="1" applyAlignment="1">
      <alignment horizontal="center" vertical="center"/>
    </xf>
    <xf numFmtId="164" fontId="1" fillId="2" borderId="66" xfId="0" applyNumberFormat="1" applyFont="1" applyFill="1" applyBorder="1" applyAlignment="1">
      <alignment horizontal="center" vertical="center"/>
    </xf>
    <xf numFmtId="164" fontId="1" fillId="2" borderId="67" xfId="0" applyNumberFormat="1" applyFont="1" applyFill="1" applyBorder="1" applyAlignment="1">
      <alignment horizontal="center" vertical="center"/>
    </xf>
    <xf numFmtId="164" fontId="1" fillId="3" borderId="68" xfId="0" applyNumberFormat="1" applyFont="1" applyFill="1" applyBorder="1" applyAlignment="1">
      <alignment horizontal="center" vertical="center"/>
    </xf>
    <xf numFmtId="164" fontId="1" fillId="3" borderId="66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2" borderId="68" xfId="0" applyNumberFormat="1" applyFont="1" applyFill="1" applyBorder="1" applyAlignment="1">
      <alignment horizontal="center" vertical="center"/>
    </xf>
    <xf numFmtId="164" fontId="1" fillId="2" borderId="69" xfId="0" applyNumberFormat="1" applyFont="1" applyFill="1" applyBorder="1" applyAlignment="1">
      <alignment horizontal="center" vertical="center"/>
    </xf>
    <xf numFmtId="164" fontId="1" fillId="3" borderId="70" xfId="0" applyNumberFormat="1" applyFont="1" applyFill="1" applyBorder="1" applyAlignment="1">
      <alignment horizontal="center" vertical="center"/>
    </xf>
    <xf numFmtId="164" fontId="1" fillId="3" borderId="71" xfId="0" applyNumberFormat="1" applyFont="1" applyFill="1" applyBorder="1" applyAlignment="1">
      <alignment horizontal="center" vertical="center"/>
    </xf>
    <xf numFmtId="164" fontId="1" fillId="2" borderId="70" xfId="0" applyNumberFormat="1" applyFont="1" applyFill="1" applyBorder="1" applyAlignment="1">
      <alignment horizontal="center" vertical="center"/>
    </xf>
    <xf numFmtId="164" fontId="1" fillId="2" borderId="71" xfId="0" applyNumberFormat="1" applyFont="1" applyFill="1" applyBorder="1" applyAlignment="1">
      <alignment horizontal="center" vertical="center"/>
    </xf>
    <xf numFmtId="164" fontId="1" fillId="2" borderId="72" xfId="0" applyNumberFormat="1" applyFont="1" applyFill="1" applyBorder="1" applyAlignment="1">
      <alignment horizontal="center" vertical="center"/>
    </xf>
    <xf numFmtId="164" fontId="1" fillId="2" borderId="73" xfId="0" applyNumberFormat="1" applyFont="1" applyFill="1" applyBorder="1" applyAlignment="1">
      <alignment horizontal="center" vertical="center"/>
    </xf>
    <xf numFmtId="164" fontId="1" fillId="3" borderId="72" xfId="0" applyNumberFormat="1" applyFont="1" applyFill="1" applyBorder="1" applyAlignment="1">
      <alignment horizontal="center" vertical="center"/>
    </xf>
    <xf numFmtId="164" fontId="1" fillId="3" borderId="73" xfId="0" applyNumberFormat="1" applyFont="1" applyFill="1" applyBorder="1" applyAlignment="1">
      <alignment horizontal="center" vertical="center"/>
    </xf>
    <xf numFmtId="164" fontId="1" fillId="2" borderId="74" xfId="0" applyNumberFormat="1" applyFont="1" applyFill="1" applyBorder="1" applyAlignment="1">
      <alignment horizontal="center" vertical="center"/>
    </xf>
    <xf numFmtId="164" fontId="1" fillId="2" borderId="75" xfId="0" applyNumberFormat="1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 vertical="center"/>
    </xf>
    <xf numFmtId="164" fontId="1" fillId="3" borderId="77" xfId="0" applyNumberFormat="1" applyFont="1" applyFill="1" applyBorder="1" applyAlignment="1">
      <alignment horizontal="center" vertical="center"/>
    </xf>
    <xf numFmtId="164" fontId="1" fillId="3" borderId="75" xfId="0" applyNumberFormat="1" applyFont="1" applyFill="1" applyBorder="1" applyAlignment="1">
      <alignment horizontal="center" vertical="center"/>
    </xf>
    <xf numFmtId="164" fontId="1" fillId="3" borderId="76" xfId="0" applyNumberFormat="1" applyFont="1" applyFill="1" applyBorder="1" applyAlignment="1">
      <alignment horizontal="center" vertical="center"/>
    </xf>
    <xf numFmtId="164" fontId="1" fillId="2" borderId="77" xfId="0" applyNumberFormat="1" applyFont="1" applyFill="1" applyBorder="1" applyAlignment="1">
      <alignment horizontal="center" vertical="center"/>
    </xf>
    <xf numFmtId="164" fontId="1" fillId="2" borderId="78" xfId="0" applyNumberFormat="1" applyFont="1" applyFill="1" applyBorder="1" applyAlignment="1">
      <alignment horizontal="center" vertical="center"/>
    </xf>
    <xf numFmtId="164" fontId="1" fillId="2" borderId="79" xfId="0" applyNumberFormat="1" applyFont="1" applyFill="1" applyBorder="1" applyAlignment="1">
      <alignment horizontal="center" vertical="center"/>
    </xf>
    <xf numFmtId="164" fontId="1" fillId="3" borderId="80" xfId="0" applyNumberFormat="1" applyFont="1" applyFill="1" applyBorder="1" applyAlignment="1">
      <alignment horizontal="center" vertical="center"/>
    </xf>
    <xf numFmtId="164" fontId="1" fillId="2" borderId="81" xfId="0" applyNumberFormat="1" applyFont="1" applyFill="1" applyBorder="1" applyAlignment="1">
      <alignment horizontal="center" vertical="center"/>
    </xf>
    <xf numFmtId="164" fontId="1" fillId="3" borderId="82" xfId="0" applyNumberFormat="1" applyFont="1" applyFill="1" applyBorder="1" applyAlignment="1">
      <alignment horizontal="center" vertical="center"/>
    </xf>
    <xf numFmtId="164" fontId="1" fillId="3" borderId="83" xfId="0" applyNumberFormat="1" applyFont="1" applyFill="1" applyBorder="1" applyAlignment="1">
      <alignment horizontal="center" vertical="center"/>
    </xf>
    <xf numFmtId="164" fontId="1" fillId="2" borderId="84" xfId="0" applyNumberFormat="1" applyFont="1" applyFill="1" applyBorder="1" applyAlignment="1">
      <alignment horizontal="center" vertical="center"/>
    </xf>
    <xf numFmtId="164" fontId="1" fillId="2" borderId="85" xfId="0" applyNumberFormat="1" applyFont="1" applyFill="1" applyBorder="1" applyAlignment="1">
      <alignment horizontal="center" vertical="center"/>
    </xf>
    <xf numFmtId="164" fontId="1" fillId="3" borderId="86" xfId="0" applyNumberFormat="1" applyFont="1" applyFill="1" applyBorder="1" applyAlignment="1">
      <alignment horizontal="center" vertical="center"/>
    </xf>
    <xf numFmtId="164" fontId="1" fillId="3" borderId="87" xfId="0" applyNumberFormat="1" applyFont="1" applyFill="1" applyBorder="1" applyAlignment="1">
      <alignment horizontal="center" vertical="center"/>
    </xf>
    <xf numFmtId="164" fontId="1" fillId="2" borderId="88" xfId="0" applyNumberFormat="1" applyFont="1" applyFill="1" applyBorder="1" applyAlignment="1">
      <alignment horizontal="center" vertical="center"/>
    </xf>
    <xf numFmtId="164" fontId="1" fillId="2" borderId="89" xfId="0" applyNumberFormat="1" applyFont="1" applyFill="1" applyBorder="1" applyAlignment="1">
      <alignment horizontal="center" vertical="center"/>
    </xf>
    <xf numFmtId="164" fontId="1" fillId="2" borderId="90" xfId="0" applyNumberFormat="1" applyFont="1" applyFill="1" applyBorder="1" applyAlignment="1">
      <alignment horizontal="center" vertical="center"/>
    </xf>
    <xf numFmtId="164" fontId="1" fillId="3" borderId="91" xfId="0" applyNumberFormat="1" applyFont="1" applyFill="1" applyBorder="1" applyAlignment="1">
      <alignment horizontal="center" vertical="center"/>
    </xf>
    <xf numFmtId="164" fontId="1" fillId="2" borderId="92" xfId="0" applyNumberFormat="1" applyFont="1" applyFill="1" applyBorder="1" applyAlignment="1">
      <alignment horizontal="center" vertical="center"/>
    </xf>
    <xf numFmtId="0" fontId="1" fillId="4" borderId="98" xfId="0" quotePrefix="1" applyFont="1" applyFill="1" applyBorder="1" applyAlignment="1">
      <alignment horizontal="center" vertical="center"/>
    </xf>
    <xf numFmtId="0" fontId="1" fillId="4" borderId="99" xfId="0" quotePrefix="1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4" borderId="100" xfId="0" applyFont="1" applyFill="1" applyBorder="1" applyAlignment="1">
      <alignment horizontal="center" vertical="center"/>
    </xf>
    <xf numFmtId="0" fontId="1" fillId="4" borderId="101" xfId="0" quotePrefix="1" applyFont="1" applyFill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4" borderId="102" xfId="0" quotePrefix="1" applyFont="1" applyFill="1" applyBorder="1" applyAlignment="1">
      <alignment horizontal="center" vertical="center"/>
    </xf>
    <xf numFmtId="0" fontId="1" fillId="4" borderId="103" xfId="0" quotePrefix="1" applyFont="1" applyFill="1" applyBorder="1" applyAlignment="1">
      <alignment horizontal="center" vertical="center"/>
    </xf>
    <xf numFmtId="0" fontId="1" fillId="4" borderId="104" xfId="0" quotePrefix="1" applyFont="1" applyFill="1" applyBorder="1" applyAlignment="1">
      <alignment horizontal="center" vertical="center"/>
    </xf>
    <xf numFmtId="0" fontId="1" fillId="4" borderId="105" xfId="0" quotePrefix="1" applyFont="1" applyFill="1" applyBorder="1" applyAlignment="1">
      <alignment horizontal="center" vertical="center"/>
    </xf>
    <xf numFmtId="0" fontId="1" fillId="11" borderId="104" xfId="0" quotePrefix="1" applyFont="1" applyFill="1" applyBorder="1" applyAlignment="1">
      <alignment horizontal="center" vertical="center"/>
    </xf>
    <xf numFmtId="0" fontId="1" fillId="11" borderId="105" xfId="0" quotePrefix="1" applyFont="1" applyFill="1" applyBorder="1" applyAlignment="1">
      <alignment horizontal="center" vertical="center"/>
    </xf>
    <xf numFmtId="0" fontId="1" fillId="4" borderId="106" xfId="0" quotePrefix="1" applyFont="1" applyFill="1" applyBorder="1" applyAlignment="1">
      <alignment horizontal="center" vertical="center"/>
    </xf>
    <xf numFmtId="0" fontId="1" fillId="4" borderId="107" xfId="0" quotePrefix="1" applyFont="1" applyFill="1" applyBorder="1" applyAlignment="1">
      <alignment horizontal="center" vertical="center"/>
    </xf>
    <xf numFmtId="0" fontId="1" fillId="11" borderId="108" xfId="0" quotePrefix="1" applyFont="1" applyFill="1" applyBorder="1" applyAlignment="1">
      <alignment horizontal="center" vertical="center"/>
    </xf>
    <xf numFmtId="0" fontId="1" fillId="11" borderId="107" xfId="0" quotePrefix="1" applyFont="1" applyFill="1" applyBorder="1" applyAlignment="1">
      <alignment horizontal="center" vertical="center"/>
    </xf>
    <xf numFmtId="0" fontId="1" fillId="4" borderId="108" xfId="0" quotePrefix="1" applyFont="1" applyFill="1" applyBorder="1" applyAlignment="1">
      <alignment horizontal="center" vertical="center"/>
    </xf>
    <xf numFmtId="0" fontId="1" fillId="4" borderId="109" xfId="0" quotePrefix="1" applyFont="1" applyFill="1" applyBorder="1" applyAlignment="1">
      <alignment horizontal="center" vertical="center"/>
    </xf>
    <xf numFmtId="164" fontId="1" fillId="2" borderId="110" xfId="0" quotePrefix="1" applyNumberFormat="1" applyFont="1" applyFill="1" applyBorder="1" applyAlignment="1">
      <alignment horizontal="center" vertical="center"/>
    </xf>
    <xf numFmtId="164" fontId="1" fillId="11" borderId="80" xfId="0" quotePrefix="1" applyNumberFormat="1" applyFont="1" applyFill="1" applyBorder="1" applyAlignment="1">
      <alignment horizontal="center" vertical="center"/>
    </xf>
    <xf numFmtId="164" fontId="1" fillId="2" borderId="111" xfId="0" quotePrefix="1" applyNumberFormat="1" applyFont="1" applyFill="1" applyBorder="1" applyAlignment="1">
      <alignment horizontal="center" vertical="center"/>
    </xf>
    <xf numFmtId="164" fontId="1" fillId="11" borderId="112" xfId="0" quotePrefix="1" applyNumberFormat="1" applyFont="1" applyFill="1" applyBorder="1" applyAlignment="1">
      <alignment horizontal="center" vertical="center"/>
    </xf>
    <xf numFmtId="164" fontId="1" fillId="11" borderId="95" xfId="0" quotePrefix="1" applyNumberFormat="1" applyFont="1" applyFill="1" applyBorder="1" applyAlignment="1">
      <alignment horizontal="center" vertical="center"/>
    </xf>
    <xf numFmtId="164" fontId="1" fillId="2" borderId="112" xfId="0" quotePrefix="1" applyNumberFormat="1" applyFont="1" applyFill="1" applyBorder="1" applyAlignment="1">
      <alignment horizontal="center" vertical="center"/>
    </xf>
    <xf numFmtId="164" fontId="1" fillId="2" borderId="95" xfId="0" quotePrefix="1" applyNumberFormat="1" applyFont="1" applyFill="1" applyBorder="1" applyAlignment="1">
      <alignment horizontal="center" vertical="center"/>
    </xf>
    <xf numFmtId="164" fontId="1" fillId="2" borderId="96" xfId="0" quotePrefix="1" applyNumberFormat="1" applyFont="1" applyFill="1" applyBorder="1" applyAlignment="1">
      <alignment horizontal="center" vertical="center"/>
    </xf>
    <xf numFmtId="164" fontId="1" fillId="11" borderId="113" xfId="0" quotePrefix="1" applyNumberFormat="1" applyFont="1" applyFill="1" applyBorder="1" applyAlignment="1">
      <alignment horizontal="center" vertical="center"/>
    </xf>
    <xf numFmtId="164" fontId="1" fillId="2" borderId="97" xfId="0" quotePrefix="1" applyNumberFormat="1" applyFont="1" applyFill="1" applyBorder="1" applyAlignment="1">
      <alignment horizontal="center" vertical="center"/>
    </xf>
    <xf numFmtId="164" fontId="1" fillId="2" borderId="79" xfId="0" quotePrefix="1" applyNumberFormat="1" applyFont="1" applyFill="1" applyBorder="1" applyAlignment="1">
      <alignment horizontal="center" vertical="center"/>
    </xf>
    <xf numFmtId="164" fontId="1" fillId="0" borderId="80" xfId="0" quotePrefix="1" applyNumberFormat="1" applyFont="1" applyBorder="1" applyAlignment="1">
      <alignment horizontal="center" vertical="center"/>
    </xf>
    <xf numFmtId="164" fontId="1" fillId="2" borderId="81" xfId="0" quotePrefix="1" applyNumberFormat="1" applyFont="1" applyFill="1" applyBorder="1" applyAlignment="1">
      <alignment horizontal="center" vertical="center"/>
    </xf>
    <xf numFmtId="164" fontId="1" fillId="0" borderId="82" xfId="0" quotePrefix="1" applyNumberFormat="1" applyFont="1" applyBorder="1" applyAlignment="1">
      <alignment horizontal="center" vertical="center"/>
    </xf>
    <xf numFmtId="164" fontId="1" fillId="0" borderId="83" xfId="0" quotePrefix="1" applyNumberFormat="1" applyFont="1" applyBorder="1" applyAlignment="1">
      <alignment horizontal="center" vertical="center"/>
    </xf>
    <xf numFmtId="164" fontId="1" fillId="2" borderId="82" xfId="0" quotePrefix="1" applyNumberFormat="1" applyFont="1" applyFill="1" applyBorder="1" applyAlignment="1">
      <alignment horizontal="center" vertical="center"/>
    </xf>
    <xf numFmtId="164" fontId="1" fillId="2" borderId="83" xfId="0" quotePrefix="1" applyNumberFormat="1" applyFont="1" applyFill="1" applyBorder="1" applyAlignment="1">
      <alignment horizontal="center" vertical="center"/>
    </xf>
    <xf numFmtId="164" fontId="1" fillId="0" borderId="86" xfId="0" quotePrefix="1" applyNumberFormat="1" applyFont="1" applyBorder="1" applyAlignment="1">
      <alignment horizontal="center" vertical="center"/>
    </xf>
    <xf numFmtId="164" fontId="1" fillId="0" borderId="95" xfId="0" quotePrefix="1" applyNumberFormat="1" applyFont="1" applyBorder="1" applyAlignment="1">
      <alignment horizontal="center" vertical="center"/>
    </xf>
    <xf numFmtId="164" fontId="1" fillId="2" borderId="93" xfId="0" quotePrefix="1" applyNumberFormat="1" applyFont="1" applyFill="1" applyBorder="1" applyAlignment="1">
      <alignment horizontal="center" vertical="center"/>
    </xf>
    <xf numFmtId="164" fontId="1" fillId="2" borderId="94" xfId="0" quotePrefix="1" applyNumberFormat="1" applyFont="1" applyFill="1" applyBorder="1" applyAlignment="1">
      <alignment horizontal="center" vertical="center"/>
    </xf>
    <xf numFmtId="164" fontId="1" fillId="0" borderId="94" xfId="0" quotePrefix="1" applyNumberFormat="1" applyFont="1" applyBorder="1" applyAlignment="1">
      <alignment horizontal="center" vertical="center"/>
    </xf>
    <xf numFmtId="164" fontId="1" fillId="2" borderId="84" xfId="0" quotePrefix="1" applyNumberFormat="1" applyFont="1" applyFill="1" applyBorder="1" applyAlignment="1">
      <alignment horizontal="center" vertical="center"/>
    </xf>
    <xf numFmtId="164" fontId="1" fillId="0" borderId="84" xfId="0" quotePrefix="1" applyNumberFormat="1" applyFont="1" applyBorder="1" applyAlignment="1">
      <alignment horizontal="center" vertical="center"/>
    </xf>
    <xf numFmtId="164" fontId="1" fillId="2" borderId="90" xfId="0" quotePrefix="1" applyNumberFormat="1" applyFont="1" applyFill="1" applyBorder="1" applyAlignment="1">
      <alignment horizontal="center" vertical="center"/>
    </xf>
    <xf numFmtId="164" fontId="1" fillId="0" borderId="114" xfId="0" quotePrefix="1" applyNumberFormat="1" applyFont="1" applyBorder="1" applyAlignment="1">
      <alignment horizontal="center" vertical="center"/>
    </xf>
    <xf numFmtId="164" fontId="1" fillId="2" borderId="115" xfId="0" quotePrefix="1" applyNumberFormat="1" applyFont="1" applyFill="1" applyBorder="1" applyAlignment="1">
      <alignment horizontal="center" vertical="center"/>
    </xf>
    <xf numFmtId="2" fontId="1" fillId="13" borderId="116" xfId="0" applyNumberFormat="1" applyFont="1" applyFill="1" applyBorder="1" applyAlignment="1">
      <alignment horizontal="center" vertical="center"/>
    </xf>
    <xf numFmtId="2" fontId="1" fillId="13" borderId="117" xfId="0" applyNumberFormat="1" applyFont="1" applyFill="1" applyBorder="1" applyAlignment="1">
      <alignment horizontal="center" vertical="center"/>
    </xf>
    <xf numFmtId="2" fontId="1" fillId="13" borderId="118" xfId="0" applyNumberFormat="1" applyFont="1" applyFill="1" applyBorder="1" applyAlignment="1">
      <alignment horizontal="center" vertical="center"/>
    </xf>
    <xf numFmtId="2" fontId="1" fillId="13" borderId="119" xfId="0" applyNumberFormat="1" applyFont="1" applyFill="1" applyBorder="1" applyAlignment="1">
      <alignment horizontal="center" vertical="center"/>
    </xf>
    <xf numFmtId="2" fontId="1" fillId="8" borderId="81" xfId="0" applyNumberFormat="1" applyFont="1" applyFill="1" applyBorder="1" applyAlignment="1">
      <alignment horizontal="center" vertical="center"/>
    </xf>
    <xf numFmtId="2" fontId="1" fillId="8" borderId="85" xfId="0" applyNumberFormat="1" applyFont="1" applyFill="1" applyBorder="1" applyAlignment="1">
      <alignment horizontal="center" vertical="center"/>
    </xf>
    <xf numFmtId="2" fontId="1" fillId="8" borderId="120" xfId="0" applyNumberFormat="1" applyFont="1" applyFill="1" applyBorder="1" applyAlignment="1">
      <alignment horizontal="center" vertical="center"/>
    </xf>
    <xf numFmtId="2" fontId="1" fillId="8" borderId="121" xfId="0" applyNumberFormat="1" applyFont="1" applyFill="1" applyBorder="1" applyAlignment="1">
      <alignment horizontal="center" vertical="center"/>
    </xf>
    <xf numFmtId="164" fontId="1" fillId="2" borderId="122" xfId="0" applyNumberFormat="1" applyFont="1" applyFill="1" applyBorder="1" applyAlignment="1">
      <alignment horizontal="center" vertical="center"/>
    </xf>
    <xf numFmtId="164" fontId="1" fillId="2" borderId="123" xfId="0" applyNumberFormat="1" applyFont="1" applyFill="1" applyBorder="1" applyAlignment="1">
      <alignment horizontal="center" vertical="center"/>
    </xf>
    <xf numFmtId="164" fontId="1" fillId="3" borderId="124" xfId="0" applyNumberFormat="1" applyFont="1" applyFill="1" applyBorder="1" applyAlignment="1">
      <alignment horizontal="center" vertical="center"/>
    </xf>
    <xf numFmtId="164" fontId="1" fillId="3" borderId="122" xfId="0" applyNumberFormat="1" applyFont="1" applyFill="1" applyBorder="1" applyAlignment="1">
      <alignment horizontal="center" vertical="center"/>
    </xf>
    <xf numFmtId="164" fontId="1" fillId="3" borderId="125" xfId="0" applyNumberFormat="1" applyFont="1" applyFill="1" applyBorder="1" applyAlignment="1">
      <alignment horizontal="center" vertical="center"/>
    </xf>
    <xf numFmtId="164" fontId="1" fillId="2" borderId="124" xfId="0" applyNumberFormat="1" applyFont="1" applyFill="1" applyBorder="1" applyAlignment="1">
      <alignment horizontal="center" vertical="center"/>
    </xf>
    <xf numFmtId="164" fontId="1" fillId="3" borderId="84" xfId="0" applyNumberFormat="1" applyFont="1" applyFill="1" applyBorder="1" applyAlignment="1">
      <alignment horizontal="center" vertical="center"/>
    </xf>
    <xf numFmtId="164" fontId="1" fillId="3" borderId="85" xfId="0" applyNumberFormat="1" applyFont="1" applyFill="1" applyBorder="1" applyAlignment="1">
      <alignment horizontal="center" vertical="center"/>
    </xf>
    <xf numFmtId="164" fontId="1" fillId="2" borderId="103" xfId="0" applyNumberFormat="1" applyFont="1" applyFill="1" applyBorder="1" applyAlignment="1">
      <alignment horizontal="center" vertical="center"/>
    </xf>
    <xf numFmtId="164" fontId="1" fillId="2" borderId="126" xfId="0" applyNumberFormat="1" applyFont="1" applyFill="1" applyBorder="1" applyAlignment="1">
      <alignment horizontal="center" vertical="center"/>
    </xf>
    <xf numFmtId="164" fontId="1" fillId="2" borderId="127" xfId="0" applyNumberFormat="1" applyFont="1" applyFill="1" applyBorder="1" applyAlignment="1">
      <alignment horizontal="center" vertical="center"/>
    </xf>
    <xf numFmtId="164" fontId="1" fillId="2" borderId="128" xfId="0" applyNumberFormat="1" applyFont="1" applyFill="1" applyBorder="1" applyAlignment="1">
      <alignment horizontal="center" vertical="center"/>
    </xf>
    <xf numFmtId="164" fontId="1" fillId="3" borderId="129" xfId="0" applyNumberFormat="1" applyFont="1" applyFill="1" applyBorder="1" applyAlignment="1">
      <alignment horizontal="center" vertical="center"/>
    </xf>
    <xf numFmtId="164" fontId="1" fillId="3" borderId="127" xfId="0" applyNumberFormat="1" applyFont="1" applyFill="1" applyBorder="1" applyAlignment="1">
      <alignment horizontal="center" vertical="center"/>
    </xf>
    <xf numFmtId="164" fontId="1" fillId="3" borderId="130" xfId="0" applyNumberFormat="1" applyFont="1" applyFill="1" applyBorder="1" applyAlignment="1">
      <alignment horizontal="center" vertical="center"/>
    </xf>
    <xf numFmtId="164" fontId="1" fillId="2" borderId="129" xfId="0" applyNumberFormat="1" applyFont="1" applyFill="1" applyBorder="1" applyAlignment="1">
      <alignment horizontal="center" vertical="center"/>
    </xf>
    <xf numFmtId="164" fontId="1" fillId="2" borderId="131" xfId="0" applyNumberFormat="1" applyFont="1" applyFill="1" applyBorder="1" applyAlignment="1">
      <alignment horizontal="center" vertical="center"/>
    </xf>
    <xf numFmtId="0" fontId="1" fillId="3" borderId="132" xfId="0" quotePrefix="1" applyFont="1" applyFill="1" applyBorder="1" applyAlignment="1">
      <alignment horizontal="center" vertical="center"/>
    </xf>
    <xf numFmtId="0" fontId="1" fillId="3" borderId="133" xfId="0" quotePrefix="1" applyFont="1" applyFill="1" applyBorder="1" applyAlignment="1">
      <alignment horizontal="center" vertical="center"/>
    </xf>
    <xf numFmtId="0" fontId="1" fillId="3" borderId="134" xfId="0" quotePrefix="1" applyFont="1" applyFill="1" applyBorder="1" applyAlignment="1">
      <alignment horizontal="center" vertical="center"/>
    </xf>
    <xf numFmtId="0" fontId="1" fillId="3" borderId="135" xfId="0" quotePrefix="1" applyFont="1" applyFill="1" applyBorder="1" applyAlignment="1">
      <alignment horizontal="center" vertical="center"/>
    </xf>
    <xf numFmtId="0" fontId="1" fillId="3" borderId="136" xfId="0" quotePrefix="1" applyFont="1" applyFill="1" applyBorder="1" applyAlignment="1">
      <alignment horizontal="center" vertical="center"/>
    </xf>
    <xf numFmtId="0" fontId="1" fillId="3" borderId="137" xfId="0" quotePrefix="1" applyFont="1" applyFill="1" applyBorder="1" applyAlignment="1">
      <alignment horizontal="center" vertical="center"/>
    </xf>
    <xf numFmtId="164" fontId="1" fillId="2" borderId="138" xfId="0" applyNumberFormat="1" applyFont="1" applyFill="1" applyBorder="1" applyAlignment="1">
      <alignment horizontal="center" vertical="center"/>
    </xf>
    <xf numFmtId="164" fontId="1" fillId="2" borderId="139" xfId="0" applyNumberFormat="1" applyFont="1" applyFill="1" applyBorder="1" applyAlignment="1">
      <alignment horizontal="center" vertical="center"/>
    </xf>
    <xf numFmtId="164" fontId="1" fillId="2" borderId="140" xfId="0" applyNumberFormat="1" applyFont="1" applyFill="1" applyBorder="1" applyAlignment="1">
      <alignment horizontal="center" vertical="center"/>
    </xf>
    <xf numFmtId="164" fontId="1" fillId="3" borderId="141" xfId="0" applyNumberFormat="1" applyFont="1" applyFill="1" applyBorder="1" applyAlignment="1">
      <alignment horizontal="center" vertical="center"/>
    </xf>
    <xf numFmtId="164" fontId="1" fillId="3" borderId="139" xfId="0" applyNumberFormat="1" applyFont="1" applyFill="1" applyBorder="1" applyAlignment="1">
      <alignment horizontal="center" vertical="center"/>
    </xf>
    <xf numFmtId="164" fontId="1" fillId="2" borderId="141" xfId="0" applyNumberFormat="1" applyFont="1" applyFill="1" applyBorder="1" applyAlignment="1">
      <alignment horizontal="center" vertical="center"/>
    </xf>
    <xf numFmtId="164" fontId="1" fillId="2" borderId="142" xfId="0" applyNumberFormat="1" applyFont="1" applyFill="1" applyBorder="1" applyAlignment="1">
      <alignment horizontal="center" vertical="center"/>
    </xf>
    <xf numFmtId="0" fontId="1" fillId="4" borderId="143" xfId="0" quotePrefix="1" applyFont="1" applyFill="1" applyBorder="1" applyAlignment="1">
      <alignment horizontal="center" vertical="center"/>
    </xf>
    <xf numFmtId="0" fontId="1" fillId="4" borderId="144" xfId="0" quotePrefix="1" applyFont="1" applyFill="1" applyBorder="1" applyAlignment="1">
      <alignment horizontal="center" vertical="center"/>
    </xf>
    <xf numFmtId="0" fontId="1" fillId="0" borderId="145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1" fillId="4" borderId="145" xfId="0" applyFont="1" applyFill="1" applyBorder="1" applyAlignment="1">
      <alignment horizontal="center" vertical="center"/>
    </xf>
    <xf numFmtId="0" fontId="1" fillId="4" borderId="146" xfId="0" quotePrefix="1" applyFont="1" applyFill="1" applyBorder="1" applyAlignment="1">
      <alignment horizontal="center" vertical="center"/>
    </xf>
    <xf numFmtId="0" fontId="1" fillId="11" borderId="100" xfId="0" quotePrefix="1" applyFont="1" applyFill="1" applyBorder="1" applyAlignment="1">
      <alignment horizontal="center" vertical="center"/>
    </xf>
    <xf numFmtId="0" fontId="1" fillId="11" borderId="99" xfId="0" quotePrefix="1" applyFont="1" applyFill="1" applyBorder="1" applyAlignment="1">
      <alignment horizontal="center" vertical="center"/>
    </xf>
    <xf numFmtId="0" fontId="1" fillId="4" borderId="100" xfId="0" quotePrefix="1" applyFont="1" applyFill="1" applyBorder="1" applyAlignment="1">
      <alignment horizontal="center" vertical="center"/>
    </xf>
    <xf numFmtId="0" fontId="1" fillId="12" borderId="147" xfId="0" quotePrefix="1" applyFont="1" applyFill="1" applyBorder="1" applyAlignment="1">
      <alignment horizontal="center" vertical="center"/>
    </xf>
    <xf numFmtId="0" fontId="1" fillId="12" borderId="118" xfId="0" applyFont="1" applyFill="1" applyBorder="1" applyAlignment="1">
      <alignment horizontal="center" vertical="center"/>
    </xf>
    <xf numFmtId="0" fontId="1" fillId="12" borderId="14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6" xfId="0" applyFont="1" applyBorder="1" applyAlignment="1">
      <alignment horizontal="center"/>
    </xf>
    <xf numFmtId="164" fontId="1" fillId="5" borderId="31" xfId="0" applyNumberFormat="1" applyFont="1" applyFill="1" applyBorder="1" applyAlignment="1">
      <alignment horizontal="center" vertical="center"/>
    </xf>
    <xf numFmtId="164" fontId="1" fillId="5" borderId="32" xfId="0" applyNumberFormat="1" applyFont="1" applyFill="1" applyBorder="1" applyAlignment="1">
      <alignment horizontal="center" vertical="center"/>
    </xf>
    <xf numFmtId="164" fontId="1" fillId="5" borderId="33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10" borderId="31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1" fillId="6" borderId="27" xfId="0" applyNumberFormat="1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164" fontId="1" fillId="6" borderId="29" xfId="0" applyNumberFormat="1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745435</xdr:colOff>
      <xdr:row>0</xdr:row>
      <xdr:rowOff>265044</xdr:rowOff>
    </xdr:from>
    <xdr:to>
      <xdr:col>23</xdr:col>
      <xdr:colOff>706622</xdr:colOff>
      <xdr:row>3</xdr:row>
      <xdr:rowOff>158838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418922-1F3E-4848-8E3F-F3179A427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0935" y="265044"/>
          <a:ext cx="1965578" cy="862859"/>
        </a:xfrm>
        <a:prstGeom prst="rect">
          <a:avLst/>
        </a:prstGeom>
      </xdr:spPr>
    </xdr:pic>
    <xdr:clientData/>
  </xdr:twoCellAnchor>
  <xdr:twoCellAnchor editAs="oneCell">
    <xdr:from>
      <xdr:col>40</xdr:col>
      <xdr:colOff>583405</xdr:colOff>
      <xdr:row>1</xdr:row>
      <xdr:rowOff>272142</xdr:rowOff>
    </xdr:from>
    <xdr:to>
      <xdr:col>44</xdr:col>
      <xdr:colOff>615012</xdr:colOff>
      <xdr:row>2</xdr:row>
      <xdr:rowOff>217374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5B9E3-6A2B-49BD-8F7C-4B670ED1044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82468" y="595312"/>
          <a:ext cx="4113749" cy="268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CD3F-3C15-4FAF-854D-7637D2C9D4DF}">
  <dimension ref="F1:BZ236"/>
  <sheetViews>
    <sheetView tabSelected="1" topLeftCell="F2" zoomScaleNormal="100" workbookViewId="0">
      <pane xSplit="1" ySplit="4" topLeftCell="AA6" activePane="bottomRight" state="frozenSplit"/>
      <selection activeCell="F2" sqref="F2"/>
      <selection pane="topRight" activeCell="AM2" sqref="AM2"/>
      <selection pane="bottomLeft" activeCell="F6" sqref="F6"/>
      <selection pane="bottomRight" activeCell="AH6" sqref="AH6"/>
    </sheetView>
  </sheetViews>
  <sheetFormatPr baseColWidth="10" defaultRowHeight="18.75" x14ac:dyDescent="0.3"/>
  <cols>
    <col min="1" max="5" width="5.85546875" customWidth="1"/>
    <col min="6" max="11" width="9.5703125" style="27" customWidth="1"/>
    <col min="12" max="12" width="11.7109375" style="27" customWidth="1"/>
    <col min="13" max="24" width="15" style="27" customWidth="1"/>
    <col min="25" max="30" width="6.42578125" style="2" customWidth="1"/>
    <col min="31" max="33" width="15.28515625" style="55" customWidth="1"/>
    <col min="34" max="36" width="15.28515625" style="56" customWidth="1"/>
    <col min="37" max="38" width="9.28515625" style="56" customWidth="1"/>
    <col min="39" max="41" width="15.28515625" style="56" customWidth="1"/>
    <col min="42" max="47" width="15.28515625" style="57" customWidth="1"/>
    <col min="48" max="49" width="15" customWidth="1"/>
    <col min="50" max="52" width="14.7109375" customWidth="1"/>
  </cols>
  <sheetData>
    <row r="1" spans="6:78" ht="25.5" customHeight="1" x14ac:dyDescent="0.3"/>
    <row r="2" spans="6:78" ht="25.5" customHeight="1" x14ac:dyDescent="0.3">
      <c r="AD2" s="234" t="s">
        <v>39</v>
      </c>
      <c r="AE2" s="234"/>
      <c r="AF2" s="234"/>
    </row>
    <row r="3" spans="6:78" ht="25.5" customHeight="1" x14ac:dyDescent="0.3"/>
    <row r="4" spans="6:78" ht="25.5" customHeight="1" thickBot="1" x14ac:dyDescent="0.35">
      <c r="V4" s="235"/>
      <c r="W4" s="235"/>
      <c r="X4" s="235"/>
      <c r="AW4" s="27"/>
    </row>
    <row r="5" spans="6:78" ht="25.5" customHeight="1" thickTop="1" thickBot="1" x14ac:dyDescent="0.35">
      <c r="F5" s="40" t="s">
        <v>42</v>
      </c>
      <c r="G5" s="252" t="s">
        <v>28</v>
      </c>
      <c r="H5" s="252"/>
      <c r="I5" s="252"/>
      <c r="J5" s="253" t="s">
        <v>41</v>
      </c>
      <c r="K5" s="254"/>
      <c r="L5" s="254"/>
      <c r="M5" s="241" t="s">
        <v>40</v>
      </c>
      <c r="N5" s="242"/>
      <c r="O5" s="242"/>
      <c r="P5" s="242"/>
      <c r="Q5" s="242"/>
      <c r="R5" s="242"/>
      <c r="S5" s="242"/>
      <c r="T5" s="242"/>
      <c r="U5" s="243"/>
      <c r="V5" s="239" t="s">
        <v>27</v>
      </c>
      <c r="W5" s="240"/>
      <c r="X5" s="240"/>
      <c r="Y5" s="244" t="s">
        <v>31</v>
      </c>
      <c r="Z5" s="245"/>
      <c r="AA5" s="245"/>
      <c r="AB5" s="245"/>
      <c r="AC5" s="245"/>
      <c r="AD5" s="245"/>
      <c r="AE5" s="249" t="s">
        <v>33</v>
      </c>
      <c r="AF5" s="250"/>
      <c r="AG5" s="251"/>
      <c r="AH5" s="246" t="s">
        <v>35</v>
      </c>
      <c r="AI5" s="247"/>
      <c r="AJ5" s="248"/>
      <c r="AK5" s="72" t="s">
        <v>36</v>
      </c>
      <c r="AL5" s="73" t="s">
        <v>34</v>
      </c>
      <c r="AM5" s="236" t="s">
        <v>97</v>
      </c>
      <c r="AN5" s="237"/>
      <c r="AO5" s="237"/>
      <c r="AP5" s="237"/>
      <c r="AQ5" s="237"/>
      <c r="AR5" s="237"/>
      <c r="AS5" s="237"/>
      <c r="AT5" s="237"/>
      <c r="AU5" s="238"/>
      <c r="AV5" s="27"/>
      <c r="AW5" s="27"/>
    </row>
    <row r="6" spans="6:78" s="1" customFormat="1" ht="25.5" customHeight="1" thickTop="1" thickBot="1" x14ac:dyDescent="0.3">
      <c r="F6" s="231" t="s">
        <v>0</v>
      </c>
      <c r="G6" s="209" t="s">
        <v>0</v>
      </c>
      <c r="H6" s="210" t="s">
        <v>1</v>
      </c>
      <c r="I6" s="211" t="s">
        <v>2</v>
      </c>
      <c r="J6" s="91">
        <v>-1</v>
      </c>
      <c r="K6" s="92">
        <v>1</v>
      </c>
      <c r="L6" s="93">
        <v>0.5</v>
      </c>
      <c r="M6" s="99">
        <v>-0.24229999999999999</v>
      </c>
      <c r="N6" s="100">
        <v>0.48370000000000002</v>
      </c>
      <c r="O6" s="101">
        <v>0.87229999999999996</v>
      </c>
      <c r="P6" s="102">
        <v>-0.54369999999999996</v>
      </c>
      <c r="Q6" s="103">
        <v>-0.87339999999999995</v>
      </c>
      <c r="R6" s="104">
        <v>0.22339999999999999</v>
      </c>
      <c r="S6" s="105">
        <v>0.26290000000000002</v>
      </c>
      <c r="T6" s="100">
        <v>0.1231</v>
      </c>
      <c r="U6" s="106">
        <v>-0.21540000000000001</v>
      </c>
      <c r="V6" s="123">
        <f>SQRT((M6-$J6)^2+(N6-$K6)^2+(O6-$L6)^2)</f>
        <v>0.98958691887069727</v>
      </c>
      <c r="W6" s="124">
        <f>SQRT((P6-$J6)^2+(Q6-$K6)^2+(R6-$L6)^2)</f>
        <v>1.9479078032596921</v>
      </c>
      <c r="X6" s="125">
        <f>SQRT((S6-$J6)^2+(T6-$K6)^2+(U6-$L6)^2)</f>
        <v>1.695779225017219</v>
      </c>
      <c r="Y6" s="137" t="s">
        <v>32</v>
      </c>
      <c r="Z6" s="138" t="s">
        <v>32</v>
      </c>
      <c r="AA6" s="139">
        <v>1</v>
      </c>
      <c r="AB6" s="140">
        <v>0</v>
      </c>
      <c r="AC6" s="141">
        <v>2</v>
      </c>
      <c r="AD6" s="142" t="s">
        <v>32</v>
      </c>
      <c r="AE6" s="157">
        <f>((Y6-0^2)/(2*$AL6)^2+(Z6-0^2)/(2*$AL6)^2)</f>
        <v>0</v>
      </c>
      <c r="AF6" s="158">
        <f>((Z6-0^2)/(2*$AL6)^2+(AA6-0^2)/(2*$AL6)^2)</f>
        <v>2.7777777777777776E-2</v>
      </c>
      <c r="AG6" s="159">
        <f>((AC6-0^2)/(2*$AL6)^2+(AD6-0^2)/(2*$AL6)^2)</f>
        <v>5.5555555555555552E-2</v>
      </c>
      <c r="AH6" s="167">
        <f t="shared" ref="AH6:AH32" si="0">EXP(-AE6)</f>
        <v>1</v>
      </c>
      <c r="AI6" s="168">
        <f t="shared" ref="AI6:AI32" si="1">EXP(-AF6)</f>
        <v>0.97260447711634834</v>
      </c>
      <c r="AJ6" s="169">
        <f t="shared" ref="AJ6:AJ32" si="2">EXP(-AG6)</f>
        <v>0.94595946890676541</v>
      </c>
      <c r="AK6" s="184">
        <v>0.5</v>
      </c>
      <c r="AL6" s="188">
        <v>3</v>
      </c>
      <c r="AM6" s="123">
        <f>M6+(AH6*AK6*(J6-M6))</f>
        <v>-0.62114999999999998</v>
      </c>
      <c r="AN6" s="192">
        <f>N6+(AH6*AK6*(K6-N6))</f>
        <v>0.74185000000000001</v>
      </c>
      <c r="AO6" s="193">
        <f>O6+(AH6*AK6*(L6-O6))</f>
        <v>0.68615000000000004</v>
      </c>
      <c r="AP6" s="194">
        <f>P6+(AI6*AK6*(J6-P6))</f>
        <v>-0.76559971145409489</v>
      </c>
      <c r="AQ6" s="195">
        <f>Q6+(AI6*AK6*(K6-Q6))</f>
        <v>3.7638613714883529E-2</v>
      </c>
      <c r="AR6" s="196">
        <f>R6+(AI6*AK6*(L6-R6))</f>
        <v>0.35791119918519099</v>
      </c>
      <c r="AS6" s="197">
        <f>S6+(AJ6*AK6*(J6-S6))</f>
        <v>-0.33442610664117711</v>
      </c>
      <c r="AT6" s="192">
        <f>T6+(AJ6*AK6*(K6-T6))</f>
        <v>0.53785592914217129</v>
      </c>
      <c r="AU6" s="125">
        <f>U6+(AJ6*AK6*(L6-U6))</f>
        <v>0.12296970202795002</v>
      </c>
    </row>
    <row r="7" spans="6:78" s="1" customFormat="1" ht="25.5" customHeight="1" thickTop="1" thickBot="1" x14ac:dyDescent="0.3">
      <c r="F7" s="232"/>
      <c r="G7" s="39" t="s">
        <v>3</v>
      </c>
      <c r="H7" s="16" t="s">
        <v>11</v>
      </c>
      <c r="I7" s="90" t="s">
        <v>12</v>
      </c>
      <c r="J7" s="94">
        <f>J6</f>
        <v>-1</v>
      </c>
      <c r="K7" s="28">
        <f>K6</f>
        <v>1</v>
      </c>
      <c r="L7" s="95">
        <f>L6</f>
        <v>0.5</v>
      </c>
      <c r="M7" s="107">
        <v>0.26590000000000003</v>
      </c>
      <c r="N7" s="45">
        <v>0.1545</v>
      </c>
      <c r="O7" s="46">
        <v>0.98939999999999995</v>
      </c>
      <c r="P7" s="49">
        <v>0.4748</v>
      </c>
      <c r="Q7" s="50">
        <v>0.1212</v>
      </c>
      <c r="R7" s="51">
        <v>-0.78949999999999998</v>
      </c>
      <c r="S7" s="44">
        <v>-0.96840000000000004</v>
      </c>
      <c r="T7" s="45">
        <v>-0.78449999999999998</v>
      </c>
      <c r="U7" s="108">
        <v>0.36980000000000002</v>
      </c>
      <c r="V7" s="126">
        <f>SQRT((M7-$J7)^2+(N7-$K7)^2+(O7-$L7)^2)</f>
        <v>1.5990263975306973</v>
      </c>
      <c r="W7" s="52">
        <f>SQRT((P7-$J7)^2+(Q7-$K7)^2+(R7-$L7)^2)</f>
        <v>2.1471224301376015</v>
      </c>
      <c r="X7" s="127">
        <f>SQRT((S7-$J7)^2+(T7-$K7)^2+(U7-$L7)^2)</f>
        <v>1.789522520115352</v>
      </c>
      <c r="Y7" s="143">
        <v>0</v>
      </c>
      <c r="Z7" s="32">
        <v>1</v>
      </c>
      <c r="AA7" s="33">
        <v>1</v>
      </c>
      <c r="AB7" s="34">
        <v>1</v>
      </c>
      <c r="AC7" s="31">
        <v>2</v>
      </c>
      <c r="AD7" s="144">
        <v>1</v>
      </c>
      <c r="AE7" s="160">
        <f>((Y7-0^2)/(2*$AL7)^2+(Z7-0^2)/(2*$AL7)^2)</f>
        <v>2.7777777777777776E-2</v>
      </c>
      <c r="AF7" s="59">
        <f>((Z7-0^2)/(2*$AL7)^2+(AA7-0^2)/(2*$AL7)^2)</f>
        <v>5.5555555555555552E-2</v>
      </c>
      <c r="AG7" s="161">
        <f>((AC7-0^2)/(2*$AL7)^2+(AD7-0^2)/(2*$AL7)^2)</f>
        <v>8.3333333333333329E-2</v>
      </c>
      <c r="AH7" s="170">
        <f t="shared" si="0"/>
        <v>0.97260447711634834</v>
      </c>
      <c r="AI7" s="66">
        <f t="shared" si="1"/>
        <v>0.94595946890676541</v>
      </c>
      <c r="AJ7" s="171">
        <f t="shared" si="2"/>
        <v>0.92004441462932329</v>
      </c>
      <c r="AK7" s="185">
        <f>AK6</f>
        <v>0.5</v>
      </c>
      <c r="AL7" s="189">
        <f>AL6</f>
        <v>3</v>
      </c>
      <c r="AM7" s="198">
        <f>M7+(AH7*AK7*(J7-M7))</f>
        <v>-0.34971000379079265</v>
      </c>
      <c r="AN7" s="65">
        <f>N7+(AH7*AK7*(K7-N7))</f>
        <v>0.56566854270093625</v>
      </c>
      <c r="AO7" s="67">
        <f>O7+(AH7*AK7*(L7-O7))</f>
        <v>0.75140368444962957</v>
      </c>
      <c r="AP7" s="62">
        <f>P7+(AI7*AK7*(J7-P7))</f>
        <v>-0.22275051237184884</v>
      </c>
      <c r="AQ7" s="63">
        <f>Q7+(AI7*AK7*(K7-Q7))</f>
        <v>0.53685459063763274</v>
      </c>
      <c r="AR7" s="48">
        <f>R7+(AI7*AK7*(L7-R7))</f>
        <v>-0.17959263242236301</v>
      </c>
      <c r="AS7" s="64">
        <f>S7+(AJ7*AK7*(J7-S7))</f>
        <v>-0.98293670175114334</v>
      </c>
      <c r="AT7" s="65">
        <f>T7+(AJ7*AK7*(K7-T7))</f>
        <v>3.6409628953013695E-2</v>
      </c>
      <c r="AU7" s="199">
        <f>U7+(AJ7*AK7*(L7-U7))</f>
        <v>0.42969489139236894</v>
      </c>
    </row>
    <row r="8" spans="6:78" s="1" customFormat="1" ht="25.5" customHeight="1" thickTop="1" thickBot="1" x14ac:dyDescent="0.3">
      <c r="F8" s="232"/>
      <c r="G8" s="39" t="s">
        <v>4</v>
      </c>
      <c r="H8" s="16" t="s">
        <v>13</v>
      </c>
      <c r="I8" s="90" t="s">
        <v>14</v>
      </c>
      <c r="J8" s="94">
        <f t="shared" ref="J8:J12" si="3">J7</f>
        <v>-1</v>
      </c>
      <c r="K8" s="28">
        <f t="shared" ref="K8:K12" si="4">K7</f>
        <v>1</v>
      </c>
      <c r="L8" s="95">
        <f t="shared" ref="L8:L12" si="5">L7</f>
        <v>0.5</v>
      </c>
      <c r="M8" s="109">
        <v>0.4879</v>
      </c>
      <c r="N8" s="42">
        <v>0.76980000000000004</v>
      </c>
      <c r="O8" s="42">
        <v>0.53690000000000004</v>
      </c>
      <c r="P8" s="44">
        <v>0.58209999999999995</v>
      </c>
      <c r="Q8" s="45">
        <v>0.69889999999999997</v>
      </c>
      <c r="R8" s="46">
        <v>0.33</v>
      </c>
      <c r="S8" s="41">
        <v>0.97</v>
      </c>
      <c r="T8" s="42">
        <v>0.53690000000000004</v>
      </c>
      <c r="U8" s="110">
        <v>0.36980000000000002</v>
      </c>
      <c r="V8" s="128">
        <f t="shared" ref="V8:V14" si="6">SQRT((M8-$J8)^2+(N8-$K8)^2+(O8-$L8)^2)</f>
        <v>1.5060544678065266</v>
      </c>
      <c r="W8" s="47">
        <f t="shared" ref="W8:W14" si="7">SQRT((P8-$J8)^2+(Q8-$K8)^2+(R8-$L8)^2)</f>
        <v>1.6194448493233724</v>
      </c>
      <c r="X8" s="129">
        <f t="shared" ref="X8:X14" si="8">SQRT((S8-$J8)^2+(T8-$K8)^2+(U8-$L8)^2)</f>
        <v>2.0278840326803702</v>
      </c>
      <c r="Y8" s="145">
        <v>0</v>
      </c>
      <c r="Z8" s="30">
        <v>2</v>
      </c>
      <c r="AA8" s="35">
        <v>1</v>
      </c>
      <c r="AB8" s="36">
        <v>2</v>
      </c>
      <c r="AC8" s="33">
        <v>2</v>
      </c>
      <c r="AD8" s="146">
        <v>2</v>
      </c>
      <c r="AE8" s="162">
        <f t="shared" ref="AE8:AE13" si="9">((Y8-0^2)/(2*$AL8)^2+(Z8-0^2)/(2*$AL8)^2)</f>
        <v>5.5555555555555552E-2</v>
      </c>
      <c r="AF8" s="58">
        <f t="shared" ref="AF8:AF14" si="10">((Z8-0^2)/(2*$AL8)^2+(AA8-0^2)/(2*$AL8)^2)</f>
        <v>8.3333333333333329E-2</v>
      </c>
      <c r="AG8" s="163">
        <f t="shared" ref="AG8:AG14" si="11">((AC8-0^2)/(2*$AL8)^2+(AD8-0^2)/(2*$AL8)^2)</f>
        <v>0.1111111111111111</v>
      </c>
      <c r="AH8" s="172">
        <f t="shared" si="0"/>
        <v>0.94595946890676541</v>
      </c>
      <c r="AI8" s="68">
        <f t="shared" si="1"/>
        <v>0.92004441462932329</v>
      </c>
      <c r="AJ8" s="173">
        <f t="shared" si="2"/>
        <v>0.89483931681436979</v>
      </c>
      <c r="AK8" s="185">
        <f t="shared" ref="AK8:AK14" si="12">AK7</f>
        <v>0.5</v>
      </c>
      <c r="AL8" s="189">
        <f t="shared" ref="AL8:AL14" si="13">AL7</f>
        <v>3</v>
      </c>
      <c r="AM8" s="132">
        <f t="shared" ref="AM8:AM14" si="14">M8+(AH8*AK8*(J8-M8))</f>
        <v>-0.21584654689318816</v>
      </c>
      <c r="AN8" s="83">
        <f t="shared" ref="AN8:AN14" si="15">N8+(AH8*AK8*(K8-N8))</f>
        <v>0.87867993487116869</v>
      </c>
      <c r="AO8" s="84">
        <f t="shared" ref="AO8:AO14" si="16">O8+(AH8*AK8*(L8-O8))</f>
        <v>0.51944704779867024</v>
      </c>
      <c r="AP8" s="85">
        <f t="shared" ref="AP8:AP14" si="17">P8+(AI8*AK8*(J8-P8))</f>
        <v>-0.14570113419252628</v>
      </c>
      <c r="AQ8" s="86">
        <f t="shared" ref="AQ8:AQ14" si="18">Q8+(AI8*AK8*(K8-Q8))</f>
        <v>0.83741268662244461</v>
      </c>
      <c r="AR8" s="87">
        <f t="shared" ref="AR8:AR14" si="19">R8+(AI8*AK8*(L8-R8))</f>
        <v>0.40820377524349249</v>
      </c>
      <c r="AS8" s="82">
        <f t="shared" ref="AS8:AS14" si="20">S8+(AJ8*AK8*(J8-S8))</f>
        <v>8.8583272937845736E-2</v>
      </c>
      <c r="AT8" s="83">
        <f t="shared" ref="AT8:AT14" si="21">T8+(AJ8*AK8*(K8-T8))</f>
        <v>0.74410004380836736</v>
      </c>
      <c r="AU8" s="133">
        <f t="shared" ref="AU8:AU14" si="22">U8+(AJ8*AK8*(L8-U8))</f>
        <v>0.42805403952461546</v>
      </c>
    </row>
    <row r="9" spans="6:78" s="1" customFormat="1" ht="25.5" customHeight="1" thickTop="1" thickBot="1" x14ac:dyDescent="0.3">
      <c r="F9" s="232"/>
      <c r="G9" s="39" t="s">
        <v>5</v>
      </c>
      <c r="H9" s="16" t="s">
        <v>15</v>
      </c>
      <c r="I9" s="90" t="s">
        <v>16</v>
      </c>
      <c r="J9" s="94">
        <f t="shared" si="3"/>
        <v>-1</v>
      </c>
      <c r="K9" s="28">
        <f t="shared" si="4"/>
        <v>1</v>
      </c>
      <c r="L9" s="95">
        <f t="shared" si="5"/>
        <v>0.5</v>
      </c>
      <c r="M9" s="107">
        <v>0.56950000000000001</v>
      </c>
      <c r="N9" s="45">
        <v>0.53690000000000004</v>
      </c>
      <c r="O9" s="46">
        <v>0.44</v>
      </c>
      <c r="P9" s="41">
        <v>0.12130000000000001</v>
      </c>
      <c r="Q9" s="42">
        <v>0.53690000000000004</v>
      </c>
      <c r="R9" s="43">
        <v>0.44</v>
      </c>
      <c r="S9" s="44">
        <v>0.33989999999999998</v>
      </c>
      <c r="T9" s="45">
        <v>-0.98970000000000002</v>
      </c>
      <c r="U9" s="108">
        <v>0.44</v>
      </c>
      <c r="V9" s="130">
        <f t="shared" si="6"/>
        <v>1.6374956061009751</v>
      </c>
      <c r="W9" s="53">
        <f t="shared" si="7"/>
        <v>1.2146502788868903</v>
      </c>
      <c r="X9" s="131">
        <f t="shared" si="8"/>
        <v>2.3995495618969822</v>
      </c>
      <c r="Y9" s="143">
        <v>0</v>
      </c>
      <c r="Z9" s="32">
        <v>3</v>
      </c>
      <c r="AA9" s="33">
        <v>1</v>
      </c>
      <c r="AB9" s="34">
        <v>3</v>
      </c>
      <c r="AC9" s="31">
        <v>2</v>
      </c>
      <c r="AD9" s="144">
        <v>3</v>
      </c>
      <c r="AE9" s="160">
        <f t="shared" si="9"/>
        <v>8.3333333333333329E-2</v>
      </c>
      <c r="AF9" s="59">
        <f t="shared" si="10"/>
        <v>0.1111111111111111</v>
      </c>
      <c r="AG9" s="161">
        <f t="shared" si="11"/>
        <v>0.1388888888888889</v>
      </c>
      <c r="AH9" s="174">
        <f t="shared" si="0"/>
        <v>0.92004441462932329</v>
      </c>
      <c r="AI9" s="69">
        <f t="shared" si="1"/>
        <v>0.89483931681436979</v>
      </c>
      <c r="AJ9" s="175">
        <f t="shared" si="2"/>
        <v>0.87032472583339049</v>
      </c>
      <c r="AK9" s="185">
        <f t="shared" si="12"/>
        <v>0.5</v>
      </c>
      <c r="AL9" s="189">
        <f t="shared" si="13"/>
        <v>3</v>
      </c>
      <c r="AM9" s="198">
        <f t="shared" si="14"/>
        <v>-0.15250485438036154</v>
      </c>
      <c r="AN9" s="65">
        <f t="shared" si="15"/>
        <v>0.74993628420741987</v>
      </c>
      <c r="AO9" s="67">
        <f t="shared" si="16"/>
        <v>0.46760133243887969</v>
      </c>
      <c r="AP9" s="62">
        <f t="shared" si="17"/>
        <v>-0.38039166297197641</v>
      </c>
      <c r="AQ9" s="63">
        <f t="shared" si="18"/>
        <v>0.74410004380836736</v>
      </c>
      <c r="AR9" s="48">
        <f t="shared" si="19"/>
        <v>0.46684517950443111</v>
      </c>
      <c r="AS9" s="64">
        <f t="shared" si="20"/>
        <v>-0.24317405007208004</v>
      </c>
      <c r="AT9" s="65">
        <f t="shared" si="21"/>
        <v>-0.12385744650465147</v>
      </c>
      <c r="AU9" s="199">
        <f t="shared" si="22"/>
        <v>0.4661097417750017</v>
      </c>
    </row>
    <row r="10" spans="6:78" s="1" customFormat="1" ht="25.5" customHeight="1" thickTop="1" thickBot="1" x14ac:dyDescent="0.3">
      <c r="F10" s="232"/>
      <c r="G10" s="39" t="s">
        <v>6</v>
      </c>
      <c r="H10" s="16" t="s">
        <v>17</v>
      </c>
      <c r="I10" s="90" t="s">
        <v>18</v>
      </c>
      <c r="J10" s="94">
        <f t="shared" si="3"/>
        <v>-1</v>
      </c>
      <c r="K10" s="28">
        <f t="shared" si="4"/>
        <v>1</v>
      </c>
      <c r="L10" s="95">
        <f t="shared" si="5"/>
        <v>0.5</v>
      </c>
      <c r="M10" s="109">
        <v>0.65980000000000005</v>
      </c>
      <c r="N10" s="42">
        <v>0.5696</v>
      </c>
      <c r="O10" s="43">
        <v>0.47399999999999998</v>
      </c>
      <c r="P10" s="44">
        <v>0.56579999999999997</v>
      </c>
      <c r="Q10" s="45">
        <v>-0.96960000000000002</v>
      </c>
      <c r="R10" s="46">
        <v>-0.96850000000000003</v>
      </c>
      <c r="S10" s="41">
        <v>-0.46479999999999999</v>
      </c>
      <c r="T10" s="42">
        <v>-0.45319999999999999</v>
      </c>
      <c r="U10" s="110">
        <v>-0.96850000000000003</v>
      </c>
      <c r="V10" s="128">
        <f t="shared" si="6"/>
        <v>1.7148924747633596</v>
      </c>
      <c r="W10" s="47">
        <f t="shared" si="7"/>
        <v>2.9133393297039736</v>
      </c>
      <c r="X10" s="129">
        <f t="shared" si="8"/>
        <v>2.1341793575048937</v>
      </c>
      <c r="Y10" s="145">
        <v>0</v>
      </c>
      <c r="Z10" s="30">
        <v>4</v>
      </c>
      <c r="AA10" s="37">
        <v>1</v>
      </c>
      <c r="AB10" s="38">
        <v>4</v>
      </c>
      <c r="AC10" s="33">
        <v>2</v>
      </c>
      <c r="AD10" s="146">
        <v>4</v>
      </c>
      <c r="AE10" s="162">
        <f t="shared" si="9"/>
        <v>0.1111111111111111</v>
      </c>
      <c r="AF10" s="58">
        <f t="shared" si="10"/>
        <v>0.1388888888888889</v>
      </c>
      <c r="AG10" s="163">
        <f t="shared" si="11"/>
        <v>0.16666666666666666</v>
      </c>
      <c r="AH10" s="176">
        <f t="shared" si="0"/>
        <v>0.89483931681436979</v>
      </c>
      <c r="AI10" s="70">
        <f t="shared" si="1"/>
        <v>0.87032472583339049</v>
      </c>
      <c r="AJ10" s="177">
        <f t="shared" si="2"/>
        <v>0.84648172489061413</v>
      </c>
      <c r="AK10" s="185">
        <f t="shared" si="12"/>
        <v>0.5</v>
      </c>
      <c r="AL10" s="189">
        <f t="shared" si="13"/>
        <v>3</v>
      </c>
      <c r="AM10" s="132">
        <f t="shared" si="14"/>
        <v>-8.2827149024245483E-2</v>
      </c>
      <c r="AN10" s="83">
        <f t="shared" si="15"/>
        <v>0.76216942097845242</v>
      </c>
      <c r="AO10" s="84">
        <f t="shared" si="16"/>
        <v>0.48563291111858681</v>
      </c>
      <c r="AP10" s="85">
        <f t="shared" si="17"/>
        <v>-0.11557722785496138</v>
      </c>
      <c r="AQ10" s="86">
        <f t="shared" si="18"/>
        <v>-0.11250420999927702</v>
      </c>
      <c r="AR10" s="87">
        <f t="shared" si="19"/>
        <v>-0.32946407005683298</v>
      </c>
      <c r="AS10" s="82">
        <f t="shared" si="20"/>
        <v>-0.69131850958072838</v>
      </c>
      <c r="AT10" s="83">
        <f t="shared" si="21"/>
        <v>0.16185362130552022</v>
      </c>
      <c r="AU10" s="200">
        <f t="shared" si="22"/>
        <v>-0.34697079349906657</v>
      </c>
    </row>
    <row r="11" spans="6:78" s="1" customFormat="1" ht="25.5" customHeight="1" thickTop="1" thickBot="1" x14ac:dyDescent="0.3">
      <c r="F11" s="232"/>
      <c r="G11" s="39" t="s">
        <v>7</v>
      </c>
      <c r="H11" s="16" t="s">
        <v>19</v>
      </c>
      <c r="I11" s="90" t="s">
        <v>20</v>
      </c>
      <c r="J11" s="94">
        <f t="shared" si="3"/>
        <v>-1</v>
      </c>
      <c r="K11" s="28">
        <f t="shared" si="4"/>
        <v>1</v>
      </c>
      <c r="L11" s="95">
        <f t="shared" si="5"/>
        <v>0.5</v>
      </c>
      <c r="M11" s="107">
        <v>0.19189999999999999</v>
      </c>
      <c r="N11" s="45">
        <v>0.46560000000000001</v>
      </c>
      <c r="O11" s="46">
        <v>0.45450000000000002</v>
      </c>
      <c r="P11" s="41">
        <v>0.121</v>
      </c>
      <c r="Q11" s="42">
        <v>0.97940000000000005</v>
      </c>
      <c r="R11" s="43">
        <v>-0.9798</v>
      </c>
      <c r="S11" s="45">
        <v>0.53690000000000004</v>
      </c>
      <c r="T11" s="45">
        <v>-0.87339999999999995</v>
      </c>
      <c r="U11" s="108">
        <v>5.1200000000000002E-2</v>
      </c>
      <c r="V11" s="130">
        <f t="shared" si="6"/>
        <v>1.3070115607751907</v>
      </c>
      <c r="W11" s="53">
        <f t="shared" si="7"/>
        <v>1.8565757188975622</v>
      </c>
      <c r="X11" s="131">
        <f t="shared" si="8"/>
        <v>2.4643681969218805</v>
      </c>
      <c r="Y11" s="143">
        <v>0</v>
      </c>
      <c r="Z11" s="32">
        <v>5</v>
      </c>
      <c r="AA11" s="33">
        <v>1</v>
      </c>
      <c r="AB11" s="34">
        <v>5</v>
      </c>
      <c r="AC11" s="31">
        <v>2</v>
      </c>
      <c r="AD11" s="144">
        <v>5</v>
      </c>
      <c r="AE11" s="160">
        <f t="shared" si="9"/>
        <v>0.1388888888888889</v>
      </c>
      <c r="AF11" s="59">
        <f t="shared" si="10"/>
        <v>0.16666666666666669</v>
      </c>
      <c r="AG11" s="161">
        <f t="shared" si="11"/>
        <v>0.19444444444444445</v>
      </c>
      <c r="AH11" s="174">
        <f t="shared" si="0"/>
        <v>0.87032472583339049</v>
      </c>
      <c r="AI11" s="71">
        <f t="shared" si="1"/>
        <v>0.84648172489061402</v>
      </c>
      <c r="AJ11" s="178">
        <f t="shared" si="2"/>
        <v>0.8232919154257804</v>
      </c>
      <c r="AK11" s="185">
        <f t="shared" si="12"/>
        <v>0.5</v>
      </c>
      <c r="AL11" s="189">
        <f t="shared" si="13"/>
        <v>3</v>
      </c>
      <c r="AM11" s="198">
        <f t="shared" si="14"/>
        <v>-0.32677002036040903</v>
      </c>
      <c r="AN11" s="65">
        <f t="shared" si="15"/>
        <v>0.69815076674268195</v>
      </c>
      <c r="AO11" s="67">
        <f t="shared" si="16"/>
        <v>0.47429988751270963</v>
      </c>
      <c r="AP11" s="62">
        <f t="shared" si="17"/>
        <v>-0.35345300680118918</v>
      </c>
      <c r="AQ11" s="63">
        <f t="shared" si="18"/>
        <v>0.98811876176637337</v>
      </c>
      <c r="AR11" s="48">
        <f t="shared" si="19"/>
        <v>-0.35348817175343472</v>
      </c>
      <c r="AS11" s="64">
        <f t="shared" si="20"/>
        <v>-9.5758672408940981E-2</v>
      </c>
      <c r="AT11" s="65">
        <f t="shared" si="21"/>
        <v>-0.10222246282067149</v>
      </c>
      <c r="AU11" s="199">
        <f t="shared" si="22"/>
        <v>0.23594670582154512</v>
      </c>
    </row>
    <row r="12" spans="6:78" s="1" customFormat="1" ht="25.5" customHeight="1" thickTop="1" thickBot="1" x14ac:dyDescent="0.3">
      <c r="F12" s="232"/>
      <c r="G12" s="39" t="s">
        <v>8</v>
      </c>
      <c r="H12" s="16" t="s">
        <v>21</v>
      </c>
      <c r="I12" s="90" t="s">
        <v>22</v>
      </c>
      <c r="J12" s="94">
        <f t="shared" si="3"/>
        <v>-1</v>
      </c>
      <c r="K12" s="28">
        <f t="shared" si="4"/>
        <v>1</v>
      </c>
      <c r="L12" s="95">
        <f t="shared" si="5"/>
        <v>0.5</v>
      </c>
      <c r="M12" s="109">
        <v>0.26250000000000001</v>
      </c>
      <c r="N12" s="42">
        <v>0.23230000000000001</v>
      </c>
      <c r="O12" s="43">
        <v>0.65590000000000004</v>
      </c>
      <c r="P12" s="44">
        <v>1.23E-2</v>
      </c>
      <c r="Q12" s="45">
        <v>0.53690000000000004</v>
      </c>
      <c r="R12" s="46">
        <v>0.17169999999999999</v>
      </c>
      <c r="S12" s="41">
        <v>1.23E-2</v>
      </c>
      <c r="T12" s="42">
        <v>-0.96960000000000002</v>
      </c>
      <c r="U12" s="110">
        <v>0.44</v>
      </c>
      <c r="V12" s="128">
        <f t="shared" si="6"/>
        <v>1.4857908163668261</v>
      </c>
      <c r="W12" s="47">
        <f t="shared" si="7"/>
        <v>1.1606006160604947</v>
      </c>
      <c r="X12" s="129">
        <f t="shared" si="8"/>
        <v>2.2153273911546347</v>
      </c>
      <c r="Y12" s="145">
        <v>0</v>
      </c>
      <c r="Z12" s="30">
        <v>6</v>
      </c>
      <c r="AA12" s="37">
        <v>1</v>
      </c>
      <c r="AB12" s="38">
        <v>6</v>
      </c>
      <c r="AC12" s="33">
        <v>2</v>
      </c>
      <c r="AD12" s="146">
        <v>6</v>
      </c>
      <c r="AE12" s="162">
        <f t="shared" si="9"/>
        <v>0.16666666666666666</v>
      </c>
      <c r="AF12" s="58">
        <f t="shared" si="10"/>
        <v>0.19444444444444442</v>
      </c>
      <c r="AG12" s="163">
        <f t="shared" si="11"/>
        <v>0.22222222222222221</v>
      </c>
      <c r="AH12" s="179">
        <f t="shared" si="0"/>
        <v>0.84648172489061413</v>
      </c>
      <c r="AI12" s="61">
        <f t="shared" si="1"/>
        <v>0.8232919154257804</v>
      </c>
      <c r="AJ12" s="163">
        <f t="shared" si="2"/>
        <v>0.80073740291680806</v>
      </c>
      <c r="AK12" s="185">
        <f t="shared" si="12"/>
        <v>0.5</v>
      </c>
      <c r="AL12" s="189">
        <f t="shared" si="13"/>
        <v>3</v>
      </c>
      <c r="AM12" s="132">
        <f t="shared" si="14"/>
        <v>-0.27184158883720017</v>
      </c>
      <c r="AN12" s="83">
        <f t="shared" si="15"/>
        <v>0.5572220100992622</v>
      </c>
      <c r="AO12" s="84">
        <f t="shared" si="16"/>
        <v>0.58991674954477669</v>
      </c>
      <c r="AP12" s="85">
        <f t="shared" si="17"/>
        <v>-0.40440920299275879</v>
      </c>
      <c r="AQ12" s="86">
        <f t="shared" si="18"/>
        <v>0.72753324301683953</v>
      </c>
      <c r="AR12" s="87">
        <f t="shared" si="19"/>
        <v>0.30684336791714184</v>
      </c>
      <c r="AS12" s="82">
        <f t="shared" si="20"/>
        <v>-0.39299323648634243</v>
      </c>
      <c r="AT12" s="83">
        <f t="shared" si="21"/>
        <v>-0.18103380560752746</v>
      </c>
      <c r="AU12" s="133">
        <f t="shared" si="22"/>
        <v>0.46402212208750426</v>
      </c>
    </row>
    <row r="13" spans="6:78" s="1" customFormat="1" ht="25.5" customHeight="1" thickTop="1" thickBot="1" x14ac:dyDescent="0.3">
      <c r="F13" s="232"/>
      <c r="G13" s="39" t="s">
        <v>9</v>
      </c>
      <c r="H13" s="16" t="s">
        <v>23</v>
      </c>
      <c r="I13" s="90" t="s">
        <v>24</v>
      </c>
      <c r="J13" s="94">
        <f t="shared" ref="J13:J14" si="23">J12</f>
        <v>-1</v>
      </c>
      <c r="K13" s="28">
        <f t="shared" ref="K13:K14" si="24">K12</f>
        <v>1</v>
      </c>
      <c r="L13" s="95">
        <f t="shared" ref="L13:L14" si="25">L12</f>
        <v>0.5</v>
      </c>
      <c r="M13" s="107">
        <v>0.3659</v>
      </c>
      <c r="N13" s="45">
        <v>0.1212</v>
      </c>
      <c r="O13" s="46">
        <v>0.35360000000000003</v>
      </c>
      <c r="P13" s="49">
        <v>-0.65980000000000005</v>
      </c>
      <c r="Q13" s="50">
        <v>-0.1515</v>
      </c>
      <c r="R13" s="43">
        <v>0.44</v>
      </c>
      <c r="S13" s="44">
        <v>0.3659</v>
      </c>
      <c r="T13" s="45">
        <v>0.1231</v>
      </c>
      <c r="U13" s="108">
        <v>-0.96850000000000003</v>
      </c>
      <c r="V13" s="126">
        <f t="shared" si="6"/>
        <v>1.6307682882617014</v>
      </c>
      <c r="W13" s="54">
        <f t="shared" si="7"/>
        <v>1.2022014348685497</v>
      </c>
      <c r="X13" s="127">
        <f t="shared" si="8"/>
        <v>2.188864698879307</v>
      </c>
      <c r="Y13" s="143">
        <v>0</v>
      </c>
      <c r="Z13" s="32">
        <v>7</v>
      </c>
      <c r="AA13" s="33">
        <v>1</v>
      </c>
      <c r="AB13" s="34">
        <v>7</v>
      </c>
      <c r="AC13" s="31">
        <v>2</v>
      </c>
      <c r="AD13" s="144">
        <v>7</v>
      </c>
      <c r="AE13" s="160">
        <f t="shared" si="9"/>
        <v>0.19444444444444445</v>
      </c>
      <c r="AF13" s="59">
        <f t="shared" si="10"/>
        <v>0.22222222222222221</v>
      </c>
      <c r="AG13" s="161">
        <f t="shared" si="11"/>
        <v>0.25</v>
      </c>
      <c r="AH13" s="180">
        <f t="shared" si="0"/>
        <v>0.8232919154257804</v>
      </c>
      <c r="AI13" s="60">
        <f t="shared" si="1"/>
        <v>0.80073740291680806</v>
      </c>
      <c r="AJ13" s="178">
        <f t="shared" si="2"/>
        <v>0.77880078307140488</v>
      </c>
      <c r="AK13" s="186">
        <f t="shared" si="12"/>
        <v>0.5</v>
      </c>
      <c r="AL13" s="190">
        <f t="shared" si="13"/>
        <v>3</v>
      </c>
      <c r="AM13" s="198">
        <f t="shared" si="14"/>
        <v>-0.19636721364003662</v>
      </c>
      <c r="AN13" s="65">
        <f t="shared" si="15"/>
        <v>0.48295446763808791</v>
      </c>
      <c r="AO13" s="67">
        <f t="shared" si="16"/>
        <v>0.41386496820916713</v>
      </c>
      <c r="AP13" s="62">
        <f t="shared" si="17"/>
        <v>-0.79600543223614906</v>
      </c>
      <c r="AQ13" s="63">
        <f t="shared" si="18"/>
        <v>0.30952455972935222</v>
      </c>
      <c r="AR13" s="48">
        <f t="shared" si="19"/>
        <v>0.46402212208750426</v>
      </c>
      <c r="AS13" s="64">
        <f t="shared" si="20"/>
        <v>-0.16598199479861586</v>
      </c>
      <c r="AT13" s="65">
        <f t="shared" si="21"/>
        <v>0.46456520333765744</v>
      </c>
      <c r="AU13" s="199">
        <f t="shared" si="22"/>
        <v>-0.39666552502982089</v>
      </c>
    </row>
    <row r="14" spans="6:78" s="1" customFormat="1" ht="25.5" customHeight="1" thickTop="1" thickBot="1" x14ac:dyDescent="0.3">
      <c r="F14" s="233"/>
      <c r="G14" s="212" t="s">
        <v>10</v>
      </c>
      <c r="H14" s="213" t="s">
        <v>25</v>
      </c>
      <c r="I14" s="214" t="s">
        <v>26</v>
      </c>
      <c r="J14" s="96">
        <f t="shared" si="23"/>
        <v>-1</v>
      </c>
      <c r="K14" s="97">
        <f t="shared" si="24"/>
        <v>1</v>
      </c>
      <c r="L14" s="98">
        <f t="shared" si="25"/>
        <v>0.5</v>
      </c>
      <c r="M14" s="215">
        <v>0.98939999999999995</v>
      </c>
      <c r="N14" s="216">
        <v>0.23580000000000001</v>
      </c>
      <c r="O14" s="217">
        <v>0.58560000000000001</v>
      </c>
      <c r="P14" s="218">
        <v>0.36336000000000002</v>
      </c>
      <c r="Q14" s="219">
        <v>-0.16159999999999999</v>
      </c>
      <c r="R14" s="219">
        <v>0.53690000000000004</v>
      </c>
      <c r="S14" s="220">
        <v>-0.12870000000000001</v>
      </c>
      <c r="T14" s="216">
        <v>0.98719999999999997</v>
      </c>
      <c r="U14" s="221">
        <v>-0.87229999999999996</v>
      </c>
      <c r="V14" s="134">
        <f t="shared" si="6"/>
        <v>2.1328481802509995</v>
      </c>
      <c r="W14" s="135">
        <f t="shared" si="7"/>
        <v>1.791487275868852</v>
      </c>
      <c r="X14" s="136">
        <f t="shared" si="8"/>
        <v>1.6255875307100507</v>
      </c>
      <c r="Y14" s="222">
        <v>0</v>
      </c>
      <c r="Z14" s="223">
        <v>8</v>
      </c>
      <c r="AA14" s="224">
        <v>1</v>
      </c>
      <c r="AB14" s="225">
        <v>8</v>
      </c>
      <c r="AC14" s="226">
        <v>2</v>
      </c>
      <c r="AD14" s="227">
        <v>8</v>
      </c>
      <c r="AE14" s="164">
        <f>((Y14-0^2)/(2*$AL14)^2+(Z14-0^2)/(2*$AL14)^2)</f>
        <v>0.22222222222222221</v>
      </c>
      <c r="AF14" s="165">
        <f t="shared" si="10"/>
        <v>0.25</v>
      </c>
      <c r="AG14" s="166">
        <f t="shared" si="11"/>
        <v>0.27777777777777779</v>
      </c>
      <c r="AH14" s="181">
        <f t="shared" si="0"/>
        <v>0.80073740291680806</v>
      </c>
      <c r="AI14" s="182">
        <f t="shared" si="1"/>
        <v>0.77880078307140488</v>
      </c>
      <c r="AJ14" s="183">
        <f t="shared" si="2"/>
        <v>0.75746512839696645</v>
      </c>
      <c r="AK14" s="187">
        <f t="shared" si="12"/>
        <v>0.5</v>
      </c>
      <c r="AL14" s="191">
        <f t="shared" si="13"/>
        <v>3</v>
      </c>
      <c r="AM14" s="201">
        <f t="shared" si="14"/>
        <v>0.19290650531865106</v>
      </c>
      <c r="AN14" s="202">
        <f t="shared" si="15"/>
        <v>0.54176176165451229</v>
      </c>
      <c r="AO14" s="203">
        <f t="shared" si="16"/>
        <v>0.55132843915516061</v>
      </c>
      <c r="AP14" s="204">
        <f t="shared" si="17"/>
        <v>-0.16753291780411528</v>
      </c>
      <c r="AQ14" s="205">
        <f t="shared" si="18"/>
        <v>0.29072749480787197</v>
      </c>
      <c r="AR14" s="206">
        <f t="shared" si="19"/>
        <v>0.52253112555233261</v>
      </c>
      <c r="AS14" s="207">
        <f t="shared" si="20"/>
        <v>-0.45868968318613845</v>
      </c>
      <c r="AT14" s="202">
        <f t="shared" si="21"/>
        <v>0.99204777682174061</v>
      </c>
      <c r="AU14" s="208">
        <f t="shared" si="22"/>
        <v>-0.35256530215042137</v>
      </c>
    </row>
    <row r="15" spans="6:78" ht="25.5" customHeight="1" thickTop="1" thickBot="1" x14ac:dyDescent="0.35">
      <c r="F15" s="231" t="s">
        <v>1</v>
      </c>
      <c r="G15" s="209" t="s">
        <v>43</v>
      </c>
      <c r="H15" s="210" t="s">
        <v>44</v>
      </c>
      <c r="I15" s="211" t="s">
        <v>45</v>
      </c>
      <c r="J15" s="91">
        <v>0.5</v>
      </c>
      <c r="K15" s="92">
        <v>0.5</v>
      </c>
      <c r="L15" s="93">
        <v>0.5</v>
      </c>
      <c r="M15" s="99">
        <f t="shared" ref="M15:O16" si="26">AM6</f>
        <v>-0.62114999999999998</v>
      </c>
      <c r="N15" s="100">
        <f t="shared" si="26"/>
        <v>0.74185000000000001</v>
      </c>
      <c r="O15" s="101">
        <f t="shared" si="26"/>
        <v>0.68615000000000004</v>
      </c>
      <c r="P15" s="102">
        <f t="shared" ref="P15:U15" si="27">AP6</f>
        <v>-0.76559971145409489</v>
      </c>
      <c r="Q15" s="103">
        <f t="shared" si="27"/>
        <v>3.7638613714883529E-2</v>
      </c>
      <c r="R15" s="104">
        <f t="shared" si="27"/>
        <v>0.35791119918519099</v>
      </c>
      <c r="S15" s="105">
        <f t="shared" si="27"/>
        <v>-0.33442610664117711</v>
      </c>
      <c r="T15" s="100">
        <f t="shared" si="27"/>
        <v>0.53785592914217129</v>
      </c>
      <c r="U15" s="106">
        <f t="shared" si="27"/>
        <v>0.12296970202795002</v>
      </c>
      <c r="V15" s="123">
        <f>SQRT((M15-$J15)^2+(N15-$K15)^2+(O15-$L15)^2)</f>
        <v>1.1619468866949128</v>
      </c>
      <c r="W15" s="124">
        <f>SQRT((P15-$J15)^2+(Q15-$K15)^2+(R15-$L15)^2)</f>
        <v>1.3548837250765002</v>
      </c>
      <c r="X15" s="125">
        <f>SQRT((S15-$J15)^2+(T15-$K15)^2+(U15-$L15)^2)</f>
        <v>0.91643430992322794</v>
      </c>
      <c r="Y15" s="137">
        <f>IF(V15=MIN(V15:X23),1,0)</f>
        <v>0</v>
      </c>
      <c r="Z15" s="138">
        <v>8</v>
      </c>
      <c r="AA15" s="228">
        <v>1</v>
      </c>
      <c r="AB15" s="229">
        <v>8</v>
      </c>
      <c r="AC15" s="230">
        <v>2</v>
      </c>
      <c r="AD15" s="142">
        <v>8</v>
      </c>
      <c r="AE15" s="157">
        <f>((Y15-0^2)/(2*$AL15)^2+(Z15-0^2)/(2*$AL15)^2)</f>
        <v>0.22222222222222221</v>
      </c>
      <c r="AF15" s="158">
        <f>((Z15-0^2)/(2*$AL15)^2+(AA15-0^2)/(2*$AL15)^2)</f>
        <v>0.25</v>
      </c>
      <c r="AG15" s="159">
        <f>((AC15-0^2)/(2*$AL15)^2+(AD15-0^2)/(2*$AL15)^2)</f>
        <v>0.27777777777777779</v>
      </c>
      <c r="AH15" s="167">
        <f t="shared" si="0"/>
        <v>0.80073740291680806</v>
      </c>
      <c r="AI15" s="168">
        <f t="shared" si="1"/>
        <v>0.77880078307140488</v>
      </c>
      <c r="AJ15" s="169">
        <f t="shared" si="2"/>
        <v>0.75746512839696645</v>
      </c>
      <c r="AK15" s="184">
        <v>0.5</v>
      </c>
      <c r="AL15" s="188">
        <v>3</v>
      </c>
      <c r="AM15" s="123">
        <f>M15+(AH15*AK15*(J15-M15))</f>
        <v>-0.17227663035991025</v>
      </c>
      <c r="AN15" s="192">
        <f>N15+(AH15*AK15*(K15-N15))</f>
        <v>0.64502082955228501</v>
      </c>
      <c r="AO15" s="193">
        <f>O15+(AH15*AK15*(L15-O15))</f>
        <v>0.61162136622351815</v>
      </c>
      <c r="AP15" s="194">
        <f>P15+(AI15*AK15*(J15-P15))</f>
        <v>-0.27277468828639828</v>
      </c>
      <c r="AQ15" s="195">
        <f>Q15+(AI15*AK15*(K15-Q15))</f>
        <v>0.21768231856529804</v>
      </c>
      <c r="AR15" s="196">
        <f>R15+(AI15*AK15*(L15-R15))</f>
        <v>0.41324063385531606</v>
      </c>
      <c r="AS15" s="197">
        <f>S15+(AJ15*AK15*(J15-S15))</f>
        <v>-1.8401767638807076E-2</v>
      </c>
      <c r="AT15" s="192">
        <f>T15+(AJ15*AK15*(K15-T15))</f>
        <v>0.52351865602804071</v>
      </c>
      <c r="AU15" s="125">
        <f>U15+(AJ15*AK15*(L15-U15))</f>
        <v>0.26576335355942271</v>
      </c>
      <c r="BK15" s="2"/>
      <c r="BL15" s="2"/>
      <c r="BM15" s="2"/>
      <c r="BN15" s="2"/>
      <c r="BO15" s="2"/>
      <c r="BP15" s="2"/>
      <c r="BQ15" s="2"/>
      <c r="BR15" s="2"/>
      <c r="BS15" s="27"/>
      <c r="BT15" s="27"/>
      <c r="BU15" s="27"/>
      <c r="BV15" s="27"/>
      <c r="BW15" s="27"/>
      <c r="BX15" s="27"/>
      <c r="BY15" s="27"/>
      <c r="BZ15" s="27"/>
    </row>
    <row r="16" spans="6:78" ht="25.5" customHeight="1" thickTop="1" thickBot="1" x14ac:dyDescent="0.35">
      <c r="F16" s="232"/>
      <c r="G16" s="39" t="s">
        <v>46</v>
      </c>
      <c r="H16" s="16" t="s">
        <v>47</v>
      </c>
      <c r="I16" s="90" t="s">
        <v>48</v>
      </c>
      <c r="J16" s="94">
        <f>J15</f>
        <v>0.5</v>
      </c>
      <c r="K16" s="28">
        <f>K15</f>
        <v>0.5</v>
      </c>
      <c r="L16" s="95">
        <f>L15</f>
        <v>0.5</v>
      </c>
      <c r="M16" s="113">
        <f t="shared" si="26"/>
        <v>-0.34971000379079265</v>
      </c>
      <c r="N16" s="78">
        <f t="shared" si="26"/>
        <v>0.56566854270093625</v>
      </c>
      <c r="O16" s="79">
        <f t="shared" si="26"/>
        <v>0.75140368444962957</v>
      </c>
      <c r="P16" s="74">
        <f t="shared" ref="P16:U24" si="28">AP7</f>
        <v>-0.22275051237184884</v>
      </c>
      <c r="Q16" s="75">
        <f t="shared" si="28"/>
        <v>0.53685459063763274</v>
      </c>
      <c r="R16" s="76">
        <f t="shared" si="28"/>
        <v>-0.17959263242236301</v>
      </c>
      <c r="S16" s="77">
        <f t="shared" si="28"/>
        <v>-0.98293670175114334</v>
      </c>
      <c r="T16" s="78">
        <f t="shared" si="28"/>
        <v>3.6409628953013695E-2</v>
      </c>
      <c r="U16" s="114">
        <f t="shared" si="28"/>
        <v>0.42969489139236894</v>
      </c>
      <c r="V16" s="126">
        <f>SQRT((M16-$J16)^2+(N16-$K16)^2+(O16-$L16)^2)</f>
        <v>0.88855121439198004</v>
      </c>
      <c r="W16" s="52">
        <f>SQRT((P16-$J16)^2+(Q16-$K16)^2+(R16-$L16)^2)</f>
        <v>0.99276014728009432</v>
      </c>
      <c r="X16" s="127">
        <f>SQRT((S16-$J16)^2+(T16-$K16)^2+(U16-$L16)^2)</f>
        <v>1.5553006467639539</v>
      </c>
      <c r="Y16" s="149">
        <f>IF(V16=MIN(V15:X23),1,0)</f>
        <v>0</v>
      </c>
      <c r="Z16" s="89">
        <v>7</v>
      </c>
      <c r="AA16" s="80">
        <v>1</v>
      </c>
      <c r="AB16" s="81">
        <v>7</v>
      </c>
      <c r="AC16" s="88">
        <v>2</v>
      </c>
      <c r="AD16" s="150">
        <v>7</v>
      </c>
      <c r="AE16" s="160">
        <f>((Y16-0^2)/(2*$AL16)^2+(Z16-0^2)/(2*$AL16)^2)</f>
        <v>0.19444444444444445</v>
      </c>
      <c r="AF16" s="59">
        <f>((Z16-0^2)/(2*$AL16)^2+(AA16-0^2)/(2*$AL16)^2)</f>
        <v>0.22222222222222221</v>
      </c>
      <c r="AG16" s="161">
        <f>((AC16-0^2)/(2*$AL16)^2+(AD16-0^2)/(2*$AL16)^2)</f>
        <v>0.25</v>
      </c>
      <c r="AH16" s="170">
        <f t="shared" si="0"/>
        <v>0.8232919154257804</v>
      </c>
      <c r="AI16" s="66">
        <f t="shared" si="1"/>
        <v>0.80073740291680806</v>
      </c>
      <c r="AJ16" s="171">
        <f t="shared" si="2"/>
        <v>0.77880078307140488</v>
      </c>
      <c r="AK16" s="185">
        <f>AK15</f>
        <v>0.5</v>
      </c>
      <c r="AL16" s="189">
        <f>AL15</f>
        <v>3</v>
      </c>
      <c r="AM16" s="198">
        <f>M16+(AH16*AK16*(J16-M16))</f>
        <v>6.9684497891742136E-5</v>
      </c>
      <c r="AN16" s="65">
        <f>N16+(AH16*AK16*(K16-N16))</f>
        <v>0.5386363525491995</v>
      </c>
      <c r="AO16" s="67">
        <f>O16+(AH16*AK16*(L16-O16))</f>
        <v>0.64791437399181251</v>
      </c>
      <c r="AP16" s="62">
        <f>P16+(AI16*AK16*(J16-P16))</f>
        <v>6.661617174486445E-2</v>
      </c>
      <c r="AQ16" s="63">
        <f>Q16+(AI16*AK16*(K16-Q16))</f>
        <v>0.52209916604126272</v>
      </c>
      <c r="AR16" s="48">
        <f>R16+(AI16*AK16*(L16-R16))</f>
        <v>9.249498734127698E-2</v>
      </c>
      <c r="AS16" s="64">
        <f>S16+(AJ16*AK16*(J16-S16))</f>
        <v>-0.40548056946658484</v>
      </c>
      <c r="AT16" s="65">
        <f>T16+(AJ16*AK16*(K16-T16))</f>
        <v>0.21693190095089174</v>
      </c>
      <c r="AU16" s="199">
        <f>U16+(AJ16*AK16*(L16-U16))</f>
        <v>0.45707172821114056</v>
      </c>
      <c r="BK16" s="2"/>
      <c r="BL16" s="2"/>
      <c r="BM16" s="2"/>
      <c r="BN16" s="2"/>
      <c r="BO16" s="2"/>
      <c r="BP16" s="2"/>
      <c r="BQ16" s="2"/>
      <c r="BR16" s="2"/>
      <c r="BS16" s="27"/>
      <c r="BT16" s="27"/>
      <c r="BU16" s="27"/>
      <c r="BV16" s="27"/>
      <c r="BW16" s="27"/>
      <c r="BX16" s="27"/>
      <c r="BY16" s="27"/>
      <c r="BZ16" s="27"/>
    </row>
    <row r="17" spans="6:78" ht="25.5" customHeight="1" thickTop="1" thickBot="1" x14ac:dyDescent="0.35">
      <c r="F17" s="232"/>
      <c r="G17" s="39" t="s">
        <v>49</v>
      </c>
      <c r="H17" s="16" t="s">
        <v>50</v>
      </c>
      <c r="I17" s="90" t="s">
        <v>51</v>
      </c>
      <c r="J17" s="94">
        <f t="shared" ref="J17:J22" si="29">J16</f>
        <v>0.5</v>
      </c>
      <c r="K17" s="28">
        <f t="shared" ref="K17:K23" si="30">K16</f>
        <v>0.5</v>
      </c>
      <c r="L17" s="95">
        <f t="shared" ref="L17:L23" si="31">L16</f>
        <v>0.5</v>
      </c>
      <c r="M17" s="111">
        <f t="shared" ref="M17:O17" si="32">AM8</f>
        <v>-0.21584654689318816</v>
      </c>
      <c r="N17" s="75">
        <f t="shared" si="32"/>
        <v>0.87867993487116869</v>
      </c>
      <c r="O17" s="76">
        <f t="shared" si="32"/>
        <v>0.51944704779867024</v>
      </c>
      <c r="P17" s="77">
        <f t="shared" si="28"/>
        <v>-0.14570113419252628</v>
      </c>
      <c r="Q17" s="78">
        <f t="shared" si="28"/>
        <v>0.83741268662244461</v>
      </c>
      <c r="R17" s="79">
        <f t="shared" si="28"/>
        <v>0.40820377524349249</v>
      </c>
      <c r="S17" s="74">
        <f t="shared" si="28"/>
        <v>8.8583272937845736E-2</v>
      </c>
      <c r="T17" s="75">
        <f t="shared" si="28"/>
        <v>0.74410004380836736</v>
      </c>
      <c r="U17" s="112">
        <f t="shared" si="28"/>
        <v>0.42805403952461546</v>
      </c>
      <c r="V17" s="128">
        <f t="shared" ref="V17:V23" si="33">SQRT((M17-$J17)^2+(N17-$K17)^2+(O17-$L17)^2)</f>
        <v>0.81006972504903418</v>
      </c>
      <c r="W17" s="47">
        <f t="shared" ref="W17:W23" si="34">SQRT((P17-$J17)^2+(Q17-$K17)^2+(R17-$L17)^2)</f>
        <v>0.73430499294968576</v>
      </c>
      <c r="X17" s="129">
        <f>SQRT((S17-$J17)^2+(T17-$K17)^2+(U17-$L17)^2)</f>
        <v>0.48376107317818329</v>
      </c>
      <c r="Y17" s="147">
        <f>IF(V17=MIN(V15:X23),1,0)</f>
        <v>0</v>
      </c>
      <c r="Z17" s="81">
        <v>6</v>
      </c>
      <c r="AA17" s="88">
        <v>1</v>
      </c>
      <c r="AB17" s="89">
        <v>6</v>
      </c>
      <c r="AC17" s="80">
        <v>2</v>
      </c>
      <c r="AD17" s="148">
        <v>6</v>
      </c>
      <c r="AE17" s="162">
        <f t="shared" ref="AE17:AE22" si="35">((Y17-0^2)/(2*$AL17)^2+(Z17-0^2)/(2*$AL17)^2)</f>
        <v>0.16666666666666666</v>
      </c>
      <c r="AF17" s="58">
        <f t="shared" ref="AF17:AF23" si="36">((Z17-0^2)/(2*$AL17)^2+(AA17-0^2)/(2*$AL17)^2)</f>
        <v>0.19444444444444442</v>
      </c>
      <c r="AG17" s="163">
        <f t="shared" ref="AG17:AG23" si="37">((AC17-0^2)/(2*$AL17)^2+(AD17-0^2)/(2*$AL17)^2)</f>
        <v>0.22222222222222221</v>
      </c>
      <c r="AH17" s="172">
        <f t="shared" si="0"/>
        <v>0.84648172489061413</v>
      </c>
      <c r="AI17" s="68">
        <f t="shared" si="1"/>
        <v>0.8232919154257804</v>
      </c>
      <c r="AJ17" s="173">
        <f t="shared" si="2"/>
        <v>0.80073740291680806</v>
      </c>
      <c r="AK17" s="185">
        <f t="shared" ref="AK17:AK23" si="38">AK16</f>
        <v>0.5</v>
      </c>
      <c r="AL17" s="189">
        <f t="shared" ref="AL17:AL23" si="39">AL16</f>
        <v>3</v>
      </c>
      <c r="AM17" s="132">
        <f t="shared" ref="AM17:AM23" si="40">M17+(AH17*AK17*(J17-M17))</f>
        <v>8.7128962992379766E-2</v>
      </c>
      <c r="AN17" s="83">
        <f t="shared" ref="AN17:AN23" si="41">N17+(AH17*AK17*(K17-N17))</f>
        <v>0.71840711264556256</v>
      </c>
      <c r="AO17" s="84">
        <f t="shared" ref="AO17:AO23" si="42">O17+(AH17*AK17*(L17-O17))</f>
        <v>0.51121626251634589</v>
      </c>
      <c r="AP17" s="85">
        <f t="shared" ref="AP17:AP23" si="43">P17+(AI17*AK17*(J17-P17))</f>
        <v>0.12009912758845565</v>
      </c>
      <c r="AQ17" s="86">
        <f t="shared" ref="AQ17:AQ23" si="44">Q17+(AI17*AK17*(K17-Q17))</f>
        <v>0.69851811809326914</v>
      </c>
      <c r="AR17" s="87">
        <f t="shared" ref="AR17:AR23" si="45">R17+(AI17*AK17*(L17-R17))</f>
        <v>0.44599132009781273</v>
      </c>
      <c r="AS17" s="82">
        <f t="shared" ref="AS17:AS23" si="46">S17+(AJ17*AK17*(J17-S17))</f>
        <v>0.25330165370998708</v>
      </c>
      <c r="AT17" s="83">
        <f t="shared" ref="AT17:AT23" si="47">T17+(AJ17*AK17*(K17-T17))</f>
        <v>0.64637002624287176</v>
      </c>
      <c r="AU17" s="133">
        <f t="shared" ref="AU17:AU23" si="48">U17+(AJ17*AK17*(L17-U17))</f>
        <v>0.45685895029532281</v>
      </c>
      <c r="BK17" s="2"/>
      <c r="BL17" s="2"/>
      <c r="BM17" s="2"/>
      <c r="BN17" s="2"/>
      <c r="BO17" s="2"/>
      <c r="BP17" s="2"/>
      <c r="BQ17" s="2"/>
      <c r="BR17" s="2"/>
      <c r="BS17" s="27"/>
      <c r="BT17" s="27"/>
      <c r="BU17" s="27"/>
      <c r="BV17" s="27"/>
      <c r="BW17" s="27"/>
      <c r="BX17" s="27"/>
      <c r="BY17" s="27"/>
      <c r="BZ17" s="27"/>
    </row>
    <row r="18" spans="6:78" ht="25.5" customHeight="1" thickTop="1" thickBot="1" x14ac:dyDescent="0.35">
      <c r="F18" s="232"/>
      <c r="G18" s="39" t="s">
        <v>52</v>
      </c>
      <c r="H18" s="16" t="s">
        <v>53</v>
      </c>
      <c r="I18" s="90" t="s">
        <v>54</v>
      </c>
      <c r="J18" s="94">
        <f t="shared" si="29"/>
        <v>0.5</v>
      </c>
      <c r="K18" s="28">
        <f t="shared" si="30"/>
        <v>0.5</v>
      </c>
      <c r="L18" s="95">
        <f t="shared" si="31"/>
        <v>0.5</v>
      </c>
      <c r="M18" s="113">
        <f t="shared" ref="M18:O18" si="49">AM9</f>
        <v>-0.15250485438036154</v>
      </c>
      <c r="N18" s="78">
        <f t="shared" si="49"/>
        <v>0.74993628420741987</v>
      </c>
      <c r="O18" s="79">
        <f t="shared" si="49"/>
        <v>0.46760133243887969</v>
      </c>
      <c r="P18" s="74">
        <f t="shared" ref="P18:P26" si="50">AP9</f>
        <v>-0.38039166297197641</v>
      </c>
      <c r="Q18" s="75">
        <f t="shared" ref="Q18:Q26" si="51">AQ9</f>
        <v>0.74410004380836736</v>
      </c>
      <c r="R18" s="76">
        <f t="shared" ref="R18:R26" si="52">AR9</f>
        <v>0.46684517950443111</v>
      </c>
      <c r="S18" s="77">
        <f t="shared" si="28"/>
        <v>-0.24317405007208004</v>
      </c>
      <c r="T18" s="78">
        <f t="shared" si="28"/>
        <v>-0.12385744650465147</v>
      </c>
      <c r="U18" s="114">
        <f t="shared" si="28"/>
        <v>0.4661097417750017</v>
      </c>
      <c r="V18" s="130">
        <f t="shared" si="33"/>
        <v>0.699485814590321</v>
      </c>
      <c r="W18" s="53">
        <f t="shared" si="34"/>
        <v>0.91420651591415736</v>
      </c>
      <c r="X18" s="131">
        <f t="shared" ref="X18:X23" si="53">SQRT((S18-$J18)^2+(T18-$K18)^2+(U18-$L18)^2)</f>
        <v>0.97090387364681963</v>
      </c>
      <c r="Y18" s="149">
        <f>IF(V18=MIN(V15:X23),1,0)</f>
        <v>0</v>
      </c>
      <c r="Z18" s="89">
        <v>5</v>
      </c>
      <c r="AA18" s="80">
        <v>1</v>
      </c>
      <c r="AB18" s="81">
        <v>5</v>
      </c>
      <c r="AC18" s="88">
        <v>2</v>
      </c>
      <c r="AD18" s="150">
        <v>5</v>
      </c>
      <c r="AE18" s="160">
        <f t="shared" si="35"/>
        <v>0.1388888888888889</v>
      </c>
      <c r="AF18" s="59">
        <f t="shared" si="36"/>
        <v>0.16666666666666669</v>
      </c>
      <c r="AG18" s="161">
        <f t="shared" si="37"/>
        <v>0.19444444444444445</v>
      </c>
      <c r="AH18" s="174">
        <f t="shared" si="0"/>
        <v>0.87032472583339049</v>
      </c>
      <c r="AI18" s="69">
        <f t="shared" si="1"/>
        <v>0.84648172489061402</v>
      </c>
      <c r="AJ18" s="175">
        <f t="shared" si="2"/>
        <v>0.8232919154257804</v>
      </c>
      <c r="AK18" s="185">
        <f t="shared" si="38"/>
        <v>0.5</v>
      </c>
      <c r="AL18" s="189">
        <f t="shared" si="39"/>
        <v>3</v>
      </c>
      <c r="AM18" s="198">
        <f t="shared" si="40"/>
        <v>0.13144069986641072</v>
      </c>
      <c r="AN18" s="65">
        <f t="shared" si="41"/>
        <v>0.64117342019310031</v>
      </c>
      <c r="AO18" s="67">
        <f t="shared" si="42"/>
        <v>0.48170001317012928</v>
      </c>
      <c r="AP18" s="62">
        <f t="shared" si="43"/>
        <v>-7.7739362460590988E-3</v>
      </c>
      <c r="AQ18" s="63">
        <f t="shared" si="44"/>
        <v>0.64078693074397675</v>
      </c>
      <c r="AR18" s="48">
        <f t="shared" si="45"/>
        <v>0.48087765432519503</v>
      </c>
      <c r="AS18" s="64">
        <f t="shared" si="46"/>
        <v>6.2750543517208768E-2</v>
      </c>
      <c r="AT18" s="65">
        <f t="shared" si="47"/>
        <v>0.13295094953807396</v>
      </c>
      <c r="AU18" s="199">
        <f t="shared" si="48"/>
        <v>0.48006052957916828</v>
      </c>
      <c r="BK18" s="2"/>
      <c r="BL18" s="2"/>
      <c r="BM18" s="2"/>
      <c r="BN18" s="2"/>
      <c r="BO18" s="2"/>
      <c r="BP18" s="2"/>
      <c r="BQ18" s="2"/>
      <c r="BR18" s="2"/>
      <c r="BS18" s="27"/>
      <c r="BT18" s="27"/>
      <c r="BU18" s="27"/>
      <c r="BV18" s="27"/>
      <c r="BW18" s="27"/>
      <c r="BX18" s="27"/>
      <c r="BY18" s="27"/>
      <c r="BZ18" s="27"/>
    </row>
    <row r="19" spans="6:78" ht="25.5" customHeight="1" thickTop="1" thickBot="1" x14ac:dyDescent="0.35">
      <c r="F19" s="232"/>
      <c r="G19" s="39" t="s">
        <v>55</v>
      </c>
      <c r="H19" s="16" t="s">
        <v>56</v>
      </c>
      <c r="I19" s="90" t="s">
        <v>57</v>
      </c>
      <c r="J19" s="94">
        <f t="shared" si="29"/>
        <v>0.5</v>
      </c>
      <c r="K19" s="28">
        <f t="shared" si="30"/>
        <v>0.5</v>
      </c>
      <c r="L19" s="95">
        <f t="shared" si="31"/>
        <v>0.5</v>
      </c>
      <c r="M19" s="111">
        <f t="shared" ref="M19:O19" si="54">AM10</f>
        <v>-8.2827149024245483E-2</v>
      </c>
      <c r="N19" s="75">
        <f t="shared" si="54"/>
        <v>0.76216942097845242</v>
      </c>
      <c r="O19" s="76">
        <f t="shared" si="54"/>
        <v>0.48563291111858681</v>
      </c>
      <c r="P19" s="77">
        <f t="shared" si="50"/>
        <v>-0.11557722785496138</v>
      </c>
      <c r="Q19" s="78">
        <f t="shared" si="51"/>
        <v>-0.11250420999927702</v>
      </c>
      <c r="R19" s="79">
        <f t="shared" si="52"/>
        <v>-0.32946407005683298</v>
      </c>
      <c r="S19" s="74">
        <f t="shared" si="28"/>
        <v>-0.69131850958072838</v>
      </c>
      <c r="T19" s="75">
        <f t="shared" si="28"/>
        <v>0.16185362130552022</v>
      </c>
      <c r="U19" s="112">
        <f t="shared" si="28"/>
        <v>-0.34697079349906657</v>
      </c>
      <c r="V19" s="128">
        <f t="shared" si="33"/>
        <v>0.63923916039212858</v>
      </c>
      <c r="W19" s="47">
        <f t="shared" si="34"/>
        <v>1.2008777515782714</v>
      </c>
      <c r="X19" s="129">
        <f t="shared" si="53"/>
        <v>1.5003140636994232</v>
      </c>
      <c r="Y19" s="147">
        <f>IF(V19=MIN(V15:X23),1,0)</f>
        <v>0</v>
      </c>
      <c r="Z19" s="81">
        <v>4</v>
      </c>
      <c r="AA19" s="88">
        <v>1</v>
      </c>
      <c r="AB19" s="89">
        <v>4</v>
      </c>
      <c r="AC19" s="80">
        <v>2</v>
      </c>
      <c r="AD19" s="148">
        <v>4</v>
      </c>
      <c r="AE19" s="162">
        <f t="shared" si="35"/>
        <v>0.1111111111111111</v>
      </c>
      <c r="AF19" s="58">
        <f t="shared" si="36"/>
        <v>0.1388888888888889</v>
      </c>
      <c r="AG19" s="163">
        <f t="shared" si="37"/>
        <v>0.16666666666666666</v>
      </c>
      <c r="AH19" s="176">
        <f t="shared" si="0"/>
        <v>0.89483931681436979</v>
      </c>
      <c r="AI19" s="70">
        <f t="shared" si="1"/>
        <v>0.87032472583339049</v>
      </c>
      <c r="AJ19" s="177">
        <f t="shared" si="2"/>
        <v>0.84648172489061413</v>
      </c>
      <c r="AK19" s="185">
        <f t="shared" si="38"/>
        <v>0.5</v>
      </c>
      <c r="AL19" s="189">
        <f t="shared" si="39"/>
        <v>3</v>
      </c>
      <c r="AM19" s="132">
        <f t="shared" si="40"/>
        <v>0.17794117490261585</v>
      </c>
      <c r="AN19" s="83">
        <f t="shared" si="41"/>
        <v>0.64486966819946379</v>
      </c>
      <c r="AO19" s="84">
        <f t="shared" si="42"/>
        <v>0.49206102911821437</v>
      </c>
      <c r="AP19" s="85">
        <f t="shared" si="43"/>
        <v>0.15229881317611255</v>
      </c>
      <c r="AQ19" s="86">
        <f t="shared" si="44"/>
        <v>0.15403456932043208</v>
      </c>
      <c r="AR19" s="87">
        <f t="shared" si="45"/>
        <v>3.1487474623597689E-2</v>
      </c>
      <c r="AS19" s="82">
        <f t="shared" si="46"/>
        <v>-0.18710383613872306</v>
      </c>
      <c r="AT19" s="83">
        <f t="shared" si="47"/>
        <v>0.30497098625692926</v>
      </c>
      <c r="AU19" s="133">
        <f t="shared" si="48"/>
        <v>1.1501855607464417E-2</v>
      </c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</row>
    <row r="20" spans="6:78" ht="25.5" customHeight="1" thickTop="1" thickBot="1" x14ac:dyDescent="0.35">
      <c r="F20" s="232"/>
      <c r="G20" s="39" t="s">
        <v>58</v>
      </c>
      <c r="H20" s="16" t="s">
        <v>59</v>
      </c>
      <c r="I20" s="90" t="s">
        <v>60</v>
      </c>
      <c r="J20" s="94">
        <f t="shared" si="29"/>
        <v>0.5</v>
      </c>
      <c r="K20" s="28">
        <f t="shared" si="30"/>
        <v>0.5</v>
      </c>
      <c r="L20" s="95">
        <f t="shared" si="31"/>
        <v>0.5</v>
      </c>
      <c r="M20" s="113">
        <f t="shared" ref="M20:O20" si="55">AM11</f>
        <v>-0.32677002036040903</v>
      </c>
      <c r="N20" s="78">
        <f t="shared" si="55"/>
        <v>0.69815076674268195</v>
      </c>
      <c r="O20" s="79">
        <f t="shared" si="55"/>
        <v>0.47429988751270963</v>
      </c>
      <c r="P20" s="74">
        <f t="shared" si="50"/>
        <v>-0.35345300680118918</v>
      </c>
      <c r="Q20" s="75">
        <f t="shared" si="51"/>
        <v>0.98811876176637337</v>
      </c>
      <c r="R20" s="76">
        <f t="shared" si="52"/>
        <v>-0.35348817175343472</v>
      </c>
      <c r="S20" s="77">
        <f t="shared" si="28"/>
        <v>-9.5758672408940981E-2</v>
      </c>
      <c r="T20" s="78">
        <f t="shared" si="28"/>
        <v>-0.10222246282067149</v>
      </c>
      <c r="U20" s="114">
        <f t="shared" si="28"/>
        <v>0.23594670582154512</v>
      </c>
      <c r="V20" s="130">
        <f t="shared" si="33"/>
        <v>0.85057209495099428</v>
      </c>
      <c r="W20" s="53">
        <f t="shared" si="34"/>
        <v>1.3019539238119562</v>
      </c>
      <c r="X20" s="131">
        <f t="shared" si="53"/>
        <v>0.88731304095158692</v>
      </c>
      <c r="Y20" s="149">
        <f>IF(V20=MIN(V15:X23),1,0)</f>
        <v>0</v>
      </c>
      <c r="Z20" s="89">
        <v>3</v>
      </c>
      <c r="AA20" s="80">
        <v>1</v>
      </c>
      <c r="AB20" s="81">
        <v>3</v>
      </c>
      <c r="AC20" s="88">
        <v>2</v>
      </c>
      <c r="AD20" s="150">
        <v>3</v>
      </c>
      <c r="AE20" s="160">
        <f t="shared" si="35"/>
        <v>8.3333333333333329E-2</v>
      </c>
      <c r="AF20" s="59">
        <f t="shared" si="36"/>
        <v>0.1111111111111111</v>
      </c>
      <c r="AG20" s="161">
        <f t="shared" si="37"/>
        <v>0.1388888888888889</v>
      </c>
      <c r="AH20" s="174">
        <f t="shared" si="0"/>
        <v>0.92004441462932329</v>
      </c>
      <c r="AI20" s="71">
        <f t="shared" si="1"/>
        <v>0.89483931681436979</v>
      </c>
      <c r="AJ20" s="178">
        <f t="shared" si="2"/>
        <v>0.87032472583339049</v>
      </c>
      <c r="AK20" s="185">
        <f t="shared" si="38"/>
        <v>0.5</v>
      </c>
      <c r="AL20" s="189">
        <f t="shared" si="39"/>
        <v>3</v>
      </c>
      <c r="AM20" s="198">
        <f t="shared" si="40"/>
        <v>5.3562549347374089E-2</v>
      </c>
      <c r="AN20" s="65">
        <f t="shared" si="41"/>
        <v>0.60699701364462078</v>
      </c>
      <c r="AO20" s="67">
        <f t="shared" si="42"/>
        <v>0.48612250998734807</v>
      </c>
      <c r="AP20" s="62">
        <f t="shared" si="43"/>
        <v>2.8398645968383707E-2</v>
      </c>
      <c r="AQ20" s="63">
        <f t="shared" si="44"/>
        <v>0.76972483211472453</v>
      </c>
      <c r="AR20" s="48">
        <f t="shared" si="45"/>
        <v>2.8379214507059769E-2</v>
      </c>
      <c r="AS20" s="64">
        <f t="shared" si="46"/>
        <v>0.16349307920464717</v>
      </c>
      <c r="AT20" s="65">
        <f t="shared" si="47"/>
        <v>0.15984208710188358</v>
      </c>
      <c r="AU20" s="199">
        <f t="shared" si="48"/>
        <v>0.35085276125217879</v>
      </c>
      <c r="BK20" s="2"/>
      <c r="BL20" s="4" t="s">
        <v>33</v>
      </c>
      <c r="BM20" s="5"/>
      <c r="BN20" s="6"/>
      <c r="BO20" s="27"/>
      <c r="BP20" s="4" t="s">
        <v>35</v>
      </c>
      <c r="BQ20" s="5"/>
      <c r="BR20" s="6"/>
      <c r="BS20" s="27"/>
      <c r="BT20" s="27"/>
      <c r="BU20" s="2"/>
      <c r="BV20" s="4" t="s">
        <v>31</v>
      </c>
      <c r="BW20" s="5"/>
      <c r="BX20" s="5"/>
      <c r="BY20" s="6"/>
      <c r="BZ20" s="27"/>
    </row>
    <row r="21" spans="6:78" ht="25.5" customHeight="1" thickTop="1" thickBot="1" x14ac:dyDescent="0.35">
      <c r="F21" s="232"/>
      <c r="G21" s="39" t="s">
        <v>61</v>
      </c>
      <c r="H21" s="16" t="s">
        <v>62</v>
      </c>
      <c r="I21" s="90" t="s">
        <v>63</v>
      </c>
      <c r="J21" s="94">
        <f t="shared" si="29"/>
        <v>0.5</v>
      </c>
      <c r="K21" s="28">
        <f t="shared" si="30"/>
        <v>0.5</v>
      </c>
      <c r="L21" s="95">
        <f t="shared" si="31"/>
        <v>0.5</v>
      </c>
      <c r="M21" s="111">
        <f t="shared" ref="M21:O21" si="56">AM12</f>
        <v>-0.27184158883720017</v>
      </c>
      <c r="N21" s="75">
        <f t="shared" si="56"/>
        <v>0.5572220100992622</v>
      </c>
      <c r="O21" s="76">
        <f t="shared" si="56"/>
        <v>0.58991674954477669</v>
      </c>
      <c r="P21" s="77">
        <f t="shared" si="50"/>
        <v>-0.40440920299275879</v>
      </c>
      <c r="Q21" s="78">
        <f t="shared" si="51"/>
        <v>0.72753324301683953</v>
      </c>
      <c r="R21" s="79">
        <f t="shared" si="52"/>
        <v>0.30684336791714184</v>
      </c>
      <c r="S21" s="74">
        <f t="shared" si="28"/>
        <v>-0.39299323648634243</v>
      </c>
      <c r="T21" s="75">
        <f t="shared" si="28"/>
        <v>-0.18103380560752746</v>
      </c>
      <c r="U21" s="112">
        <f t="shared" si="28"/>
        <v>0.46402212208750426</v>
      </c>
      <c r="V21" s="128">
        <f t="shared" si="33"/>
        <v>0.77916546288142907</v>
      </c>
      <c r="W21" s="47">
        <f t="shared" si="34"/>
        <v>0.95238483170058419</v>
      </c>
      <c r="X21" s="129">
        <f t="shared" si="53"/>
        <v>1.1236273281162712</v>
      </c>
      <c r="Y21" s="147">
        <f>IF(V21=MIN(V15:X23),1,0)</f>
        <v>0</v>
      </c>
      <c r="Z21" s="81">
        <v>2</v>
      </c>
      <c r="AA21" s="88">
        <v>1</v>
      </c>
      <c r="AB21" s="89">
        <v>2</v>
      </c>
      <c r="AC21" s="80">
        <v>2</v>
      </c>
      <c r="AD21" s="148">
        <v>2</v>
      </c>
      <c r="AE21" s="162">
        <f t="shared" si="35"/>
        <v>5.5555555555555552E-2</v>
      </c>
      <c r="AF21" s="58">
        <f t="shared" si="36"/>
        <v>8.3333333333333329E-2</v>
      </c>
      <c r="AG21" s="163">
        <f t="shared" si="37"/>
        <v>0.1111111111111111</v>
      </c>
      <c r="AH21" s="179">
        <f t="shared" si="0"/>
        <v>0.94595946890676541</v>
      </c>
      <c r="AI21" s="61">
        <f t="shared" si="1"/>
        <v>0.92004441462932329</v>
      </c>
      <c r="AJ21" s="163">
        <f t="shared" si="2"/>
        <v>0.89483931681436979</v>
      </c>
      <c r="AK21" s="185">
        <f t="shared" si="38"/>
        <v>0.5</v>
      </c>
      <c r="AL21" s="189">
        <f t="shared" si="39"/>
        <v>3</v>
      </c>
      <c r="AM21" s="132">
        <f t="shared" si="40"/>
        <v>9.3223840891095755E-2</v>
      </c>
      <c r="AN21" s="83">
        <f t="shared" si="41"/>
        <v>0.53015715895762439</v>
      </c>
      <c r="AO21" s="84">
        <f t="shared" si="42"/>
        <v>0.54738794922217693</v>
      </c>
      <c r="AP21" s="85">
        <f t="shared" si="43"/>
        <v>1.1639114883664037E-2</v>
      </c>
      <c r="AQ21" s="86">
        <f t="shared" si="44"/>
        <v>0.62286289832676967</v>
      </c>
      <c r="AR21" s="87">
        <f t="shared" si="45"/>
        <v>0.39569970816536426</v>
      </c>
      <c r="AS21" s="82">
        <f t="shared" si="46"/>
        <v>6.5494923423033979E-3</v>
      </c>
      <c r="AT21" s="83">
        <f t="shared" si="47"/>
        <v>0.12367410706113763</v>
      </c>
      <c r="AU21" s="133">
        <f t="shared" si="48"/>
        <v>0.48011933193332851</v>
      </c>
      <c r="BK21" s="2"/>
      <c r="BL21" s="27"/>
      <c r="BM21" s="27"/>
      <c r="BN21" s="27"/>
      <c r="BO21" s="27"/>
      <c r="BP21" s="27"/>
      <c r="BQ21" s="27"/>
      <c r="BR21" s="27"/>
      <c r="BS21" s="27"/>
      <c r="BT21" s="27"/>
      <c r="BU21" s="3" t="s">
        <v>29</v>
      </c>
      <c r="BV21" s="27"/>
      <c r="BW21" s="27"/>
      <c r="BX21" s="27"/>
      <c r="BY21" s="27"/>
      <c r="BZ21" s="27"/>
    </row>
    <row r="22" spans="6:78" ht="25.5" customHeight="1" thickTop="1" thickBot="1" x14ac:dyDescent="0.35">
      <c r="F22" s="232"/>
      <c r="G22" s="39" t="s">
        <v>64</v>
      </c>
      <c r="H22" s="16" t="s">
        <v>65</v>
      </c>
      <c r="I22" s="90" t="s">
        <v>66</v>
      </c>
      <c r="J22" s="94">
        <f t="shared" si="29"/>
        <v>0.5</v>
      </c>
      <c r="K22" s="28">
        <f t="shared" si="30"/>
        <v>0.5</v>
      </c>
      <c r="L22" s="95">
        <f t="shared" si="31"/>
        <v>0.5</v>
      </c>
      <c r="M22" s="113">
        <f t="shared" ref="M22:O22" si="57">AM13</f>
        <v>-0.19636721364003662</v>
      </c>
      <c r="N22" s="78">
        <f t="shared" si="57"/>
        <v>0.48295446763808791</v>
      </c>
      <c r="O22" s="79">
        <f t="shared" si="57"/>
        <v>0.41386496820916713</v>
      </c>
      <c r="P22" s="74">
        <f t="shared" si="50"/>
        <v>-0.79600543223614906</v>
      </c>
      <c r="Q22" s="75">
        <f t="shared" si="51"/>
        <v>0.30952455972935222</v>
      </c>
      <c r="R22" s="76">
        <f t="shared" si="52"/>
        <v>0.46402212208750426</v>
      </c>
      <c r="S22" s="77">
        <f t="shared" si="28"/>
        <v>-0.16598199479861586</v>
      </c>
      <c r="T22" s="78">
        <f t="shared" si="28"/>
        <v>0.46456520333765744</v>
      </c>
      <c r="U22" s="114">
        <f t="shared" si="28"/>
        <v>-0.39666552502982089</v>
      </c>
      <c r="V22" s="126">
        <f t="shared" si="33"/>
        <v>0.70188110824262617</v>
      </c>
      <c r="W22" s="54">
        <f t="shared" si="34"/>
        <v>1.3104218333922064</v>
      </c>
      <c r="X22" s="127">
        <f t="shared" si="53"/>
        <v>1.1174957297401407</v>
      </c>
      <c r="Y22" s="149">
        <f>IF(V22=MIN(V15:X23),1,0)</f>
        <v>0</v>
      </c>
      <c r="Z22" s="89">
        <v>1</v>
      </c>
      <c r="AA22" s="80">
        <v>1</v>
      </c>
      <c r="AB22" s="81">
        <v>1</v>
      </c>
      <c r="AC22" s="88">
        <v>2</v>
      </c>
      <c r="AD22" s="150">
        <v>1</v>
      </c>
      <c r="AE22" s="160">
        <f t="shared" si="35"/>
        <v>2.7777777777777776E-2</v>
      </c>
      <c r="AF22" s="59">
        <f t="shared" si="36"/>
        <v>5.5555555555555552E-2</v>
      </c>
      <c r="AG22" s="161">
        <f t="shared" si="37"/>
        <v>8.3333333333333329E-2</v>
      </c>
      <c r="AH22" s="180">
        <f t="shared" si="0"/>
        <v>0.97260447711634834</v>
      </c>
      <c r="AI22" s="60">
        <f t="shared" si="1"/>
        <v>0.94595946890676541</v>
      </c>
      <c r="AJ22" s="178">
        <f t="shared" si="2"/>
        <v>0.92004441462932329</v>
      </c>
      <c r="AK22" s="186">
        <f t="shared" si="38"/>
        <v>0.5</v>
      </c>
      <c r="AL22" s="190">
        <f t="shared" si="39"/>
        <v>3</v>
      </c>
      <c r="AM22" s="198">
        <f t="shared" si="40"/>
        <v>0.14227772121163151</v>
      </c>
      <c r="AN22" s="65">
        <f t="shared" si="41"/>
        <v>0.49124374818310157</v>
      </c>
      <c r="AO22" s="67">
        <f t="shared" si="42"/>
        <v>0.45575262698732866</v>
      </c>
      <c r="AP22" s="62">
        <f t="shared" si="43"/>
        <v>-0.18302112704695372</v>
      </c>
      <c r="AQ22" s="63">
        <f t="shared" si="44"/>
        <v>0.39961558288845433</v>
      </c>
      <c r="AR22" s="48">
        <f t="shared" si="45"/>
        <v>0.48103892922875274</v>
      </c>
      <c r="AS22" s="64">
        <f t="shared" si="46"/>
        <v>0.14038451248046491</v>
      </c>
      <c r="AT22" s="65">
        <f t="shared" si="47"/>
        <v>0.48086599671401448</v>
      </c>
      <c r="AU22" s="199">
        <f t="shared" si="48"/>
        <v>1.582052901735731E-2</v>
      </c>
      <c r="BK22" s="2"/>
      <c r="BL22" s="7">
        <f t="shared" ref="BL22:BL30" si="58">((BU22-0^2)/(2*$AL$6)^2+(BV22-0^2)/(2*$AL$6)^2)</f>
        <v>0.22222222222222221</v>
      </c>
      <c r="BM22" s="8">
        <f t="shared" ref="BM22:BM30" si="59">((BW22-0^2)/(2*$AL$6)^2+(BX22-0^2)/(2*$AL$6)^2)</f>
        <v>0.25</v>
      </c>
      <c r="BN22" s="9">
        <f t="shared" ref="BN22:BN30" si="60">((BY22-0^2)/(2*$AL$6)^2+(BZ22-0^2)/(2*$AL$6)^2)</f>
        <v>0.27777777777777779</v>
      </c>
      <c r="BO22" s="27"/>
      <c r="BP22" s="7">
        <f>EXP(-BL22)</f>
        <v>0.80073740291680806</v>
      </c>
      <c r="BQ22" s="10">
        <f t="shared" ref="BQ22:BQ30" si="61">EXP(-BM22)</f>
        <v>0.77880078307140488</v>
      </c>
      <c r="BR22" s="7">
        <f t="shared" ref="BR22:BR30" si="62">EXP(-BN22)</f>
        <v>0.75746512839696645</v>
      </c>
      <c r="BS22" s="27"/>
      <c r="BT22" s="3" t="s">
        <v>30</v>
      </c>
      <c r="BU22" s="11" t="s">
        <v>32</v>
      </c>
      <c r="BV22" s="12">
        <v>8</v>
      </c>
      <c r="BW22" s="13">
        <v>1</v>
      </c>
      <c r="BX22" s="14">
        <v>8</v>
      </c>
      <c r="BY22" s="15">
        <v>2</v>
      </c>
      <c r="BZ22" s="12">
        <v>8</v>
      </c>
    </row>
    <row r="23" spans="6:78" ht="25.5" customHeight="1" thickTop="1" thickBot="1" x14ac:dyDescent="0.35">
      <c r="F23" s="233"/>
      <c r="G23" s="212" t="s">
        <v>67</v>
      </c>
      <c r="H23" s="213" t="s">
        <v>68</v>
      </c>
      <c r="I23" s="214" t="s">
        <v>69</v>
      </c>
      <c r="J23" s="96">
        <f>J22</f>
        <v>0.5</v>
      </c>
      <c r="K23" s="97">
        <f t="shared" si="30"/>
        <v>0.5</v>
      </c>
      <c r="L23" s="98">
        <f t="shared" si="31"/>
        <v>0.5</v>
      </c>
      <c r="M23" s="115">
        <f t="shared" ref="M23:O23" si="63">AM14</f>
        <v>0.19290650531865106</v>
      </c>
      <c r="N23" s="116">
        <f t="shared" si="63"/>
        <v>0.54176176165451229</v>
      </c>
      <c r="O23" s="117">
        <f t="shared" si="63"/>
        <v>0.55132843915516061</v>
      </c>
      <c r="P23" s="118">
        <f t="shared" si="50"/>
        <v>-0.16753291780411528</v>
      </c>
      <c r="Q23" s="119">
        <f t="shared" si="51"/>
        <v>0.29072749480787197</v>
      </c>
      <c r="R23" s="120">
        <f t="shared" si="52"/>
        <v>0.52253112555233261</v>
      </c>
      <c r="S23" s="121">
        <f t="shared" si="28"/>
        <v>-0.45868968318613845</v>
      </c>
      <c r="T23" s="116">
        <f t="shared" si="28"/>
        <v>0.99204777682174061</v>
      </c>
      <c r="U23" s="122">
        <f t="shared" si="28"/>
        <v>-0.35256530215042137</v>
      </c>
      <c r="V23" s="134">
        <f t="shared" si="33"/>
        <v>0.31414179581551543</v>
      </c>
      <c r="W23" s="135">
        <f t="shared" si="34"/>
        <v>0.69993058898730798</v>
      </c>
      <c r="X23" s="136">
        <f t="shared" si="53"/>
        <v>1.3740686000901101</v>
      </c>
      <c r="Y23" s="151">
        <v>0</v>
      </c>
      <c r="Z23" s="152">
        <v>0</v>
      </c>
      <c r="AA23" s="153">
        <v>1</v>
      </c>
      <c r="AB23" s="154">
        <f>IF(W23=MIN(V15:X23),1,0)</f>
        <v>0</v>
      </c>
      <c r="AC23" s="155">
        <v>2</v>
      </c>
      <c r="AD23" s="156">
        <f>IF(X23=MIN(V15:X23),1,0)</f>
        <v>0</v>
      </c>
      <c r="AE23" s="164">
        <f>((Y23-0^2)/(2*$AL23)^2+(Z23-0^2)/(2*$AL23)^2)</f>
        <v>0</v>
      </c>
      <c r="AF23" s="165">
        <f t="shared" si="36"/>
        <v>2.7777777777777776E-2</v>
      </c>
      <c r="AG23" s="166">
        <f t="shared" si="37"/>
        <v>5.5555555555555552E-2</v>
      </c>
      <c r="AH23" s="181">
        <f t="shared" si="0"/>
        <v>1</v>
      </c>
      <c r="AI23" s="182">
        <f t="shared" si="1"/>
        <v>0.97260447711634834</v>
      </c>
      <c r="AJ23" s="183">
        <f t="shared" si="2"/>
        <v>0.94595946890676541</v>
      </c>
      <c r="AK23" s="187">
        <f t="shared" si="38"/>
        <v>0.5</v>
      </c>
      <c r="AL23" s="191">
        <f t="shared" si="39"/>
        <v>3</v>
      </c>
      <c r="AM23" s="201">
        <f t="shared" si="40"/>
        <v>0.34645325265932553</v>
      </c>
      <c r="AN23" s="202">
        <f t="shared" si="41"/>
        <v>0.52088088082725614</v>
      </c>
      <c r="AO23" s="203">
        <f t="shared" si="42"/>
        <v>0.52566421957758025</v>
      </c>
      <c r="AP23" s="204">
        <f t="shared" si="43"/>
        <v>0.15708983443529567</v>
      </c>
      <c r="AQ23" s="205">
        <f t="shared" si="44"/>
        <v>0.39249718255148097</v>
      </c>
      <c r="AR23" s="206">
        <f t="shared" si="45"/>
        <v>0.51157418875899796</v>
      </c>
      <c r="AS23" s="207">
        <f t="shared" si="46"/>
        <v>-5.248891409561085E-3</v>
      </c>
      <c r="AT23" s="202">
        <f t="shared" si="47"/>
        <v>0.75931915000221639</v>
      </c>
      <c r="AU23" s="208">
        <f t="shared" si="48"/>
        <v>5.0680808064852922E-2</v>
      </c>
      <c r="BK23" s="2"/>
      <c r="BL23" s="17">
        <f t="shared" si="58"/>
        <v>0.19444444444444445</v>
      </c>
      <c r="BM23" s="18">
        <f t="shared" si="59"/>
        <v>0.22222222222222221</v>
      </c>
      <c r="BN23" s="19">
        <f t="shared" si="60"/>
        <v>0.25</v>
      </c>
      <c r="BO23" s="27"/>
      <c r="BP23" s="10">
        <f t="shared" ref="BP23:BP30" si="64">EXP(-BL23)</f>
        <v>0.8232919154257804</v>
      </c>
      <c r="BQ23" s="7">
        <f t="shared" si="61"/>
        <v>0.80073740291680806</v>
      </c>
      <c r="BR23" s="10">
        <f t="shared" si="62"/>
        <v>0.77880078307140488</v>
      </c>
      <c r="BS23" s="27"/>
      <c r="BT23" s="27"/>
      <c r="BU23" s="13">
        <v>0</v>
      </c>
      <c r="BV23" s="13">
        <v>7</v>
      </c>
      <c r="BW23" s="15">
        <v>1</v>
      </c>
      <c r="BX23" s="20">
        <v>7</v>
      </c>
      <c r="BY23" s="13">
        <v>2</v>
      </c>
      <c r="BZ23" s="13">
        <v>7</v>
      </c>
    </row>
    <row r="24" spans="6:78" ht="25.5" customHeight="1" thickTop="1" thickBot="1" x14ac:dyDescent="0.35">
      <c r="F24" s="231" t="s">
        <v>1</v>
      </c>
      <c r="G24" s="209" t="s">
        <v>70</v>
      </c>
      <c r="H24" s="210" t="s">
        <v>71</v>
      </c>
      <c r="I24" s="211" t="s">
        <v>72</v>
      </c>
      <c r="J24" s="91">
        <v>0.9</v>
      </c>
      <c r="K24" s="92">
        <v>0.1</v>
      </c>
      <c r="L24" s="93">
        <v>-1</v>
      </c>
      <c r="M24" s="99">
        <f t="shared" ref="M24:O25" si="65">AM15</f>
        <v>-0.17227663035991025</v>
      </c>
      <c r="N24" s="100">
        <f t="shared" si="65"/>
        <v>0.64502082955228501</v>
      </c>
      <c r="O24" s="101">
        <f t="shared" si="65"/>
        <v>0.61162136622351815</v>
      </c>
      <c r="P24" s="102">
        <f t="shared" si="50"/>
        <v>-0.27277468828639828</v>
      </c>
      <c r="Q24" s="103">
        <f t="shared" si="51"/>
        <v>0.21768231856529804</v>
      </c>
      <c r="R24" s="104">
        <f t="shared" si="52"/>
        <v>0.41324063385531606</v>
      </c>
      <c r="S24" s="105">
        <f t="shared" si="28"/>
        <v>-1.8401767638807076E-2</v>
      </c>
      <c r="T24" s="100">
        <f t="shared" si="28"/>
        <v>0.52351865602804071</v>
      </c>
      <c r="U24" s="106">
        <f t="shared" si="28"/>
        <v>0.26576335355942271</v>
      </c>
      <c r="V24" s="123">
        <f>SQRT((M24-$J24)^2+(N24-$K24)^2+(O24-$L24)^2)</f>
        <v>2.0110067888324057</v>
      </c>
      <c r="W24" s="124">
        <f>SQRT((P24-$J24)^2+(Q24-$K24)^2+(R24-$L24)^2)</f>
        <v>1.8402441921571002</v>
      </c>
      <c r="X24" s="125">
        <f>SQRT((S24-$J24)^2+(T24-$K24)^2+(U24-$L24)^2)</f>
        <v>1.6201810781575865</v>
      </c>
      <c r="Y24" s="137">
        <v>1</v>
      </c>
      <c r="Z24" s="138">
        <v>4</v>
      </c>
      <c r="AA24" s="228">
        <v>0</v>
      </c>
      <c r="AB24" s="229">
        <v>4</v>
      </c>
      <c r="AC24" s="230">
        <v>1</v>
      </c>
      <c r="AD24" s="142">
        <v>4</v>
      </c>
      <c r="AE24" s="157">
        <f>((Y24-0^2)/(2*$AL24)^2+(Z24-0^2)/(2*$AL24)^2)</f>
        <v>0.1388888888888889</v>
      </c>
      <c r="AF24" s="158">
        <f>((Z24-0^2)/(2*$AL24)^2+(AA24-0^2)/(2*$AL24)^2)</f>
        <v>0.1111111111111111</v>
      </c>
      <c r="AG24" s="159">
        <f>((AC24-0^2)/(2*$AL24)^2+(AD24-0^2)/(2*$AL24)^2)</f>
        <v>0.1388888888888889</v>
      </c>
      <c r="AH24" s="167">
        <f t="shared" si="0"/>
        <v>0.87032472583339049</v>
      </c>
      <c r="AI24" s="168">
        <f t="shared" si="1"/>
        <v>0.89483931681436979</v>
      </c>
      <c r="AJ24" s="169">
        <f t="shared" si="2"/>
        <v>0.87032472583339049</v>
      </c>
      <c r="AK24" s="184">
        <v>0.5</v>
      </c>
      <c r="AL24" s="188">
        <v>3</v>
      </c>
      <c r="AM24" s="123">
        <f>M24+(AH24*AK24*(J24-M24))</f>
        <v>0.29433780180786012</v>
      </c>
      <c r="AN24" s="192">
        <f>N24+(AH24*AK24*(K24-N24))</f>
        <v>0.40784827752549524</v>
      </c>
      <c r="AO24" s="193">
        <f>O24+(AH24*AK24*(L24-O24))</f>
        <v>-8.9695595629340708E-2</v>
      </c>
      <c r="AP24" s="194">
        <f>P24+(AI24*AK24*(J24-P24))</f>
        <v>0.25194776213529479</v>
      </c>
      <c r="AQ24" s="195">
        <f>Q24+(AI24*AK24*(K24-Q24))</f>
        <v>0.16502893579224687</v>
      </c>
      <c r="AR24" s="196">
        <f>R24+(AI24*AK24*(L24-R24))</f>
        <v>-0.21907100779138289</v>
      </c>
      <c r="AS24" s="197">
        <f>S24+(AJ24*AK24*(J24-S24))</f>
        <v>0.38125211567376593</v>
      </c>
      <c r="AT24" s="192">
        <f>T24+(AJ24*AK24*(K24-T24))</f>
        <v>0.33921927693157539</v>
      </c>
      <c r="AU24" s="125">
        <f>U24+(AJ24*AK24*(L24-U24))</f>
        <v>-0.2850492182688561</v>
      </c>
      <c r="BK24" s="2"/>
      <c r="BL24" s="21">
        <f t="shared" si="58"/>
        <v>0.16666666666666666</v>
      </c>
      <c r="BM24" s="22">
        <f t="shared" si="59"/>
        <v>0.19444444444444442</v>
      </c>
      <c r="BN24" s="23">
        <f t="shared" si="60"/>
        <v>0.22222222222222221</v>
      </c>
      <c r="BO24" s="27"/>
      <c r="BP24" s="7">
        <f t="shared" si="64"/>
        <v>0.84648172489061413</v>
      </c>
      <c r="BQ24" s="10">
        <f t="shared" si="61"/>
        <v>0.8232919154257804</v>
      </c>
      <c r="BR24" s="7">
        <f t="shared" si="62"/>
        <v>0.80073740291680806</v>
      </c>
      <c r="BS24" s="27"/>
      <c r="BT24" s="27"/>
      <c r="BU24" s="11">
        <v>0</v>
      </c>
      <c r="BV24" s="11">
        <v>6</v>
      </c>
      <c r="BW24" s="13">
        <v>1</v>
      </c>
      <c r="BX24" s="14">
        <v>6</v>
      </c>
      <c r="BY24" s="15">
        <v>2</v>
      </c>
      <c r="BZ24" s="11">
        <v>6</v>
      </c>
    </row>
    <row r="25" spans="6:78" ht="25.5" customHeight="1" thickTop="1" thickBot="1" x14ac:dyDescent="0.35">
      <c r="F25" s="232"/>
      <c r="G25" s="39" t="s">
        <v>73</v>
      </c>
      <c r="H25" s="16" t="s">
        <v>74</v>
      </c>
      <c r="I25" s="90" t="s">
        <v>75</v>
      </c>
      <c r="J25" s="94">
        <f>J24</f>
        <v>0.9</v>
      </c>
      <c r="K25" s="28">
        <f>K24</f>
        <v>0.1</v>
      </c>
      <c r="L25" s="95">
        <f>L24</f>
        <v>-1</v>
      </c>
      <c r="M25" s="113">
        <f t="shared" si="65"/>
        <v>6.9684497891742136E-5</v>
      </c>
      <c r="N25" s="78">
        <f t="shared" si="65"/>
        <v>0.5386363525491995</v>
      </c>
      <c r="O25" s="79">
        <f t="shared" si="65"/>
        <v>0.64791437399181251</v>
      </c>
      <c r="P25" s="74">
        <f t="shared" si="50"/>
        <v>6.661617174486445E-2</v>
      </c>
      <c r="Q25" s="75">
        <f t="shared" si="51"/>
        <v>0.52209916604126272</v>
      </c>
      <c r="R25" s="76">
        <f t="shared" si="52"/>
        <v>9.249498734127698E-2</v>
      </c>
      <c r="S25" s="77">
        <f t="shared" ref="S25:S32" si="66">AS16</f>
        <v>-0.40548056946658484</v>
      </c>
      <c r="T25" s="78">
        <f t="shared" ref="T25:T32" si="67">AT16</f>
        <v>0.21693190095089174</v>
      </c>
      <c r="U25" s="114">
        <f t="shared" ref="U25:U32" si="68">AU16</f>
        <v>0.45707172821114056</v>
      </c>
      <c r="V25" s="126">
        <f>SQRT((M25-$J25)^2+(N25-$K25)^2+(O25-$L25)^2)</f>
        <v>1.9281852106439925</v>
      </c>
      <c r="W25" s="52">
        <f>SQRT((P25-$J25)^2+(Q25-$K25)^2+(R25-$L25)^2)</f>
        <v>1.4374427322630046</v>
      </c>
      <c r="X25" s="127">
        <f>SQRT((S25-$J25)^2+(T25-$K25)^2+(U25-$L25)^2)</f>
        <v>1.9598496390965781</v>
      </c>
      <c r="Y25" s="149">
        <v>1</v>
      </c>
      <c r="Z25" s="89">
        <v>3</v>
      </c>
      <c r="AA25" s="80">
        <v>0</v>
      </c>
      <c r="AB25" s="81">
        <v>3</v>
      </c>
      <c r="AC25" s="88">
        <v>1</v>
      </c>
      <c r="AD25" s="150">
        <v>3</v>
      </c>
      <c r="AE25" s="160">
        <f>((Y25-0^2)/(2*$AL25)^2+(Z25-0^2)/(2*$AL25)^2)</f>
        <v>0.1111111111111111</v>
      </c>
      <c r="AF25" s="59">
        <f>((Z25-0^2)/(2*$AL25)^2+(AA25-0^2)/(2*$AL25)^2)</f>
        <v>8.3333333333333329E-2</v>
      </c>
      <c r="AG25" s="161">
        <f>((AC25-0^2)/(2*$AL25)^2+(AD25-0^2)/(2*$AL25)^2)</f>
        <v>0.1111111111111111</v>
      </c>
      <c r="AH25" s="170">
        <f t="shared" si="0"/>
        <v>0.89483931681436979</v>
      </c>
      <c r="AI25" s="66">
        <f t="shared" si="1"/>
        <v>0.92004441462932329</v>
      </c>
      <c r="AJ25" s="171">
        <f t="shared" si="2"/>
        <v>0.89483931681436979</v>
      </c>
      <c r="AK25" s="185">
        <f>AK24</f>
        <v>0.5</v>
      </c>
      <c r="AL25" s="189">
        <f>AL24</f>
        <v>3</v>
      </c>
      <c r="AM25" s="198">
        <f>M25+(AH25*AK25*(J25-M25))</f>
        <v>0.40271619885011517</v>
      </c>
      <c r="AN25" s="65">
        <f>N25+(AH25*AK25*(K25-N25))</f>
        <v>0.34238182552666313</v>
      </c>
      <c r="AO25" s="67">
        <f>O25+(AH25*AK25*(L25-O25))</f>
        <v>-8.9394912303894181E-2</v>
      </c>
      <c r="AP25" s="62">
        <f>P25+(AI25*AK25*(J25-P25))</f>
        <v>0.44999123995913481</v>
      </c>
      <c r="AQ25" s="63">
        <f>Q25+(AI25*AK25*(K25-Q25))</f>
        <v>0.32792417597328316</v>
      </c>
      <c r="AR25" s="48">
        <f>R25+(AI25*AK25*(L25-R25))</f>
        <v>-0.41007696821566059</v>
      </c>
      <c r="AS25" s="64">
        <f>S25+(AJ25*AK25*(J25-S25))</f>
        <v>0.17861710098137173</v>
      </c>
      <c r="AT25" s="65">
        <f>T25+(AJ25*AK25*(K25-T25))</f>
        <v>0.16461426977054097</v>
      </c>
      <c r="AU25" s="199">
        <f>U25+(AJ25*AK25*(L25-U25))</f>
        <v>-0.1948508066998545</v>
      </c>
      <c r="BK25" s="2"/>
      <c r="BL25" s="17">
        <f t="shared" si="58"/>
        <v>0.1388888888888889</v>
      </c>
      <c r="BM25" s="18">
        <f t="shared" si="59"/>
        <v>0.16666666666666669</v>
      </c>
      <c r="BN25" s="19">
        <f t="shared" si="60"/>
        <v>0.19444444444444445</v>
      </c>
      <c r="BO25" s="27"/>
      <c r="BP25" s="10">
        <f t="shared" si="64"/>
        <v>0.87032472583339049</v>
      </c>
      <c r="BQ25" s="7">
        <f t="shared" si="61"/>
        <v>0.84648172489061402</v>
      </c>
      <c r="BR25" s="10">
        <f t="shared" si="62"/>
        <v>0.8232919154257804</v>
      </c>
      <c r="BS25" s="27"/>
      <c r="BT25" s="27"/>
      <c r="BU25" s="13">
        <v>0</v>
      </c>
      <c r="BV25" s="13">
        <v>5</v>
      </c>
      <c r="BW25" s="15">
        <v>1</v>
      </c>
      <c r="BX25" s="20">
        <v>5</v>
      </c>
      <c r="BY25" s="13">
        <v>2</v>
      </c>
      <c r="BZ25" s="13">
        <v>5</v>
      </c>
    </row>
    <row r="26" spans="6:78" ht="25.5" customHeight="1" thickTop="1" thickBot="1" x14ac:dyDescent="0.35">
      <c r="F26" s="232"/>
      <c r="G26" s="39" t="s">
        <v>76</v>
      </c>
      <c r="H26" s="16" t="s">
        <v>77</v>
      </c>
      <c r="I26" s="90" t="s">
        <v>78</v>
      </c>
      <c r="J26" s="94">
        <f t="shared" ref="J26:J31" si="69">J25</f>
        <v>0.9</v>
      </c>
      <c r="K26" s="28">
        <f t="shared" ref="K26:K32" si="70">K25</f>
        <v>0.1</v>
      </c>
      <c r="L26" s="95">
        <f t="shared" ref="L26:L32" si="71">L25</f>
        <v>-1</v>
      </c>
      <c r="M26" s="111">
        <f t="shared" ref="M26:M32" si="72">AM17</f>
        <v>8.7128962992379766E-2</v>
      </c>
      <c r="N26" s="75">
        <f t="shared" ref="N26:N32" si="73">AN17</f>
        <v>0.71840711264556256</v>
      </c>
      <c r="O26" s="76">
        <f t="shared" ref="O26:O32" si="74">AO17</f>
        <v>0.51121626251634589</v>
      </c>
      <c r="P26" s="77">
        <f t="shared" si="50"/>
        <v>0.12009912758845565</v>
      </c>
      <c r="Q26" s="78">
        <f t="shared" si="51"/>
        <v>0.69851811809326914</v>
      </c>
      <c r="R26" s="79">
        <f t="shared" si="52"/>
        <v>0.44599132009781273</v>
      </c>
      <c r="S26" s="74">
        <f t="shared" si="66"/>
        <v>0.25330165370998708</v>
      </c>
      <c r="T26" s="75">
        <f t="shared" si="67"/>
        <v>0.64637002624287176</v>
      </c>
      <c r="U26" s="112">
        <f t="shared" si="68"/>
        <v>0.45685895029532281</v>
      </c>
      <c r="V26" s="128">
        <f t="shared" ref="V26:V32" si="75">SQRT((M26-$J26)^2+(N26-$K26)^2+(O26-$L26)^2)</f>
        <v>1.823995962679287</v>
      </c>
      <c r="W26" s="47">
        <f t="shared" ref="W26:W32" si="76">SQRT((P26-$J26)^2+(Q26-$K26)^2+(R26-$L26)^2)</f>
        <v>1.7485308708376903</v>
      </c>
      <c r="X26" s="129">
        <f>SQRT((S26-$J26)^2+(T26-$K26)^2+(U26-$L26)^2)</f>
        <v>1.6849857440721756</v>
      </c>
      <c r="Y26" s="147">
        <v>1</v>
      </c>
      <c r="Z26" s="81">
        <v>2</v>
      </c>
      <c r="AA26" s="88">
        <v>0</v>
      </c>
      <c r="AB26" s="89">
        <v>2</v>
      </c>
      <c r="AC26" s="80">
        <v>1</v>
      </c>
      <c r="AD26" s="148">
        <v>2</v>
      </c>
      <c r="AE26" s="162">
        <f t="shared" ref="AE26:AE31" si="77">((Y26-0^2)/(2*$AL26)^2+(Z26-0^2)/(2*$AL26)^2)</f>
        <v>8.3333333333333329E-2</v>
      </c>
      <c r="AF26" s="58">
        <f t="shared" ref="AF26:AF32" si="78">((Z26-0^2)/(2*$AL26)^2+(AA26-0^2)/(2*$AL26)^2)</f>
        <v>5.5555555555555552E-2</v>
      </c>
      <c r="AG26" s="163">
        <f t="shared" ref="AG26:AG32" si="79">((AC26-0^2)/(2*$AL26)^2+(AD26-0^2)/(2*$AL26)^2)</f>
        <v>8.3333333333333329E-2</v>
      </c>
      <c r="AH26" s="172">
        <f t="shared" si="0"/>
        <v>0.92004441462932329</v>
      </c>
      <c r="AI26" s="68">
        <f t="shared" si="1"/>
        <v>0.94595946890676541</v>
      </c>
      <c r="AJ26" s="173">
        <f t="shared" si="2"/>
        <v>0.92004441462932329</v>
      </c>
      <c r="AK26" s="185">
        <f t="shared" ref="AK26:AK32" si="80">AK25</f>
        <v>0.5</v>
      </c>
      <c r="AL26" s="189">
        <f t="shared" ref="AL26:AL32" si="81">AL25</f>
        <v>3</v>
      </c>
      <c r="AM26" s="132">
        <f t="shared" ref="AM26:AM32" si="82">M26+(AH26*AK26*(J26-M26))</f>
        <v>0.4610676916987832</v>
      </c>
      <c r="AN26" s="83">
        <f t="shared" ref="AN26:AN32" si="83">N26+(AH26*AK26*(K26-N26))</f>
        <v>0.43392610766726425</v>
      </c>
      <c r="AO26" s="84">
        <f t="shared" ref="AO26:AO32" si="84">O26+(AH26*AK26*(L26-O26))</f>
        <v>-0.18397677829623671</v>
      </c>
      <c r="AP26" s="85">
        <f t="shared" ref="AP26:AP32" si="85">P26+(AI26*AK26*(J26-P26))</f>
        <v>0.48897643512162942</v>
      </c>
      <c r="AQ26" s="86">
        <f t="shared" ref="AQ26:AQ32" si="86">Q26+(AI26*AK26*(K26-Q26))</f>
        <v>0.41543117753197634</v>
      </c>
      <c r="AR26" s="87">
        <f t="shared" ref="AR26:AR32" si="87">R26+(AI26*AK26*(L26-R26))</f>
        <v>-0.23793327050394708</v>
      </c>
      <c r="AS26" s="82">
        <f t="shared" ref="AS26:AS32" si="88">S26+(AJ26*AK26*(J26-S26))</f>
        <v>0.55079725443706029</v>
      </c>
      <c r="AT26" s="83">
        <f t="shared" ref="AT26:AT32" si="89">T26+(AJ26*AK26*(K26-T26))</f>
        <v>0.39502768076005629</v>
      </c>
      <c r="AU26" s="133">
        <f t="shared" ref="AU26:AU32" si="90">U26+(AJ26*AK26*(L26-U26))</f>
        <v>-0.21332851976565254</v>
      </c>
      <c r="BK26" s="2"/>
      <c r="BL26" s="21">
        <f t="shared" si="58"/>
        <v>0.1111111111111111</v>
      </c>
      <c r="BM26" s="22">
        <f t="shared" si="59"/>
        <v>0.1388888888888889</v>
      </c>
      <c r="BN26" s="23">
        <f t="shared" si="60"/>
        <v>0.16666666666666666</v>
      </c>
      <c r="BO26" s="27"/>
      <c r="BP26" s="7">
        <f t="shared" si="64"/>
        <v>0.89483931681436979</v>
      </c>
      <c r="BQ26" s="10">
        <f t="shared" si="61"/>
        <v>0.87032472583339049</v>
      </c>
      <c r="BR26" s="7">
        <f t="shared" si="62"/>
        <v>0.84648172489061413</v>
      </c>
      <c r="BS26" s="27"/>
      <c r="BT26" s="27"/>
      <c r="BU26" s="11">
        <v>0</v>
      </c>
      <c r="BV26" s="11">
        <v>4</v>
      </c>
      <c r="BW26" s="13">
        <v>1</v>
      </c>
      <c r="BX26" s="14">
        <v>4</v>
      </c>
      <c r="BY26" s="15">
        <v>2</v>
      </c>
      <c r="BZ26" s="11">
        <v>4</v>
      </c>
    </row>
    <row r="27" spans="6:78" ht="25.5" customHeight="1" thickTop="1" thickBot="1" x14ac:dyDescent="0.35">
      <c r="F27" s="232"/>
      <c r="G27" s="39" t="s">
        <v>79</v>
      </c>
      <c r="H27" s="16" t="s">
        <v>80</v>
      </c>
      <c r="I27" s="90" t="s">
        <v>81</v>
      </c>
      <c r="J27" s="94">
        <f t="shared" si="69"/>
        <v>0.9</v>
      </c>
      <c r="K27" s="28">
        <f t="shared" si="70"/>
        <v>0.1</v>
      </c>
      <c r="L27" s="95">
        <f t="shared" si="71"/>
        <v>-1</v>
      </c>
      <c r="M27" s="113">
        <f t="shared" si="72"/>
        <v>0.13144069986641072</v>
      </c>
      <c r="N27" s="78">
        <f t="shared" si="73"/>
        <v>0.64117342019310031</v>
      </c>
      <c r="O27" s="79">
        <f t="shared" si="74"/>
        <v>0.48170001317012928</v>
      </c>
      <c r="P27" s="74">
        <f t="shared" ref="P27:P32" si="91">AP18</f>
        <v>-7.7739362460590988E-3</v>
      </c>
      <c r="Q27" s="75">
        <f t="shared" ref="Q27:Q32" si="92">AQ18</f>
        <v>0.64078693074397675</v>
      </c>
      <c r="R27" s="76">
        <f t="shared" ref="R27:R32" si="93">AR18</f>
        <v>0.48087765432519503</v>
      </c>
      <c r="S27" s="77">
        <f t="shared" si="66"/>
        <v>6.2750543517208768E-2</v>
      </c>
      <c r="T27" s="78">
        <f t="shared" si="67"/>
        <v>0.13295094953807396</v>
      </c>
      <c r="U27" s="114">
        <f t="shared" si="68"/>
        <v>0.48006052957916828</v>
      </c>
      <c r="V27" s="130">
        <f t="shared" si="75"/>
        <v>1.7547042478929866</v>
      </c>
      <c r="W27" s="53">
        <f t="shared" si="76"/>
        <v>1.8192038508289405</v>
      </c>
      <c r="X27" s="131">
        <f t="shared" ref="X27:X32" si="94">SQRT((S27-$J27)^2+(T27-$K27)^2+(U27-$L27)^2)</f>
        <v>1.7007797002182139</v>
      </c>
      <c r="Y27" s="149">
        <v>1</v>
      </c>
      <c r="Z27" s="89">
        <v>1</v>
      </c>
      <c r="AA27" s="80">
        <v>0</v>
      </c>
      <c r="AB27" s="81">
        <v>1</v>
      </c>
      <c r="AC27" s="88">
        <v>1</v>
      </c>
      <c r="AD27" s="150">
        <v>1</v>
      </c>
      <c r="AE27" s="160">
        <f t="shared" si="77"/>
        <v>5.5555555555555552E-2</v>
      </c>
      <c r="AF27" s="59">
        <f t="shared" si="78"/>
        <v>2.7777777777777776E-2</v>
      </c>
      <c r="AG27" s="161">
        <f t="shared" si="79"/>
        <v>5.5555555555555552E-2</v>
      </c>
      <c r="AH27" s="174">
        <f t="shared" si="0"/>
        <v>0.94595946890676541</v>
      </c>
      <c r="AI27" s="69">
        <f t="shared" si="1"/>
        <v>0.97260447711634834</v>
      </c>
      <c r="AJ27" s="175">
        <f t="shared" si="2"/>
        <v>0.94595946890676541</v>
      </c>
      <c r="AK27" s="185">
        <f t="shared" si="80"/>
        <v>0.5</v>
      </c>
      <c r="AL27" s="189">
        <f t="shared" si="81"/>
        <v>3</v>
      </c>
      <c r="AM27" s="198">
        <f t="shared" si="82"/>
        <v>0.49495367355527342</v>
      </c>
      <c r="AN27" s="65">
        <f t="shared" si="83"/>
        <v>0.38520935961693881</v>
      </c>
      <c r="AO27" s="67">
        <f t="shared" si="84"/>
        <v>-0.21911406559865204</v>
      </c>
      <c r="AP27" s="62">
        <f t="shared" si="85"/>
        <v>0.43367856105516472</v>
      </c>
      <c r="AQ27" s="63">
        <f t="shared" si="86"/>
        <v>0.37780103574017654</v>
      </c>
      <c r="AR27" s="48">
        <f t="shared" si="87"/>
        <v>-0.23927646400392533</v>
      </c>
      <c r="AS27" s="64">
        <f t="shared" si="88"/>
        <v>0.45875256911567835</v>
      </c>
      <c r="AT27" s="65">
        <f t="shared" si="89"/>
        <v>0.11736581817556893</v>
      </c>
      <c r="AU27" s="199">
        <f t="shared" si="90"/>
        <v>-0.21997810667611967</v>
      </c>
      <c r="BK27" s="2"/>
      <c r="BL27" s="17">
        <f t="shared" si="58"/>
        <v>8.3333333333333329E-2</v>
      </c>
      <c r="BM27" s="18">
        <f t="shared" si="59"/>
        <v>0.1111111111111111</v>
      </c>
      <c r="BN27" s="19">
        <f t="shared" si="60"/>
        <v>0.1388888888888889</v>
      </c>
      <c r="BO27" s="27"/>
      <c r="BP27" s="10">
        <f t="shared" si="64"/>
        <v>0.92004441462932329</v>
      </c>
      <c r="BQ27" s="7">
        <f t="shared" si="61"/>
        <v>0.89483931681436979</v>
      </c>
      <c r="BR27" s="10">
        <f t="shared" si="62"/>
        <v>0.87032472583339049</v>
      </c>
      <c r="BS27" s="27"/>
      <c r="BT27" s="27"/>
      <c r="BU27" s="13">
        <v>0</v>
      </c>
      <c r="BV27" s="13">
        <v>3</v>
      </c>
      <c r="BW27" s="15">
        <v>1</v>
      </c>
      <c r="BX27" s="20">
        <v>3</v>
      </c>
      <c r="BY27" s="13">
        <v>2</v>
      </c>
      <c r="BZ27" s="13">
        <v>3</v>
      </c>
    </row>
    <row r="28" spans="6:78" ht="25.5" customHeight="1" thickTop="1" thickBot="1" x14ac:dyDescent="0.35">
      <c r="F28" s="232"/>
      <c r="G28" s="39" t="s">
        <v>82</v>
      </c>
      <c r="H28" s="16" t="s">
        <v>83</v>
      </c>
      <c r="I28" s="90" t="s">
        <v>84</v>
      </c>
      <c r="J28" s="94">
        <f t="shared" si="69"/>
        <v>0.9</v>
      </c>
      <c r="K28" s="28">
        <f t="shared" si="70"/>
        <v>0.1</v>
      </c>
      <c r="L28" s="95">
        <f t="shared" si="71"/>
        <v>-1</v>
      </c>
      <c r="M28" s="111">
        <f t="shared" si="72"/>
        <v>0.17794117490261585</v>
      </c>
      <c r="N28" s="75">
        <f t="shared" si="73"/>
        <v>0.64486966819946379</v>
      </c>
      <c r="O28" s="76">
        <f t="shared" si="74"/>
        <v>0.49206102911821437</v>
      </c>
      <c r="P28" s="77">
        <f t="shared" si="91"/>
        <v>0.15229881317611255</v>
      </c>
      <c r="Q28" s="78">
        <f t="shared" si="92"/>
        <v>0.15403456932043208</v>
      </c>
      <c r="R28" s="79">
        <f t="shared" si="93"/>
        <v>3.1487474623597689E-2</v>
      </c>
      <c r="S28" s="74">
        <f t="shared" si="66"/>
        <v>-0.18710383613872306</v>
      </c>
      <c r="T28" s="75">
        <f t="shared" si="67"/>
        <v>0.30497098625692926</v>
      </c>
      <c r="U28" s="112">
        <f t="shared" si="68"/>
        <v>1.1501855607464417E-2</v>
      </c>
      <c r="V28" s="128">
        <f t="shared" si="75"/>
        <v>1.7448489954257111</v>
      </c>
      <c r="W28" s="47">
        <f t="shared" si="76"/>
        <v>1.275124782036982</v>
      </c>
      <c r="X28" s="129">
        <f t="shared" si="94"/>
        <v>1.4989809403898402</v>
      </c>
      <c r="Y28" s="147">
        <v>1</v>
      </c>
      <c r="Z28" s="81">
        <v>0</v>
      </c>
      <c r="AA28" s="88">
        <v>0</v>
      </c>
      <c r="AB28" s="89">
        <v>0</v>
      </c>
      <c r="AC28" s="80">
        <v>1</v>
      </c>
      <c r="AD28" s="148">
        <v>0</v>
      </c>
      <c r="AE28" s="162">
        <f t="shared" si="77"/>
        <v>2.7777777777777776E-2</v>
      </c>
      <c r="AF28" s="58">
        <f t="shared" si="78"/>
        <v>0</v>
      </c>
      <c r="AG28" s="163">
        <f t="shared" si="79"/>
        <v>2.7777777777777776E-2</v>
      </c>
      <c r="AH28" s="176">
        <f t="shared" si="0"/>
        <v>0.97260447711634834</v>
      </c>
      <c r="AI28" s="70">
        <f t="shared" si="1"/>
        <v>1</v>
      </c>
      <c r="AJ28" s="177">
        <f t="shared" si="2"/>
        <v>0.97260447711634834</v>
      </c>
      <c r="AK28" s="185">
        <f t="shared" si="80"/>
        <v>0.5</v>
      </c>
      <c r="AL28" s="189">
        <f t="shared" si="81"/>
        <v>3</v>
      </c>
      <c r="AM28" s="132">
        <f t="shared" si="82"/>
        <v>0.52907999791815885</v>
      </c>
      <c r="AN28" s="83">
        <f t="shared" si="83"/>
        <v>0.37989832883161495</v>
      </c>
      <c r="AO28" s="84">
        <f t="shared" si="84"/>
        <v>-0.23353158940738639</v>
      </c>
      <c r="AP28" s="85">
        <f t="shared" si="85"/>
        <v>0.52614940658805631</v>
      </c>
      <c r="AQ28" s="86">
        <f t="shared" si="86"/>
        <v>0.12701728466021606</v>
      </c>
      <c r="AR28" s="87">
        <f t="shared" si="87"/>
        <v>-0.4842562626882011</v>
      </c>
      <c r="AS28" s="82">
        <f t="shared" si="88"/>
        <v>0.34155719292071651</v>
      </c>
      <c r="AT28" s="83">
        <f t="shared" si="89"/>
        <v>0.20529313680070782</v>
      </c>
      <c r="AU28" s="133">
        <f t="shared" si="90"/>
        <v>-0.48039376108019261</v>
      </c>
      <c r="BK28" s="2"/>
      <c r="BL28" s="21">
        <f t="shared" si="58"/>
        <v>5.5555555555555552E-2</v>
      </c>
      <c r="BM28" s="22">
        <f t="shared" si="59"/>
        <v>8.3333333333333329E-2</v>
      </c>
      <c r="BN28" s="23">
        <f t="shared" si="60"/>
        <v>0.1111111111111111</v>
      </c>
      <c r="BO28" s="27"/>
      <c r="BP28" s="7">
        <f t="shared" si="64"/>
        <v>0.94595946890676541</v>
      </c>
      <c r="BQ28" s="10">
        <f t="shared" si="61"/>
        <v>0.92004441462932329</v>
      </c>
      <c r="BR28" s="7">
        <f t="shared" si="62"/>
        <v>0.89483931681436979</v>
      </c>
      <c r="BS28" s="27"/>
      <c r="BT28" s="27"/>
      <c r="BU28" s="11">
        <v>0</v>
      </c>
      <c r="BV28" s="11">
        <v>2</v>
      </c>
      <c r="BW28" s="13">
        <v>1</v>
      </c>
      <c r="BX28" s="14">
        <v>2</v>
      </c>
      <c r="BY28" s="15">
        <v>2</v>
      </c>
      <c r="BZ28" s="11">
        <v>2</v>
      </c>
    </row>
    <row r="29" spans="6:78" ht="25.5" customHeight="1" thickTop="1" thickBot="1" x14ac:dyDescent="0.35">
      <c r="F29" s="232"/>
      <c r="G29" s="39" t="s">
        <v>85</v>
      </c>
      <c r="H29" s="16" t="s">
        <v>86</v>
      </c>
      <c r="I29" s="90" t="s">
        <v>87</v>
      </c>
      <c r="J29" s="94">
        <f t="shared" si="69"/>
        <v>0.9</v>
      </c>
      <c r="K29" s="28">
        <f t="shared" si="70"/>
        <v>0.1</v>
      </c>
      <c r="L29" s="95">
        <f t="shared" si="71"/>
        <v>-1</v>
      </c>
      <c r="M29" s="113">
        <f t="shared" si="72"/>
        <v>5.3562549347374089E-2</v>
      </c>
      <c r="N29" s="78">
        <f t="shared" si="73"/>
        <v>0.60699701364462078</v>
      </c>
      <c r="O29" s="79">
        <f t="shared" si="74"/>
        <v>0.48612250998734807</v>
      </c>
      <c r="P29" s="74">
        <f t="shared" si="91"/>
        <v>2.8398645968383707E-2</v>
      </c>
      <c r="Q29" s="75">
        <f t="shared" si="92"/>
        <v>0.76972483211472453</v>
      </c>
      <c r="R29" s="76">
        <f t="shared" si="93"/>
        <v>2.8379214507059769E-2</v>
      </c>
      <c r="S29" s="77">
        <f t="shared" si="66"/>
        <v>0.16349307920464717</v>
      </c>
      <c r="T29" s="78">
        <f t="shared" si="67"/>
        <v>0.15984208710188358</v>
      </c>
      <c r="U29" s="114">
        <f t="shared" si="68"/>
        <v>0.35085276125217879</v>
      </c>
      <c r="V29" s="130">
        <f t="shared" si="75"/>
        <v>1.7838336369748655</v>
      </c>
      <c r="W29" s="53">
        <f t="shared" si="76"/>
        <v>1.5052521648982939</v>
      </c>
      <c r="X29" s="131">
        <f t="shared" si="94"/>
        <v>1.5397489088649476</v>
      </c>
      <c r="Y29" s="149">
        <v>1</v>
      </c>
      <c r="Z29" s="89">
        <v>1</v>
      </c>
      <c r="AA29" s="80">
        <v>0</v>
      </c>
      <c r="AB29" s="81">
        <v>1</v>
      </c>
      <c r="AC29" s="88">
        <v>1</v>
      </c>
      <c r="AD29" s="150">
        <v>1</v>
      </c>
      <c r="AE29" s="160">
        <f t="shared" si="77"/>
        <v>5.5555555555555552E-2</v>
      </c>
      <c r="AF29" s="59">
        <f t="shared" si="78"/>
        <v>2.7777777777777776E-2</v>
      </c>
      <c r="AG29" s="161">
        <f t="shared" si="79"/>
        <v>5.5555555555555552E-2</v>
      </c>
      <c r="AH29" s="174">
        <f t="shared" si="0"/>
        <v>0.94595946890676541</v>
      </c>
      <c r="AI29" s="71">
        <f t="shared" si="1"/>
        <v>0.97260447711634834</v>
      </c>
      <c r="AJ29" s="178">
        <f t="shared" si="2"/>
        <v>0.94595946890676541</v>
      </c>
      <c r="AK29" s="185">
        <f t="shared" si="80"/>
        <v>0.5</v>
      </c>
      <c r="AL29" s="189">
        <f t="shared" si="81"/>
        <v>3</v>
      </c>
      <c r="AM29" s="198">
        <f t="shared" si="82"/>
        <v>0.45391030998845133</v>
      </c>
      <c r="AN29" s="65">
        <f t="shared" si="83"/>
        <v>0.36719770076232999</v>
      </c>
      <c r="AO29" s="67">
        <f t="shared" si="84"/>
        <v>-0.21678332015166235</v>
      </c>
      <c r="AP29" s="62">
        <f t="shared" si="85"/>
        <v>0.4522603355642944</v>
      </c>
      <c r="AQ29" s="63">
        <f t="shared" si="86"/>
        <v>0.44403614703933658</v>
      </c>
      <c r="AR29" s="48">
        <f t="shared" si="87"/>
        <v>-0.47172389959442024</v>
      </c>
      <c r="AS29" s="64">
        <f t="shared" si="88"/>
        <v>0.51184592702551179</v>
      </c>
      <c r="AT29" s="65">
        <f t="shared" si="89"/>
        <v>0.13153799263529847</v>
      </c>
      <c r="AU29" s="199">
        <f t="shared" si="90"/>
        <v>-0.28807321905049554</v>
      </c>
      <c r="BK29" s="2"/>
      <c r="BL29" s="17">
        <f t="shared" si="58"/>
        <v>2.7777777777777776E-2</v>
      </c>
      <c r="BM29" s="18">
        <f t="shared" si="59"/>
        <v>5.5555555555555552E-2</v>
      </c>
      <c r="BN29" s="19">
        <f t="shared" si="60"/>
        <v>8.3333333333333329E-2</v>
      </c>
      <c r="BO29" s="27"/>
      <c r="BP29" s="10">
        <f t="shared" si="64"/>
        <v>0.97260447711634834</v>
      </c>
      <c r="BQ29" s="7">
        <f t="shared" si="61"/>
        <v>0.94595946890676541</v>
      </c>
      <c r="BR29" s="10">
        <f t="shared" si="62"/>
        <v>0.92004441462932329</v>
      </c>
      <c r="BS29" s="27"/>
      <c r="BT29" s="27"/>
      <c r="BU29" s="13">
        <v>0</v>
      </c>
      <c r="BV29" s="13">
        <v>1</v>
      </c>
      <c r="BW29" s="15">
        <v>1</v>
      </c>
      <c r="BX29" s="20">
        <v>1</v>
      </c>
      <c r="BY29" s="13">
        <v>2</v>
      </c>
      <c r="BZ29" s="13">
        <v>1</v>
      </c>
    </row>
    <row r="30" spans="6:78" ht="25.5" customHeight="1" thickTop="1" thickBot="1" x14ac:dyDescent="0.35">
      <c r="F30" s="232"/>
      <c r="G30" s="39" t="s">
        <v>88</v>
      </c>
      <c r="H30" s="16" t="s">
        <v>89</v>
      </c>
      <c r="I30" s="90" t="s">
        <v>90</v>
      </c>
      <c r="J30" s="94">
        <f t="shared" si="69"/>
        <v>0.9</v>
      </c>
      <c r="K30" s="28">
        <f t="shared" si="70"/>
        <v>0.1</v>
      </c>
      <c r="L30" s="95">
        <f t="shared" si="71"/>
        <v>-1</v>
      </c>
      <c r="M30" s="111">
        <f t="shared" si="72"/>
        <v>9.3223840891095755E-2</v>
      </c>
      <c r="N30" s="75">
        <f t="shared" si="73"/>
        <v>0.53015715895762439</v>
      </c>
      <c r="O30" s="76">
        <f t="shared" si="74"/>
        <v>0.54738794922217693</v>
      </c>
      <c r="P30" s="77">
        <f t="shared" si="91"/>
        <v>1.1639114883664037E-2</v>
      </c>
      <c r="Q30" s="78">
        <f t="shared" si="92"/>
        <v>0.62286289832676967</v>
      </c>
      <c r="R30" s="79">
        <f t="shared" si="93"/>
        <v>0.39569970816536426</v>
      </c>
      <c r="S30" s="74">
        <f t="shared" si="66"/>
        <v>6.5494923423033979E-3</v>
      </c>
      <c r="T30" s="75">
        <f t="shared" si="67"/>
        <v>0.12367410706113763</v>
      </c>
      <c r="U30" s="112">
        <f t="shared" si="68"/>
        <v>0.48011933193332851</v>
      </c>
      <c r="V30" s="128">
        <f t="shared" si="75"/>
        <v>1.7973125542617858</v>
      </c>
      <c r="W30" s="47">
        <f t="shared" si="76"/>
        <v>1.7350931813664165</v>
      </c>
      <c r="X30" s="129">
        <f t="shared" si="94"/>
        <v>1.7290365842693152</v>
      </c>
      <c r="Y30" s="147">
        <v>1</v>
      </c>
      <c r="Z30" s="81">
        <v>2</v>
      </c>
      <c r="AA30" s="88">
        <v>0</v>
      </c>
      <c r="AB30" s="89">
        <v>2</v>
      </c>
      <c r="AC30" s="80">
        <v>1</v>
      </c>
      <c r="AD30" s="148">
        <v>2</v>
      </c>
      <c r="AE30" s="162">
        <f t="shared" si="77"/>
        <v>8.3333333333333329E-2</v>
      </c>
      <c r="AF30" s="58">
        <f t="shared" si="78"/>
        <v>5.5555555555555552E-2</v>
      </c>
      <c r="AG30" s="163">
        <f t="shared" si="79"/>
        <v>8.3333333333333329E-2</v>
      </c>
      <c r="AH30" s="179">
        <f t="shared" si="0"/>
        <v>0.92004441462932329</v>
      </c>
      <c r="AI30" s="61">
        <f t="shared" si="1"/>
        <v>0.94595946890676541</v>
      </c>
      <c r="AJ30" s="163">
        <f t="shared" si="2"/>
        <v>0.92004441462932329</v>
      </c>
      <c r="AK30" s="185">
        <f t="shared" si="80"/>
        <v>0.5</v>
      </c>
      <c r="AL30" s="189">
        <f t="shared" si="81"/>
        <v>3</v>
      </c>
      <c r="AM30" s="132">
        <f t="shared" si="82"/>
        <v>0.46435879041321854</v>
      </c>
      <c r="AN30" s="83">
        <f t="shared" si="83"/>
        <v>0.3322753132017342</v>
      </c>
      <c r="AO30" s="84">
        <f t="shared" si="84"/>
        <v>-0.16444487075111647</v>
      </c>
      <c r="AP30" s="85">
        <f t="shared" si="85"/>
        <v>0.43181581042476069</v>
      </c>
      <c r="AQ30" s="86">
        <f t="shared" si="86"/>
        <v>0.37555934352064813</v>
      </c>
      <c r="AR30" s="87">
        <f t="shared" si="87"/>
        <v>-0.26443796917935336</v>
      </c>
      <c r="AS30" s="82">
        <f t="shared" si="88"/>
        <v>0.41755656700140203</v>
      </c>
      <c r="AT30" s="83">
        <f t="shared" si="89"/>
        <v>0.11278349207466948</v>
      </c>
      <c r="AU30" s="133">
        <f t="shared" si="90"/>
        <v>-0.20076843023174368</v>
      </c>
      <c r="BK30" s="2"/>
      <c r="BL30" s="24">
        <f t="shared" si="58"/>
        <v>0</v>
      </c>
      <c r="BM30" s="25">
        <f t="shared" si="59"/>
        <v>2.7777777777777776E-2</v>
      </c>
      <c r="BN30" s="26">
        <f t="shared" si="60"/>
        <v>5.5555555555555552E-2</v>
      </c>
      <c r="BO30" s="27"/>
      <c r="BP30" s="7">
        <f t="shared" si="64"/>
        <v>1</v>
      </c>
      <c r="BQ30" s="10">
        <f t="shared" si="61"/>
        <v>0.97260447711634834</v>
      </c>
      <c r="BR30" s="7">
        <f t="shared" si="62"/>
        <v>0.94595946890676541</v>
      </c>
      <c r="BS30" s="27"/>
      <c r="BT30" s="27"/>
      <c r="BU30" s="11">
        <v>0</v>
      </c>
      <c r="BV30" s="11">
        <v>0</v>
      </c>
      <c r="BW30" s="13">
        <v>1</v>
      </c>
      <c r="BX30" s="14">
        <v>0</v>
      </c>
      <c r="BY30" s="15">
        <v>2</v>
      </c>
      <c r="BZ30" s="11">
        <v>0</v>
      </c>
    </row>
    <row r="31" spans="6:78" ht="25.5" customHeight="1" thickTop="1" thickBot="1" x14ac:dyDescent="0.35">
      <c r="F31" s="232"/>
      <c r="G31" s="39" t="s">
        <v>91</v>
      </c>
      <c r="H31" s="16" t="s">
        <v>92</v>
      </c>
      <c r="I31" s="90" t="s">
        <v>93</v>
      </c>
      <c r="J31" s="94">
        <f t="shared" si="69"/>
        <v>0.9</v>
      </c>
      <c r="K31" s="28">
        <f t="shared" si="70"/>
        <v>0.1</v>
      </c>
      <c r="L31" s="95">
        <f t="shared" si="71"/>
        <v>-1</v>
      </c>
      <c r="M31" s="113">
        <f t="shared" si="72"/>
        <v>0.14227772121163151</v>
      </c>
      <c r="N31" s="78">
        <f t="shared" si="73"/>
        <v>0.49124374818310157</v>
      </c>
      <c r="O31" s="79">
        <f t="shared" si="74"/>
        <v>0.45575262698732866</v>
      </c>
      <c r="P31" s="74">
        <f t="shared" si="91"/>
        <v>-0.18302112704695372</v>
      </c>
      <c r="Q31" s="75">
        <f t="shared" si="92"/>
        <v>0.39961558288845433</v>
      </c>
      <c r="R31" s="76">
        <f t="shared" si="93"/>
        <v>0.48103892922875274</v>
      </c>
      <c r="S31" s="77">
        <f t="shared" si="66"/>
        <v>0.14038451248046491</v>
      </c>
      <c r="T31" s="78">
        <f t="shared" si="67"/>
        <v>0.48086599671401448</v>
      </c>
      <c r="U31" s="114">
        <f t="shared" si="68"/>
        <v>1.582052901735731E-2</v>
      </c>
      <c r="V31" s="126">
        <f t="shared" si="75"/>
        <v>1.6871367559404034</v>
      </c>
      <c r="W31" s="54">
        <f t="shared" si="76"/>
        <v>1.8590805708819327</v>
      </c>
      <c r="X31" s="127">
        <f t="shared" si="94"/>
        <v>1.3243737929699471</v>
      </c>
      <c r="Y31" s="149">
        <v>1</v>
      </c>
      <c r="Z31" s="89">
        <v>3</v>
      </c>
      <c r="AA31" s="80">
        <v>0</v>
      </c>
      <c r="AB31" s="81">
        <v>3</v>
      </c>
      <c r="AC31" s="88">
        <v>1</v>
      </c>
      <c r="AD31" s="150">
        <v>3</v>
      </c>
      <c r="AE31" s="160">
        <f t="shared" si="77"/>
        <v>0.1111111111111111</v>
      </c>
      <c r="AF31" s="59">
        <f t="shared" si="78"/>
        <v>8.3333333333333329E-2</v>
      </c>
      <c r="AG31" s="161">
        <f t="shared" si="79"/>
        <v>0.1111111111111111</v>
      </c>
      <c r="AH31" s="180">
        <f t="shared" si="0"/>
        <v>0.89483931681436979</v>
      </c>
      <c r="AI31" s="60">
        <f t="shared" si="1"/>
        <v>0.92004441462932329</v>
      </c>
      <c r="AJ31" s="178">
        <f t="shared" si="2"/>
        <v>0.89483931681436979</v>
      </c>
      <c r="AK31" s="186">
        <f t="shared" si="80"/>
        <v>0.5</v>
      </c>
      <c r="AL31" s="190">
        <f t="shared" si="81"/>
        <v>3</v>
      </c>
      <c r="AM31" s="198">
        <f t="shared" si="82"/>
        <v>0.48129756435463705</v>
      </c>
      <c r="AN31" s="65">
        <f t="shared" si="83"/>
        <v>0.31619360401707158</v>
      </c>
      <c r="AO31" s="67">
        <f t="shared" si="84"/>
        <v>-0.19557971610470393</v>
      </c>
      <c r="AP31" s="62">
        <f t="shared" si="85"/>
        <v>0.31519264238559858</v>
      </c>
      <c r="AQ31" s="63">
        <f t="shared" si="86"/>
        <v>0.26178576110223861</v>
      </c>
      <c r="AR31" s="48">
        <f t="shared" si="87"/>
        <v>-0.20027186811400105</v>
      </c>
      <c r="AS31" s="64">
        <f t="shared" si="88"/>
        <v>0.48025141442726255</v>
      </c>
      <c r="AT31" s="65">
        <f t="shared" si="89"/>
        <v>0.31045906256531813</v>
      </c>
      <c r="AU31" s="199">
        <f t="shared" si="90"/>
        <v>-0.43867754507859452</v>
      </c>
      <c r="BK31" s="2"/>
      <c r="BL31" s="2"/>
      <c r="BM31" s="2"/>
      <c r="BN31" s="2"/>
      <c r="BO31" s="2"/>
      <c r="BP31" s="2"/>
      <c r="BQ31" s="2"/>
      <c r="BR31" s="2"/>
      <c r="BS31" s="27"/>
      <c r="BT31" s="27"/>
      <c r="BU31" s="27"/>
      <c r="BV31" s="27"/>
      <c r="BW31" s="27"/>
      <c r="BX31" s="27"/>
      <c r="BY31" s="27"/>
      <c r="BZ31" s="27"/>
    </row>
    <row r="32" spans="6:78" ht="25.5" customHeight="1" thickTop="1" thickBot="1" x14ac:dyDescent="0.35">
      <c r="F32" s="233"/>
      <c r="G32" s="212" t="s">
        <v>94</v>
      </c>
      <c r="H32" s="213" t="s">
        <v>95</v>
      </c>
      <c r="I32" s="214" t="s">
        <v>96</v>
      </c>
      <c r="J32" s="96">
        <f>J31</f>
        <v>0.9</v>
      </c>
      <c r="K32" s="97">
        <f t="shared" si="70"/>
        <v>0.1</v>
      </c>
      <c r="L32" s="98">
        <f t="shared" si="71"/>
        <v>-1</v>
      </c>
      <c r="M32" s="115">
        <f t="shared" si="72"/>
        <v>0.34645325265932553</v>
      </c>
      <c r="N32" s="116">
        <f t="shared" si="73"/>
        <v>0.52088088082725614</v>
      </c>
      <c r="O32" s="117">
        <f t="shared" si="74"/>
        <v>0.52566421957758025</v>
      </c>
      <c r="P32" s="118">
        <f t="shared" si="91"/>
        <v>0.15708983443529567</v>
      </c>
      <c r="Q32" s="119">
        <f t="shared" si="92"/>
        <v>0.39249718255148097</v>
      </c>
      <c r="R32" s="120">
        <f t="shared" si="93"/>
        <v>0.51157418875899796</v>
      </c>
      <c r="S32" s="121">
        <f t="shared" si="66"/>
        <v>-5.248891409561085E-3</v>
      </c>
      <c r="T32" s="116">
        <f t="shared" si="67"/>
        <v>0.75931915000221639</v>
      </c>
      <c r="U32" s="122">
        <f t="shared" si="68"/>
        <v>5.0680808064852922E-2</v>
      </c>
      <c r="V32" s="134">
        <f t="shared" si="75"/>
        <v>1.6766651508982451</v>
      </c>
      <c r="W32" s="135">
        <f t="shared" si="76"/>
        <v>1.7094813962200213</v>
      </c>
      <c r="X32" s="136">
        <f t="shared" si="94"/>
        <v>1.5356130558814929</v>
      </c>
      <c r="Y32" s="151">
        <v>1</v>
      </c>
      <c r="Z32" s="152">
        <v>4</v>
      </c>
      <c r="AA32" s="153">
        <v>0</v>
      </c>
      <c r="AB32" s="154">
        <v>4</v>
      </c>
      <c r="AC32" s="155">
        <v>1</v>
      </c>
      <c r="AD32" s="156">
        <v>4</v>
      </c>
      <c r="AE32" s="164">
        <f>((Y32-0^2)/(2*$AL32)^2+(Z32-0^2)/(2*$AL32)^2)</f>
        <v>0.1388888888888889</v>
      </c>
      <c r="AF32" s="165">
        <f t="shared" si="78"/>
        <v>0.1111111111111111</v>
      </c>
      <c r="AG32" s="166">
        <f t="shared" si="79"/>
        <v>0.1388888888888889</v>
      </c>
      <c r="AH32" s="181">
        <f t="shared" si="0"/>
        <v>0.87032472583339049</v>
      </c>
      <c r="AI32" s="182">
        <f t="shared" si="1"/>
        <v>0.89483931681436979</v>
      </c>
      <c r="AJ32" s="183">
        <f t="shared" si="2"/>
        <v>0.87032472583339049</v>
      </c>
      <c r="AK32" s="187">
        <f t="shared" si="80"/>
        <v>0.5</v>
      </c>
      <c r="AL32" s="191">
        <f t="shared" si="81"/>
        <v>3</v>
      </c>
      <c r="AM32" s="201">
        <f t="shared" si="82"/>
        <v>0.58733596321694437</v>
      </c>
      <c r="AN32" s="202">
        <f t="shared" si="83"/>
        <v>0.33772936222000732</v>
      </c>
      <c r="AO32" s="203">
        <f t="shared" si="84"/>
        <v>-0.13824742723125538</v>
      </c>
      <c r="AP32" s="204">
        <f t="shared" si="85"/>
        <v>0.48948244693948084</v>
      </c>
      <c r="AQ32" s="205">
        <f t="shared" si="86"/>
        <v>0.26162819304923335</v>
      </c>
      <c r="AR32" s="206">
        <f t="shared" si="87"/>
        <v>-0.16473381843267054</v>
      </c>
      <c r="AS32" s="207">
        <f t="shared" si="88"/>
        <v>0.38868135520394237</v>
      </c>
      <c r="AT32" s="202">
        <f t="shared" si="89"/>
        <v>0.47240827077102487</v>
      </c>
      <c r="AU32" s="208">
        <f t="shared" si="90"/>
        <v>-0.4065359350438712</v>
      </c>
      <c r="BK32" s="2"/>
      <c r="BL32" s="2"/>
      <c r="BM32" s="2"/>
      <c r="BN32" s="2"/>
      <c r="BO32" s="2"/>
      <c r="BP32" s="2"/>
      <c r="BQ32" s="2"/>
      <c r="BR32" s="2"/>
      <c r="BS32" s="27"/>
      <c r="BT32" s="27"/>
      <c r="BU32" s="27"/>
      <c r="BV32" s="27"/>
      <c r="BW32" s="27"/>
      <c r="BX32" s="27"/>
      <c r="BY32" s="27"/>
      <c r="BZ32" s="27"/>
    </row>
    <row r="33" spans="6:78" ht="25.5" customHeight="1" thickTop="1" x14ac:dyDescent="0.3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BK33" s="2"/>
      <c r="BL33" s="2"/>
      <c r="BM33" s="2"/>
      <c r="BN33" s="2"/>
      <c r="BO33" s="2"/>
      <c r="BP33" s="2"/>
      <c r="BQ33" s="2"/>
      <c r="BR33" s="2"/>
      <c r="BS33" s="27"/>
      <c r="BT33" s="27"/>
      <c r="BU33" s="27"/>
      <c r="BV33" s="27"/>
      <c r="BW33" s="27"/>
      <c r="BX33" s="27"/>
      <c r="BY33" s="27"/>
      <c r="BZ33" s="27"/>
    </row>
    <row r="34" spans="6:78" ht="25.5" customHeight="1" x14ac:dyDescent="0.3"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BK34" s="2"/>
      <c r="BL34" s="2"/>
      <c r="BM34" s="2"/>
      <c r="BN34" s="2"/>
      <c r="BO34" s="2"/>
      <c r="BP34" s="2"/>
      <c r="BQ34" s="2"/>
      <c r="BR34" s="2"/>
      <c r="BS34" s="27"/>
      <c r="BT34" s="27"/>
      <c r="BU34" s="27"/>
      <c r="BV34" s="27"/>
      <c r="BW34" s="27"/>
      <c r="BX34" s="27"/>
      <c r="BY34" s="27"/>
      <c r="BZ34" s="27"/>
    </row>
    <row r="35" spans="6:78" ht="25.5" customHeight="1" x14ac:dyDescent="0.3"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BK35" s="2"/>
      <c r="BL35" s="2"/>
      <c r="BM35" s="2"/>
      <c r="BN35" s="2"/>
      <c r="BO35" s="2"/>
      <c r="BP35" s="2"/>
      <c r="BQ35" s="2"/>
      <c r="BR35" s="2"/>
      <c r="BS35" s="27"/>
      <c r="BT35" s="27"/>
      <c r="BU35" s="27"/>
      <c r="BV35" s="27"/>
      <c r="BW35" s="27"/>
      <c r="BX35" s="27"/>
      <c r="BY35" s="27"/>
      <c r="BZ35" s="27"/>
    </row>
    <row r="36" spans="6:78" ht="25.5" customHeight="1" thickBot="1" x14ac:dyDescent="0.35"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</row>
    <row r="37" spans="6:78" ht="25.5" customHeight="1" thickBot="1" x14ac:dyDescent="0.35"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BK37" s="2"/>
      <c r="BL37" s="4" t="s">
        <v>33</v>
      </c>
      <c r="BM37" s="5"/>
      <c r="BN37" s="6"/>
      <c r="BO37" s="27"/>
      <c r="BP37" s="4" t="s">
        <v>35</v>
      </c>
      <c r="BQ37" s="5"/>
      <c r="BR37" s="6"/>
      <c r="BS37" s="27"/>
      <c r="BT37" s="27"/>
      <c r="BU37" s="2"/>
      <c r="BV37" s="4" t="s">
        <v>31</v>
      </c>
      <c r="BW37" s="5"/>
      <c r="BX37" s="5"/>
      <c r="BY37" s="6"/>
      <c r="BZ37" s="27"/>
    </row>
    <row r="38" spans="6:78" ht="25.5" customHeight="1" thickBot="1" x14ac:dyDescent="0.35"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BK38" s="2"/>
      <c r="BL38" s="27"/>
      <c r="BM38" s="27"/>
      <c r="BN38" s="27"/>
      <c r="BO38" s="27"/>
      <c r="BP38" s="27"/>
      <c r="BQ38" s="27"/>
      <c r="BR38" s="27"/>
      <c r="BS38" s="27"/>
      <c r="BT38" s="27"/>
      <c r="BU38" s="3" t="s">
        <v>30</v>
      </c>
      <c r="BV38" s="27"/>
      <c r="BW38" s="27"/>
      <c r="BX38" s="27"/>
      <c r="BY38" s="27"/>
      <c r="BZ38" s="27"/>
    </row>
    <row r="39" spans="6:78" ht="25.5" customHeight="1" thickBot="1" x14ac:dyDescent="0.35"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BK39" s="2"/>
      <c r="BL39" s="7">
        <f t="shared" ref="BL39:BL47" si="95">((BU39-0^2)/(2*$AL$6)^2+(BV39-0^2)/(2*$AL$6)^2)</f>
        <v>2.7777777777777776E-2</v>
      </c>
      <c r="BM39" s="8">
        <f t="shared" ref="BM39:BM47" si="96">((BW39-0^2)/(2*$AL$6)^2+(BX39-0^2)/(2*$AL$6)^2)</f>
        <v>0</v>
      </c>
      <c r="BN39" s="9">
        <f t="shared" ref="BN39:BN47" si="97">((BY39-0^2)/(2*$AL$6)^2+(BZ39-0^2)/(2*$AL$6)^2)</f>
        <v>2.7777777777777776E-2</v>
      </c>
      <c r="BO39" s="27"/>
      <c r="BP39" s="7">
        <f>EXP(-BL39)</f>
        <v>0.97260447711634834</v>
      </c>
      <c r="BQ39" s="10">
        <f t="shared" ref="BQ39:BQ47" si="98">EXP(-BM39)</f>
        <v>1</v>
      </c>
      <c r="BR39" s="7">
        <f t="shared" ref="BR39:BR47" si="99">EXP(-BN39)</f>
        <v>0.97260447711634834</v>
      </c>
      <c r="BS39" s="27"/>
      <c r="BT39" s="3" t="s">
        <v>37</v>
      </c>
      <c r="BU39" s="11" t="s">
        <v>0</v>
      </c>
      <c r="BV39" s="12">
        <v>0</v>
      </c>
      <c r="BW39" s="13">
        <v>0</v>
      </c>
      <c r="BX39" s="14">
        <v>0</v>
      </c>
      <c r="BY39" s="15">
        <v>1</v>
      </c>
      <c r="BZ39" s="12">
        <v>0</v>
      </c>
    </row>
    <row r="40" spans="6:78" ht="25.5" customHeight="1" thickBot="1" x14ac:dyDescent="0.35"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BK40" s="2"/>
      <c r="BL40" s="17">
        <f t="shared" si="95"/>
        <v>5.5555555555555552E-2</v>
      </c>
      <c r="BM40" s="18">
        <f t="shared" si="96"/>
        <v>5.5555555555555552E-2</v>
      </c>
      <c r="BN40" s="19">
        <f t="shared" si="97"/>
        <v>5.5555555555555552E-2</v>
      </c>
      <c r="BO40" s="27"/>
      <c r="BP40" s="10">
        <f t="shared" ref="BP40:BP47" si="100">EXP(-BL40)</f>
        <v>0.94595946890676541</v>
      </c>
      <c r="BQ40" s="7">
        <f t="shared" si="98"/>
        <v>0.94595946890676541</v>
      </c>
      <c r="BR40" s="10">
        <f t="shared" si="99"/>
        <v>0.94595946890676541</v>
      </c>
      <c r="BS40" s="27"/>
      <c r="BT40" s="27"/>
      <c r="BU40" s="13">
        <v>1</v>
      </c>
      <c r="BV40" s="13">
        <v>1</v>
      </c>
      <c r="BW40" s="15">
        <v>1</v>
      </c>
      <c r="BX40" s="20">
        <v>1</v>
      </c>
      <c r="BY40" s="13">
        <v>1</v>
      </c>
      <c r="BZ40" s="13">
        <v>1</v>
      </c>
    </row>
    <row r="41" spans="6:78" ht="25.5" customHeight="1" thickBot="1" x14ac:dyDescent="0.35"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BK41" s="2"/>
      <c r="BL41" s="21">
        <f t="shared" si="95"/>
        <v>8.3333333333333329E-2</v>
      </c>
      <c r="BM41" s="22">
        <f t="shared" si="96"/>
        <v>8.3333333333333329E-2</v>
      </c>
      <c r="BN41" s="23">
        <f t="shared" si="97"/>
        <v>8.3333333333333329E-2</v>
      </c>
      <c r="BO41" s="27"/>
      <c r="BP41" s="7">
        <f t="shared" si="100"/>
        <v>0.92004441462932329</v>
      </c>
      <c r="BQ41" s="10">
        <f t="shared" si="98"/>
        <v>0.92004441462932329</v>
      </c>
      <c r="BR41" s="7">
        <f t="shared" si="99"/>
        <v>0.92004441462932329</v>
      </c>
      <c r="BS41" s="27"/>
      <c r="BT41" s="27"/>
      <c r="BU41" s="11">
        <v>1</v>
      </c>
      <c r="BV41" s="11">
        <v>2</v>
      </c>
      <c r="BW41" s="13">
        <v>1</v>
      </c>
      <c r="BX41" s="14">
        <v>2</v>
      </c>
      <c r="BY41" s="15">
        <v>1</v>
      </c>
      <c r="BZ41" s="11">
        <v>2</v>
      </c>
    </row>
    <row r="42" spans="6:78" ht="25.5" customHeight="1" thickBot="1" x14ac:dyDescent="0.35">
      <c r="BK42" s="2"/>
      <c r="BL42" s="17">
        <f t="shared" si="95"/>
        <v>0.1111111111111111</v>
      </c>
      <c r="BM42" s="18">
        <f t="shared" si="96"/>
        <v>0.1111111111111111</v>
      </c>
      <c r="BN42" s="19">
        <f t="shared" si="97"/>
        <v>0.1111111111111111</v>
      </c>
      <c r="BO42" s="27"/>
      <c r="BP42" s="10">
        <f t="shared" si="100"/>
        <v>0.89483931681436979</v>
      </c>
      <c r="BQ42" s="7">
        <f t="shared" si="98"/>
        <v>0.89483931681436979</v>
      </c>
      <c r="BR42" s="10">
        <f t="shared" si="99"/>
        <v>0.89483931681436979</v>
      </c>
      <c r="BS42" s="27"/>
      <c r="BT42" s="27"/>
      <c r="BU42" s="13">
        <v>1</v>
      </c>
      <c r="BV42" s="13">
        <v>3</v>
      </c>
      <c r="BW42" s="15">
        <v>1</v>
      </c>
      <c r="BX42" s="20">
        <v>3</v>
      </c>
      <c r="BY42" s="13">
        <v>1</v>
      </c>
      <c r="BZ42" s="13">
        <v>3</v>
      </c>
    </row>
    <row r="43" spans="6:78" ht="25.5" customHeight="1" thickBot="1" x14ac:dyDescent="0.35">
      <c r="BK43" s="2"/>
      <c r="BL43" s="21">
        <f t="shared" si="95"/>
        <v>0.1388888888888889</v>
      </c>
      <c r="BM43" s="22">
        <f t="shared" si="96"/>
        <v>0.1388888888888889</v>
      </c>
      <c r="BN43" s="23">
        <f t="shared" si="97"/>
        <v>0.1388888888888889</v>
      </c>
      <c r="BO43" s="27"/>
      <c r="BP43" s="7">
        <f t="shared" si="100"/>
        <v>0.87032472583339049</v>
      </c>
      <c r="BQ43" s="10">
        <f t="shared" si="98"/>
        <v>0.87032472583339049</v>
      </c>
      <c r="BR43" s="7">
        <f t="shared" si="99"/>
        <v>0.87032472583339049</v>
      </c>
      <c r="BS43" s="27"/>
      <c r="BT43" s="27"/>
      <c r="BU43" s="11">
        <v>1</v>
      </c>
      <c r="BV43" s="11">
        <v>4</v>
      </c>
      <c r="BW43" s="13">
        <v>1</v>
      </c>
      <c r="BX43" s="14">
        <v>4</v>
      </c>
      <c r="BY43" s="15">
        <v>1</v>
      </c>
      <c r="BZ43" s="11">
        <v>4</v>
      </c>
    </row>
    <row r="44" spans="6:78" ht="25.5" customHeight="1" thickBot="1" x14ac:dyDescent="0.35">
      <c r="BK44" s="2"/>
      <c r="BL44" s="17">
        <f t="shared" si="95"/>
        <v>0.16666666666666669</v>
      </c>
      <c r="BM44" s="18">
        <f t="shared" si="96"/>
        <v>0.16666666666666669</v>
      </c>
      <c r="BN44" s="19">
        <f t="shared" si="97"/>
        <v>0.16666666666666669</v>
      </c>
      <c r="BO44" s="27"/>
      <c r="BP44" s="10">
        <f t="shared" si="100"/>
        <v>0.84648172489061402</v>
      </c>
      <c r="BQ44" s="7">
        <f t="shared" si="98"/>
        <v>0.84648172489061402</v>
      </c>
      <c r="BR44" s="10">
        <f t="shared" si="99"/>
        <v>0.84648172489061402</v>
      </c>
      <c r="BS44" s="27"/>
      <c r="BT44" s="27"/>
      <c r="BU44" s="13">
        <v>1</v>
      </c>
      <c r="BV44" s="13">
        <v>5</v>
      </c>
      <c r="BW44" s="15">
        <v>1</v>
      </c>
      <c r="BX44" s="20">
        <v>5</v>
      </c>
      <c r="BY44" s="13">
        <v>1</v>
      </c>
      <c r="BZ44" s="13">
        <v>5</v>
      </c>
    </row>
    <row r="45" spans="6:78" ht="25.5" customHeight="1" thickBot="1" x14ac:dyDescent="0.35">
      <c r="BK45" s="2"/>
      <c r="BL45" s="21">
        <f t="shared" si="95"/>
        <v>0.19444444444444442</v>
      </c>
      <c r="BM45" s="22">
        <f t="shared" si="96"/>
        <v>0.19444444444444442</v>
      </c>
      <c r="BN45" s="23">
        <f t="shared" si="97"/>
        <v>0.19444444444444442</v>
      </c>
      <c r="BO45" s="27"/>
      <c r="BP45" s="7">
        <f t="shared" si="100"/>
        <v>0.8232919154257804</v>
      </c>
      <c r="BQ45" s="10">
        <f t="shared" si="98"/>
        <v>0.8232919154257804</v>
      </c>
      <c r="BR45" s="7">
        <f t="shared" si="99"/>
        <v>0.8232919154257804</v>
      </c>
      <c r="BS45" s="27"/>
      <c r="BT45" s="27"/>
      <c r="BU45" s="11">
        <v>1</v>
      </c>
      <c r="BV45" s="11">
        <v>6</v>
      </c>
      <c r="BW45" s="13">
        <v>1</v>
      </c>
      <c r="BX45" s="14">
        <v>6</v>
      </c>
      <c r="BY45" s="15">
        <v>1</v>
      </c>
      <c r="BZ45" s="11">
        <v>6</v>
      </c>
    </row>
    <row r="46" spans="6:78" ht="25.5" customHeight="1" thickBot="1" x14ac:dyDescent="0.35">
      <c r="BK46" s="2"/>
      <c r="BL46" s="17">
        <f t="shared" si="95"/>
        <v>0.22222222222222221</v>
      </c>
      <c r="BM46" s="18">
        <f t="shared" si="96"/>
        <v>0.22222222222222221</v>
      </c>
      <c r="BN46" s="19">
        <f t="shared" si="97"/>
        <v>0.22222222222222221</v>
      </c>
      <c r="BO46" s="27"/>
      <c r="BP46" s="10">
        <f t="shared" si="100"/>
        <v>0.80073740291680806</v>
      </c>
      <c r="BQ46" s="7">
        <f t="shared" si="98"/>
        <v>0.80073740291680806</v>
      </c>
      <c r="BR46" s="10">
        <f t="shared" si="99"/>
        <v>0.80073740291680806</v>
      </c>
      <c r="BS46" s="27"/>
      <c r="BT46" s="27"/>
      <c r="BU46" s="13">
        <v>1</v>
      </c>
      <c r="BV46" s="13">
        <v>7</v>
      </c>
      <c r="BW46" s="15">
        <v>1</v>
      </c>
      <c r="BX46" s="20">
        <v>7</v>
      </c>
      <c r="BY46" s="13">
        <v>1</v>
      </c>
      <c r="BZ46" s="13">
        <v>7</v>
      </c>
    </row>
    <row r="47" spans="6:78" ht="25.5" customHeight="1" thickBot="1" x14ac:dyDescent="0.35">
      <c r="BK47" s="2"/>
      <c r="BL47" s="24">
        <f t="shared" si="95"/>
        <v>0.25</v>
      </c>
      <c r="BM47" s="25">
        <f t="shared" si="96"/>
        <v>0.25</v>
      </c>
      <c r="BN47" s="26">
        <f t="shared" si="97"/>
        <v>0.25</v>
      </c>
      <c r="BO47" s="27"/>
      <c r="BP47" s="7">
        <f t="shared" si="100"/>
        <v>0.77880078307140488</v>
      </c>
      <c r="BQ47" s="10">
        <f t="shared" si="98"/>
        <v>0.77880078307140488</v>
      </c>
      <c r="BR47" s="7">
        <f t="shared" si="99"/>
        <v>0.77880078307140488</v>
      </c>
      <c r="BS47" s="27"/>
      <c r="BT47" s="27"/>
      <c r="BU47" s="11">
        <v>1</v>
      </c>
      <c r="BV47" s="11">
        <v>8</v>
      </c>
      <c r="BW47" s="13">
        <v>1</v>
      </c>
      <c r="BX47" s="14">
        <v>8</v>
      </c>
      <c r="BY47" s="15">
        <v>1</v>
      </c>
      <c r="BZ47" s="11">
        <v>8</v>
      </c>
    </row>
    <row r="48" spans="6:78" ht="25.5" customHeight="1" x14ac:dyDescent="0.3">
      <c r="BK48" s="2"/>
      <c r="BL48" s="2"/>
      <c r="BM48" s="2"/>
      <c r="BN48" s="2"/>
      <c r="BO48" s="2"/>
      <c r="BP48" s="2"/>
      <c r="BQ48" s="2"/>
      <c r="BR48" s="2"/>
      <c r="BS48" s="27"/>
      <c r="BT48" s="27"/>
      <c r="BU48" s="27"/>
      <c r="BV48" s="27"/>
      <c r="BW48" s="27"/>
      <c r="BX48" s="27"/>
      <c r="BY48" s="27"/>
      <c r="BZ48" s="27"/>
    </row>
    <row r="49" spans="63:78" ht="25.5" customHeight="1" x14ac:dyDescent="0.3">
      <c r="BK49" s="2"/>
      <c r="BL49" s="2"/>
      <c r="BM49" s="2"/>
      <c r="BN49" s="2"/>
      <c r="BO49" s="2"/>
      <c r="BP49" s="2"/>
      <c r="BQ49" s="2"/>
      <c r="BR49" s="2"/>
      <c r="BS49" s="27"/>
      <c r="BT49" s="27"/>
      <c r="BU49" s="27"/>
      <c r="BV49" s="27"/>
      <c r="BW49" s="27"/>
      <c r="BX49" s="27"/>
      <c r="BY49" s="27"/>
      <c r="BZ49" s="27"/>
    </row>
    <row r="50" spans="63:78" ht="25.5" customHeight="1" x14ac:dyDescent="0.3">
      <c r="BK50" s="2"/>
      <c r="BL50" s="2"/>
      <c r="BM50" s="2"/>
      <c r="BN50" s="2"/>
      <c r="BO50" s="2"/>
      <c r="BP50" s="2"/>
      <c r="BQ50" s="2"/>
      <c r="BR50" s="2"/>
      <c r="BS50" s="27"/>
      <c r="BT50" s="27"/>
      <c r="BU50" s="27"/>
      <c r="BV50" s="27"/>
      <c r="BW50" s="27"/>
      <c r="BX50" s="27"/>
      <c r="BY50" s="27"/>
      <c r="BZ50" s="27"/>
    </row>
    <row r="51" spans="63:78" ht="25.5" customHeight="1" x14ac:dyDescent="0.3">
      <c r="BK51" s="2"/>
      <c r="BL51" s="2"/>
      <c r="BM51" s="2"/>
      <c r="BN51" s="2"/>
      <c r="BO51" s="2"/>
      <c r="BP51" s="2"/>
      <c r="BQ51" s="2"/>
      <c r="BR51" s="2"/>
      <c r="BS51" s="27"/>
      <c r="BT51" s="27"/>
      <c r="BU51" s="27"/>
      <c r="BV51" s="27"/>
      <c r="BW51" s="27"/>
      <c r="BX51" s="27"/>
      <c r="BY51" s="27"/>
      <c r="BZ51" s="27"/>
    </row>
    <row r="52" spans="63:78" ht="25.5" customHeight="1" x14ac:dyDescent="0.3">
      <c r="BK52" s="2"/>
      <c r="BL52" s="2"/>
      <c r="BM52" s="2"/>
      <c r="BN52" s="2"/>
      <c r="BO52" s="2"/>
      <c r="BP52" s="2"/>
      <c r="BQ52" s="2"/>
      <c r="BR52" s="2"/>
      <c r="BS52" s="27"/>
      <c r="BT52" s="27"/>
      <c r="BU52" s="27"/>
      <c r="BV52" s="27"/>
      <c r="BW52" s="27"/>
      <c r="BX52" s="27"/>
      <c r="BY52" s="27"/>
      <c r="BZ52" s="27"/>
    </row>
    <row r="53" spans="63:78" ht="25.5" customHeight="1" thickBot="1" x14ac:dyDescent="0.35"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</row>
    <row r="54" spans="63:78" ht="25.5" customHeight="1" thickBot="1" x14ac:dyDescent="0.35">
      <c r="BK54" s="2"/>
      <c r="BL54" s="4" t="s">
        <v>33</v>
      </c>
      <c r="BM54" s="5"/>
      <c r="BN54" s="6"/>
      <c r="BO54" s="27"/>
      <c r="BP54" s="4" t="s">
        <v>35</v>
      </c>
      <c r="BQ54" s="5"/>
      <c r="BR54" s="6"/>
      <c r="BS54" s="27"/>
      <c r="BT54" s="27"/>
      <c r="BU54" s="2"/>
      <c r="BV54" s="4" t="s">
        <v>31</v>
      </c>
      <c r="BW54" s="5"/>
      <c r="BX54" s="5"/>
      <c r="BY54" s="6"/>
      <c r="BZ54" s="27"/>
    </row>
    <row r="55" spans="63:78" ht="25.5" customHeight="1" thickBot="1" x14ac:dyDescent="0.35">
      <c r="BK55" s="2"/>
      <c r="BL55" s="27"/>
      <c r="BM55" s="27"/>
      <c r="BN55" s="27"/>
      <c r="BO55" s="27"/>
      <c r="BP55" s="27"/>
      <c r="BQ55" s="27"/>
      <c r="BR55" s="27"/>
      <c r="BS55" s="27"/>
      <c r="BT55" s="27"/>
      <c r="BU55" s="3" t="s">
        <v>37</v>
      </c>
      <c r="BV55" s="27"/>
      <c r="BW55" s="27"/>
      <c r="BX55" s="27"/>
      <c r="BY55" s="27"/>
      <c r="BZ55" s="27"/>
    </row>
    <row r="56" spans="63:78" ht="25.5" customHeight="1" thickBot="1" x14ac:dyDescent="0.35">
      <c r="BK56" s="2"/>
      <c r="BL56" s="7">
        <f t="shared" ref="BL56:BL64" si="101">((BU56-0^2)/(2*$AL$6)^2+(BV56-0^2)/(2*$AL$6)^2)</f>
        <v>5.5555555555555552E-2</v>
      </c>
      <c r="BM56" s="8">
        <f t="shared" ref="BM56:BM64" si="102">((BW56-0^2)/(2*$AL$6)^2+(BX56-0^2)/(2*$AL$6)^2)</f>
        <v>2.7777777777777776E-2</v>
      </c>
      <c r="BN56" s="9">
        <f t="shared" ref="BN56:BN64" si="103">((BY56-0^2)/(2*$AL$6)^2+(BZ56-0^2)/(2*$AL$6)^2)</f>
        <v>0</v>
      </c>
      <c r="BO56" s="27"/>
      <c r="BP56" s="7">
        <f>EXP(-BL56)</f>
        <v>0.94595946890676541</v>
      </c>
      <c r="BQ56" s="10">
        <f t="shared" ref="BQ56:BQ64" si="104">EXP(-BM56)</f>
        <v>0.97260447711634834</v>
      </c>
      <c r="BR56" s="7">
        <f t="shared" ref="BR56:BR64" si="105">EXP(-BN56)</f>
        <v>1</v>
      </c>
      <c r="BS56" s="27"/>
      <c r="BT56" s="3" t="s">
        <v>38</v>
      </c>
      <c r="BU56" s="11" t="s">
        <v>1</v>
      </c>
      <c r="BV56" s="12">
        <v>0</v>
      </c>
      <c r="BW56" s="13">
        <v>1</v>
      </c>
      <c r="BX56" s="14">
        <v>0</v>
      </c>
      <c r="BY56" s="15">
        <v>0</v>
      </c>
      <c r="BZ56" s="12">
        <v>0</v>
      </c>
    </row>
    <row r="57" spans="63:78" ht="25.5" customHeight="1" thickBot="1" x14ac:dyDescent="0.35">
      <c r="BK57" s="2"/>
      <c r="BL57" s="17">
        <f t="shared" si="101"/>
        <v>8.3333333333333329E-2</v>
      </c>
      <c r="BM57" s="18">
        <f t="shared" si="102"/>
        <v>5.5555555555555552E-2</v>
      </c>
      <c r="BN57" s="19">
        <f t="shared" si="103"/>
        <v>2.7777777777777776E-2</v>
      </c>
      <c r="BO57" s="27"/>
      <c r="BP57" s="10">
        <f t="shared" ref="BP57:BP64" si="106">EXP(-BL57)</f>
        <v>0.92004441462932329</v>
      </c>
      <c r="BQ57" s="7">
        <f t="shared" si="104"/>
        <v>0.94595946890676541</v>
      </c>
      <c r="BR57" s="10">
        <f t="shared" si="105"/>
        <v>0.97260447711634834</v>
      </c>
      <c r="BS57" s="27"/>
      <c r="BT57" s="27"/>
      <c r="BU57" s="13">
        <v>2</v>
      </c>
      <c r="BV57" s="13">
        <v>1</v>
      </c>
      <c r="BW57" s="15">
        <v>1</v>
      </c>
      <c r="BX57" s="20">
        <v>1</v>
      </c>
      <c r="BY57" s="13">
        <v>0</v>
      </c>
      <c r="BZ57" s="13">
        <v>1</v>
      </c>
    </row>
    <row r="58" spans="63:78" ht="25.5" customHeight="1" thickBot="1" x14ac:dyDescent="0.35">
      <c r="BK58" s="2"/>
      <c r="BL58" s="21">
        <f t="shared" si="101"/>
        <v>0.1111111111111111</v>
      </c>
      <c r="BM58" s="22">
        <f t="shared" si="102"/>
        <v>8.3333333333333329E-2</v>
      </c>
      <c r="BN58" s="23">
        <f t="shared" si="103"/>
        <v>5.5555555555555552E-2</v>
      </c>
      <c r="BO58" s="27"/>
      <c r="BP58" s="7">
        <f t="shared" si="106"/>
        <v>0.89483931681436979</v>
      </c>
      <c r="BQ58" s="10">
        <f t="shared" si="104"/>
        <v>0.92004441462932329</v>
      </c>
      <c r="BR58" s="7">
        <f t="shared" si="105"/>
        <v>0.94595946890676541</v>
      </c>
      <c r="BS58" s="27"/>
      <c r="BT58" s="27"/>
      <c r="BU58" s="11">
        <v>2</v>
      </c>
      <c r="BV58" s="11">
        <v>2</v>
      </c>
      <c r="BW58" s="13">
        <v>1</v>
      </c>
      <c r="BX58" s="14">
        <v>2</v>
      </c>
      <c r="BY58" s="15">
        <v>0</v>
      </c>
      <c r="BZ58" s="11">
        <v>2</v>
      </c>
    </row>
    <row r="59" spans="63:78" ht="25.5" customHeight="1" thickBot="1" x14ac:dyDescent="0.35">
      <c r="BK59" s="2"/>
      <c r="BL59" s="17">
        <f t="shared" si="101"/>
        <v>0.1388888888888889</v>
      </c>
      <c r="BM59" s="18">
        <f t="shared" si="102"/>
        <v>0.94444444444444442</v>
      </c>
      <c r="BN59" s="19">
        <f t="shared" si="103"/>
        <v>8.3333333333333329E-2</v>
      </c>
      <c r="BO59" s="27"/>
      <c r="BP59" s="10">
        <f t="shared" si="106"/>
        <v>0.87032472583339049</v>
      </c>
      <c r="BQ59" s="7">
        <f t="shared" si="104"/>
        <v>0.38889556398922293</v>
      </c>
      <c r="BR59" s="10">
        <f t="shared" si="105"/>
        <v>0.92004441462932329</v>
      </c>
      <c r="BS59" s="27"/>
      <c r="BT59" s="27"/>
      <c r="BU59" s="13">
        <v>2</v>
      </c>
      <c r="BV59" s="13">
        <v>3</v>
      </c>
      <c r="BW59" s="15">
        <v>1</v>
      </c>
      <c r="BX59" s="20">
        <v>33</v>
      </c>
      <c r="BY59" s="13">
        <v>0</v>
      </c>
      <c r="BZ59" s="13">
        <v>3</v>
      </c>
    </row>
    <row r="60" spans="63:78" ht="25.5" customHeight="1" thickBot="1" x14ac:dyDescent="0.35">
      <c r="BK60" s="2"/>
      <c r="BL60" s="21">
        <f t="shared" si="101"/>
        <v>0.16666666666666666</v>
      </c>
      <c r="BM60" s="22">
        <f t="shared" si="102"/>
        <v>0.1388888888888889</v>
      </c>
      <c r="BN60" s="23">
        <f t="shared" si="103"/>
        <v>0.1111111111111111</v>
      </c>
      <c r="BO60" s="27"/>
      <c r="BP60" s="7">
        <f t="shared" si="106"/>
        <v>0.84648172489061413</v>
      </c>
      <c r="BQ60" s="10">
        <f t="shared" si="104"/>
        <v>0.87032472583339049</v>
      </c>
      <c r="BR60" s="7">
        <f t="shared" si="105"/>
        <v>0.89483931681436979</v>
      </c>
      <c r="BS60" s="27"/>
      <c r="BT60" s="27"/>
      <c r="BU60" s="11">
        <v>2</v>
      </c>
      <c r="BV60" s="11">
        <v>4</v>
      </c>
      <c r="BW60" s="13">
        <v>1</v>
      </c>
      <c r="BX60" s="14">
        <v>4</v>
      </c>
      <c r="BY60" s="15">
        <v>0</v>
      </c>
      <c r="BZ60" s="11">
        <v>4</v>
      </c>
    </row>
    <row r="61" spans="63:78" ht="25.5" customHeight="1" thickBot="1" x14ac:dyDescent="0.35">
      <c r="BK61" s="2"/>
      <c r="BL61" s="17">
        <f t="shared" si="101"/>
        <v>0.19444444444444445</v>
      </c>
      <c r="BM61" s="18">
        <f t="shared" si="102"/>
        <v>0.16666666666666669</v>
      </c>
      <c r="BN61" s="19">
        <f t="shared" si="103"/>
        <v>0.1388888888888889</v>
      </c>
      <c r="BO61" s="27"/>
      <c r="BP61" s="10">
        <f t="shared" si="106"/>
        <v>0.8232919154257804</v>
      </c>
      <c r="BQ61" s="7">
        <f t="shared" si="104"/>
        <v>0.84648172489061402</v>
      </c>
      <c r="BR61" s="10">
        <f t="shared" si="105"/>
        <v>0.87032472583339049</v>
      </c>
      <c r="BS61" s="27"/>
      <c r="BT61" s="27"/>
      <c r="BU61" s="13">
        <v>2</v>
      </c>
      <c r="BV61" s="13">
        <v>5</v>
      </c>
      <c r="BW61" s="15">
        <v>1</v>
      </c>
      <c r="BX61" s="20">
        <v>5</v>
      </c>
      <c r="BY61" s="13">
        <v>0</v>
      </c>
      <c r="BZ61" s="13">
        <v>5</v>
      </c>
    </row>
    <row r="62" spans="63:78" ht="25.5" customHeight="1" thickBot="1" x14ac:dyDescent="0.35">
      <c r="BK62" s="2"/>
      <c r="BL62" s="21">
        <f t="shared" si="101"/>
        <v>0.22222222222222221</v>
      </c>
      <c r="BM62" s="22">
        <f t="shared" si="102"/>
        <v>0.19444444444444442</v>
      </c>
      <c r="BN62" s="23">
        <f t="shared" si="103"/>
        <v>0.16666666666666666</v>
      </c>
      <c r="BO62" s="27"/>
      <c r="BP62" s="7">
        <f t="shared" si="106"/>
        <v>0.80073740291680806</v>
      </c>
      <c r="BQ62" s="10">
        <f t="shared" si="104"/>
        <v>0.8232919154257804</v>
      </c>
      <c r="BR62" s="7">
        <f t="shared" si="105"/>
        <v>0.84648172489061413</v>
      </c>
      <c r="BS62" s="27"/>
      <c r="BT62" s="27"/>
      <c r="BU62" s="11">
        <v>2</v>
      </c>
      <c r="BV62" s="11">
        <v>6</v>
      </c>
      <c r="BW62" s="13">
        <v>1</v>
      </c>
      <c r="BX62" s="14">
        <v>6</v>
      </c>
      <c r="BY62" s="15">
        <v>0</v>
      </c>
      <c r="BZ62" s="11">
        <v>6</v>
      </c>
    </row>
    <row r="63" spans="63:78" ht="25.5" customHeight="1" thickBot="1" x14ac:dyDescent="0.35">
      <c r="BK63" s="2"/>
      <c r="BL63" s="17">
        <f t="shared" si="101"/>
        <v>0.25</v>
      </c>
      <c r="BM63" s="18">
        <f t="shared" si="102"/>
        <v>0.22222222222222221</v>
      </c>
      <c r="BN63" s="19">
        <f t="shared" si="103"/>
        <v>0.19444444444444445</v>
      </c>
      <c r="BO63" s="27"/>
      <c r="BP63" s="10">
        <f t="shared" si="106"/>
        <v>0.77880078307140488</v>
      </c>
      <c r="BQ63" s="7">
        <f t="shared" si="104"/>
        <v>0.80073740291680806</v>
      </c>
      <c r="BR63" s="10">
        <f t="shared" si="105"/>
        <v>0.8232919154257804</v>
      </c>
      <c r="BS63" s="27"/>
      <c r="BT63" s="27"/>
      <c r="BU63" s="13">
        <v>2</v>
      </c>
      <c r="BV63" s="13">
        <v>7</v>
      </c>
      <c r="BW63" s="15">
        <v>1</v>
      </c>
      <c r="BX63" s="20">
        <v>7</v>
      </c>
      <c r="BY63" s="13">
        <v>0</v>
      </c>
      <c r="BZ63" s="13">
        <v>7</v>
      </c>
    </row>
    <row r="64" spans="63:78" ht="25.5" customHeight="1" thickBot="1" x14ac:dyDescent="0.35">
      <c r="BK64" s="2"/>
      <c r="BL64" s="24">
        <f t="shared" si="101"/>
        <v>0.27777777777777779</v>
      </c>
      <c r="BM64" s="25">
        <f t="shared" si="102"/>
        <v>0.25</v>
      </c>
      <c r="BN64" s="26">
        <f t="shared" si="103"/>
        <v>0.22222222222222221</v>
      </c>
      <c r="BO64" s="27"/>
      <c r="BP64" s="7">
        <f t="shared" si="106"/>
        <v>0.75746512839696645</v>
      </c>
      <c r="BQ64" s="10">
        <f t="shared" si="104"/>
        <v>0.77880078307140488</v>
      </c>
      <c r="BR64" s="7">
        <f t="shared" si="105"/>
        <v>0.80073740291680806</v>
      </c>
      <c r="BS64" s="27"/>
      <c r="BT64" s="27"/>
      <c r="BU64" s="11">
        <v>2</v>
      </c>
      <c r="BV64" s="11">
        <v>8</v>
      </c>
      <c r="BW64" s="13">
        <v>1</v>
      </c>
      <c r="BX64" s="14">
        <v>8</v>
      </c>
      <c r="BY64" s="15">
        <v>0</v>
      </c>
      <c r="BZ64" s="11">
        <v>8</v>
      </c>
    </row>
    <row r="65" spans="63:78" ht="25.5" customHeight="1" x14ac:dyDescent="0.3">
      <c r="BK65" s="2"/>
      <c r="BL65" s="2"/>
      <c r="BM65" s="2"/>
      <c r="BN65" s="2"/>
      <c r="BO65" s="2"/>
      <c r="BP65" s="2"/>
      <c r="BQ65" s="2"/>
      <c r="BR65" s="2"/>
      <c r="BS65" s="27"/>
      <c r="BT65" s="27"/>
      <c r="BU65" s="27"/>
      <c r="BV65" s="27"/>
      <c r="BW65" s="27"/>
      <c r="BX65" s="27"/>
      <c r="BY65" s="27"/>
      <c r="BZ65" s="27"/>
    </row>
    <row r="66" spans="63:78" ht="25.5" customHeight="1" x14ac:dyDescent="0.3">
      <c r="BK66" s="2"/>
      <c r="BL66" s="2"/>
      <c r="BM66" s="2"/>
      <c r="BN66" s="2"/>
      <c r="BO66" s="2"/>
      <c r="BP66" s="2"/>
      <c r="BQ66" s="2"/>
      <c r="BR66" s="2"/>
      <c r="BS66" s="27"/>
      <c r="BT66" s="27"/>
      <c r="BU66" s="27"/>
      <c r="BV66" s="27"/>
      <c r="BW66" s="27"/>
      <c r="BX66" s="27"/>
      <c r="BY66" s="27"/>
      <c r="BZ66" s="27"/>
    </row>
    <row r="67" spans="63:78" ht="25.5" customHeight="1" x14ac:dyDescent="0.3">
      <c r="BK67" s="2"/>
      <c r="BL67" s="2"/>
      <c r="BM67" s="2"/>
      <c r="BN67" s="2"/>
      <c r="BO67" s="2"/>
      <c r="BP67" s="2"/>
      <c r="BQ67" s="2"/>
      <c r="BR67" s="2"/>
      <c r="BS67" s="27"/>
      <c r="BT67" s="27"/>
      <c r="BU67" s="27"/>
      <c r="BV67" s="27"/>
      <c r="BW67" s="27"/>
      <c r="BX67" s="27"/>
      <c r="BY67" s="27"/>
      <c r="BZ67" s="27"/>
    </row>
    <row r="68" spans="63:78" ht="25.5" customHeight="1" x14ac:dyDescent="0.3">
      <c r="BK68" s="2"/>
      <c r="BL68" s="2"/>
      <c r="BM68" s="2"/>
      <c r="BN68" s="2"/>
      <c r="BO68" s="2"/>
      <c r="BP68" s="2"/>
      <c r="BQ68" s="2"/>
      <c r="BR68" s="2"/>
      <c r="BS68" s="27"/>
      <c r="BT68" s="27"/>
      <c r="BU68" s="27"/>
      <c r="BV68" s="27"/>
      <c r="BW68" s="27"/>
      <c r="BX68" s="27"/>
      <c r="BY68" s="27"/>
      <c r="BZ68" s="27"/>
    </row>
    <row r="69" spans="63:78" ht="25.5" customHeight="1" x14ac:dyDescent="0.3">
      <c r="BK69" s="2"/>
      <c r="BL69" s="2"/>
      <c r="BM69" s="2"/>
      <c r="BN69" s="2"/>
      <c r="BO69" s="2"/>
      <c r="BP69" s="2"/>
      <c r="BQ69" s="2"/>
      <c r="BR69" s="2"/>
      <c r="BS69" s="27"/>
      <c r="BT69" s="27"/>
      <c r="BU69" s="27"/>
      <c r="BV69" s="27"/>
      <c r="BW69" s="27"/>
      <c r="BX69" s="27"/>
      <c r="BY69" s="27"/>
      <c r="BZ69" s="27"/>
    </row>
    <row r="70" spans="63:78" ht="25.5" customHeight="1" x14ac:dyDescent="0.3"/>
    <row r="71" spans="63:78" ht="25.5" customHeight="1" x14ac:dyDescent="0.3"/>
    <row r="72" spans="63:78" ht="25.5" customHeight="1" x14ac:dyDescent="0.3"/>
    <row r="73" spans="63:78" ht="25.5" customHeight="1" x14ac:dyDescent="0.3"/>
    <row r="74" spans="63:78" ht="25.5" customHeight="1" x14ac:dyDescent="0.3"/>
    <row r="75" spans="63:78" ht="25.5" customHeight="1" x14ac:dyDescent="0.3"/>
    <row r="76" spans="63:78" ht="25.5" customHeight="1" x14ac:dyDescent="0.3"/>
    <row r="77" spans="63:78" ht="25.5" customHeight="1" x14ac:dyDescent="0.3"/>
    <row r="78" spans="63:78" ht="25.5" customHeight="1" x14ac:dyDescent="0.3"/>
    <row r="79" spans="63:78" ht="25.5" customHeight="1" x14ac:dyDescent="0.3"/>
    <row r="80" spans="63:78" ht="25.5" customHeight="1" x14ac:dyDescent="0.3"/>
    <row r="81" ht="25.5" customHeight="1" x14ac:dyDescent="0.3"/>
    <row r="82" ht="25.5" customHeight="1" x14ac:dyDescent="0.3"/>
    <row r="83" ht="25.5" customHeight="1" x14ac:dyDescent="0.3"/>
    <row r="84" ht="25.5" customHeight="1" x14ac:dyDescent="0.3"/>
    <row r="85" ht="25.5" customHeight="1" x14ac:dyDescent="0.3"/>
    <row r="86" ht="25.5" customHeight="1" x14ac:dyDescent="0.3"/>
    <row r="87" ht="25.5" customHeight="1" x14ac:dyDescent="0.3"/>
    <row r="88" ht="25.5" customHeight="1" x14ac:dyDescent="0.3"/>
    <row r="89" ht="25.5" customHeight="1" x14ac:dyDescent="0.3"/>
    <row r="90" ht="25.5" customHeight="1" x14ac:dyDescent="0.3"/>
    <row r="91" ht="25.5" customHeight="1" x14ac:dyDescent="0.3"/>
    <row r="92" ht="25.5" customHeight="1" x14ac:dyDescent="0.3"/>
    <row r="93" ht="25.5" customHeight="1" x14ac:dyDescent="0.3"/>
    <row r="94" ht="25.5" customHeight="1" x14ac:dyDescent="0.3"/>
    <row r="95" ht="25.5" customHeight="1" x14ac:dyDescent="0.3"/>
    <row r="96" ht="25.5" customHeight="1" x14ac:dyDescent="0.3"/>
    <row r="97" ht="25.5" customHeight="1" x14ac:dyDescent="0.3"/>
    <row r="98" ht="25.5" customHeight="1" x14ac:dyDescent="0.3"/>
    <row r="99" ht="25.5" customHeight="1" x14ac:dyDescent="0.3"/>
    <row r="100" ht="25.5" customHeight="1" x14ac:dyDescent="0.3"/>
    <row r="101" ht="25.5" customHeight="1" x14ac:dyDescent="0.3"/>
    <row r="102" ht="25.5" customHeight="1" x14ac:dyDescent="0.3"/>
    <row r="103" ht="25.5" customHeight="1" x14ac:dyDescent="0.3"/>
    <row r="104" ht="25.5" customHeight="1" x14ac:dyDescent="0.3"/>
    <row r="105" ht="25.5" customHeight="1" x14ac:dyDescent="0.3"/>
    <row r="106" ht="25.5" customHeight="1" x14ac:dyDescent="0.3"/>
    <row r="107" ht="25.5" customHeight="1" x14ac:dyDescent="0.3"/>
    <row r="108" ht="25.5" customHeight="1" x14ac:dyDescent="0.3"/>
    <row r="109" ht="25.5" customHeight="1" x14ac:dyDescent="0.3"/>
    <row r="110" ht="25.5" customHeight="1" x14ac:dyDescent="0.3"/>
    <row r="111" ht="25.5" customHeight="1" x14ac:dyDescent="0.3"/>
    <row r="112" ht="25.5" customHeight="1" x14ac:dyDescent="0.3"/>
    <row r="113" ht="25.5" customHeight="1" x14ac:dyDescent="0.3"/>
    <row r="114" ht="25.5" customHeight="1" x14ac:dyDescent="0.3"/>
    <row r="115" ht="25.5" customHeight="1" x14ac:dyDescent="0.3"/>
    <row r="116" ht="25.5" customHeight="1" x14ac:dyDescent="0.3"/>
    <row r="117" ht="25.5" customHeight="1" x14ac:dyDescent="0.3"/>
    <row r="118" ht="25.5" customHeight="1" x14ac:dyDescent="0.3"/>
    <row r="119" ht="25.5" customHeight="1" x14ac:dyDescent="0.3"/>
    <row r="120" ht="25.5" customHeight="1" x14ac:dyDescent="0.3"/>
    <row r="121" ht="25.5" customHeight="1" x14ac:dyDescent="0.3"/>
    <row r="122" ht="25.5" customHeight="1" x14ac:dyDescent="0.3"/>
    <row r="123" ht="25.5" customHeight="1" x14ac:dyDescent="0.3"/>
    <row r="124" ht="25.5" customHeight="1" x14ac:dyDescent="0.3"/>
    <row r="125" ht="25.5" customHeight="1" x14ac:dyDescent="0.3"/>
    <row r="126" ht="25.5" customHeight="1" x14ac:dyDescent="0.3"/>
    <row r="127" ht="25.5" customHeight="1" x14ac:dyDescent="0.3"/>
    <row r="128" ht="25.5" customHeight="1" x14ac:dyDescent="0.3"/>
    <row r="129" ht="25.5" customHeight="1" x14ac:dyDescent="0.3"/>
    <row r="130" ht="25.5" customHeight="1" x14ac:dyDescent="0.3"/>
    <row r="131" ht="25.5" customHeight="1" x14ac:dyDescent="0.3"/>
    <row r="132" ht="25.5" customHeight="1" x14ac:dyDescent="0.3"/>
    <row r="133" ht="25.5" customHeight="1" x14ac:dyDescent="0.3"/>
    <row r="134" ht="25.5" customHeight="1" x14ac:dyDescent="0.3"/>
    <row r="135" ht="25.5" customHeight="1" x14ac:dyDescent="0.3"/>
    <row r="136" ht="25.5" customHeight="1" x14ac:dyDescent="0.3"/>
    <row r="137" ht="25.5" customHeight="1" x14ac:dyDescent="0.3"/>
    <row r="138" ht="25.5" customHeight="1" x14ac:dyDescent="0.3"/>
    <row r="139" ht="25.5" customHeight="1" x14ac:dyDescent="0.3"/>
    <row r="140" ht="25.5" customHeight="1" x14ac:dyDescent="0.3"/>
    <row r="141" ht="25.5" customHeight="1" x14ac:dyDescent="0.3"/>
    <row r="142" ht="25.5" customHeight="1" x14ac:dyDescent="0.3"/>
    <row r="143" ht="25.5" customHeight="1" x14ac:dyDescent="0.3"/>
    <row r="144" ht="25.5" customHeight="1" x14ac:dyDescent="0.3"/>
    <row r="145" ht="25.5" customHeight="1" x14ac:dyDescent="0.3"/>
    <row r="146" ht="25.5" customHeight="1" x14ac:dyDescent="0.3"/>
    <row r="147" ht="25.5" customHeight="1" x14ac:dyDescent="0.3"/>
    <row r="148" ht="25.5" customHeight="1" x14ac:dyDescent="0.3"/>
    <row r="149" ht="25.5" customHeight="1" x14ac:dyDescent="0.3"/>
    <row r="150" ht="25.5" customHeight="1" x14ac:dyDescent="0.3"/>
    <row r="151" ht="25.5" customHeight="1" x14ac:dyDescent="0.3"/>
    <row r="152" ht="25.5" customHeight="1" x14ac:dyDescent="0.3"/>
    <row r="153" ht="25.5" customHeight="1" x14ac:dyDescent="0.3"/>
    <row r="154" ht="25.5" customHeight="1" x14ac:dyDescent="0.3"/>
    <row r="155" ht="25.5" customHeight="1" x14ac:dyDescent="0.3"/>
    <row r="156" ht="25.5" customHeight="1" x14ac:dyDescent="0.3"/>
    <row r="157" ht="25.5" customHeight="1" x14ac:dyDescent="0.3"/>
    <row r="158" ht="25.5" customHeight="1" x14ac:dyDescent="0.3"/>
    <row r="159" ht="25.5" customHeight="1" x14ac:dyDescent="0.3"/>
    <row r="160" ht="25.5" customHeight="1" x14ac:dyDescent="0.3"/>
    <row r="161" ht="25.5" customHeight="1" x14ac:dyDescent="0.3"/>
    <row r="162" ht="25.5" customHeight="1" x14ac:dyDescent="0.3"/>
    <row r="163" ht="25.5" customHeight="1" x14ac:dyDescent="0.3"/>
    <row r="164" ht="25.5" customHeight="1" x14ac:dyDescent="0.3"/>
    <row r="165" ht="25.5" customHeight="1" x14ac:dyDescent="0.3"/>
    <row r="166" ht="25.5" customHeight="1" x14ac:dyDescent="0.3"/>
    <row r="167" ht="25.5" customHeight="1" x14ac:dyDescent="0.3"/>
    <row r="168" ht="25.5" customHeight="1" x14ac:dyDescent="0.3"/>
    <row r="169" ht="25.5" customHeight="1" x14ac:dyDescent="0.3"/>
    <row r="170" ht="25.5" customHeight="1" x14ac:dyDescent="0.3"/>
    <row r="171" ht="25.5" customHeight="1" x14ac:dyDescent="0.3"/>
    <row r="172" ht="25.5" customHeight="1" x14ac:dyDescent="0.3"/>
    <row r="173" ht="25.5" customHeight="1" x14ac:dyDescent="0.3"/>
    <row r="174" ht="25.5" customHeight="1" x14ac:dyDescent="0.3"/>
    <row r="175" ht="25.5" customHeight="1" x14ac:dyDescent="0.3"/>
    <row r="176" ht="25.5" customHeight="1" x14ac:dyDescent="0.3"/>
    <row r="177" ht="25.5" customHeight="1" x14ac:dyDescent="0.3"/>
    <row r="178" ht="25.5" customHeight="1" x14ac:dyDescent="0.3"/>
    <row r="179" ht="25.5" customHeight="1" x14ac:dyDescent="0.3"/>
    <row r="180" ht="25.5" customHeight="1" x14ac:dyDescent="0.3"/>
    <row r="181" ht="25.5" customHeight="1" x14ac:dyDescent="0.3"/>
    <row r="182" ht="25.5" customHeight="1" x14ac:dyDescent="0.3"/>
    <row r="183" ht="25.5" customHeight="1" x14ac:dyDescent="0.3"/>
    <row r="184" ht="25.5" customHeight="1" x14ac:dyDescent="0.3"/>
    <row r="185" ht="25.5" customHeight="1" x14ac:dyDescent="0.3"/>
    <row r="186" ht="25.5" customHeight="1" x14ac:dyDescent="0.3"/>
    <row r="187" ht="25.5" customHeight="1" x14ac:dyDescent="0.3"/>
    <row r="188" ht="25.5" customHeight="1" x14ac:dyDescent="0.3"/>
    <row r="189" ht="25.5" customHeight="1" x14ac:dyDescent="0.3"/>
    <row r="190" ht="25.5" customHeight="1" x14ac:dyDescent="0.3"/>
    <row r="191" ht="25.5" customHeight="1" x14ac:dyDescent="0.3"/>
    <row r="192" ht="25.5" customHeight="1" x14ac:dyDescent="0.3"/>
    <row r="193" ht="25.5" customHeight="1" x14ac:dyDescent="0.3"/>
    <row r="194" ht="25.5" customHeight="1" x14ac:dyDescent="0.3"/>
    <row r="195" ht="25.5" customHeight="1" x14ac:dyDescent="0.3"/>
    <row r="196" ht="25.5" customHeight="1" x14ac:dyDescent="0.3"/>
    <row r="197" ht="25.5" customHeight="1" x14ac:dyDescent="0.3"/>
    <row r="198" ht="25.5" customHeight="1" x14ac:dyDescent="0.3"/>
    <row r="199" ht="25.5" customHeight="1" x14ac:dyDescent="0.3"/>
    <row r="200" ht="25.5" customHeight="1" x14ac:dyDescent="0.3"/>
    <row r="201" ht="25.5" customHeight="1" x14ac:dyDescent="0.3"/>
    <row r="202" ht="25.5" customHeight="1" x14ac:dyDescent="0.3"/>
    <row r="203" ht="25.5" customHeight="1" x14ac:dyDescent="0.3"/>
    <row r="204" ht="25.5" customHeight="1" x14ac:dyDescent="0.3"/>
    <row r="205" ht="25.5" customHeight="1" x14ac:dyDescent="0.3"/>
    <row r="206" ht="25.5" customHeight="1" x14ac:dyDescent="0.3"/>
    <row r="207" ht="25.5" customHeight="1" x14ac:dyDescent="0.3"/>
    <row r="208" ht="25.5" customHeight="1" x14ac:dyDescent="0.3"/>
    <row r="209" ht="25.5" customHeight="1" x14ac:dyDescent="0.3"/>
    <row r="210" ht="25.5" customHeight="1" x14ac:dyDescent="0.3"/>
    <row r="211" ht="25.5" customHeight="1" x14ac:dyDescent="0.3"/>
    <row r="212" ht="25.5" customHeight="1" x14ac:dyDescent="0.3"/>
    <row r="213" ht="25.5" customHeight="1" x14ac:dyDescent="0.3"/>
    <row r="214" ht="25.5" customHeight="1" x14ac:dyDescent="0.3"/>
    <row r="215" ht="25.5" customHeight="1" x14ac:dyDescent="0.3"/>
    <row r="216" ht="25.5" customHeight="1" x14ac:dyDescent="0.3"/>
    <row r="217" ht="25.5" customHeight="1" x14ac:dyDescent="0.3"/>
    <row r="218" ht="25.5" customHeight="1" x14ac:dyDescent="0.3"/>
    <row r="219" ht="25.5" customHeight="1" x14ac:dyDescent="0.3"/>
    <row r="220" ht="25.5" customHeight="1" x14ac:dyDescent="0.3"/>
    <row r="221" ht="25.5" customHeight="1" x14ac:dyDescent="0.3"/>
    <row r="222" ht="25.5" customHeight="1" x14ac:dyDescent="0.3"/>
    <row r="223" ht="25.5" customHeight="1" x14ac:dyDescent="0.3"/>
    <row r="224" ht="25.5" customHeight="1" x14ac:dyDescent="0.3"/>
    <row r="225" ht="25.5" customHeight="1" x14ac:dyDescent="0.3"/>
    <row r="226" ht="25.5" customHeight="1" x14ac:dyDescent="0.3"/>
    <row r="227" ht="25.5" customHeight="1" x14ac:dyDescent="0.3"/>
    <row r="228" ht="25.5" customHeight="1" x14ac:dyDescent="0.3"/>
    <row r="229" ht="25.5" customHeight="1" x14ac:dyDescent="0.3"/>
    <row r="230" ht="25.5" customHeight="1" x14ac:dyDescent="0.3"/>
    <row r="231" ht="25.5" customHeight="1" x14ac:dyDescent="0.3"/>
    <row r="232" ht="25.5" customHeight="1" x14ac:dyDescent="0.3"/>
    <row r="233" ht="25.5" customHeight="1" x14ac:dyDescent="0.3"/>
    <row r="234" ht="25.5" customHeight="1" x14ac:dyDescent="0.3"/>
    <row r="235" ht="25.5" customHeight="1" x14ac:dyDescent="0.3"/>
    <row r="236" ht="25.5" customHeight="1" x14ac:dyDescent="0.3"/>
  </sheetData>
  <mergeCells count="13">
    <mergeCell ref="AM5:AU5"/>
    <mergeCell ref="V5:X5"/>
    <mergeCell ref="M5:U5"/>
    <mergeCell ref="Y5:AD5"/>
    <mergeCell ref="AH5:AJ5"/>
    <mergeCell ref="AE5:AG5"/>
    <mergeCell ref="F15:F23"/>
    <mergeCell ref="F24:F32"/>
    <mergeCell ref="AD2:AF2"/>
    <mergeCell ref="V4:X4"/>
    <mergeCell ref="F6:F14"/>
    <mergeCell ref="G5:I5"/>
    <mergeCell ref="J5:L5"/>
  </mergeCells>
  <phoneticPr fontId="2" type="noConversion"/>
  <conditionalFormatting sqref="V6:X32">
    <cfRule type="expression" dxfId="2" priority="3">
      <formula>V6:X14=MIN($V$6:$X$14)</formula>
    </cfRule>
  </conditionalFormatting>
  <conditionalFormatting sqref="V15:X32">
    <cfRule type="expression" dxfId="1" priority="2">
      <formula>V15:X23=MIN($V$15:$X$23)</formula>
    </cfRule>
  </conditionalFormatting>
  <conditionalFormatting sqref="V24:X32">
    <cfRule type="expression" dxfId="0" priority="1">
      <formula>V24:X32=MIN($V$24:$X$32)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Geronimo Montes Barreras</dc:creator>
  <cp:lastModifiedBy>Luis Geronimo Montes Barreras</cp:lastModifiedBy>
  <dcterms:created xsi:type="dcterms:W3CDTF">2021-05-18T14:30:37Z</dcterms:created>
  <dcterms:modified xsi:type="dcterms:W3CDTF">2021-05-31T23:14:07Z</dcterms:modified>
</cp:coreProperties>
</file>